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8.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9.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10.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11.xml" ContentType="application/vnd.openxmlformats-officedocument.drawing+xml"/>
  <Override PartName="/xl/drawings/drawing1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3.xml" ContentType="application/vnd.openxmlformats-officedocument.drawing+xml"/>
  <Override PartName="/xl/drawings/drawing14.xml" ContentType="application/vnd.openxmlformats-officedocument.drawing+xml"/>
  <Override PartName="/xl/tables/table16.xml" ContentType="application/vnd.openxmlformats-officedocument.spreadsheetml.table+xml"/>
  <Override PartName="/xl/drawings/drawing15.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601"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162" documentId="8_{AEC34C69-05E8-4467-880F-A015100FC5A2}" xr6:coauthVersionLast="47" xr6:coauthVersionMax="47" xr10:uidLastSave="{4E2AFA8C-23AC-49F8-8312-D38EB4DDA3EC}"/>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Bread" sheetId="29" r:id="rId6"/>
    <sheet name="Bread-2lb" sheetId="37" r:id="rId7"/>
    <sheet name="Slope" sheetId="38" r:id="rId8"/>
    <sheet name="Updated-Lake-Depth-Data" sheetId="33" r:id="rId9"/>
    <sheet name="Sheet7" sheetId="32" r:id="rId10"/>
    <sheet name="Sheet6" sheetId="31" r:id="rId11"/>
    <sheet name="Sheet8" sheetId="36" r:id="rId12"/>
    <sheet name="GermanPractice" sheetId="27" r:id="rId13"/>
    <sheet name="GermanText" sheetId="28" r:id="rId14"/>
    <sheet name="GermanBakingWords" sheetId="30" r:id="rId15"/>
    <sheet name="AddRows" sheetId="26" r:id="rId16"/>
    <sheet name="Python" sheetId="21" r:id="rId17"/>
    <sheet name="DataDrill" sheetId="25" r:id="rId18"/>
    <sheet name="PythonMore" sheetId="22" r:id="rId19"/>
    <sheet name="PointTraining" sheetId="4" r:id="rId20"/>
    <sheet name="Table 1 (2)" sheetId="20" r:id="rId21"/>
    <sheet name="water_levels_export" sheetId="24" r:id="rId22"/>
    <sheet name="LakeLevel" sheetId="23" r:id="rId23"/>
    <sheet name="Append1" sheetId="19" r:id="rId24"/>
    <sheet name="Table 3" sheetId="18" r:id="rId25"/>
    <sheet name="Table 2" sheetId="17" r:id="rId26"/>
    <sheet name="Table 1" sheetId="16" r:id="rId27"/>
    <sheet name="Hockey" sheetId="15" r:id="rId28"/>
    <sheet name="Sheet5" sheetId="13" r:id="rId29"/>
    <sheet name="Sheet4" sheetId="12" r:id="rId30"/>
    <sheet name="RAOBF" sheetId="8" r:id="rId31"/>
    <sheet name="BP_Data" sheetId="9" r:id="rId32"/>
    <sheet name="Sheet1" sheetId="5" r:id="rId33"/>
    <sheet name="Sheet2" sheetId="6" r:id="rId34"/>
    <sheet name="Sheet3" sheetId="10" r:id="rId35"/>
    <sheet name="DataValidation" sheetId="14" r:id="rId36"/>
    <sheet name="SH3_Correction_Table" sheetId="7" r:id="rId37"/>
  </sheets>
  <definedNames>
    <definedName name="__xL">RAOBF!$C$12</definedName>
    <definedName name="_AOB">RAOBF!$C$1</definedName>
    <definedName name="_AP" localSheetId="6">'Bread-2lb'!$D$11</definedName>
    <definedName name="_AP">Bread!$D$11</definedName>
    <definedName name="_AS">Report!$E$4</definedName>
    <definedName name="_AT">Report!$B$4</definedName>
    <definedName name="_B">RAOBF!$C$2</definedName>
    <definedName name="_BP" localSheetId="6">'Bread-2lb'!$C$25</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31" hidden="1">BP_Data!$A$3:$M$3</definedName>
    <definedName name="_xlnm._FilterDatabase" localSheetId="34" hidden="1">Sheet3!$B$5:$E$16</definedName>
    <definedName name="_xlnm._FilterDatabase" localSheetId="29"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 localSheetId="6">'Bread-2lb'!$D$10</definedName>
    <definedName name="_GP">Bread!$D$10</definedName>
    <definedName name="_i">'2026'!$AB$148</definedName>
    <definedName name="_L">RAOBF!$C$4</definedName>
    <definedName name="_LT_Format">_xlfn._TRO_TRAILING(LongTermTraining!$E$9:$Y$1000)</definedName>
    <definedName name="_M" localSheetId="6">'Bread-2lb'!$D$9</definedName>
    <definedName name="_M">Bread!$D$9</definedName>
    <definedName name="_MAP" localSheetId="6">'Bread-2lb'!$E$15</definedName>
    <definedName name="_MAP">Bread!$E$15</definedName>
    <definedName name="_MF" localSheetId="6">'Bread-2lb'!#REF!</definedName>
    <definedName name="_MF">Bread!#REF!</definedName>
    <definedName name="_MG" localSheetId="6">'Bread-2lb'!$E$16</definedName>
    <definedName name="_MG">Bread!$E$16</definedName>
    <definedName name="_N">Report!$B$7</definedName>
    <definedName name="_nH" localSheetId="6">'Bread-2lb'!$D$5</definedName>
    <definedName name="_nH">Bread!$D$5</definedName>
    <definedName name="_nHd" localSheetId="3">'2026'!$C$4:$K$4</definedName>
    <definedName name="_nHd">'2025'!$C$9:$K$9</definedName>
    <definedName name="_nP" localSheetId="6">'Bread-2lb'!$D$6</definedName>
    <definedName name="_nP">Bread!$D$6</definedName>
    <definedName name="_nT" localSheetId="6">'Bread-2lb'!$D$4</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7" hidden="1">DataDrill!$F$20:$G$29</definedName>
    <definedName name="ExternalData_1" localSheetId="26" hidden="1">'Table 1'!$A$1:$J$4</definedName>
    <definedName name="ExternalData_1" localSheetId="8" hidden="1">'Updated-Lake-Depth-Data'!$A$1:$E$17</definedName>
    <definedName name="ExternalData_1" localSheetId="21" hidden="1">water_levels_export!$A$1:$D$575</definedName>
    <definedName name="ExternalData_2" localSheetId="25" hidden="1">'Table 2'!$A$1:$J$8</definedName>
    <definedName name="ExternalData_3" localSheetId="24" hidden="1">'Table 3'!$A$1:$J$14</definedName>
    <definedName name="ExternalData_4" localSheetId="23" hidden="1">Append1!$A$1:$L$24</definedName>
    <definedName name="ExternalData_5" localSheetId="20"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10">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5">Bread!$A$109:$D$148</definedName>
    <definedName name="_xlnm.Print_Area" localSheetId="6">'Bread-2lb'!$A$109:$E$183</definedName>
    <definedName name="_xlnm.Print_Area" localSheetId="4">_xlfn.DROP(_xlfn.TRIMRANGE(LongTermTraining!$D:$Y),1)</definedName>
    <definedName name="solver_adj" localSheetId="5" hidden="1">Bread!#REF!</definedName>
    <definedName name="solver_adj" localSheetId="6" hidden="1">'Bread-2lb'!#REF!</definedName>
    <definedName name="solver_cvg" localSheetId="5" hidden="1">0.0001</definedName>
    <definedName name="solver_cvg" localSheetId="6" hidden="1">0.0001</definedName>
    <definedName name="solver_drv" localSheetId="5" hidden="1">1</definedName>
    <definedName name="solver_drv" localSheetId="6" hidden="1">1</definedName>
    <definedName name="solver_eng" localSheetId="5" hidden="1">1</definedName>
    <definedName name="solver_eng" localSheetId="6" hidden="1">1</definedName>
    <definedName name="solver_est" localSheetId="5" hidden="1">1</definedName>
    <definedName name="solver_est" localSheetId="6" hidden="1">1</definedName>
    <definedName name="solver_itr" localSheetId="5" hidden="1">2147483647</definedName>
    <definedName name="solver_itr" localSheetId="6" hidden="1">2147483647</definedName>
    <definedName name="solver_lhs1" localSheetId="5" hidden="1">Bread!#REF!</definedName>
    <definedName name="solver_lhs1" localSheetId="6" hidden="1">'Bread-2lb'!#REF!</definedName>
    <definedName name="solver_mip" localSheetId="5" hidden="1">2147483647</definedName>
    <definedName name="solver_mip" localSheetId="6" hidden="1">2147483647</definedName>
    <definedName name="solver_mni" localSheetId="5" hidden="1">30</definedName>
    <definedName name="solver_mni" localSheetId="6" hidden="1">30</definedName>
    <definedName name="solver_mrt" localSheetId="5" hidden="1">0.075</definedName>
    <definedName name="solver_mrt" localSheetId="6" hidden="1">0.075</definedName>
    <definedName name="solver_msl" localSheetId="5" hidden="1">2</definedName>
    <definedName name="solver_msl" localSheetId="6" hidden="1">2</definedName>
    <definedName name="solver_neg" localSheetId="5" hidden="1">1</definedName>
    <definedName name="solver_neg" localSheetId="6" hidden="1">1</definedName>
    <definedName name="solver_nod" localSheetId="5" hidden="1">2147483647</definedName>
    <definedName name="solver_nod" localSheetId="6" hidden="1">2147483647</definedName>
    <definedName name="solver_num" localSheetId="5" hidden="1">1</definedName>
    <definedName name="solver_num" localSheetId="6" hidden="1">1</definedName>
    <definedName name="solver_nwt" localSheetId="5" hidden="1">1</definedName>
    <definedName name="solver_nwt" localSheetId="6" hidden="1">1</definedName>
    <definedName name="solver_opt" localSheetId="5" hidden="1">Bread!#REF!</definedName>
    <definedName name="solver_opt" localSheetId="6" hidden="1">'Bread-2lb'!#REF!</definedName>
    <definedName name="solver_pre" localSheetId="5" hidden="1">0.000001</definedName>
    <definedName name="solver_pre" localSheetId="6" hidden="1">0.000001</definedName>
    <definedName name="solver_rbv" localSheetId="5" hidden="1">1</definedName>
    <definedName name="solver_rbv" localSheetId="6" hidden="1">1</definedName>
    <definedName name="solver_rel1" localSheetId="5" hidden="1">2</definedName>
    <definedName name="solver_rel1" localSheetId="6" hidden="1">2</definedName>
    <definedName name="solver_rhs1" localSheetId="5" hidden="1">450</definedName>
    <definedName name="solver_rhs1" localSheetId="6" hidden="1">450</definedName>
    <definedName name="solver_rlx" localSheetId="5" hidden="1">2</definedName>
    <definedName name="solver_rlx" localSheetId="6" hidden="1">2</definedName>
    <definedName name="solver_rsd" localSheetId="5" hidden="1">0</definedName>
    <definedName name="solver_rsd" localSheetId="6" hidden="1">0</definedName>
    <definedName name="solver_scl" localSheetId="5" hidden="1">1</definedName>
    <definedName name="solver_scl" localSheetId="6" hidden="1">1</definedName>
    <definedName name="solver_sho" localSheetId="5" hidden="1">2</definedName>
    <definedName name="solver_sho" localSheetId="6" hidden="1">2</definedName>
    <definedName name="solver_ssz" localSheetId="5" hidden="1">100</definedName>
    <definedName name="solver_ssz" localSheetId="6" hidden="1">100</definedName>
    <definedName name="solver_tim" localSheetId="5" hidden="1">2147483647</definedName>
    <definedName name="solver_tim" localSheetId="6" hidden="1">2147483647</definedName>
    <definedName name="solver_tol" localSheetId="5" hidden="1">0.01</definedName>
    <definedName name="solver_tol" localSheetId="6" hidden="1">0.01</definedName>
    <definedName name="solver_typ" localSheetId="5" hidden="1">3</definedName>
    <definedName name="solver_typ" localSheetId="6" hidden="1">3</definedName>
    <definedName name="solver_val" localSheetId="5" hidden="1">0.14</definedName>
    <definedName name="solver_val" localSheetId="6" hidden="1">0.14</definedName>
    <definedName name="solver_ver" localSheetId="5" hidden="1">3</definedName>
    <definedName name="solver_ver" localSheetId="6" hidden="1">3</definedName>
  </definedNames>
  <calcPr calcId="191029"/>
  <pivotCaches>
    <pivotCache cacheId="5" r:id="rId38"/>
    <pivotCache cacheId="6" r:id="rId39"/>
    <pivotCache cacheId="7" r:id="rId4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8" i="38" l="1"/>
  <c r="F29" i="38" s="1"/>
  <c r="F24" i="38"/>
  <c r="G24" i="38"/>
  <c r="H24" i="38"/>
  <c r="I24" i="38"/>
  <c r="J24" i="38"/>
  <c r="K24" i="38"/>
  <c r="L24" i="38"/>
  <c r="M24" i="38"/>
  <c r="N24" i="38"/>
  <c r="E24" i="38"/>
  <c r="N22" i="38"/>
  <c r="N25" i="38" s="1"/>
  <c r="M22" i="38"/>
  <c r="M25" i="38" s="1"/>
  <c r="L22" i="38"/>
  <c r="L25" i="38" s="1"/>
  <c r="K22" i="38"/>
  <c r="K25" i="38" s="1"/>
  <c r="J22" i="38"/>
  <c r="J25" i="38" s="1"/>
  <c r="I22" i="38"/>
  <c r="I25" i="38" s="1"/>
  <c r="H22" i="38"/>
  <c r="H25" i="38" s="1"/>
  <c r="G22" i="38"/>
  <c r="G25" i="38" s="1"/>
  <c r="F22" i="38"/>
  <c r="F25" i="38" s="1"/>
  <c r="E22" i="38"/>
  <c r="E25" i="38" s="1"/>
  <c r="F19" i="38"/>
  <c r="G19" i="38"/>
  <c r="H19" i="38"/>
  <c r="I19" i="38"/>
  <c r="J19" i="38"/>
  <c r="K19" i="38"/>
  <c r="L19" i="38"/>
  <c r="M19" i="38"/>
  <c r="N19" i="38"/>
  <c r="E19" i="38"/>
  <c r="I20" i="38"/>
  <c r="H20" i="38"/>
  <c r="G20" i="38"/>
  <c r="F20" i="38"/>
  <c r="E20" i="38"/>
  <c r="N17" i="38"/>
  <c r="N20" i="38" s="1"/>
  <c r="M17" i="38"/>
  <c r="M20" i="38" s="1"/>
  <c r="L17" i="38"/>
  <c r="L20" i="38" s="1"/>
  <c r="K17" i="38"/>
  <c r="K20" i="38" s="1"/>
  <c r="J17" i="38"/>
  <c r="J20" i="38" s="1"/>
  <c r="I17" i="38"/>
  <c r="H17" i="38"/>
  <c r="G17" i="38"/>
  <c r="F17" i="38"/>
  <c r="E17" i="38"/>
  <c r="N12" i="38"/>
  <c r="N14" i="38"/>
  <c r="N15" i="38"/>
  <c r="M12" i="38"/>
  <c r="M14" i="38"/>
  <c r="M15" i="38"/>
  <c r="L12" i="38"/>
  <c r="L14" i="38"/>
  <c r="L15" i="38"/>
  <c r="K12" i="38"/>
  <c r="K14" i="38"/>
  <c r="K15" i="38"/>
  <c r="J12" i="38"/>
  <c r="J14" i="38"/>
  <c r="E12" i="38"/>
  <c r="F12" i="38"/>
  <c r="G12" i="38"/>
  <c r="H12" i="38"/>
  <c r="I12" i="38"/>
  <c r="F14" i="38"/>
  <c r="G14" i="38"/>
  <c r="H14" i="38"/>
  <c r="I14" i="38"/>
  <c r="I15" i="38" s="1"/>
  <c r="E14" i="38"/>
  <c r="G5" i="21" a="1"/>
  <c r="D142" i="37"/>
  <c r="D141" i="37"/>
  <c r="D140" i="37"/>
  <c r="D139" i="37"/>
  <c r="K14" i="9" a="1"/>
  <c r="L14" i="9" a="1"/>
  <c r="C110" i="37"/>
  <c r="C94" i="37"/>
  <c r="C84" i="37"/>
  <c r="C68" i="37"/>
  <c r="C70" i="37" s="1"/>
  <c r="C73" i="37" s="1"/>
  <c r="F57" i="37" a="1"/>
  <c r="E52" i="37"/>
  <c r="E51" i="37"/>
  <c r="D45" i="37"/>
  <c r="D44" i="37"/>
  <c r="D43" i="37"/>
  <c r="D42" i="37"/>
  <c r="D41" i="37"/>
  <c r="D40" i="37"/>
  <c r="D39" i="37"/>
  <c r="D38" i="37"/>
  <c r="D37" i="37"/>
  <c r="D36" i="37"/>
  <c r="C20" i="37"/>
  <c r="D19" i="37"/>
  <c r="D15" i="37"/>
  <c r="C15" i="37"/>
  <c r="B15" i="37"/>
  <c r="C68" i="29"/>
  <c r="C70" i="29" s="1"/>
  <c r="C73" i="29" s="1"/>
  <c r="AE248" i="11"/>
  <c r="AE249" i="11"/>
  <c r="K13" i="9" a="1"/>
  <c r="L13" i="9" a="1"/>
  <c r="C110" i="29"/>
  <c r="F57" i="29" a="1"/>
  <c r="C94" i="29"/>
  <c r="E52" i="29"/>
  <c r="E51" i="29"/>
  <c r="E113" i="33"/>
  <c r="F113" i="33" s="1"/>
  <c r="E114" i="33"/>
  <c r="F114" i="33" s="1"/>
  <c r="E115" i="33"/>
  <c r="F115" i="33" s="1"/>
  <c r="E112" i="33"/>
  <c r="F112" i="33" s="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U22" i="7" a="1"/>
  <c r="U21" i="7" a="1"/>
  <c r="B3" i="7" a="1"/>
  <c r="H3" i="6"/>
  <c r="M3" i="6" a="1"/>
  <c r="P60" i="5"/>
  <c r="P58" i="5"/>
  <c r="O60" i="5"/>
  <c r="O58" i="5"/>
  <c r="N58" i="5"/>
  <c r="J59" i="5" a="1"/>
  <c r="J44" i="5" a="1"/>
  <c r="B3" i="5" a="1"/>
  <c r="P9" i="1" a="1"/>
  <c r="D9" i="3" a="1"/>
  <c r="M10" i="1" a="1"/>
  <c r="O10" i="1" a="1"/>
  <c r="E193" i="8"/>
  <c r="E194" i="8"/>
  <c r="E196" i="8"/>
  <c r="E197" i="8"/>
  <c r="E15" i="38" l="1"/>
  <c r="F15" i="38"/>
  <c r="G15" i="38"/>
  <c r="H15" i="38"/>
  <c r="J15" i="38"/>
  <c r="E195" i="8"/>
  <c r="E192" i="8"/>
  <c r="C88" i="37"/>
  <c r="D46" i="37"/>
  <c r="D49" i="37" s="1"/>
  <c r="E50" i="37" s="1"/>
  <c r="C89" i="37"/>
  <c r="C91" i="37"/>
  <c r="C92" i="37"/>
  <c r="C90" i="37"/>
  <c r="C93" i="37"/>
  <c r="C95" i="37" s="1"/>
  <c r="C96" i="37" s="1"/>
  <c r="L103" i="37" a="1"/>
  <c r="L106" i="37" s="1"/>
  <c r="C24" i="37"/>
  <c r="C25" i="37" s="1"/>
  <c r="D20" i="37" s="1"/>
  <c r="I20" i="37" s="1"/>
  <c r="I19" i="37"/>
  <c r="I24" i="37" s="1"/>
  <c r="C84" i="29"/>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111" i="37" l="1"/>
  <c r="C138" i="37"/>
  <c r="D9" i="37"/>
  <c r="E15" i="37" s="1" a="1"/>
  <c r="D21" i="37"/>
  <c r="I21" i="37" s="1"/>
  <c r="D22" i="37"/>
  <c r="I22" i="37" s="1"/>
  <c r="D23" i="37"/>
  <c r="I23" i="37" s="1"/>
  <c r="C89" i="29"/>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95" i="29" l="1"/>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8"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<sst xmlns="http://schemas.openxmlformats.org/spreadsheetml/2006/main" count="6887" uniqueCount="3089">
  <si>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</si>
  <si>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</si>
  <si>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</si>
  <si>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</si>
  <si>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</si>
  <si>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</si>
  <si>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</si>
  <si>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</si>
  <si>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</si>
  <si>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</si>
  <si>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</si>
  <si>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</si>
  <si>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</si>
  <si>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</si>
  <si>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</si>
  <si>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</si>
  <si>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</si>
  <si>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</si>
  <si>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</si>
  <si>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</si>
  <si>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</si>
  <si>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</si>
  <si>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</si>
  <si>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</si>
  <si>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</si>
  <si>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</si>
  <si>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</si>
  <si>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</si>
  <si>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</si>
  <si>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</si>
  <si>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</si>
  <si>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</si>
  <si>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</si>
  <si>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</si>
  <si>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</si>
  <si>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</si>
  <si>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</si>
  <si>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</si>
  <si>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</si>
  <si>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</si>
  <si>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</si>
  <si>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</si>
  <si>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</si>
  <si>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</si>
  <si>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</si>
  <si>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</si>
  <si>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</si>
  <si>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</si>
  <si>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</si>
  <si>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</si>
  <si>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</si>
  <si>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</si>
  <si>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</si>
  <si>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</si>
  <si>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</si>
  <si>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</si>
  <si>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</si>
  <si>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</si>
  <si>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</si>
  <si>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</si>
  <si>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</si>
  <si>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</si>
  <si>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</si>
  <si>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</si>
  <si>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</si>
  <si>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</si>
  <si>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</si>
  <si>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</si>
  <si>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</si>
  <si>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</si>
  <si>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</si>
  <si>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</si>
  <si>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</si>
  <si>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</si>
  <si>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</si>
  <si>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</si>
  <si>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</si>
  <si>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</si>
  <si>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</si>
  <si>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</si>
  <si>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</si>
  <si>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</si>
  <si>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</si>
  <si>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</si>
  <si>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</si>
  <si>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</si>
  <si>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</si>
  <si>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</si>
  <si>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</si>
  <si>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</si>
  <si>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</si>
  <si>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</si>
  <si>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</si>
  <si>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</si>
  <si>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</si>
  <si>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</si>
  <si>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</si>
  <si>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</si>
  <si>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</si>
  <si>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</si>
  <si>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</si>
  <si>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</si>
  <si>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</si>
  <si>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</si>
  <si>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</si>
  <si>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</si>
  <si>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</si>
  <si>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</si>
  <si>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</si>
  <si>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</si>
  <si>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</si>
  <si>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</si>
  <si>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</si>
  <si>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</si>
  <si>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</si>
  <si>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</si>
  <si>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</si>
  <si>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</si>
  <si>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</si>
  <si>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</si>
  <si>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</si>
  <si>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</si>
  <si>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</si>
  <si>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</si>
  <si>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</si>
  <si>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</si>
  <si>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</si>
  <si>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</si>
  <si>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</si>
  <si>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</si>
  <si>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</si>
  <si>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</si>
  <si>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</si>
  <si>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</si>
  <si>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</si>
  <si>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</si>
  <si>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</si>
  <si>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</si>
  <si>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</si>
  <si>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</si>
  <si>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</si>
  <si>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</si>
  <si>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</si>
  <si>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</si>
  <si>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</si>
  <si>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</si>
  <si>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</si>
  <si>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</si>
  <si>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</si>
  <si>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</si>
  <si>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</si>
  <si>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</si>
  <si>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</si>
  <si>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</si>
  <si>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</si>
  <si>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</si>
  <si>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</si>
  <si>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</si>
  <si>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</si>
  <si>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</si>
  <si>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</si>
  <si>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</si>
  <si>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</si>
  <si>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</si>
  <si>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</si>
  <si>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</si>
  <si>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</si>
  <si>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</si>
  <si>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</si>
  <si>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</si>
  <si>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</si>
  <si>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</si>
  <si>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</si>
  <si>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</si>
  <si>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</si>
  <si>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</si>
  <si>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</si>
  <si>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</si>
  <si>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</si>
  <si>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</si>
  <si>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</si>
  <si>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</si>
  <si>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</si>
  <si>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</si>
  <si>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</si>
  <si>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</si>
  <si>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</si>
  <si>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</si>
  <si>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</si>
  <si>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</si>
  <si>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</si>
  <si>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</si>
  <si>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</si>
  <si>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</si>
  <si>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</si>
  <si>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</si>
  <si>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</si>
  <si>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</si>
  <si>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</si>
  <si>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</si>
  <si>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</si>
  <si>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</si>
  <si>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</si>
  <si>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</si>
  <si>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</si>
  <si>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</si>
  <si>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</si>
  <si>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</si>
  <si>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</si>
  <si>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</si>
  <si>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</si>
  <si>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</si>
  <si>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</si>
  <si>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</si>
  <si>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</si>
  <si>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</si>
  <si>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</si>
  <si>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</si>
  <si>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</si>
  <si>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</si>
  <si>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</si>
  <si>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</si>
  <si>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</si>
  <si>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</si>
  <si>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</si>
  <si>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</si>
  <si>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</si>
  <si>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</si>
  <si>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</si>
  <si>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</si>
  <si>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</si>
  <si>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</si>
  <si>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</si>
  <si>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</si>
  <si>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</si>
  <si>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</si>
  <si>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</si>
  <si>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</si>
  <si>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</si>
  <si>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</si>
  <si>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</si>
  <si>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</si>
  <si>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</si>
  <si>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</si>
  <si>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</si>
  <si>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</si>
  <si>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</si>
  <si>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</si>
  <si>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</si>
  <si>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</si>
  <si>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</si>
  <si>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</si>
  <si>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</si>
  <si>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</si>
  <si>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</si>
  <si>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</si>
  <si>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</si>
  <si>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</si>
  <si>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</si>
  <si>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</si>
  <si>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</si>
  <si>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</si>
  <si>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</si>
  <si>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</si>
  <si>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</si>
  <si>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</si>
  <si>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</si>
  <si>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</si>
  <si>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</si>
  <si>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</si>
  <si>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</si>
  <si>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</si>
  <si>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</si>
  <si>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</si>
  <si>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</si>
  <si>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</si>
  <si>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</si>
  <si>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</si>
  <si>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</si>
  <si>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</si>
  <si>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</si>
  <si>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</si>
  <si>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</si>
  <si>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</si>
  <si>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</si>
  <si>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</si>
  <si>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</si>
  <si>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</si>
  <si>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</si>
  <si>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</si>
  <si>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</si>
  <si>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</si>
  <si>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</si>
  <si>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</si>
  <si>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</si>
  <si>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</si>
  <si>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</si>
  <si>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</si>
  <si>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</si>
  <si>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</si>
  <si>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</si>
  <si>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</si>
  <si>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</si>
  <si>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</si>
  <si>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</si>
  <si>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</si>
  <si>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</si>
  <si>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</si>
  <si>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</si>
  <si>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</si>
  <si>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</si>
  <si>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</si>
  <si>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</si>
  <si>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</si>
  <si>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</si>
  <si>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</si>
  <si>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</si>
  <si>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</si>
  <si>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</si>
  <si>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</si>
  <si>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</si>
  <si>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</si>
  <si>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</si>
  <si>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</si>
  <si>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</si>
  <si>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</si>
  <si>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</si>
  <si>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</si>
  <si>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</si>
  <si>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</si>
  <si>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</si>
  <si>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</si>
  <si>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</si>
  <si>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</si>
  <si>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</si>
  <si>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</si>
  <si>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</si>
  <si>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</si>
  <si>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</si>
  <si>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</si>
  <si>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</si>
  <si>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</si>
  <si>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</si>
  <si>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</si>
  <si>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</si>
  <si>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</si>
  <si>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</si>
  <si>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</si>
  <si>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</si>
  <si>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</si>
  <si>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</si>
  <si>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</si>
  <si>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</si>
  <si>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</si>
  <si>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</si>
  <si>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</si>
  <si>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</si>
  <si>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</si>
  <si>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</si>
  <si>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</si>
  <si>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</si>
  <si>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</si>
  <si>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</si>
  <si>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</si>
  <si>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</si>
  <si>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</si>
  <si>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</si>
  <si>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</si>
  <si>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</si>
  <si>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</si>
  <si>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</si>
  <si>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</si>
  <si>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</si>
  <si>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</si>
  <si>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</si>
  <si>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</si>
  <si>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</si>
  <si>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</si>
  <si>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</si>
  <si>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</si>
  <si>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</si>
  <si>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</si>
  <si>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</si>
  <si>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</si>
  <si>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</si>
  <si>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</si>
  <si>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</si>
  <si>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</si>
  <si>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</si>
  <si>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</si>
  <si>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</si>
  <si>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</si>
  <si>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</si>
  <si>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</si>
  <si>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</si>
  <si>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</si>
  <si>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</si>
  <si>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</si>
  <si>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</si>
  <si>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</si>
  <si>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</si>
  <si>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</si>
  <si>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</si>
  <si>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</si>
  <si>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</si>
  <si>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</si>
  <si>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</si>
  <si>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</si>
  <si>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</si>
  <si>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</si>
  <si>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</si>
  <si>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</si>
  <si>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</si>
  <si>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</si>
  <si>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</si>
  <si>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</si>
  <si>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</si>
  <si>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</si>
  <si>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</si>
  <si>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</si>
  <si>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</si>
  <si>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</si>
  <si>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</si>
  <si>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</si>
  <si>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</si>
  <si>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</si>
  <si>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</si>
  <si>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</si>
  <si>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</si>
  <si>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</si>
  <si>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</si>
  <si>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</si>
  <si>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</si>
  <si>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</si>
  <si>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</si>
  <si>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</si>
  <si>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</si>
  <si>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</si>
  <si>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</si>
  <si>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</si>
  <si>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</si>
  <si>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</si>
  <si>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</si>
  <si>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</si>
  <si>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</si>
  <si>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</si>
  <si>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</si>
  <si>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</si>
  <si>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</si>
  <si>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</si>
  <si>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</si>
  <si>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</si>
  <si>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</si>
  <si>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</si>
  <si>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</si>
  <si>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</si>
  <si>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</si>
  <si>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</si>
  <si>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</si>
  <si>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</si>
  <si>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</si>
  <si>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</si>
  <si>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</si>
  <si>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</si>
  <si>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</si>
  <si>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</si>
  <si>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</si>
  <si>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</si>
  <si>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</si>
  <si>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</si>
  <si>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</si>
  <si>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</si>
  <si>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</si>
  <si>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</si>
  <si>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</si>
  <si>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</si>
  <si>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</si>
  <si>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</si>
  <si>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</si>
  <si>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</si>
  <si>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</si>
  <si>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</si>
  <si>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</si>
  <si>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</si>
  <si>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</si>
  <si>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</si>
  <si>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</si>
  <si>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</si>
  <si>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</si>
  <si>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</si>
  <si>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</si>
  <si>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</si>
  <si>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</si>
  <si>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</si>
  <si>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</si>
  <si>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</si>
  <si>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</si>
  <si>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</si>
  <si>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</si>
  <si>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</si>
  <si>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</si>
  <si>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</si>
  <si>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</si>
  <si>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</si>
  <si>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</si>
  <si>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</si>
  <si>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</si>
  <si>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</si>
  <si>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</si>
  <si>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</si>
  <si>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</si>
  <si>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</si>
  <si>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</si>
  <si>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</si>
  <si>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</si>
  <si>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</si>
  <si>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</si>
  <si>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</si>
  <si>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</si>
  <si>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</si>
  <si>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</si>
  <si>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</si>
  <si>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</si>
  <si>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</si>
  <si>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</si>
  <si>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</si>
  <si>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</si>
  <si>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</si>
  <si>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</si>
  <si>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</si>
  <si>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</si>
  <si>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</si>
  <si>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</si>
  <si>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</si>
  <si>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</si>
  <si>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</si>
  <si>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</si>
  <si>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</si>
  <si>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</si>
  <si>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</si>
  <si>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</si>
  <si>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</si>
  <si>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</si>
  <si>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</si>
  <si>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</si>
  <si>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</si>
  <si>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</si>
  <si>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</si>
  <si>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</si>
  <si>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</si>
  <si>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</si>
  <si>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</si>
  <si>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</si>
  <si>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</si>
  <si>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</si>
  <si>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</si>
  <si>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</si>
  <si>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</si>
  <si>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</si>
  <si>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</si>
  <si>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</si>
  <si>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</si>
  <si>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</si>
  <si>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</si>
  <si>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</si>
  <si>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</si>
  <si>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</si>
  <si>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</si>
  <si>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</si>
  <si>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</si>
  <si>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</si>
  <si>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</si>
  <si>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</si>
  <si>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</si>
  <si>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</si>
  <si>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</si>
  <si>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</si>
  <si>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</si>
  <si>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</si>
  <si>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</si>
  <si>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</si>
  <si>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</si>
  <si>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</si>
  <si>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</si>
  <si>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</si>
  <si>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</si>
  <si>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</si>
  <si>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</si>
  <si>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</si>
  <si>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</si>
  <si>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</si>
  <si>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</si>
  <si>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</si>
  <si>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</si>
  <si>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</si>
  <si>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</si>
  <si>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</si>
  <si>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</si>
  <si>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</si>
  <si>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</si>
  <si>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</si>
  <si>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</si>
  <si>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</si>
  <si>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</si>
  <si>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</si>
  <si>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</si>
  <si>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</si>
  <si>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</si>
  <si>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</si>
  <si>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</si>
  <si>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</si>
  <si>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</si>
  <si>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</si>
  <si>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</si>
  <si>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</si>
  <si>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</si>
  <si>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</si>
  <si>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</si>
  <si>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</si>
  <si>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</si>
  <si>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</si>
  <si>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</si>
  <si>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</si>
  <si>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</si>
  <si>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</si>
  <si>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</si>
  <si>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</si>
  <si>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</si>
  <si>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</si>
  <si>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</si>
  <si>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</si>
  <si>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</si>
  <si>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</si>
  <si>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</si>
  <si>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</si>
  <si>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</si>
  <si>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</si>
  <si>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</si>
  <si>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</si>
  <si>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</si>
  <si>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</si>
  <si>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</si>
  <si>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</si>
  <si>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</si>
  <si>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</si>
  <si>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</si>
  <si>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</si>
  <si>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</si>
  <si>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</si>
  <si>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</si>
  <si>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</si>
  <si>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</si>
  <si>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</si>
  <si>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</si>
  <si>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</si>
  <si>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</si>
  <si>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</si>
  <si>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</si>
  <si>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</si>
  <si>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</si>
  <si>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</si>
  <si>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</si>
  <si>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</si>
  <si>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</si>
  <si>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</si>
  <si>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</si>
  <si>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</si>
  <si>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</si>
  <si>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</si>
  <si>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</si>
  <si>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</si>
  <si>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</si>
  <si>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</si>
  <si>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</si>
  <si>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</si>
  <si>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</si>
  <si>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</si>
  <si>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</si>
  <si>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</si>
  <si>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</si>
  <si>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</si>
  <si>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</si>
  <si>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</si>
  <si>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</si>
  <si>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</si>
  <si>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</si>
  <si>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</si>
  <si>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</si>
  <si>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</si>
  <si>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</si>
  <si>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</si>
  <si>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</si>
  <si>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</si>
  <si>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</si>
  <si>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</si>
  <si>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</si>
  <si>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</si>
  <si>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</si>
  <si>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</si>
  <si>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</si>
  <si>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</si>
  <si>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</si>
  <si>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</si>
  <si>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</si>
  <si>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</si>
  <si>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</si>
  <si>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</si>
  <si>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</si>
  <si>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</si>
  <si>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</si>
  <si>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</si>
  <si>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</si>
  <si>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</si>
  <si>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</si>
  <si>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</si>
  <si>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</si>
  <si>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</si>
  <si>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</si>
  <si>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</si>
  <si>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</si>
  <si>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</si>
  <si>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</si>
  <si>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</si>
  <si>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</si>
  <si>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</si>
  <si>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</si>
  <si>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</si>
  <si>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</si>
  <si>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</si>
  <si>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</si>
  <si>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</si>
  <si>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</si>
  <si>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</si>
  <si>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</si>
  <si>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</si>
  <si>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</si>
  <si>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</si>
  <si>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</si>
  <si>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</si>
  <si>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</si>
  <si>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</si>
  <si>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</si>
  <si>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</si>
  <si>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</si>
  <si>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</si>
  <si>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</si>
  <si>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</si>
  <si>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</si>
  <si>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</si>
  <si>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</si>
  <si>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</si>
  <si>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</si>
  <si>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</si>
  <si>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</si>
  <si>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</si>
  <si>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</si>
  <si>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</si>
  <si>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</si>
  <si>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</si>
  <si>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</si>
  <si>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</si>
  <si>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</si>
  <si>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</si>
  <si>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</si>
  <si>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</si>
  <si>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</si>
  <si>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</si>
  <si>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</si>
  <si>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</si>
  <si>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</si>
  <si>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</si>
  <si>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</si>
  <si>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</si>
  <si>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</si>
  <si>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</si>
  <si>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</si>
  <si>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</si>
  <si>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</si>
  <si>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</si>
  <si>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</si>
  <si>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</si>
  <si>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</si>
  <si>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</si>
  <si>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</si>
  <si>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</si>
  <si>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</si>
  <si>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</si>
  <si>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</si>
  <si>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</si>
  <si>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</si>
  <si>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</si>
  <si>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</si>
  <si>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</si>
  <si>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</si>
  <si>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</si>
  <si>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</si>
  <si>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</si>
  <si>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</si>
  <si>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</si>
  <si>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</si>
  <si>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</si>
  <si>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</si>
  <si>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</si>
  <si>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</si>
  <si>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</si>
  <si>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</si>
  <si>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</si>
  <si>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</si>
  <si>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</si>
  <si>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</si>
  <si>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</si>
  <si>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</si>
  <si>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</si>
  <si>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</si>
  <si>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</si>
  <si>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</si>
  <si>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</si>
  <si>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</si>
  <si>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</si>
  <si>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</si>
  <si>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</si>
  <si>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</si>
  <si>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</si>
  <si>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</si>
  <si>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</si>
  <si>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</si>
  <si>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</si>
  <si>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</si>
  <si>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</si>
  <si>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</si>
  <si>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</si>
  <si>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</si>
  <si>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</si>
  <si>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</si>
  <si>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</si>
  <si>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</si>
  <si>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</si>
  <si>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</si>
  <si>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</si>
  <si>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</si>
  <si>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</si>
  <si>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</si>
  <si>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</si>
  <si>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</si>
  <si>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</si>
  <si>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</si>
  <si>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</si>
  <si>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</si>
  <si>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</si>
  <si>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</si>
  <si>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</si>
  <si>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</si>
  <si>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</si>
  <si>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</si>
  <si>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</si>
  <si>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</si>
  <si>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</si>
  <si>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</si>
  <si>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</si>
  <si>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</si>
  <si>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</si>
  <si>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</si>
  <si>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</si>
  <si>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</si>
  <si>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</si>
  <si>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</si>
  <si>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</si>
  <si>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</si>
  <si>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</si>
  <si>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</si>
  <si>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</si>
  <si>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</si>
  <si>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</si>
  <si>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</si>
  <si>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</si>
  <si>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</si>
  <si>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</si>
  <si>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</si>
  <si>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</si>
  <si>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</si>
  <si>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</si>
  <si>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</si>
  <si>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</si>
  <si>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</si>
  <si>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</si>
  <si>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</si>
  <si>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</si>
  <si>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</si>
  <si>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</si>
  <si>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</si>
  <si>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</si>
  <si>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</si>
  <si>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</si>
  <si>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</si>
  <si>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</si>
  <si>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</si>
  <si>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</si>
  <si>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</si>
  <si>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</si>
  <si>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</si>
  <si>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</si>
  <si>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</si>
  <si>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</si>
  <si>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</si>
  <si>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</si>
  <si>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</si>
  <si>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</si>
  <si>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</si>
  <si>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</si>
  <si>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</si>
  <si>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</si>
  <si>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</si>
  <si>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</si>
  <si>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</si>
  <si>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</si>
  <si>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</si>
  <si>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</si>
  <si>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</si>
  <si>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</si>
  <si>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</si>
  <si>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</si>
  <si>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</si>
  <si>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</si>
  <si>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</si>
  <si>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</si>
  <si>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</si>
  <si>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</si>
  <si>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</si>
  <si>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</si>
  <si>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</si>
  <si>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</si>
  <si>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</si>
  <si>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</si>
  <si>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</si>
  <si>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</si>
  <si>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</si>
  <si>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</si>
  <si>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</si>
  <si>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</si>
  <si>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</si>
  <si>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</si>
  <si>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</si>
  <si>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</si>
  <si>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</si>
  <si>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</si>
  <si>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</si>
  <si>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</si>
  <si>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</si>
  <si>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</si>
  <si>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</si>
  <si>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</si>
  <si>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</si>
  <si>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</si>
  <si>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</si>
  <si>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</si>
  <si>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</si>
  <si>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</si>
  <si>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</si>
  <si>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</si>
  <si>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</si>
  <si>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</si>
  <si>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</si>
  <si>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</si>
  <si>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</si>
  <si>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</si>
  <si>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</si>
  <si>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</si>
  <si>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</si>
  <si>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</si>
  <si>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</si>
  <si>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</si>
  <si>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</si>
  <si>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</si>
  <si>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</si>
  <si>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</si>
  <si>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</si>
  <si>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</si>
  <si>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</si>
  <si>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</si>
  <si>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</si>
  <si>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</si>
  <si>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</si>
  <si>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</si>
  <si>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</si>
  <si>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</si>
  <si>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</si>
  <si>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</si>
  <si>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</si>
  <si>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</si>
  <si>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</si>
  <si>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</si>
  <si>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</si>
  <si>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</si>
  <si>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</si>
  <si>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</si>
  <si>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</si>
  <si>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</si>
  <si>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</si>
  <si>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</si>
  <si>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</si>
  <si>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</si>
  <si>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</si>
  <si>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</si>
  <si>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</si>
  <si>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</si>
  <si>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</si>
  <si>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</si>
  <si>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</si>
  <si>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</si>
  <si>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</si>
  <si>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</si>
  <si>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</si>
  <si>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</si>
  <si>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</si>
  <si>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</si>
  <si>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</si>
  <si>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</si>
  <si>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</si>
  <si>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</si>
  <si>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</si>
  <si>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</si>
  <si>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</si>
  <si>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</si>
  <si>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</si>
  <si>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</si>
  <si>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</si>
  <si>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</si>
  <si>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</si>
  <si>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</si>
  <si>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</si>
  <si>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</si>
  <si>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</si>
  <si>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</si>
  <si>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</si>
  <si>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</si>
  <si>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</si>
  <si>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</si>
  <si>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</si>
  <si>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</si>
  <si>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</si>
  <si>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</si>
  <si>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</si>
  <si>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</si>
  <si>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</si>
  <si>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</si>
  <si>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</si>
  <si>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</si>
  <si>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</si>
  <si>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</si>
  <si>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</si>
  <si>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</si>
  <si>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</si>
  <si>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</si>
  <si>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</si>
  <si>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</si>
  <si>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</si>
  <si>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</si>
  <si>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</si>
  <si>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</si>
  <si>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</si>
  <si>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</si>
  <si>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</si>
  <si>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</si>
  <si>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</si>
  <si>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</si>
  <si>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</si>
  <si>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</si>
  <si>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</si>
  <si>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</si>
  <si>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</si>
  <si>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</si>
  <si>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</si>
  <si>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</si>
  <si>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</si>
  <si>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</si>
  <si>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</si>
  <si>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</si>
  <si>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</si>
  <si>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</si>
  <si>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</si>
  <si>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</si>
  <si>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</si>
  <si>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</si>
  <si>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</si>
  <si>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</si>
  <si>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</si>
  <si>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</si>
  <si>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</si>
  <si>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</si>
  <si>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</si>
  <si>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</si>
  <si>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</si>
  <si>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</si>
  <si>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</si>
  <si>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</si>
  <si>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</si>
  <si>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</si>
  <si>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</si>
  <si>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</si>
  <si>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</si>
  <si>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</si>
  <si>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</si>
  <si>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</si>
  <si>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</si>
  <si>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</si>
  <si>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</si>
  <si>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</si>
  <si>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</si>
  <si>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</si>
  <si>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</si>
  <si>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</si>
  <si>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</si>
  <si>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</si>
  <si>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</si>
  <si>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</si>
  <si>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</si>
  <si>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</si>
  <si>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</si>
  <si>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</si>
  <si>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</si>
  <si>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</si>
  <si>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</si>
  <si>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</si>
  <si>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</si>
  <si>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</si>
  <si>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</si>
  <si>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</si>
  <si>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</si>
  <si>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</si>
  <si>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</si>
  <si>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</si>
  <si>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</si>
  <si>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</si>
  <si>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</si>
  <si>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</si>
  <si>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</si>
  <si>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</si>
  <si>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</si>
  <si>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</si>
  <si>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</si>
  <si>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</si>
  <si>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</si>
  <si>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</si>
  <si>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</si>
  <si>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</si>
  <si>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</si>
  <si>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</si>
  <si>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</si>
  <si>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</si>
  <si>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</si>
  <si>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</si>
  <si>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</si>
  <si>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</si>
  <si>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</si>
  <si>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</si>
  <si>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</si>
  <si>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</si>
  <si>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</si>
  <si>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</si>
  <si>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</si>
  <si>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</si>
  <si>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</si>
  <si>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</si>
  <si>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</si>
  <si>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</si>
  <si>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</si>
  <si>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</si>
  <si>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</si>
  <si>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</si>
  <si>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</si>
  <si>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</si>
  <si>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</si>
  <si>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</si>
  <si>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</si>
  <si>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</si>
  <si>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</si>
  <si>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</si>
  <si>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</si>
  <si>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</si>
  <si>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</si>
  <si>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</si>
  <si>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</si>
  <si>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</si>
  <si>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</si>
  <si>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</si>
  <si>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</si>
  <si>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</si>
  <si>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</si>
  <si>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</si>
  <si>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</si>
  <si>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</si>
  <si>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</si>
  <si>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</si>
  <si>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</si>
  <si>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</si>
  <si>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</si>
  <si>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</si>
  <si>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</si>
  <si>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</si>
  <si>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</si>
  <si>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</si>
  <si>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</si>
  <si>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</si>
  <si>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</si>
  <si>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</si>
  <si>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</si>
  <si>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</si>
  <si>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</si>
  <si>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</si>
  <si>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</si>
  <si>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</si>
  <si>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</si>
  <si>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</si>
  <si>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</si>
  <si>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</si>
  <si>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</si>
  <si>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</si>
  <si>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</si>
  <si>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</si>
  <si>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</si>
  <si>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</si>
  <si>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</si>
  <si>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</si>
  <si>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</si>
  <si>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</si>
  <si>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</si>
  <si>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</si>
  <si>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</si>
  <si>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</si>
  <si>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</si>
  <si>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</si>
  <si>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</si>
  <si>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</si>
  <si>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</si>
  <si>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</si>
  <si>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</si>
  <si>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</si>
  <si>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</si>
  <si>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</si>
  <si>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</si>
  <si>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</si>
  <si>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</si>
  <si>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</si>
  <si>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</si>
  <si>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</si>
  <si>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</si>
  <si>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</si>
  <si>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</si>
  <si>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</si>
  <si>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</si>
  <si>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</si>
  <si>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</si>
  <si>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</si>
  <si>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</si>
  <si>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</si>
  <si>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</si>
  <si>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</si>
  <si>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</si>
  <si>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</si>
  <si>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</si>
  <si>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</si>
  <si>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</si>
  <si>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</si>
  <si>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</si>
  <si>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</si>
  <si>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</si>
  <si>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</si>
  <si>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</si>
  <si>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</si>
  <si>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</si>
  <si>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</si>
  <si>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</si>
  <si>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</si>
  <si>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</si>
  <si>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</si>
  <si>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</si>
  <si>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</si>
  <si>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</si>
  <si>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</si>
  <si>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</si>
  <si>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</si>
  <si>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</si>
  <si>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</si>
  <si>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</si>
  <si>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</si>
  <si>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</si>
  <si>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</si>
  <si>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</si>
  <si>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</si>
  <si>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</si>
  <si>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</si>
  <si>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</si>
  <si>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</si>
  <si>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</si>
  <si>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</si>
  <si>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</si>
  <si>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</si>
  <si>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</si>
  <si>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</si>
  <si>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</si>
  <si>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</si>
  <si>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</si>
  <si>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</si>
  <si>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</si>
  <si>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</si>
  <si>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</si>
  <si>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</si>
  <si>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</si>
  <si>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</si>
  <si>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</si>
  <si>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</si>
  <si>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</si>
  <si>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</si>
  <si>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</si>
  <si>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</si>
  <si>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</si>
  <si>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</si>
  <si>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</si>
  <si>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</si>
  <si>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</si>
  <si>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</si>
  <si>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</si>
  <si>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</si>
  <si>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</si>
  <si>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</si>
  <si>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</si>
  <si>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</si>
  <si>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</si>
  <si>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</si>
  <si>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</si>
  <si>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</si>
  <si>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</si>
  <si>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</si>
  <si>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</si>
  <si>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</si>
  <si>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</si>
  <si>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</si>
  <si>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</si>
  <si>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</si>
  <si>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</si>
  <si>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</si>
  <si>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</si>
  <si>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</si>
  <si>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</si>
  <si>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</si>
  <si>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</si>
  <si>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</si>
  <si>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</si>
  <si>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</si>
  <si>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</si>
  <si>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</si>
  <si>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</si>
  <si>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</si>
  <si>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</si>
  <si>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</si>
  <si>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</si>
  <si>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</si>
  <si>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</si>
  <si>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</si>
  <si>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</si>
  <si>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</si>
  <si>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</si>
  <si>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</si>
  <si>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</si>
  <si>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</si>
  <si>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</si>
  <si>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</si>
  <si>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</si>
  <si>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</si>
  <si>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</si>
  <si>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</si>
  <si>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</si>
  <si>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</si>
  <si>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</si>
  <si>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</si>
  <si>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</si>
  <si>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</si>
  <si>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</si>
  <si>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</si>
  <si>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</si>
  <si>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</si>
  <si>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</si>
  <si>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</si>
  <si>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</si>
  <si>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</si>
  <si>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</si>
  <si>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</si>
  <si>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</si>
  <si>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</si>
  <si>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</si>
  <si>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</si>
  <si>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</si>
  <si>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</si>
  <si>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</si>
  <si>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</si>
  <si>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</si>
  <si>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</si>
  <si>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</si>
  <si>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</si>
  <si>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</si>
  <si>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</si>
  <si>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</si>
  <si>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</si>
  <si>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</si>
  <si>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</si>
  <si>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</si>
  <si>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</si>
  <si>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</si>
  <si>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</si>
  <si>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</si>
  <si>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</si>
  <si>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</si>
  <si>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</si>
  <si>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</si>
  <si>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</si>
  <si>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</si>
  <si>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</si>
  <si>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</si>
  <si>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</si>
  <si>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</si>
  <si>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</si>
  <si>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</si>
  <si>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</si>
  <si>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</si>
  <si>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</si>
  <si>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</si>
  <si>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</si>
  <si>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</si>
  <si>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</si>
  <si>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</si>
  <si>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</si>
  <si>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</si>
  <si>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</si>
  <si>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</si>
  <si>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</si>
  <si>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</si>
  <si>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</si>
  <si>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</si>
  <si>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</si>
  <si>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</si>
  <si>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</si>
  <si>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</si>
  <si>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</si>
  <si>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</si>
  <si>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</si>
  <si>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</si>
  <si>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</si>
  <si>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</si>
  <si>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</si>
  <si>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</si>
  <si>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</si>
  <si>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</si>
  <si>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</si>
  <si>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</si>
  <si>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</si>
  <si>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</si>
  <si>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</si>
  <si>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</si>
  <si>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</si>
  <si>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</si>
  <si>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</si>
  <si>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</si>
  <si>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</si>
  <si>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</si>
  <si>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</si>
  <si>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</si>
  <si>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</si>
  <si>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</si>
  <si>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</si>
  <si>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</si>
  <si>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</si>
  <si>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</si>
  <si>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</si>
  <si>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</si>
  <si>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</si>
  <si>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</si>
  <si>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</si>
  <si>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</si>
  <si>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</si>
  <si>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</si>
  <si>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</si>
  <si>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</si>
  <si>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</si>
  <si>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</si>
  <si>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</si>
  <si>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</si>
  <si>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</si>
  <si>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</si>
  <si>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</si>
  <si>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</si>
  <si>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</si>
  <si>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</si>
  <si>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</si>
  <si>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</si>
  <si>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</si>
  <si>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</si>
  <si>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</si>
  <si>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</si>
  <si>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</si>
  <si>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</si>
  <si>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</si>
  <si>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</si>
  <si>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</si>
  <si>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</si>
  <si>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</si>
  <si>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</si>
  <si>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</si>
  <si>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</si>
  <si>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</si>
  <si>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</si>
  <si>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</si>
  <si>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</si>
  <si>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</si>
  <si>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</si>
  <si>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</si>
  <si>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</si>
  <si>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</si>
  <si>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</si>
  <si>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</si>
  <si>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</si>
  <si>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</si>
  <si>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</si>
  <si>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</si>
  <si>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</si>
  <si>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</si>
  <si>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</si>
  <si>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</si>
  <si>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</si>
  <si>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</si>
  <si>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</si>
  <si>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</si>
  <si>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</si>
  <si>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</si>
  <si>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</si>
  <si>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</si>
  <si>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</si>
  <si>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</si>
  <si>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</si>
  <si>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</si>
  <si>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</si>
  <si>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</si>
  <si>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</si>
  <si>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</si>
  <si>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</si>
  <si>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</si>
  <si>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</si>
  <si>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</si>
  <si>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</si>
  <si>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</si>
  <si>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</si>
  <si>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</si>
  <si>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</si>
  <si>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</si>
  <si>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</si>
  <si>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</si>
  <si>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</si>
  <si>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</si>
  <si>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</si>
  <si>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</si>
  <si>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</si>
  <si>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</si>
  <si>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</si>
  <si>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</si>
  <si>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</si>
  <si>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</si>
  <si>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</si>
  <si>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</si>
  <si>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</si>
  <si>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</si>
  <si>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</si>
  <si>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</si>
  <si>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</si>
  <si>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</si>
  <si>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</si>
  <si>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</si>
  <si>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</si>
  <si>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</si>
  <si>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</si>
  <si>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</si>
  <si>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</si>
  <si>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</si>
  <si>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</si>
  <si>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</si>
  <si>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</si>
  <si>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</si>
  <si>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</si>
  <si>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</si>
  <si>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</si>
  <si>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</si>
  <si>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</si>
  <si>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</si>
  <si>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</si>
  <si>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</si>
  <si>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</si>
  <si>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</si>
  <si>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</si>
  <si>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</si>
  <si>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</si>
  <si>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</si>
  <si>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</si>
  <si>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</si>
  <si>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</si>
  <si>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</si>
  <si>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</si>
  <si>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</si>
  <si>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</si>
  <si>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</si>
  <si>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</si>
  <si>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</si>
  <si>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</si>
  <si>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</si>
  <si>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</si>
  <si>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</si>
  <si>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</si>
  <si>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</si>
  <si>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</si>
  <si>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</si>
  <si>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</si>
  <si>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</si>
  <si>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</si>
  <si>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</si>
  <si>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</si>
  <si>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</si>
  <si>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</si>
  <si>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</si>
  <si>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</si>
  <si>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</si>
  <si>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</si>
  <si>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</si>
  <si>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</si>
  <si>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</si>
  <si>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</si>
  <si>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</si>
  <si>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</si>
  <si>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</si>
  <si>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</si>
  <si>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</si>
  <si>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</si>
  <si>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</si>
  <si>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</si>
  <si>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</si>
  <si>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</si>
  <si>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</si>
  <si>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</si>
  <si>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</si>
  <si>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</si>
  <si>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</si>
  <si>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</si>
  <si>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</si>
  <si>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</si>
  <si>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</si>
  <si>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</si>
  <si>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</si>
  <si>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</si>
  <si>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</si>
  <si>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</si>
  <si>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</si>
  <si>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</si>
  <si>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</si>
  <si>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</si>
  <si>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</si>
  <si>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</si>
  <si>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</si>
  <si>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</si>
  <si>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</si>
  <si>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</si>
  <si>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</si>
  <si>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</si>
  <si>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</si>
  <si>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</si>
  <si>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</si>
  <si>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</si>
  <si>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</si>
  <si>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</si>
  <si>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</si>
  <si>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</si>
  <si>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</si>
  <si>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</si>
  <si>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</si>
  <si>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</si>
  <si>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</si>
  <si>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</si>
  <si>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</si>
  <si>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</si>
  <si>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</si>
  <si>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</si>
  <si>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</si>
  <si>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</si>
  <si>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</si>
  <si>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</si>
  <si>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</si>
  <si>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</si>
  <si>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</si>
  <si>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</si>
  <si>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</si>
  <si>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</si>
  <si>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</si>
  <si>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</si>
  <si>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</si>
  <si>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</si>
  <si>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</si>
  <si>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</si>
  <si>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</si>
  <si>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</si>
  <si>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</si>
  <si>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</si>
  <si>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</si>
  <si>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</si>
  <si>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</si>
  <si>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</si>
  <si>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</si>
  <si>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</si>
  <si>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</si>
  <si>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</si>
  <si>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</si>
  <si>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</si>
  <si>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</si>
  <si>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</si>
  <si>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</si>
  <si>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</si>
  <si>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</si>
  <si>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</si>
  <si>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</si>
  <si>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</si>
  <si>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</si>
  <si>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</si>
  <si>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</si>
  <si>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</si>
  <si>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</si>
  <si>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</si>
  <si>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</si>
  <si>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</si>
  <si>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</si>
  <si>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</si>
  <si>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</si>
  <si>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</si>
  <si>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</si>
  <si>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</si>
  <si>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</si>
  <si>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</si>
  <si>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</si>
  <si>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</si>
  <si>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</si>
  <si>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</si>
  <si>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</si>
  <si>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</si>
  <si>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</si>
  <si>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</si>
  <si>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</si>
  <si>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</si>
  <si>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</si>
  <si>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</si>
  <si>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</si>
  <si>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</si>
  <si>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</si>
  <si>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</si>
  <si>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</si>
  <si>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</si>
  <si>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</si>
  <si>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</si>
  <si>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</si>
  <si>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</si>
  <si>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</si>
  <si>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</si>
  <si>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</si>
  <si>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</si>
  <si>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</si>
  <si>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</si>
  <si>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</si>
  <si>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</si>
  <si>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</si>
  <si>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</si>
  <si>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</si>
  <si>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</si>
  <si>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</si>
  <si>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</si>
  <si>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</si>
  <si>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</si>
  <si>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</si>
  <si>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</si>
  <si>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</si>
  <si>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</si>
  <si>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</si>
  <si>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</si>
  <si>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</si>
  <si>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</si>
  <si>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</si>
  <si>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</si>
  <si>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</si>
  <si>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</si>
  <si>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</si>
  <si>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</si>
  <si>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</si>
  <si>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</si>
  <si>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</si>
  <si>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</si>
  <si>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</si>
  <si>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</si>
  <si>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</si>
  <si>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</si>
  <si>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</si>
  <si>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</si>
  <si>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</si>
  <si>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</si>
  <si>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</si>
  <si>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</si>
  <si>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</si>
  <si>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</si>
  <si>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</si>
  <si>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</si>
  <si>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</si>
  <si>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</si>
  <si>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</si>
  <si>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</si>
  <si>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</si>
  <si>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</si>
  <si>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</si>
  <si>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</si>
  <si>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</si>
  <si>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</si>
  <si>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</si>
  <si>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</si>
  <si>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</si>
  <si>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</si>
  <si>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</si>
  <si>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</si>
  <si>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</si>
  <si>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</si>
  <si>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</si>
  <si>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</si>
  <si>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</si>
  <si>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</si>
  <si>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</si>
  <si>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</si>
  <si>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</si>
  <si>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</si>
  <si>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</si>
  <si>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</si>
  <si>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</si>
  <si>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</si>
  <si>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</si>
  <si>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</si>
  <si>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</si>
  <si>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</si>
  <si>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</si>
  <si>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</si>
  <si>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</si>
  <si>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</si>
  <si>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</si>
  <si>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</si>
  <si>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</si>
  <si>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</si>
  <si>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</si>
  <si>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</si>
  <si>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</si>
  <si>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</si>
  <si>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</si>
  <si>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</si>
  <si>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</si>
  <si>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</si>
  <si>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</si>
  <si>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</si>
  <si>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</si>
  <si>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</si>
  <si>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</si>
  <si>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</si>
  <si>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</si>
  <si>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</si>
  <si>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</si>
  <si>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</si>
  <si>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</si>
  <si>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</si>
  <si>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</si>
  <si>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</si>
  <si>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</si>
  <si>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</si>
  <si>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</si>
  <si>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</si>
  <si>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</si>
  <si>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</si>
  <si>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</si>
  <si>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</si>
  <si>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</si>
  <si>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</si>
  <si>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</si>
  <si>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</si>
  <si>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</si>
  <si>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</si>
  <si>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</si>
  <si>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</si>
  <si>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</si>
  <si>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</si>
  <si>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</si>
  <si>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</si>
  <si>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</si>
  <si>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</si>
  <si>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</si>
  <si>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</si>
  <si>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</si>
  <si>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</si>
  <si>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</si>
  <si>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</si>
  <si>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</si>
  <si>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</si>
  <si>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</si>
  <si>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</si>
  <si>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</si>
  <si>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</si>
  <si>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</si>
  <si>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</si>
  <si>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</si>
  <si>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</si>
  <si>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</si>
  <si>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</si>
  <si>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</si>
  <si>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</si>
  <si>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</si>
  <si>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</si>
  <si>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</si>
  <si>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</si>
  <si>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</si>
  <si>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</si>
  <si>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</si>
  <si>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</si>
  <si>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</si>
  <si>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</si>
  <si>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</si>
  <si>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</si>
  <si>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</si>
  <si>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</si>
  <si>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</si>
  <si>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</si>
  <si>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</si>
  <si>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</si>
  <si>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</si>
  <si>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</si>
  <si>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</si>
  <si>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</si>
  <si>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</si>
  <si>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</si>
  <si>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</si>
  <si>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</si>
  <si>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</si>
  <si>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</si>
  <si>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</si>
  <si>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</si>
  <si>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</si>
  <si>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</si>
  <si>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</si>
  <si>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</si>
  <si>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</si>
  <si>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</si>
  <si>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</si>
  <si>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</si>
  <si>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</si>
  <si>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</si>
  <si>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</si>
  <si>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</si>
  <si>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</si>
  <si>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</si>
  <si>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</si>
  <si>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</si>
  <si>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</si>
  <si>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</si>
  <si>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</si>
  <si>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</si>
  <si>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</si>
  <si>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</si>
  <si>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</si>
  <si>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</si>
  <si>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</si>
  <si>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</si>
  <si>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</si>
  <si>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</si>
  <si>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</si>
  <si>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</si>
  <si>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</si>
  <si>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</si>
  <si>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</si>
  <si>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</si>
  <si>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</si>
  <si>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</si>
  <si>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</si>
  <si>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</si>
  <si>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</si>
  <si>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</si>
  <si>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</si>
  <si>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</si>
  <si>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</si>
  <si>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</si>
  <si>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</si>
  <si>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</si>
  <si>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</si>
  <si>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</si>
  <si>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</si>
  <si>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</si>
  <si>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</si>
  <si>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</si>
  <si>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</si>
  <si>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</si>
  <si>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</si>
  <si>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</si>
  <si>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</si>
  <si>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</si>
  <si>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</si>
  <si>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</si>
  <si>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</si>
  <si>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</si>
  <si>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</si>
  <si>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</si>
  <si>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</si>
  <si>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</si>
  <si>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</si>
  <si>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</si>
  <si>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</si>
  <si>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</si>
  <si>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</si>
  <si>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</si>
  <si>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</si>
  <si>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</si>
  <si>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</si>
  <si>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</si>
  <si>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</si>
  <si>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</si>
  <si>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</si>
  <si>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</si>
  <si>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</si>
  <si>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</si>
  <si>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</si>
  <si>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</si>
  <si>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</si>
  <si>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</si>
  <si>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</si>
  <si>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</si>
  <si>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</si>
  <si>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</si>
  <si>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</si>
  <si>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</si>
  <si>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</si>
  <si>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</si>
  <si>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</si>
  <si>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</si>
  <si>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</si>
  <si>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</si>
  <si>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</si>
  <si>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</si>
  <si>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</si>
  <si>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</si>
  <si>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</si>
  <si>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</si>
  <si>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</si>
  <si>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</si>
  <si>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</si>
  <si>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</si>
  <si>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</si>
  <si>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</si>
  <si>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</si>
  <si>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</si>
  <si>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</si>
  <si>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</si>
  <si>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</si>
  <si>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</si>
  <si>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</si>
  <si>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</si>
  <si>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</si>
  <si>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</si>
  <si>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</si>
  <si>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</si>
  <si>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</si>
  <si>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</si>
  <si>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</si>
  <si>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</si>
  <si>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</si>
  <si>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</si>
  <si>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</si>
  <si>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</si>
  <si>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</si>
  <si>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</si>
  <si>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</si>
  <si>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</si>
  <si>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</si>
  <si>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</si>
  <si>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</si>
  <si>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</si>
  <si>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</si>
  <si>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</si>
  <si>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</si>
  <si>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</si>
  <si>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</si>
  <si>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</si>
  <si>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</si>
  <si>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</si>
  <si>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</si>
  <si>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</si>
  <si>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</si>
  <si>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</si>
  <si>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</si>
  <si>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</si>
  <si>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</si>
  <si>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</si>
  <si>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</si>
  <si>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</si>
  <si>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</si>
  <si>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</si>
  <si>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</si>
  <si>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</si>
  <si>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</si>
  <si>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</si>
  <si>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</si>
  <si>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</si>
  <si>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</si>
  <si>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</si>
  <si>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</si>
  <si>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</si>
  <si>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</si>
  <si>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</si>
  <si>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</si>
  <si>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</si>
  <si>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</si>
  <si>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</si>
  <si>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</si>
  <si>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</si>
  <si>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</si>
  <si>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</si>
  <si>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</si>
  <si>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</si>
  <si>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</si>
  <si>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</si>
  <si>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</si>
  <si>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</si>
  <si>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</si>
  <si>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</si>
  <si>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</si>
  <si>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</si>
  <si>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</si>
  <si>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</si>
  <si>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</si>
  <si>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</si>
  <si>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</si>
  <si>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</si>
  <si>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</si>
  <si>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</si>
  <si>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</si>
  <si>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</si>
  <si>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</si>
  <si>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</si>
  <si>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</si>
  <si>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</si>
  <si>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</si>
  <si>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</si>
  <si>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</si>
  <si>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</si>
  <si>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</si>
  <si>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</si>
  <si>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</si>
  <si>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</si>
  <si>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</si>
  <si>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</si>
  <si>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</si>
  <si>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</si>
  <si>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</si>
  <si>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</si>
  <si>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</si>
  <si>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</si>
  <si>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</si>
  <si>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</si>
  <si>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</si>
  <si>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</si>
  <si>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</si>
  <si>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</si>
  <si>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</si>
  <si>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</si>
  <si>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</si>
  <si>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</si>
  <si>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</si>
  <si>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</si>
  <si>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</si>
  <si>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</si>
  <si>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</si>
  <si>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</si>
  <si>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</si>
  <si>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</si>
  <si>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</si>
  <si>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</si>
  <si>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</si>
  <si>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</si>
  <si>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</si>
  <si>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</si>
  <si>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</si>
  <si>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</si>
  <si>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</si>
  <si>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</si>
  <si>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</si>
  <si>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</si>
  <si>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</si>
  <si>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</si>
  <si>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</si>
  <si>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</si>
  <si>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</si>
  <si>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</si>
  <si>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</si>
  <si>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</si>
  <si>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</si>
  <si>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</si>
  <si>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</si>
  <si>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</si>
  <si>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</si>
  <si>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</si>
  <si>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</si>
  <si>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</si>
  <si>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</si>
  <si>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</si>
  <si>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</si>
  <si>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</si>
  <si>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</si>
  <si>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</si>
  <si>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</si>
  <si>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</si>
  <si>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</si>
  <si>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</si>
  <si>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</si>
  <si>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</si>
  <si>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</si>
  <si>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</si>
  <si>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</si>
  <si>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</si>
  <si>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</si>
  <si>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</si>
  <si>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</si>
  <si>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</si>
  <si>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</si>
  <si>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</si>
  <si>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</si>
  <si>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</si>
  <si>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</si>
  <si>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</si>
  <si>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</si>
  <si>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</si>
  <si>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</si>
  <si>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</si>
  <si>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</si>
  <si>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</si>
  <si>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</si>
  <si>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</si>
  <si>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</si>
  <si>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</si>
  <si>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</si>
  <si>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</si>
  <si>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</si>
  <si>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</si>
  <si>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</si>
  <si>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</si>
  <si>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</si>
  <si>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</si>
  <si>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</si>
  <si>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</si>
  <si>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</si>
  <si>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</si>
  <si>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</si>
  <si>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</si>
  <si>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</si>
  <si>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</si>
  <si>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</si>
  <si>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</si>
  <si>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</si>
  <si>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</si>
  <si>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</si>
  <si>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</si>
  <si>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</si>
  <si>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</si>
  <si>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</si>
  <si>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</si>
  <si>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</si>
  <si>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</si>
  <si>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</si>
  <si>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</si>
  <si>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</si>
  <si>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</si>
  <si>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</si>
  <si>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</si>
  <si>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</si>
  <si>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</si>
  <si>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</si>
  <si>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</si>
  <si>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</si>
  <si>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</si>
  <si>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</si>
  <si>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</si>
  <si>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</si>
  <si>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</si>
  <si>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</si>
  <si>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</si>
  <si>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</si>
  <si>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</si>
  <si>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</si>
  <si>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</si>
  <si>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</si>
  <si>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</si>
  <si>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</si>
  <si>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</si>
  <si>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</si>
  <si>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</si>
  <si>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</si>
  <si>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</si>
  <si>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</si>
  <si>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</si>
  <si>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</si>
  <si>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</si>
  <si>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</si>
  <si>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</si>
  <si>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</si>
  <si>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</si>
  <si>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</si>
  <si>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</si>
  <si>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</si>
  <si>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</si>
  <si>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</si>
  <si>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</si>
  <si>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</si>
  <si>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</si>
  <si>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</si>
  <si>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</si>
  <si>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</si>
  <si>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</si>
  <si>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</si>
  <si>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</si>
  <si>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</si>
  <si>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</si>
  <si>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</si>
  <si>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</si>
  <si>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</si>
  <si>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</si>
  <si>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</si>
  <si>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</si>
  <si>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</si>
  <si>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</si>
  <si>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</si>
  <si>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</si>
  <si>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</si>
  <si>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</si>
  <si>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</si>
  <si>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</si>
  <si>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</si>
  <si>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</si>
  <si>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</si>
  <si>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</si>
  <si>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</si>
  <si>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</si>
  <si>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</si>
  <si>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</si>
  <si>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</si>
  <si>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</si>
  <si>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</si>
  <si>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</si>
  <si>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</si>
  <si>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</si>
  <si>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</si>
  <si>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</si>
  <si>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</si>
  <si>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</si>
  <si>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</si>
  <si>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</si>
  <si>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</si>
  <si>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</si>
  <si>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</si>
  <si>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</si>
  <si>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</si>
  <si>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</si>
  <si>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</si>
  <si>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</si>
  <si>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</si>
  <si>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</si>
  <si>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</si>
  <si>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</si>
  <si>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</si>
  <si>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</si>
  <si>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</si>
  <si>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</si>
  <si>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</si>
  <si>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</si>
  <si>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</si>
  <si>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</si>
  <si>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</si>
  <si>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</si>
  <si>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</si>
  <si>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</si>
  <si>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</si>
  <si>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</si>
  <si>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</si>
  <si>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</si>
  <si>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</si>
  <si>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</si>
  <si>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</si>
  <si>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</si>
  <si>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</si>
  <si>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</si>
  <si>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</si>
  <si>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</si>
  <si>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</si>
  <si>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</si>
  <si>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</si>
  <si>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</si>
  <si>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</si>
  <si>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</si>
  <si>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</si>
  <si>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</si>
  <si>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</si>
  <si>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</si>
  <si>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</si>
  <si>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</si>
  <si>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</si>
  <si>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</si>
  <si>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</si>
  <si>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</si>
  <si>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</si>
  <si>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</si>
  <si>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</si>
  <si>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</si>
  <si>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</si>
  <si>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</si>
  <si>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</si>
  <si>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</si>
  <si>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</si>
  <si>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</si>
  <si>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</si>
  <si>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</si>
  <si>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</si>
  <si>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</si>
  <si>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</si>
  <si>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</si>
  <si>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</si>
  <si>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</si>
  <si>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</si>
  <si>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</si>
  <si>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</si>
  <si>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</si>
  <si>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</si>
  <si>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</si>
  <si>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</si>
  <si>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</si>
  <si>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</si>
  <si>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</si>
  <si>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</si>
  <si>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</si>
  <si>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</si>
  <si>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</si>
  <si>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</si>
  <si>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</si>
  <si>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</si>
  <si>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</si>
  <si>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</si>
  <si>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</si>
  <si>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</si>
  <si>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</si>
  <si>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</si>
  <si>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</si>
  <si>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</si>
  <si>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</si>
  <si>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</si>
  <si>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</si>
  <si>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</si>
  <si>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</si>
  <si>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</si>
  <si>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</si>
  <si>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</si>
  <si>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</si>
  <si>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</si>
  <si>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</si>
  <si>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</si>
  <si>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</si>
  <si>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</si>
  <si>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</si>
  <si>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</si>
  <si>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</si>
  <si>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</si>
  <si>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</si>
  <si>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</si>
  <si>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</si>
  <si>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</si>
  <si>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</si>
  <si>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</si>
  <si>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</si>
  <si>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</si>
  <si>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</si>
  <si>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</si>
  <si>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</si>
  <si>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</si>
  <si>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</si>
  <si>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</si>
  <si>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</si>
  <si>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</si>
  <si>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</si>
  <si>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</si>
  <si>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</si>
  <si>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</si>
  <si>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</si>
  <si>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</si>
  <si>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</si>
  <si>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</si>
  <si>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</si>
  <si>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</si>
  <si>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</si>
  <si>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</si>
  <si>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</si>
  <si>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</si>
  <si>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</si>
  <si>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</si>
  <si>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</si>
  <si>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</si>
  <si>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</si>
  <si>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</si>
  <si>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</si>
  <si>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</si>
  <si>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</si>
  <si>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</si>
  <si>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</si>
  <si>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</si>
  <si>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</si>
  <si>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</si>
  <si>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</si>
  <si>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</si>
  <si>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</si>
  <si>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</si>
  <si>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</si>
  <si>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</si>
  <si>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</si>
  <si>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</si>
  <si>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</si>
  <si>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</si>
  <si>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</si>
  <si>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</si>
  <si>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</si>
  <si>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</si>
  <si>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</si>
  <si>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</si>
  <si>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</si>
  <si>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</si>
  <si>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</si>
  <si>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</si>
  <si>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</si>
  <si>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</si>
  <si>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</si>
  <si>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</si>
  <si>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</si>
  <si>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</si>
  <si>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</si>
  <si>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</si>
  <si>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</si>
  <si>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</si>
  <si>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</si>
  <si>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</si>
  <si>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</si>
  <si>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</si>
  <si>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</si>
  <si>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</si>
  <si>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</si>
  <si>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</si>
  <si>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</si>
  <si>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</si>
  <si>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</si>
  <si>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</si>
  <si>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</si>
  <si>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</si>
  <si>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</si>
  <si>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</si>
  <si>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</si>
  <si>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</si>
  <si>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</si>
  <si>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</si>
  <si>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</si>
  <si>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</si>
  <si>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</si>
  <si>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</si>
  <si>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</si>
  <si>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</si>
  <si>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</si>
  <si>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</si>
  <si>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</si>
  <si>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</si>
  <si>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</si>
  <si>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</si>
  <si>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</si>
  <si>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</si>
  <si>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</si>
  <si>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</si>
  <si>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</si>
  <si>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</si>
  <si>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</si>
  <si>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</si>
  <si>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</si>
  <si>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</si>
  <si>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</si>
  <si>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</si>
  <si>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</si>
  <si>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</si>
  <si>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</si>
  <si>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</si>
  <si>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</si>
  <si>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</si>
  <si>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</si>
  <si>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</si>
  <si>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</si>
  <si>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</si>
  <si>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</si>
  <si>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</si>
  <si>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</si>
  <si>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</si>
  <si>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</si>
  <si>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</si>
  <si>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</si>
  <si>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</si>
  <si>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</si>
  <si>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</si>
  <si>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</si>
  <si>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</si>
  <si>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</si>
  <si>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</si>
  <si>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</si>
  <si>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</si>
  <si>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</si>
  <si>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</si>
  <si>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</si>
  <si>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</si>
  <si>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</si>
  <si>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</si>
  <si>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</si>
  <si>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</si>
  <si>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</si>
  <si>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</si>
  <si>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</si>
  <si>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</si>
  <si>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</si>
  <si>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</si>
  <si>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</si>
  <si>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</si>
  <si>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</si>
  <si>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</si>
  <si>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</si>
  <si>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</si>
  <si>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</si>
  <si>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</si>
  <si>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</si>
  <si>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</si>
  <si>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</si>
  <si>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</si>
  <si>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</si>
  <si>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</si>
  <si>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</si>
  <si>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</si>
  <si>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</si>
  <si>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</si>
  <si>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</si>
  <si>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</si>
  <si>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</si>
  <si>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</si>
  <si>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</si>
  <si>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</si>
  <si>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</si>
  <si>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</si>
  <si>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</si>
  <si>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</si>
  <si>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</si>
  <si>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</si>
  <si>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</si>
  <si>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</si>
  <si>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</si>
  <si>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</si>
  <si>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</si>
  <si>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</si>
  <si>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</si>
  <si>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</si>
  <si>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</si>
  <si>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</si>
  <si>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</si>
  <si>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</si>
  <si>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</si>
  <si>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</si>
  <si>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</si>
  <si>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</si>
  <si>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</si>
  <si>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</si>
  <si>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</si>
  <si>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</si>
  <si>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</si>
  <si>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</si>
  <si>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</si>
  <si>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</si>
  <si>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</si>
  <si>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</si>
  <si>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</si>
  <si>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</si>
  <si>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</si>
  <si>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</si>
  <si>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</si>
  <si>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</si>
  <si>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</si>
  <si>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</si>
  <si>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</si>
  <si>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</si>
  <si>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</si>
  <si>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</si>
  <si>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</si>
  <si>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</si>
  <si>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</si>
  <si>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</si>
  <si>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</si>
  <si>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</si>
  <si>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</si>
  <si>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</si>
  <si>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</si>
  <si>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</si>
  <si>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</si>
  <si>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</si>
  <si>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</si>
  <si>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</si>
  <si>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</si>
  <si>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</si>
  <si>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</si>
  <si>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</si>
  <si>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</si>
  <si>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</si>
  <si>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</si>
  <si>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</si>
  <si>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</si>
  <si>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</si>
  <si>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</si>
  <si>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</si>
  <si>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</si>
  <si>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</si>
  <si>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</si>
  <si>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</si>
  <si>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</si>
  <si>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</si>
  <si>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</si>
  <si>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</si>
  <si>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</si>
  <si>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</si>
  <si>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</si>
  <si>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</si>
  <si>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</si>
  <si>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</si>
  <si>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</si>
  <si>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</si>
  <si>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</si>
  <si>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</si>
  <si>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</si>
  <si>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</si>
  <si>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</si>
  <si>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</si>
  <si>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</si>
  <si>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</si>
  <si>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</si>
  <si>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</si>
  <si>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</si>
  <si>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</si>
  <si>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</si>
  <si>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</si>
  <si>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</si>
  <si>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</si>
  <si>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</si>
  <si>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</si>
  <si>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</si>
  <si>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</si>
  <si>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</si>
  <si>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</si>
  <si>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</si>
  <si>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</si>
  <si>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</si>
  <si>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</si>
  <si>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</si>
  <si>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</si>
  <si>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</si>
  <si>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</si>
  <si>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</si>
  <si>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</si>
  <si>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</si>
  <si>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</si>
  <si>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</si>
  <si>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</si>
  <si>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</si>
  <si>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</si>
  <si>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</si>
  <si>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</si>
  <si>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</si>
  <si>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</si>
  <si>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</si>
  <si>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</si>
  <si>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</si>
  <si>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</si>
  <si>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</si>
  <si>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</si>
  <si>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</si>
  <si>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</si>
  <si>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</si>
  <si>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</si>
  <si>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</si>
  <si>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</si>
  <si>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</si>
  <si>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</si>
  <si>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</si>
  <si>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</si>
  <si>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</si>
  <si>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</si>
  <si>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</si>
  <si>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</si>
  <si>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</si>
  <si>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</si>
  <si>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</si>
  <si>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</si>
  <si>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</si>
  <si>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</si>
  <si>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</si>
  <si>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</si>
  <si>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</si>
  <si>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</si>
  <si>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</si>
  <si>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</si>
  <si>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</si>
  <si>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</si>
  <si>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</si>
  <si>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</si>
  <si>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</si>
  <si>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</si>
  <si>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</si>
  <si>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</si>
  <si>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</si>
  <si>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</si>
  <si>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</si>
  <si>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</si>
  <si>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</si>
  <si>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</si>
  <si>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</si>
  <si>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</si>
  <si>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</si>
  <si>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</si>
  <si>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</si>
  <si>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</si>
  <si>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</si>
  <si>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</si>
  <si>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</si>
  <si>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</si>
  <si>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</si>
  <si>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</si>
  <si>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</si>
  <si>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</si>
  <si>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</si>
  <si>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</si>
  <si>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</si>
  <si>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</si>
  <si>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</si>
  <si>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</si>
  <si>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</si>
  <si>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</si>
  <si>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</si>
  <si>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</si>
  <si>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</si>
  <si>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</si>
  <si>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</si>
  <si>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</si>
  <si>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</si>
  <si>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</si>
  <si>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</si>
  <si>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</si>
  <si>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</si>
  <si>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</si>
  <si>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</si>
  <si>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</si>
  <si>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</si>
  <si>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</si>
  <si>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</si>
  <si>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</si>
  <si>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</si>
  <si>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</si>
  <si>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</si>
  <si>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</si>
  <si>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</si>
  <si>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</si>
  <si>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</si>
  <si>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</si>
  <si>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</si>
  <si>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</si>
  <si>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</si>
  <si>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</si>
  <si>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</si>
  <si>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</si>
  <si>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</si>
  <si>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</si>
  <si>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</si>
  <si>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</si>
  <si>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</si>
  <si>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</si>
  <si>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</si>
  <si>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</si>
  <si>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</si>
  <si>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</si>
  <si>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</si>
  <si>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</si>
  <si>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</si>
  <si>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</si>
  <si>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</si>
  <si>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</si>
  <si>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</si>
  <si>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</si>
  <si>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</si>
  <si>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</si>
  <si>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</si>
  <si>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</si>
  <si>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</si>
  <si>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</si>
  <si>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</si>
  <si>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</si>
  <si>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</si>
  <si>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</si>
  <si>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</si>
  <si>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</si>
  <si>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</si>
  <si>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</si>
  <si>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</si>
  <si>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</si>
  <si>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</si>
  <si>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</si>
  <si>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</si>
  <si>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</si>
  <si>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</si>
  <si>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</si>
  <si>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</si>
  <si>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</si>
  <si>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</si>
  <si>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</si>
  <si>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</si>
  <si>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</si>
  <si>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</si>
  <si>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</si>
  <si>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</si>
  <si>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</si>
  <si>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</si>
  <si>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</si>
  <si>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</si>
  <si>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</si>
  <si>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</si>
  <si>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</si>
  <si>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</si>
  <si>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</si>
  <si>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</si>
  <si>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</si>
  <si>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</si>
  <si>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</si>
  <si>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</si>
  <si>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</si>
  <si>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</si>
  <si>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</si>
  <si>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</si>
  <si>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</si>
  <si>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</si>
  <si>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</si>
  <si>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</si>
  <si>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</si>
  <si>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</si>
  <si>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</si>
  <si>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</si>
  <si>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</si>
  <si>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</si>
  <si>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</si>
  <si>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</si>
  <si>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</si>
  <si>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</si>
  <si>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</si>
  <si>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</si>
  <si>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</si>
  <si>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</si>
  <si>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</si>
  <si>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</si>
  <si>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</si>
  <si>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</si>
  <si>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</si>
  <si>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</si>
  <si>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</si>
  <si>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</si>
  <si>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</si>
  <si>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</si>
  <si>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</si>
  <si>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</si>
  <si>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</si>
  <si>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</si>
  <si>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</si>
  <si>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</si>
  <si>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</si>
  <si>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</si>
  <si>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</si>
  <si>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</si>
  <si>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</si>
  <si>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</si>
  <si>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</si>
  <si>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</si>
  <si>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</si>
  <si>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</si>
  <si>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</si>
  <si>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</si>
  <si>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</si>
  <si>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</si>
  <si>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</si>
  <si>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</si>
  <si>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</si>
  <si>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</si>
  <si>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</si>
  <si>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</si>
  <si>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</si>
  <si>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</si>
  <si>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</si>
  <si>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</si>
  <si>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</si>
  <si>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</si>
  <si>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</si>
  <si>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</si>
  <si>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</si>
  <si>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</si>
  <si>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</si>
  <si>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</si>
  <si>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</si>
  <si>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</si>
  <si>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</si>
  <si>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</si>
  <si>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</si>
  <si>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</si>
  <si>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</si>
  <si>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</si>
  <si>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</si>
  <si>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</si>
  <si>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</si>
  <si>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</si>
  <si>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</si>
  <si>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</si>
  <si>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</si>
  <si>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</si>
  <si>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</si>
  <si>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</si>
  <si>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</si>
  <si>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</si>
  <si>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</si>
  <si>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</si>
  <si>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</si>
  <si>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</si>
  <si>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</si>
  <si>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</si>
  <si>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</si>
  <si>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</si>
  <si>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</si>
  <si>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</si>
  <si>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</si>
  <si>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</si>
  <si>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</si>
  <si>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</si>
  <si>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</si>
  <si>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</si>
  <si>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27-08-20268:23 AM</t>
  </si>
  <si>
    <t>Prep Date:</t>
  </si>
  <si>
    <t>Bake Date:</t>
  </si>
  <si>
    <t>Gestern hatte ich eine Koloskopie.</t>
  </si>
  <si>
    <t>Die Untersuchung ist gut verlaufen.</t>
  </si>
  <si>
    <t>Start First Rise</t>
  </si>
  <si>
    <t>End First Rise</t>
  </si>
  <si>
    <t>Start Second Rise</t>
  </si>
  <si>
    <t>End Second Rise</t>
  </si>
  <si>
    <t>Bake Time</t>
  </si>
  <si>
    <t>137 78 a</t>
  </si>
  <si>
    <t>136 79 6</t>
  </si>
  <si>
    <t>132 80 5</t>
  </si>
  <si>
    <t>137 79 4</t>
  </si>
  <si>
    <t>136 76 3</t>
  </si>
  <si>
    <t>142 75 2</t>
  </si>
  <si>
    <t>RT5F4RF4EDWrqws32q</t>
  </si>
  <si>
    <t>aq</t>
  </si>
  <si>
    <t>First Rise</t>
  </si>
  <si>
    <t>Second Rise</t>
  </si>
  <si>
    <t>Small bowl</t>
  </si>
  <si>
    <t>Large Bowl</t>
  </si>
  <si>
    <t>314 (assume 10 gm egg)</t>
  </si>
  <si>
    <t>x (egg yolk)</t>
  </si>
  <si>
    <t>Assumed 22 gm large egg</t>
  </si>
  <si>
    <t>11 gm water, 11 gm protein</t>
  </si>
  <si>
    <t xml:space="preserve">The loaf is lop-sided. I did not worry about the shape when I put in the </t>
  </si>
  <si>
    <t>bread pan.</t>
  </si>
  <si>
    <t>Post Baking</t>
  </si>
  <si>
    <t>Baked loaf has small depression on top. Slightly concave on side. It was pretty</t>
  </si>
  <si>
    <t>badly over-proofed because I was in my German class at the time.</t>
  </si>
  <si>
    <t>Overall</t>
  </si>
  <si>
    <t>Let's play with this scale a bit.</t>
  </si>
  <si>
    <t>Regenerate this chart.</t>
  </si>
  <si>
    <t>A 2% with 2 lines.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</si>
</sst>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s>
  <fonts count="26">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
      <sz val="10"/>
      <name val="Consolas"/>
      <family val="2"/>
      <scheme val="minor"/>
    </font>
  </fonts>
  <fills count="21">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s>
  <borders count="27">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60">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xf numFmtId="0" fontId="0" fillId="7" borderId="0" xfId="0" applyFill="1"/>
    <xf numFmtId="15" fontId="0" fillId="0" borderId="0" xfId="0" applyNumberFormat="1"/>
    <xf numFmtId="0" fontId="11" fillId="7" borderId="15" xfId="0" applyFont="1" applyFill="1" applyBorder="1" applyAlignment="1">
      <alignment horizontal="center"/>
    </xf>
    <xf numFmtId="0" fontId="11" fillId="7" borderId="19" xfId="0" applyFont="1" applyFill="1" applyBorder="1" applyAlignment="1">
      <alignment horizontal="center"/>
    </xf>
    <xf numFmtId="15" fontId="0" fillId="16" borderId="0" xfId="0" applyNumberFormat="1" applyFill="1"/>
    <xf numFmtId="0" fontId="0" fillId="16" borderId="13" xfId="0" applyFill="1" applyBorder="1"/>
    <xf numFmtId="1" fontId="0" fillId="0" borderId="3" xfId="0" applyNumberFormat="1" applyBorder="1"/>
    <xf numFmtId="0" fontId="0" fillId="19" borderId="0" xfId="0" applyFill="1" applyAlignment="1">
      <alignment horizontal="left" indent="1"/>
    </xf>
    <xf numFmtId="173" fontId="24" fillId="7" borderId="21" xfId="0" applyNumberFormat="1" applyFont="1" applyFill="1" applyBorder="1"/>
    <xf numFmtId="18" fontId="0" fillId="0" borderId="0" xfId="0" applyNumberFormat="1"/>
    <xf numFmtId="46" fontId="0" fillId="0" borderId="0" xfId="0" applyNumberFormat="1"/>
    <xf numFmtId="169" fontId="25" fillId="6" borderId="22" xfId="19" applyNumberFormat="1" applyFont="1" applyFill="1" applyBorder="1"/>
    <xf numFmtId="173" fontId="24" fillId="7" borderId="23" xfId="0" applyNumberFormat="1" applyFont="1" applyFill="1" applyBorder="1"/>
    <xf numFmtId="9" fontId="0" fillId="0" borderId="0" xfId="19" applyFon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CC66FF"/>
      <color rgb="FFCCFFCC"/>
      <color rgb="FFEBFFEB"/>
      <color rgb="FFFBEEC9"/>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2.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onnections" Target="connections.xml"/><Relationship Id="rId47" Type="http://schemas.microsoft.com/office/2017/06/relationships/rdRichValue" Target="richData/rdrichvalue.xml"/><Relationship Id="rId50" Type="http://schemas.microsoft.com/office/2017/06/relationships/richStyles" Target="richData/richStyles.xml"/><Relationship Id="rId55"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pivotCacheDefinition" Target="pivotCache/pivotCacheDefinition3.xml"/><Relationship Id="rId45" Type="http://schemas.openxmlformats.org/officeDocument/2006/relationships/sheetMetadata" Target="metadata.xml"/><Relationship Id="rId53" Type="http://schemas.microsoft.com/office/2017/06/relationships/rdRichValueTypes" Target="richData/rdRichValueTypes.xml"/><Relationship Id="rId58" Type="http://schemas.microsoft.com/office/2023/09/relationships/Python" Target="pytho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 Id="rId48" Type="http://schemas.microsoft.com/office/2017/06/relationships/rdRichValueStructure" Target="richData/rdrichvaluestructure.xml"/><Relationship Id="rId56" Type="http://schemas.openxmlformats.org/officeDocument/2006/relationships/customXml" Target="../customXml/item1.xml"/><Relationship Id="rId8" Type="http://schemas.openxmlformats.org/officeDocument/2006/relationships/worksheet" Target="worksheets/sheet8.xml"/><Relationship Id="rId51" Type="http://schemas.microsoft.com/office/2017/06/relationships/rdSupportingPropertyBagStructure" Target="richData/rdsupportingpropertybagstructure.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1.xml"/><Relationship Id="rId46" Type="http://schemas.microsoft.com/office/2022/10/relationships/richValueRel" Target="richData/richValueRel.xml"/><Relationship Id="rId59"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theme" Target="theme/theme1.xml"/><Relationship Id="rId54" Type="http://schemas.microsoft.com/office/2022/11/relationships/FeaturePropertyBag" Target="featurePropertyBag/featurePropertyBag.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Array" Target="richData/rdarray.xml"/><Relationship Id="rId57" Type="http://schemas.openxmlformats.org/officeDocument/2006/relationships/customXml" Target="../customXml/item2.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sharedStrings" Target="sharedStrings.xml"/><Relationship Id="rId52" Type="http://schemas.microsoft.com/office/2017/06/relationships/rdSupportingPropertyBag" Target="richData/rdsupporting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drawing5.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9.emf"/><Relationship Id="rId1" Type="http://schemas.openxmlformats.org/officeDocument/2006/relationships/image" Target="../media/image12.emf"/><Relationship Id="rId5" Type="http://schemas.openxmlformats.org/officeDocument/2006/relationships/image" Target="../media/image15.png"/><Relationship Id="rId4" Type="http://schemas.openxmlformats.org/officeDocument/2006/relationships/image" Target="../media/image14.png"/></Relationships>
</file>

<file path=xl/drawings/_rels/drawing6.xml.rels><?xml version="1.0" encoding="UTF-8" standalone="yes"?>
<Relationships xmlns="http://schemas.openxmlformats.org/package/2006/relationships"><Relationship Id="rId1" Type="http://schemas.openxmlformats.org/officeDocument/2006/relationships/image" Target="../media/image17.png"/></Relationships>
</file>

<file path=xl/drawings/_rels/drawing7.xml.rels><?xml version="1.0" encoding="UTF-8" standalone="yes"?>
<Relationships xmlns="http://schemas.openxmlformats.org/package/2006/relationships"><Relationship Id="rId1" Type="http://schemas.openxmlformats.org/officeDocument/2006/relationships/image" Target="../media/image18.png"/></Relationships>
</file>

<file path=xl/drawings/_rels/drawing8.xml.rels><?xml version="1.0" encoding="UTF-8" standalone="yes"?>
<Relationships xmlns="http://schemas.openxmlformats.org/package/2006/relationships"><Relationship Id="rId1" Type="http://schemas.openxmlformats.org/officeDocument/2006/relationships/image" Target="../media/image19.png"/></Relationships>
</file>

<file path=xl/drawings/_rels/drawing10.xml.rels><?xml version="1.0" encoding="UTF-8" standalone="yes"?>
<Relationships xmlns="http://schemas.openxmlformats.org/package/2006/relationships"><Relationship Id="rId1" Type="http://schemas.openxmlformats.org/officeDocument/2006/relationships/image" Target="../media/image20.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3.xml.rels><?xml version="1.0" encoding="UTF-8" standalone="yes"?>
<Relationships xmlns="http://schemas.openxmlformats.org/package/2006/relationships"><Relationship Id="rId1" Type="http://schemas.openxmlformats.org/officeDocument/2006/relationships/image" Target="../media/image22.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23.png"/></Relationships>
</file>

<file path=xl/drawings/_rels/drawing15.xml.rels><?xml version="1.0" encoding="UTF-8" standalone="yes"?>
<Relationships xmlns="http://schemas.openxmlformats.org/package/2006/relationships"><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6048"/>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236</xdr:row>
          <xdr:rowOff>79276</xdr:rowOff>
        </xdr:from>
        <xdr:to>
          <xdr:col>24</xdr:col>
          <xdr:colOff>3810</xdr:colOff>
          <xdr:row>286</xdr:row>
          <xdr:rowOff>0</xdr:rowOff>
        </xdr:to>
        <xdr:pic>
          <xdr:nvPicPr>
            <xdr:cNvPr id="4" name="Picture 3">
              <a:extLst>
                <a:ext uri="{FF2B5EF4-FFF2-40B4-BE49-F238E27FC236}">
                  <a16:creationId xmlns:a16="http://schemas.microsoft.com/office/drawing/2014/main" id="{67E5D2C4-42CD-6AA8-CF17-62FBD750E1AE}"/>
                </a:ext>
              </a:extLst>
            </xdr:cNvPr>
            <xdr:cNvPicPr>
              <a:picLocks noChangeAspect="1" noChangeArrowheads="1"/>
              <a:extLst>
                <a:ext uri="{84589F7E-364E-4C9E-8A38-B11213B215E9}">
                  <a14:cameraTool cellRange="$O$4:$X$45" spid="_x0000_s299555"/>
                </a:ext>
              </a:extLst>
            </xdr:cNvPicPr>
          </xdr:nvPicPr>
          <xdr:blipFill>
            <a:blip xmlns:r="http://schemas.openxmlformats.org/officeDocument/2006/relationships" r:embed="rId1"/>
            <a:srcRect/>
            <a:stretch>
              <a:fillRect/>
            </a:stretch>
          </xdr:blipFill>
          <xdr:spPr bwMode="auto">
            <a:xfrm>
              <a:off x="4425462" y="39527430"/>
              <a:ext cx="2414367" cy="798033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7620</xdr:colOff>
          <xdr:row>123</xdr:row>
          <xdr:rowOff>68580</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11999"/>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691515</xdr:colOff>
          <xdr:row>132</xdr:row>
          <xdr:rowOff>38100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12000"/>
                </a:ext>
              </a:extLst>
            </xdr:cNvPicPr>
          </xdr:nvPicPr>
          <xdr:blipFill>
            <a:blip xmlns:r="http://schemas.openxmlformats.org/officeDocument/2006/relationships" r:embed="rId2"/>
            <a:srcRect/>
            <a:stretch>
              <a:fillRect/>
            </a:stretch>
          </xdr:blipFill>
          <xdr:spPr bwMode="auto">
            <a:xfrm>
              <a:off x="834390" y="21174075"/>
              <a:ext cx="4248150" cy="8477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0</xdr:colOff>
          <xdr:row>123</xdr:row>
          <xdr:rowOff>0</xdr:rowOff>
        </xdr:to>
        <xdr:pic>
          <xdr:nvPicPr>
            <xdr:cNvPr id="2" name="Picture 1">
              <a:extLst>
                <a:ext uri="{FF2B5EF4-FFF2-40B4-BE49-F238E27FC236}">
                  <a16:creationId xmlns:a16="http://schemas.microsoft.com/office/drawing/2014/main" id="{A7933FF8-9ACD-4FFD-A670-F388DCC0DD80}"/>
                </a:ext>
              </a:extLst>
            </xdr:cNvPr>
            <xdr:cNvPicPr>
              <a:picLocks noChangeAspect="1" noChangeArrowheads="1"/>
              <a:extLst>
                <a:ext uri="{84589F7E-364E-4C9E-8A38-B11213B215E9}">
                  <a14:cameraTool cellRange="$B$87:$C$96" spid="_x0000_s344587"/>
                </a:ext>
              </a:extLst>
            </xdr:cNvPicPr>
          </xdr:nvPicPr>
          <xdr:blipFill>
            <a:blip xmlns:r="http://schemas.openxmlformats.org/officeDocument/2006/relationships" r:embed="rId1"/>
            <a:srcRect/>
            <a:stretch>
              <a:fillRect/>
            </a:stretch>
          </xdr:blipFill>
          <xdr:spPr bwMode="auto">
            <a:xfrm>
              <a:off x="801414" y="19088757"/>
              <a:ext cx="3593224" cy="162319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691187</xdr:colOff>
          <xdr:row>132</xdr:row>
          <xdr:rowOff>26276</xdr:rowOff>
        </xdr:to>
        <xdr:pic>
          <xdr:nvPicPr>
            <xdr:cNvPr id="3" name="Picture 2">
              <a:extLst>
                <a:ext uri="{FF2B5EF4-FFF2-40B4-BE49-F238E27FC236}">
                  <a16:creationId xmlns:a16="http://schemas.microsoft.com/office/drawing/2014/main" id="{C8379404-79EF-47D7-881A-24C7BD3BCCE6}"/>
                </a:ext>
              </a:extLst>
            </xdr:cNvPr>
            <xdr:cNvPicPr>
              <a:picLocks noChangeAspect="1" noChangeArrowheads="1"/>
              <a:extLst>
                <a:ext uri="{84589F7E-364E-4C9E-8A38-B11213B215E9}">
                  <a14:cameraTool cellRange="$H$102:$L$106" spid="_x0000_s344588"/>
                </a:ext>
              </a:extLst>
            </xdr:cNvPicPr>
          </xdr:nvPicPr>
          <xdr:blipFill>
            <a:blip xmlns:r="http://schemas.openxmlformats.org/officeDocument/2006/relationships" r:embed="rId2"/>
            <a:srcRect/>
            <a:stretch>
              <a:fillRect/>
            </a:stretch>
          </xdr:blipFill>
          <xdr:spPr bwMode="auto">
            <a:xfrm>
              <a:off x="835704" y="21368845"/>
              <a:ext cx="4250121" cy="847397"/>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1</xdr:col>
      <xdr:colOff>0</xdr:colOff>
      <xdr:row>153</xdr:row>
      <xdr:rowOff>0</xdr:rowOff>
    </xdr:from>
    <xdr:to>
      <xdr:col>1</xdr:col>
      <xdr:colOff>304800</xdr:colOff>
      <xdr:row>154</xdr:row>
      <xdr:rowOff>142875</xdr:rowOff>
    </xdr:to>
    <xdr:sp macro="" textlink="">
      <xdr:nvSpPr>
        <xdr:cNvPr id="344069" name="AutoShape 5">
          <a:extLst>
            <a:ext uri="{FF2B5EF4-FFF2-40B4-BE49-F238E27FC236}">
              <a16:creationId xmlns:a16="http://schemas.microsoft.com/office/drawing/2014/main" id="{EE050A26-8882-172C-A817-385D1956EF36}"/>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153</xdr:row>
      <xdr:rowOff>0</xdr:rowOff>
    </xdr:from>
    <xdr:to>
      <xdr:col>1</xdr:col>
      <xdr:colOff>304800</xdr:colOff>
      <xdr:row>154</xdr:row>
      <xdr:rowOff>142875</xdr:rowOff>
    </xdr:to>
    <xdr:sp macro="" textlink="">
      <xdr:nvSpPr>
        <xdr:cNvPr id="344070" name="AutoShape 6">
          <a:extLst>
            <a:ext uri="{FF2B5EF4-FFF2-40B4-BE49-F238E27FC236}">
              <a16:creationId xmlns:a16="http://schemas.microsoft.com/office/drawing/2014/main" id="{D2E58105-AE9F-2FA3-B004-A0966A841769}"/>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6570</xdr:colOff>
      <xdr:row>155</xdr:row>
      <xdr:rowOff>6570</xdr:rowOff>
    </xdr:from>
    <xdr:to>
      <xdr:col>1</xdr:col>
      <xdr:colOff>1848245</xdr:colOff>
      <xdr:row>170</xdr:row>
      <xdr:rowOff>1</xdr:rowOff>
    </xdr:to>
    <xdr:pic>
      <xdr:nvPicPr>
        <xdr:cNvPr id="6" name="Picture 5">
          <a:extLst>
            <a:ext uri="{FF2B5EF4-FFF2-40B4-BE49-F238E27FC236}">
              <a16:creationId xmlns:a16="http://schemas.microsoft.com/office/drawing/2014/main" id="{CBA9B307-D74F-91F4-E50D-D1F85D2FBD95}"/>
            </a:ext>
          </a:extLst>
        </xdr:cNvPr>
        <xdr:cNvPicPr>
          <a:picLocks noChangeAspect="1"/>
        </xdr:cNvPicPr>
      </xdr:nvPicPr>
      <xdr:blipFill>
        <a:blip xmlns:r="http://schemas.openxmlformats.org/officeDocument/2006/relationships" r:embed="rId3"/>
        <a:stretch>
          <a:fillRect/>
        </a:stretch>
      </xdr:blipFill>
      <xdr:spPr>
        <a:xfrm>
          <a:off x="807984" y="25822604"/>
          <a:ext cx="1841675" cy="2456793"/>
        </a:xfrm>
        <a:prstGeom prst="rect">
          <a:avLst/>
        </a:prstGeom>
      </xdr:spPr>
    </xdr:pic>
    <xdr:clientData/>
  </xdr:twoCellAnchor>
  <xdr:twoCellAnchor editAs="oneCell">
    <xdr:from>
      <xdr:col>2</xdr:col>
      <xdr:colOff>1347</xdr:colOff>
      <xdr:row>154</xdr:row>
      <xdr:rowOff>149738</xdr:rowOff>
    </xdr:from>
    <xdr:to>
      <xdr:col>2</xdr:col>
      <xdr:colOff>1379482</xdr:colOff>
      <xdr:row>169</xdr:row>
      <xdr:rowOff>156151</xdr:rowOff>
    </xdr:to>
    <xdr:pic>
      <xdr:nvPicPr>
        <xdr:cNvPr id="7" name="Picture 6">
          <a:extLst>
            <a:ext uri="{FF2B5EF4-FFF2-40B4-BE49-F238E27FC236}">
              <a16:creationId xmlns:a16="http://schemas.microsoft.com/office/drawing/2014/main" id="{D9694583-386D-0CC7-DD25-94D67B91BB3D}"/>
            </a:ext>
          </a:extLst>
        </xdr:cNvPr>
        <xdr:cNvPicPr>
          <a:picLocks noChangeAspect="1"/>
        </xdr:cNvPicPr>
      </xdr:nvPicPr>
      <xdr:blipFill>
        <a:blip xmlns:r="http://schemas.openxmlformats.org/officeDocument/2006/relationships" r:embed="rId4"/>
        <a:stretch>
          <a:fillRect/>
        </a:stretch>
      </xdr:blipFill>
      <xdr:spPr>
        <a:xfrm rot="16200000">
          <a:off x="2221061" y="26347368"/>
          <a:ext cx="2469776" cy="1378135"/>
        </a:xfrm>
        <a:prstGeom prst="rect">
          <a:avLst/>
        </a:prstGeom>
      </xdr:spPr>
    </xdr:pic>
    <xdr:clientData/>
  </xdr:twoCellAnchor>
  <xdr:twoCellAnchor editAs="oneCell">
    <xdr:from>
      <xdr:col>3</xdr:col>
      <xdr:colOff>4031</xdr:colOff>
      <xdr:row>154</xdr:row>
      <xdr:rowOff>147054</xdr:rowOff>
    </xdr:from>
    <xdr:to>
      <xdr:col>4</xdr:col>
      <xdr:colOff>404477</xdr:colOff>
      <xdr:row>170</xdr:row>
      <xdr:rowOff>6568</xdr:rowOff>
    </xdr:to>
    <xdr:pic>
      <xdr:nvPicPr>
        <xdr:cNvPr id="9" name="Picture 8">
          <a:extLst>
            <a:ext uri="{FF2B5EF4-FFF2-40B4-BE49-F238E27FC236}">
              <a16:creationId xmlns:a16="http://schemas.microsoft.com/office/drawing/2014/main" id="{B15CDF68-8209-B4B0-0D7A-C5412BEA43C2}"/>
            </a:ext>
          </a:extLst>
        </xdr:cNvPr>
        <xdr:cNvPicPr>
          <a:picLocks noChangeAspect="1"/>
        </xdr:cNvPicPr>
      </xdr:nvPicPr>
      <xdr:blipFill>
        <a:blip xmlns:r="http://schemas.openxmlformats.org/officeDocument/2006/relationships" r:embed="rId5"/>
        <a:stretch>
          <a:fillRect/>
        </a:stretch>
      </xdr:blipFill>
      <xdr:spPr>
        <a:xfrm rot="16200000">
          <a:off x="4087781" y="26109752"/>
          <a:ext cx="2487101" cy="18653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0</xdr:colOff>
      <xdr:row>3</xdr:row>
      <xdr:rowOff>0</xdr:rowOff>
    </xdr:from>
    <xdr:to>
      <xdr:col>14</xdr:col>
      <xdr:colOff>152400</xdr:colOff>
      <xdr:row>10</xdr:row>
      <xdr:rowOff>0</xdr:rowOff>
    </xdr:to>
    <xdr:pic>
      <xdr:nvPicPr>
        <xdr:cNvPr id="3" name="Picture 2">
          <a:extLst>
            <a:ext uri="{FF2B5EF4-FFF2-40B4-BE49-F238E27FC236}">
              <a16:creationId xmlns:a16="http://schemas.microsoft.com/office/drawing/2014/main" id="{BB7D1A4A-597A-1614-84D9-AEFC26D014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28800" y="485775"/>
          <a:ext cx="685800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3.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7"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6"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5"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0x7F540F9D5BB0&gt;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8.bin"/></Relationships>
</file>

<file path=xl/worksheets/_rels/sheet34.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4.xml"/></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7.xml.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VA370"/>
  <sheetViews>
    <sheetView tabSelected="1" zoomScale="130" zoomScaleNormal="130" workbookViewId="0">
      <pane ySplit="4" topLeftCell="A276" activePane="bottomLeft" state="frozen"/>
      <selection activeCell="P541" sqref="P541"/>
      <selection pane="bottomLeft" activeCell="E289" sqref="E289"/>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86" ca="1">TEXT(DATE(2026,1,_xlfn.SEQUENCE(1+_xlfn.DAYS(TODAY(),DATE(2026,1,1)))),"dd-mmm")</f>
        <v>01-Jan</v>
      </c>
      <c r="C5" s="5">
        <v>1</v>
      </c>
      <c r="D5" s="5">
        <v>1</v>
      </c>
      <c r="E5" s="5">
        <v>0</v>
      </c>
      <c r="F5" s="5">
        <v>0</v>
      </c>
      <c r="G5" s="5">
        <v>1</v>
      </c>
      <c r="H5" s="5">
        <v>1</v>
      </c>
      <c r="I5" s="5">
        <v>1</v>
      </c>
      <c r="J5" s="5">
        <v>1</v>
      </c>
      <c r="K5" s="5">
        <v>1</v>
      </c>
      <c r="L5" cm="1">
        <f t="array" aca="1" ref="L5:L286" ca="1">_xlfn.BYROW(_xlfn.TAKE(Banded,,1),_xleta.WEEKNUM)</f>
        <v>1</v>
      </c>
      <c r="M5" cm="1">
        <f t="array" ref="M5:M286">_xlfn.BYROW(_xlfn.DROP(Banded,,1),_xleta.SUM)</f>
        <v>7</v>
      </c>
      <c r="O5" s="38" cm="1">
        <f t="array" aca="1" ref="O5:X45"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7</v>
      </c>
      <c r="Q39" s="5">
        <f ca="1"/>
        <v>7</v>
      </c>
      <c r="R39" s="5">
        <f ca="1"/>
        <v>7</v>
      </c>
      <c r="S39" s="5">
        <f ca="1"/>
        <v>7</v>
      </c>
      <c r="T39" s="5">
        <f ca="1"/>
        <v>7</v>
      </c>
      <c r="U39" s="5">
        <f ca="1"/>
        <v>7</v>
      </c>
      <c r="V39" s="5">
        <f ca="1"/>
        <v>7</v>
      </c>
      <c r="W39" s="5">
        <f ca="1"/>
        <v>7</v>
      </c>
      <c r="X39" s="5">
        <f ca="1"/>
        <v>7</v>
      </c>
    </row>
    <row r="40" spans="2:24">
      <c r="B40" s="40" t="str">
        <f ca="1"/>
        <v>05-Feb</v>
      </c>
      <c r="C40" s="5">
        <v>1</v>
      </c>
      <c r="D40" s="5">
        <v>1</v>
      </c>
      <c r="E40" s="5">
        <v>1</v>
      </c>
      <c r="F40" s="5">
        <v>1</v>
      </c>
      <c r="G40" s="5">
        <v>1</v>
      </c>
      <c r="H40" s="5">
        <v>1</v>
      </c>
      <c r="I40" s="5">
        <v>1</v>
      </c>
      <c r="J40" s="5">
        <v>1</v>
      </c>
      <c r="K40" s="5">
        <v>1</v>
      </c>
      <c r="L40">
        <f ca="1"/>
        <v>6</v>
      </c>
      <c r="M40">
        <v>9</v>
      </c>
      <c r="O40" s="38">
        <f ca="1"/>
        <v>36</v>
      </c>
      <c r="P40" s="5">
        <f ca="1"/>
        <v>7</v>
      </c>
      <c r="Q40" s="5">
        <f ca="1"/>
        <v>7</v>
      </c>
      <c r="R40" s="5">
        <f ca="1"/>
        <v>7</v>
      </c>
      <c r="S40" s="5">
        <f ca="1"/>
        <v>7</v>
      </c>
      <c r="T40" s="5">
        <f ca="1"/>
        <v>7</v>
      </c>
      <c r="U40" s="5">
        <f ca="1"/>
        <v>7</v>
      </c>
      <c r="V40" s="5">
        <f ca="1"/>
        <v>7</v>
      </c>
      <c r="W40" s="5">
        <f ca="1"/>
        <v>7</v>
      </c>
      <c r="X40" s="5">
        <f ca="1"/>
        <v>7</v>
      </c>
    </row>
    <row r="41" spans="2:24">
      <c r="B41" s="40" t="str">
        <f ca="1"/>
        <v>06-Feb</v>
      </c>
      <c r="C41" s="5">
        <v>1</v>
      </c>
      <c r="D41" s="5">
        <v>1</v>
      </c>
      <c r="E41" s="5">
        <v>1</v>
      </c>
      <c r="F41" s="5">
        <v>1</v>
      </c>
      <c r="G41" s="5">
        <v>1</v>
      </c>
      <c r="H41" s="5">
        <v>1</v>
      </c>
      <c r="I41" s="5">
        <v>1</v>
      </c>
      <c r="J41" s="5">
        <v>1</v>
      </c>
      <c r="K41" s="5">
        <v>1</v>
      </c>
      <c r="L41">
        <f ca="1"/>
        <v>6</v>
      </c>
      <c r="M41">
        <v>9</v>
      </c>
      <c r="O41" s="38">
        <f ca="1"/>
        <v>37</v>
      </c>
      <c r="P41" s="5">
        <f ca="1"/>
        <v>7</v>
      </c>
      <c r="Q41" s="5">
        <f ca="1"/>
        <v>7</v>
      </c>
      <c r="R41" s="5">
        <f ca="1"/>
        <v>7</v>
      </c>
      <c r="S41" s="5">
        <f ca="1"/>
        <v>7</v>
      </c>
      <c r="T41" s="5">
        <f ca="1"/>
        <v>7</v>
      </c>
      <c r="U41" s="5">
        <f ca="1"/>
        <v>7</v>
      </c>
      <c r="V41" s="5">
        <f ca="1"/>
        <v>7</v>
      </c>
      <c r="W41" s="5">
        <f ca="1"/>
        <v>7</v>
      </c>
      <c r="X41" s="5">
        <f ca="1"/>
        <v>7</v>
      </c>
    </row>
    <row r="42" spans="2:24">
      <c r="B42" s="40" t="str">
        <f ca="1"/>
        <v>07-Feb</v>
      </c>
      <c r="C42" s="5">
        <v>1</v>
      </c>
      <c r="D42" s="5">
        <v>1</v>
      </c>
      <c r="E42" s="5">
        <v>0</v>
      </c>
      <c r="F42" s="5">
        <v>1</v>
      </c>
      <c r="G42" s="5">
        <v>1</v>
      </c>
      <c r="H42" s="5">
        <v>1</v>
      </c>
      <c r="I42" s="5">
        <v>1</v>
      </c>
      <c r="J42" s="5">
        <v>1</v>
      </c>
      <c r="K42" s="5">
        <v>1</v>
      </c>
      <c r="L42">
        <f ca="1"/>
        <v>6</v>
      </c>
      <c r="M42">
        <v>8</v>
      </c>
      <c r="O42" s="38">
        <f ca="1"/>
        <v>38</v>
      </c>
      <c r="P42" s="5">
        <f ca="1"/>
        <v>7</v>
      </c>
      <c r="Q42" s="5">
        <f ca="1"/>
        <v>7</v>
      </c>
      <c r="R42" s="5">
        <f ca="1"/>
        <v>7</v>
      </c>
      <c r="S42" s="5">
        <f ca="1"/>
        <v>7</v>
      </c>
      <c r="T42" s="5">
        <f ca="1"/>
        <v>7</v>
      </c>
      <c r="U42" s="5">
        <f ca="1"/>
        <v>7</v>
      </c>
      <c r="V42" s="5">
        <f ca="1"/>
        <v>7</v>
      </c>
      <c r="W42" s="5">
        <f ca="1"/>
        <v>7</v>
      </c>
      <c r="X42" s="5">
        <f ca="1"/>
        <v>7</v>
      </c>
    </row>
    <row r="43" spans="2:24">
      <c r="B43" s="40" t="str">
        <f ca="1"/>
        <v>08-Feb</v>
      </c>
      <c r="C43" s="5">
        <v>1</v>
      </c>
      <c r="D43" s="5">
        <v>1</v>
      </c>
      <c r="E43" s="5">
        <v>1</v>
      </c>
      <c r="F43" s="5">
        <v>1</v>
      </c>
      <c r="G43" s="5">
        <v>1</v>
      </c>
      <c r="H43" s="5">
        <v>1</v>
      </c>
      <c r="I43" s="5">
        <v>1</v>
      </c>
      <c r="J43" s="5">
        <v>1</v>
      </c>
      <c r="K43" s="5">
        <v>1</v>
      </c>
      <c r="L43">
        <f ca="1"/>
        <v>7</v>
      </c>
      <c r="M43">
        <v>9</v>
      </c>
      <c r="O43" s="38">
        <f ca="1"/>
        <v>39</v>
      </c>
      <c r="P43" s="5">
        <f ca="1"/>
        <v>7</v>
      </c>
      <c r="Q43" s="5">
        <f ca="1"/>
        <v>7</v>
      </c>
      <c r="R43" s="5">
        <f ca="1"/>
        <v>7</v>
      </c>
      <c r="S43" s="5">
        <f ca="1"/>
        <v>7</v>
      </c>
      <c r="T43" s="5">
        <f ca="1"/>
        <v>7</v>
      </c>
      <c r="U43" s="5">
        <f ca="1"/>
        <v>7</v>
      </c>
      <c r="V43" s="5">
        <f ca="1"/>
        <v>7</v>
      </c>
      <c r="W43" s="5">
        <f ca="1"/>
        <v>7</v>
      </c>
      <c r="X43" s="5">
        <f ca="1"/>
        <v>7</v>
      </c>
    </row>
    <row r="44" spans="2:24">
      <c r="B44" s="40" t="str">
        <f ca="1"/>
        <v>09-Feb</v>
      </c>
      <c r="C44" s="5">
        <v>1</v>
      </c>
      <c r="D44" s="5">
        <v>1</v>
      </c>
      <c r="E44" s="5">
        <v>1</v>
      </c>
      <c r="F44" s="5">
        <v>1</v>
      </c>
      <c r="G44" s="5">
        <v>1</v>
      </c>
      <c r="H44" s="5">
        <v>1</v>
      </c>
      <c r="I44" s="5">
        <v>1</v>
      </c>
      <c r="J44" s="5">
        <v>1</v>
      </c>
      <c r="K44" s="5">
        <v>1</v>
      </c>
      <c r="L44">
        <f ca="1"/>
        <v>7</v>
      </c>
      <c r="M44">
        <v>9</v>
      </c>
      <c r="O44" s="38">
        <f ca="1"/>
        <v>40</v>
      </c>
      <c r="P44" s="5">
        <f ca="1"/>
        <v>7</v>
      </c>
      <c r="Q44" s="5">
        <f ca="1"/>
        <v>7</v>
      </c>
      <c r="R44" s="5">
        <f ca="1"/>
        <v>7</v>
      </c>
      <c r="S44" s="5">
        <f ca="1"/>
        <v>7</v>
      </c>
      <c r="T44" s="5">
        <f ca="1"/>
        <v>7</v>
      </c>
      <c r="U44" s="5">
        <f ca="1"/>
        <v>7</v>
      </c>
      <c r="V44" s="5">
        <f ca="1"/>
        <v>7</v>
      </c>
      <c r="W44" s="5">
        <f ca="1"/>
        <v>7</v>
      </c>
      <c r="X44" s="5">
        <f ca="1"/>
        <v>7</v>
      </c>
    </row>
    <row r="45" spans="2:24">
      <c r="B45" s="40" t="str">
        <f ca="1"/>
        <v>10-Feb</v>
      </c>
      <c r="C45" s="45">
        <v>1</v>
      </c>
      <c r="D45" s="5">
        <v>1</v>
      </c>
      <c r="E45" s="5">
        <v>0</v>
      </c>
      <c r="F45" s="5">
        <v>1</v>
      </c>
      <c r="G45" s="5">
        <v>1</v>
      </c>
      <c r="H45" s="5">
        <v>1</v>
      </c>
      <c r="I45" s="5">
        <v>1</v>
      </c>
      <c r="J45" s="5">
        <v>1</v>
      </c>
      <c r="K45" s="5">
        <v>1</v>
      </c>
      <c r="L45">
        <f ca="1"/>
        <v>7</v>
      </c>
      <c r="M45">
        <v>8</v>
      </c>
      <c r="O45" s="38">
        <f ca="1"/>
        <v>41</v>
      </c>
      <c r="P45" s="5">
        <f ca="1"/>
        <v>6</v>
      </c>
      <c r="Q45" s="5">
        <f ca="1"/>
        <v>6</v>
      </c>
      <c r="R45" s="5">
        <f ca="1"/>
        <v>5</v>
      </c>
      <c r="S45" s="5">
        <f ca="1"/>
        <v>6</v>
      </c>
      <c r="T45" s="5">
        <f ca="1"/>
        <v>6</v>
      </c>
      <c r="U45" s="5">
        <f ca="1"/>
        <v>6</v>
      </c>
      <c r="V45" s="5">
        <f ca="1"/>
        <v>6</v>
      </c>
      <c r="W45" s="5">
        <f ca="1"/>
        <v>6</v>
      </c>
      <c r="X45" s="5">
        <f ca="1"/>
        <v>6</v>
      </c>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31">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31">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31">
      <c r="B243" s="40" t="str">
        <f ca="1"/>
        <v>27-Aug</v>
      </c>
      <c r="C243" s="5">
        <v>1</v>
      </c>
      <c r="D243" s="5">
        <v>1</v>
      </c>
      <c r="E243" s="5">
        <v>1</v>
      </c>
      <c r="F243" s="5">
        <v>1</v>
      </c>
      <c r="G243" s="5">
        <v>1</v>
      </c>
      <c r="H243" s="5">
        <v>1</v>
      </c>
      <c r="I243" s="5">
        <v>1</v>
      </c>
      <c r="J243" s="5">
        <v>1</v>
      </c>
      <c r="K243" s="5">
        <v>1</v>
      </c>
      <c r="L243">
        <f ca="1"/>
        <v>35</v>
      </c>
      <c r="M243">
        <v>9</v>
      </c>
      <c r="P243"/>
      <c r="Q243"/>
      <c r="R243"/>
      <c r="S243"/>
      <c r="T243"/>
      <c r="U243"/>
      <c r="V243"/>
      <c r="W243"/>
      <c r="X243"/>
    </row>
    <row r="244" spans="2:31">
      <c r="B244" s="40" t="str">
        <f ca="1"/>
        <v>28-Aug</v>
      </c>
      <c r="C244" s="5">
        <v>1</v>
      </c>
      <c r="D244" s="5">
        <v>1</v>
      </c>
      <c r="E244" s="5">
        <v>1</v>
      </c>
      <c r="F244" s="5">
        <v>1</v>
      </c>
      <c r="G244" s="5">
        <v>1</v>
      </c>
      <c r="H244" s="5">
        <v>1</v>
      </c>
      <c r="I244" s="5">
        <v>1</v>
      </c>
      <c r="J244" s="5">
        <v>1</v>
      </c>
      <c r="K244" s="5">
        <v>1</v>
      </c>
      <c r="L244">
        <f ca="1"/>
        <v>35</v>
      </c>
      <c r="M244">
        <v>9</v>
      </c>
      <c r="P244"/>
      <c r="Q244"/>
      <c r="R244"/>
      <c r="S244"/>
      <c r="T244"/>
      <c r="U244"/>
      <c r="V244"/>
      <c r="W244"/>
      <c r="X244"/>
    </row>
    <row r="245" spans="2:31">
      <c r="B245" s="40" t="str">
        <f ca="1"/>
        <v>29-Aug</v>
      </c>
      <c r="C245" s="5">
        <v>1</v>
      </c>
      <c r="D245" s="5">
        <v>1</v>
      </c>
      <c r="E245" s="5">
        <v>1</v>
      </c>
      <c r="F245" s="5">
        <v>1</v>
      </c>
      <c r="G245" s="5">
        <v>1</v>
      </c>
      <c r="H245" s="5">
        <v>1</v>
      </c>
      <c r="I245" s="5">
        <v>1</v>
      </c>
      <c r="J245" s="5">
        <v>1</v>
      </c>
      <c r="K245" s="5">
        <v>1</v>
      </c>
      <c r="L245">
        <f ca="1"/>
        <v>35</v>
      </c>
      <c r="M245">
        <v>9</v>
      </c>
      <c r="P245"/>
      <c r="Q245"/>
      <c r="R245"/>
      <c r="S245"/>
      <c r="T245"/>
      <c r="U245"/>
      <c r="V245"/>
      <c r="W245"/>
      <c r="X245"/>
    </row>
    <row r="246" spans="2:31">
      <c r="B246" s="40" t="str">
        <f ca="1"/>
        <v>30-Aug</v>
      </c>
      <c r="C246" s="5">
        <v>1</v>
      </c>
      <c r="D246" s="5">
        <v>1</v>
      </c>
      <c r="E246" s="5">
        <v>1</v>
      </c>
      <c r="F246" s="5">
        <v>1</v>
      </c>
      <c r="G246" s="5">
        <v>1</v>
      </c>
      <c r="H246" s="5">
        <v>1</v>
      </c>
      <c r="I246" s="5">
        <v>1</v>
      </c>
      <c r="J246" s="5">
        <v>1</v>
      </c>
      <c r="K246" s="5">
        <v>1</v>
      </c>
      <c r="L246">
        <f ca="1"/>
        <v>36</v>
      </c>
      <c r="M246">
        <v>9</v>
      </c>
      <c r="P246"/>
      <c r="Q246"/>
      <c r="R246"/>
      <c r="S246"/>
      <c r="T246"/>
      <c r="U246"/>
      <c r="V246"/>
      <c r="W246"/>
      <c r="X246"/>
    </row>
    <row r="247" spans="2:31">
      <c r="B247" s="40" t="str">
        <f ca="1"/>
        <v>31-Aug</v>
      </c>
      <c r="C247" s="5">
        <v>1</v>
      </c>
      <c r="D247" s="5">
        <v>1</v>
      </c>
      <c r="E247" s="5">
        <v>1</v>
      </c>
      <c r="F247" s="5">
        <v>1</v>
      </c>
      <c r="G247" s="5">
        <v>1</v>
      </c>
      <c r="H247" s="5">
        <v>1</v>
      </c>
      <c r="I247" s="5">
        <v>1</v>
      </c>
      <c r="J247" s="5">
        <v>1</v>
      </c>
      <c r="K247" s="5">
        <v>1</v>
      </c>
      <c r="L247">
        <f ca="1"/>
        <v>36</v>
      </c>
      <c r="M247">
        <v>9</v>
      </c>
      <c r="P247"/>
      <c r="Q247"/>
      <c r="R247"/>
      <c r="S247"/>
      <c r="T247"/>
      <c r="U247"/>
      <c r="V247"/>
      <c r="W247"/>
      <c r="X247"/>
    </row>
    <row r="248" spans="2:31">
      <c r="B248" s="40" t="str">
        <f ca="1"/>
        <v>01-Sep</v>
      </c>
      <c r="C248" s="5">
        <v>1</v>
      </c>
      <c r="D248" s="5">
        <v>1</v>
      </c>
      <c r="E248" s="5">
        <v>1</v>
      </c>
      <c r="F248" s="5">
        <v>1</v>
      </c>
      <c r="G248" s="5">
        <v>1</v>
      </c>
      <c r="H248" s="5">
        <v>1</v>
      </c>
      <c r="I248" s="5">
        <v>1</v>
      </c>
      <c r="J248" s="5">
        <v>1</v>
      </c>
      <c r="K248" s="5">
        <v>1</v>
      </c>
      <c r="L248">
        <f ca="1"/>
        <v>36</v>
      </c>
      <c r="M248">
        <v>9</v>
      </c>
      <c r="P248"/>
      <c r="Q248"/>
      <c r="R248"/>
      <c r="S248"/>
      <c r="T248"/>
      <c r="U248"/>
      <c r="V248"/>
      <c r="W248"/>
      <c r="X248"/>
      <c r="AA248" t="s">
        <v>3057</v>
      </c>
      <c r="AE248" t="str">
        <f>_xlfn.TRANSLATE(AA248)</f>
        <v>Yesterday I had a colonoscopy.</v>
      </c>
    </row>
    <row r="249" spans="2:31">
      <c r="B249" s="40" t="str">
        <f ca="1"/>
        <v>02-Sep</v>
      </c>
      <c r="C249" s="5">
        <v>1</v>
      </c>
      <c r="D249" s="5">
        <v>1</v>
      </c>
      <c r="E249" s="5">
        <v>1</v>
      </c>
      <c r="F249" s="5">
        <v>1</v>
      </c>
      <c r="G249" s="5">
        <v>1</v>
      </c>
      <c r="H249" s="5">
        <v>1</v>
      </c>
      <c r="I249" s="5">
        <v>1</v>
      </c>
      <c r="J249" s="5">
        <v>1</v>
      </c>
      <c r="K249" s="5">
        <v>1</v>
      </c>
      <c r="L249">
        <f ca="1"/>
        <v>36</v>
      </c>
      <c r="M249">
        <v>9</v>
      </c>
      <c r="P249"/>
      <c r="Q249"/>
      <c r="R249"/>
      <c r="S249"/>
      <c r="T249"/>
      <c r="U249"/>
      <c r="V249"/>
      <c r="W249"/>
      <c r="X249"/>
      <c r="AA249" t="s">
        <v>3058</v>
      </c>
      <c r="AE249" t="str">
        <f>_xlfn.TRANSLATE(AA249)</f>
        <v>The examination went well.</v>
      </c>
    </row>
    <row r="250" spans="2:31">
      <c r="B250" s="40" t="str">
        <f ca="1"/>
        <v>03-Sep</v>
      </c>
      <c r="C250" s="5">
        <v>1</v>
      </c>
      <c r="D250" s="5">
        <v>1</v>
      </c>
      <c r="E250" s="5">
        <v>1</v>
      </c>
      <c r="F250" s="5">
        <v>1</v>
      </c>
      <c r="G250" s="5">
        <v>1</v>
      </c>
      <c r="H250" s="5">
        <v>1</v>
      </c>
      <c r="I250" s="5">
        <v>1</v>
      </c>
      <c r="J250" s="5">
        <v>1</v>
      </c>
      <c r="K250" s="5">
        <v>1</v>
      </c>
      <c r="L250">
        <f ca="1"/>
        <v>36</v>
      </c>
      <c r="M250">
        <v>9</v>
      </c>
      <c r="P250"/>
      <c r="Q250"/>
      <c r="R250"/>
      <c r="S250"/>
      <c r="T250"/>
      <c r="U250"/>
      <c r="V250"/>
      <c r="W250"/>
      <c r="X250"/>
    </row>
    <row r="251" spans="2:31">
      <c r="B251" s="40" t="str">
        <f ca="1"/>
        <v>04-Sep</v>
      </c>
      <c r="C251" s="5">
        <v>1</v>
      </c>
      <c r="D251" s="5">
        <v>1</v>
      </c>
      <c r="E251" s="5">
        <v>1</v>
      </c>
      <c r="F251" s="5">
        <v>1</v>
      </c>
      <c r="G251" s="5">
        <v>1</v>
      </c>
      <c r="H251" s="5">
        <v>1</v>
      </c>
      <c r="I251" s="5">
        <v>1</v>
      </c>
      <c r="J251" s="5">
        <v>1</v>
      </c>
      <c r="K251" s="5">
        <v>1</v>
      </c>
      <c r="L251">
        <f ca="1"/>
        <v>36</v>
      </c>
      <c r="M251">
        <v>9</v>
      </c>
      <c r="P251"/>
      <c r="Q251"/>
      <c r="R251"/>
      <c r="S251"/>
      <c r="T251"/>
      <c r="U251"/>
      <c r="V251"/>
      <c r="W251"/>
      <c r="X251"/>
    </row>
    <row r="252" spans="2:31">
      <c r="B252" s="40" t="str">
        <f ca="1"/>
        <v>05-Sep</v>
      </c>
      <c r="C252" s="5">
        <v>1</v>
      </c>
      <c r="D252" s="5">
        <v>1</v>
      </c>
      <c r="E252" s="5">
        <v>1</v>
      </c>
      <c r="F252" s="5">
        <v>1</v>
      </c>
      <c r="G252" s="5">
        <v>1</v>
      </c>
      <c r="H252" s="5">
        <v>1</v>
      </c>
      <c r="I252" s="5">
        <v>1</v>
      </c>
      <c r="J252" s="5">
        <v>1</v>
      </c>
      <c r="K252" s="5">
        <v>1</v>
      </c>
      <c r="L252">
        <f ca="1"/>
        <v>36</v>
      </c>
      <c r="M252">
        <v>9</v>
      </c>
      <c r="P252"/>
      <c r="Q252"/>
      <c r="R252"/>
      <c r="S252"/>
      <c r="T252"/>
      <c r="U252"/>
      <c r="V252"/>
      <c r="W252"/>
      <c r="X252"/>
    </row>
    <row r="253" spans="2:31">
      <c r="B253" s="40" t="str">
        <f ca="1"/>
        <v>06-Sep</v>
      </c>
      <c r="C253" s="5">
        <v>1</v>
      </c>
      <c r="D253" s="5">
        <v>1</v>
      </c>
      <c r="E253" s="5">
        <v>1</v>
      </c>
      <c r="F253" s="5">
        <v>1</v>
      </c>
      <c r="G253" s="5">
        <v>1</v>
      </c>
      <c r="H253" s="5">
        <v>1</v>
      </c>
      <c r="I253" s="5">
        <v>1</v>
      </c>
      <c r="J253" s="5">
        <v>1</v>
      </c>
      <c r="K253" s="5">
        <v>1</v>
      </c>
      <c r="L253">
        <f ca="1"/>
        <v>37</v>
      </c>
      <c r="M253">
        <v>9</v>
      </c>
      <c r="P253"/>
      <c r="Q253"/>
      <c r="R253"/>
      <c r="S253"/>
      <c r="T253"/>
      <c r="U253"/>
      <c r="V253"/>
      <c r="W253"/>
      <c r="X253"/>
    </row>
    <row r="254" spans="2:31">
      <c r="B254" s="40" t="str">
        <f ca="1"/>
        <v>07-Sep</v>
      </c>
      <c r="C254" s="5">
        <v>1</v>
      </c>
      <c r="D254" s="5">
        <v>1</v>
      </c>
      <c r="E254" s="5">
        <v>1</v>
      </c>
      <c r="F254" s="5">
        <v>1</v>
      </c>
      <c r="G254" s="5">
        <v>1</v>
      </c>
      <c r="H254" s="5">
        <v>1</v>
      </c>
      <c r="I254" s="5">
        <v>1</v>
      </c>
      <c r="J254" s="5">
        <v>1</v>
      </c>
      <c r="K254" s="5">
        <v>1</v>
      </c>
      <c r="L254">
        <f ca="1"/>
        <v>37</v>
      </c>
      <c r="M254">
        <v>9</v>
      </c>
      <c r="P254"/>
      <c r="Q254"/>
      <c r="R254"/>
      <c r="S254"/>
      <c r="T254"/>
      <c r="U254"/>
      <c r="V254"/>
      <c r="W254"/>
      <c r="X254"/>
    </row>
    <row r="255" spans="2:31">
      <c r="B255" s="40" t="str">
        <f ca="1"/>
        <v>08-Sep</v>
      </c>
      <c r="C255" s="5">
        <v>1</v>
      </c>
      <c r="D255" s="5">
        <v>1</v>
      </c>
      <c r="E255" s="5">
        <v>1</v>
      </c>
      <c r="F255" s="5">
        <v>1</v>
      </c>
      <c r="G255" s="5">
        <v>1</v>
      </c>
      <c r="H255" s="5">
        <v>1</v>
      </c>
      <c r="I255" s="5">
        <v>1</v>
      </c>
      <c r="J255" s="5">
        <v>1</v>
      </c>
      <c r="K255" s="5">
        <v>1</v>
      </c>
      <c r="L255">
        <f ca="1"/>
        <v>37</v>
      </c>
      <c r="M255">
        <v>9</v>
      </c>
      <c r="P255"/>
      <c r="Q255"/>
      <c r="R255"/>
      <c r="S255"/>
      <c r="T255"/>
      <c r="U255"/>
      <c r="V255"/>
      <c r="W255"/>
      <c r="X255"/>
    </row>
    <row r="256" spans="2:31">
      <c r="B256" s="40" t="str">
        <f ca="1"/>
        <v>09-Sep</v>
      </c>
      <c r="C256" s="5">
        <v>1</v>
      </c>
      <c r="D256" s="5">
        <v>1</v>
      </c>
      <c r="E256" s="5">
        <v>1</v>
      </c>
      <c r="F256" s="5">
        <v>1</v>
      </c>
      <c r="G256" s="5">
        <v>1</v>
      </c>
      <c r="H256" s="5">
        <v>1</v>
      </c>
      <c r="I256" s="5">
        <v>1</v>
      </c>
      <c r="J256" s="5">
        <v>1</v>
      </c>
      <c r="K256" s="5">
        <v>1</v>
      </c>
      <c r="L256">
        <f ca="1"/>
        <v>37</v>
      </c>
      <c r="M256">
        <v>9</v>
      </c>
      <c r="P256"/>
      <c r="Q256"/>
      <c r="R256"/>
      <c r="S256"/>
      <c r="T256"/>
      <c r="U256"/>
      <c r="V256"/>
      <c r="W256"/>
      <c r="X256"/>
    </row>
    <row r="257" spans="2:24 1248:1249">
      <c r="B257" s="40" t="str">
        <f ca="1"/>
        <v>10-Sep</v>
      </c>
      <c r="C257" s="5">
        <v>1</v>
      </c>
      <c r="D257" s="5">
        <v>1</v>
      </c>
      <c r="E257" s="5">
        <v>1</v>
      </c>
      <c r="F257" s="5">
        <v>1</v>
      </c>
      <c r="G257" s="5">
        <v>1</v>
      </c>
      <c r="H257" s="5">
        <v>1</v>
      </c>
      <c r="I257" s="5">
        <v>1</v>
      </c>
      <c r="J257" s="5">
        <v>1</v>
      </c>
      <c r="K257" s="5">
        <v>1</v>
      </c>
      <c r="L257">
        <f ca="1"/>
        <v>37</v>
      </c>
      <c r="M257">
        <v>9</v>
      </c>
      <c r="P257"/>
      <c r="Q257"/>
      <c r="R257"/>
      <c r="S257"/>
      <c r="T257"/>
      <c r="U257"/>
      <c r="V257"/>
      <c r="W257"/>
      <c r="X257"/>
    </row>
    <row r="258" spans="2:24 1248:1249">
      <c r="B258" s="40" t="str">
        <f ca="1"/>
        <v>11-Sep</v>
      </c>
      <c r="C258" s="5">
        <v>1</v>
      </c>
      <c r="D258" s="5">
        <v>1</v>
      </c>
      <c r="E258" s="5">
        <v>1</v>
      </c>
      <c r="F258" s="5">
        <v>1</v>
      </c>
      <c r="G258" s="5">
        <v>1</v>
      </c>
      <c r="H258" s="5">
        <v>1</v>
      </c>
      <c r="I258" s="5">
        <v>1</v>
      </c>
      <c r="J258" s="5">
        <v>1</v>
      </c>
      <c r="K258" s="5">
        <v>1</v>
      </c>
      <c r="L258">
        <f ca="1"/>
        <v>37</v>
      </c>
      <c r="M258">
        <v>9</v>
      </c>
      <c r="P258"/>
      <c r="Q258"/>
      <c r="R258"/>
      <c r="S258"/>
      <c r="T258"/>
      <c r="U258"/>
      <c r="V258"/>
      <c r="W258"/>
      <c r="X258"/>
    </row>
    <row r="259" spans="2:24 1248:1249">
      <c r="B259" s="40" t="str">
        <f ca="1"/>
        <v>12-Sep</v>
      </c>
      <c r="C259" s="5">
        <v>1</v>
      </c>
      <c r="D259" s="5">
        <v>1</v>
      </c>
      <c r="E259" s="5">
        <v>1</v>
      </c>
      <c r="F259" s="5">
        <v>1</v>
      </c>
      <c r="G259" s="5">
        <v>1</v>
      </c>
      <c r="H259" s="5">
        <v>1</v>
      </c>
      <c r="I259" s="5">
        <v>1</v>
      </c>
      <c r="J259" s="5">
        <v>1</v>
      </c>
      <c r="K259" s="5">
        <v>1</v>
      </c>
      <c r="L259">
        <f ca="1"/>
        <v>37</v>
      </c>
      <c r="M259">
        <v>9</v>
      </c>
      <c r="P259"/>
      <c r="Q259"/>
      <c r="R259"/>
      <c r="S259"/>
      <c r="T259"/>
      <c r="U259"/>
      <c r="V259"/>
      <c r="W259"/>
      <c r="X259"/>
    </row>
    <row r="260" spans="2:24 1248:1249">
      <c r="B260" s="40" t="str">
        <f ca="1"/>
        <v>13-Sep</v>
      </c>
      <c r="C260" s="5">
        <v>1</v>
      </c>
      <c r="D260" s="5">
        <v>1</v>
      </c>
      <c r="E260" s="5">
        <v>1</v>
      </c>
      <c r="F260" s="5">
        <v>1</v>
      </c>
      <c r="G260" s="5">
        <v>1</v>
      </c>
      <c r="H260" s="5">
        <v>1</v>
      </c>
      <c r="I260" s="5">
        <v>1</v>
      </c>
      <c r="J260" s="5">
        <v>1</v>
      </c>
      <c r="K260" s="5">
        <v>1</v>
      </c>
      <c r="L260">
        <f ca="1"/>
        <v>38</v>
      </c>
      <c r="M260">
        <v>9</v>
      </c>
      <c r="P260"/>
      <c r="Q260"/>
      <c r="R260"/>
      <c r="S260"/>
      <c r="T260"/>
      <c r="U260"/>
      <c r="V260"/>
      <c r="W260"/>
      <c r="X260"/>
    </row>
    <row r="261" spans="2:24 1248:1249">
      <c r="B261" s="40" t="str">
        <f ca="1"/>
        <v>14-Sep</v>
      </c>
      <c r="C261" s="5">
        <v>1</v>
      </c>
      <c r="D261" s="5">
        <v>1</v>
      </c>
      <c r="E261" s="5">
        <v>1</v>
      </c>
      <c r="F261" s="5">
        <v>1</v>
      </c>
      <c r="G261" s="5">
        <v>1</v>
      </c>
      <c r="H261" s="5">
        <v>1</v>
      </c>
      <c r="I261" s="5">
        <v>1</v>
      </c>
      <c r="J261" s="5">
        <v>1</v>
      </c>
      <c r="K261" s="5">
        <v>1</v>
      </c>
      <c r="L261">
        <f ca="1"/>
        <v>38</v>
      </c>
      <c r="M261">
        <v>9</v>
      </c>
      <c r="P261"/>
      <c r="Q261"/>
      <c r="R261"/>
      <c r="S261"/>
      <c r="T261"/>
      <c r="U261"/>
      <c r="V261"/>
      <c r="W261"/>
      <c r="X261"/>
    </row>
    <row r="262" spans="2:24 1248:1249">
      <c r="B262" s="40" t="str">
        <f ca="1"/>
        <v>15-Sep</v>
      </c>
      <c r="C262" s="5">
        <v>1</v>
      </c>
      <c r="D262" s="5">
        <v>1</v>
      </c>
      <c r="E262" s="5">
        <v>1</v>
      </c>
      <c r="F262" s="5">
        <v>1</v>
      </c>
      <c r="G262" s="5">
        <v>1</v>
      </c>
      <c r="H262" s="5">
        <v>1</v>
      </c>
      <c r="I262" s="5">
        <v>1</v>
      </c>
      <c r="J262" s="5">
        <v>1</v>
      </c>
      <c r="K262" s="5">
        <v>1</v>
      </c>
      <c r="L262">
        <f ca="1"/>
        <v>38</v>
      </c>
      <c r="M262">
        <v>9</v>
      </c>
      <c r="P262"/>
      <c r="Q262"/>
      <c r="R262"/>
      <c r="S262"/>
      <c r="T262"/>
      <c r="U262"/>
      <c r="V262"/>
      <c r="W262"/>
      <c r="X262"/>
    </row>
    <row r="263" spans="2:24 1248:1249">
      <c r="B263" s="40" t="str">
        <f ca="1"/>
        <v>16-Sep</v>
      </c>
      <c r="C263" s="5">
        <v>1</v>
      </c>
      <c r="D263" s="5">
        <v>1</v>
      </c>
      <c r="E263" s="5">
        <v>1</v>
      </c>
      <c r="F263" s="5">
        <v>1</v>
      </c>
      <c r="G263" s="5">
        <v>1</v>
      </c>
      <c r="H263" s="5">
        <v>1</v>
      </c>
      <c r="I263" s="5">
        <v>1</v>
      </c>
      <c r="J263" s="5">
        <v>1</v>
      </c>
      <c r="K263" s="5">
        <v>1</v>
      </c>
      <c r="L263">
        <f ca="1"/>
        <v>38</v>
      </c>
      <c r="M263">
        <v>9</v>
      </c>
      <c r="P263"/>
      <c r="Q263"/>
      <c r="R263"/>
      <c r="S263"/>
      <c r="T263"/>
      <c r="U263"/>
      <c r="V263"/>
      <c r="W263"/>
      <c r="X263"/>
    </row>
    <row r="264" spans="2:24 1248:1249">
      <c r="B264" s="40" t="str">
        <f ca="1"/>
        <v>17-Sep</v>
      </c>
      <c r="C264" s="5">
        <v>1</v>
      </c>
      <c r="D264" s="5">
        <v>1</v>
      </c>
      <c r="E264" s="5">
        <v>1</v>
      </c>
      <c r="F264" s="5">
        <v>1</v>
      </c>
      <c r="G264" s="5">
        <v>1</v>
      </c>
      <c r="H264" s="5">
        <v>1</v>
      </c>
      <c r="I264" s="5">
        <v>1</v>
      </c>
      <c r="J264" s="5">
        <v>1</v>
      </c>
      <c r="K264" s="5">
        <v>1</v>
      </c>
      <c r="L264">
        <f ca="1"/>
        <v>38</v>
      </c>
      <c r="M264">
        <v>9</v>
      </c>
      <c r="P264"/>
      <c r="Q264"/>
      <c r="R264"/>
      <c r="S264"/>
      <c r="T264"/>
      <c r="U264"/>
      <c r="V264"/>
      <c r="W264"/>
      <c r="X264"/>
    </row>
    <row r="265" spans="2:24 1248:1249">
      <c r="B265" s="40" t="str">
        <f ca="1"/>
        <v>18-Sep</v>
      </c>
      <c r="C265" s="5">
        <v>1</v>
      </c>
      <c r="D265" s="5">
        <v>1</v>
      </c>
      <c r="E265" s="5">
        <v>1</v>
      </c>
      <c r="F265" s="5">
        <v>1</v>
      </c>
      <c r="G265" s="5">
        <v>1</v>
      </c>
      <c r="H265" s="5">
        <v>1</v>
      </c>
      <c r="I265" s="5">
        <v>1</v>
      </c>
      <c r="J265" s="5">
        <v>1</v>
      </c>
      <c r="K265" s="5">
        <v>1</v>
      </c>
      <c r="L265">
        <f ca="1"/>
        <v>38</v>
      </c>
      <c r="M265">
        <v>9</v>
      </c>
      <c r="P265"/>
      <c r="Q265"/>
      <c r="R265"/>
      <c r="S265"/>
      <c r="T265"/>
      <c r="U265"/>
      <c r="V265"/>
      <c r="W265"/>
      <c r="X265"/>
    </row>
    <row r="266" spans="2:24 1248:1249">
      <c r="B266" s="40" t="str">
        <f ca="1"/>
        <v>19-Sep</v>
      </c>
      <c r="C266" s="5">
        <v>1</v>
      </c>
      <c r="D266" s="5">
        <v>1</v>
      </c>
      <c r="E266" s="5">
        <v>1</v>
      </c>
      <c r="F266" s="5">
        <v>1</v>
      </c>
      <c r="G266" s="5">
        <v>1</v>
      </c>
      <c r="H266" s="5">
        <v>1</v>
      </c>
      <c r="I266" s="5">
        <v>1</v>
      </c>
      <c r="J266" s="5">
        <v>1</v>
      </c>
      <c r="K266" s="5">
        <v>1</v>
      </c>
      <c r="L266">
        <f ca="1"/>
        <v>38</v>
      </c>
      <c r="M266">
        <v>9</v>
      </c>
      <c r="P266"/>
      <c r="Q266"/>
      <c r="R266"/>
      <c r="S266"/>
      <c r="T266"/>
      <c r="U266"/>
      <c r="V266"/>
      <c r="W266"/>
      <c r="X266"/>
      <c r="AUZ266" t="s">
        <v>3070</v>
      </c>
      <c r="AVA266" t="s">
        <v>3071</v>
      </c>
    </row>
    <row r="267" spans="2:24 1248:1249">
      <c r="B267" s="40" t="str">
        <f ca="1"/>
        <v>20-Sep</v>
      </c>
      <c r="C267" s="5">
        <v>1</v>
      </c>
      <c r="D267" s="5">
        <v>1</v>
      </c>
      <c r="E267" s="5">
        <v>1</v>
      </c>
      <c r="F267" s="5">
        <v>1</v>
      </c>
      <c r="G267" s="5">
        <v>1</v>
      </c>
      <c r="H267" s="5">
        <v>1</v>
      </c>
      <c r="I267" s="5">
        <v>1</v>
      </c>
      <c r="J267" s="5">
        <v>1</v>
      </c>
      <c r="K267" s="5">
        <v>1</v>
      </c>
      <c r="L267">
        <f ca="1"/>
        <v>39</v>
      </c>
      <c r="M267">
        <v>9</v>
      </c>
      <c r="P267"/>
      <c r="Q267"/>
      <c r="R267"/>
      <c r="S267"/>
      <c r="T267"/>
      <c r="U267"/>
      <c r="V267"/>
      <c r="W267"/>
      <c r="X267"/>
    </row>
    <row r="268" spans="2:24 1248:1249">
      <c r="B268" s="40" t="str">
        <f ca="1"/>
        <v>21-Sep</v>
      </c>
      <c r="C268" s="5">
        <v>1</v>
      </c>
      <c r="D268" s="5">
        <v>1</v>
      </c>
      <c r="E268" s="5">
        <v>1</v>
      </c>
      <c r="F268" s="5">
        <v>1</v>
      </c>
      <c r="G268" s="5">
        <v>1</v>
      </c>
      <c r="H268" s="5">
        <v>1</v>
      </c>
      <c r="I268" s="5">
        <v>1</v>
      </c>
      <c r="J268" s="5">
        <v>1</v>
      </c>
      <c r="K268" s="5">
        <v>1</v>
      </c>
      <c r="L268">
        <f ca="1"/>
        <v>39</v>
      </c>
      <c r="M268">
        <v>9</v>
      </c>
      <c r="P268"/>
      <c r="Q268"/>
      <c r="R268"/>
      <c r="S268"/>
      <c r="T268"/>
      <c r="U268"/>
      <c r="V268"/>
      <c r="W268"/>
      <c r="X268"/>
    </row>
    <row r="269" spans="2:24 1248:1249">
      <c r="B269" s="40" t="str">
        <f ca="1"/>
        <v>22-Sep</v>
      </c>
      <c r="C269" s="5">
        <v>1</v>
      </c>
      <c r="D269" s="5">
        <v>1</v>
      </c>
      <c r="E269" s="5">
        <v>1</v>
      </c>
      <c r="F269" s="5">
        <v>1</v>
      </c>
      <c r="G269" s="5">
        <v>1</v>
      </c>
      <c r="H269" s="5">
        <v>1</v>
      </c>
      <c r="I269" s="5">
        <v>1</v>
      </c>
      <c r="J269" s="5">
        <v>1</v>
      </c>
      <c r="K269" s="5">
        <v>1</v>
      </c>
      <c r="L269">
        <f ca="1"/>
        <v>39</v>
      </c>
      <c r="M269">
        <v>9</v>
      </c>
      <c r="P269"/>
      <c r="Q269"/>
      <c r="R269"/>
      <c r="S269"/>
      <c r="T269"/>
      <c r="U269"/>
      <c r="V269"/>
      <c r="W269"/>
      <c r="X269"/>
    </row>
    <row r="270" spans="2:24 1248:1249">
      <c r="B270" s="40" t="str">
        <f ca="1"/>
        <v>23-Sep</v>
      </c>
      <c r="C270" s="5">
        <v>1</v>
      </c>
      <c r="D270" s="5">
        <v>1</v>
      </c>
      <c r="E270" s="5">
        <v>1</v>
      </c>
      <c r="F270" s="5">
        <v>1</v>
      </c>
      <c r="G270" s="5">
        <v>1</v>
      </c>
      <c r="H270" s="5">
        <v>1</v>
      </c>
      <c r="I270" s="5">
        <v>1</v>
      </c>
      <c r="J270" s="5">
        <v>1</v>
      </c>
      <c r="K270" s="5">
        <v>1</v>
      </c>
      <c r="L270">
        <f ca="1"/>
        <v>39</v>
      </c>
      <c r="M270">
        <v>9</v>
      </c>
      <c r="P270"/>
      <c r="Q270"/>
      <c r="R270"/>
      <c r="S270"/>
      <c r="T270"/>
      <c r="U270"/>
      <c r="V270"/>
      <c r="W270"/>
      <c r="X270"/>
    </row>
    <row r="271" spans="2:24 1248:1249">
      <c r="B271" s="40" t="str">
        <f ca="1"/>
        <v>24-Sep</v>
      </c>
      <c r="C271" s="5">
        <v>1</v>
      </c>
      <c r="D271" s="5">
        <v>1</v>
      </c>
      <c r="E271" s="5">
        <v>1</v>
      </c>
      <c r="F271" s="5">
        <v>1</v>
      </c>
      <c r="G271" s="5">
        <v>1</v>
      </c>
      <c r="H271" s="5">
        <v>1</v>
      </c>
      <c r="I271" s="5">
        <v>1</v>
      </c>
      <c r="J271" s="5">
        <v>1</v>
      </c>
      <c r="K271" s="5">
        <v>1</v>
      </c>
      <c r="L271">
        <f ca="1"/>
        <v>39</v>
      </c>
      <c r="M271">
        <v>9</v>
      </c>
      <c r="P271"/>
      <c r="Q271"/>
      <c r="R271"/>
      <c r="S271"/>
      <c r="T271"/>
      <c r="U271"/>
      <c r="V271"/>
      <c r="W271"/>
      <c r="X271"/>
    </row>
    <row r="272" spans="2:24 1248:1249">
      <c r="B272" s="40" t="str">
        <f ca="1"/>
        <v>25-Sep</v>
      </c>
      <c r="C272" s="5">
        <v>1</v>
      </c>
      <c r="D272" s="5">
        <v>1</v>
      </c>
      <c r="E272" s="5">
        <v>1</v>
      </c>
      <c r="F272" s="5">
        <v>1</v>
      </c>
      <c r="G272" s="5">
        <v>1</v>
      </c>
      <c r="H272" s="5">
        <v>1</v>
      </c>
      <c r="I272" s="5">
        <v>1</v>
      </c>
      <c r="J272" s="5">
        <v>1</v>
      </c>
      <c r="K272" s="5">
        <v>1</v>
      </c>
      <c r="L272">
        <f ca="1"/>
        <v>39</v>
      </c>
      <c r="M272">
        <v>9</v>
      </c>
      <c r="P272"/>
      <c r="Q272"/>
      <c r="R272"/>
      <c r="S272"/>
      <c r="T272"/>
      <c r="U272"/>
      <c r="V272"/>
      <c r="W272"/>
      <c r="X272"/>
    </row>
    <row r="273" spans="2:24">
      <c r="B273" s="40" t="str">
        <f ca="1"/>
        <v>26-Sep</v>
      </c>
      <c r="C273" s="5">
        <v>1</v>
      </c>
      <c r="D273" s="5">
        <v>1</v>
      </c>
      <c r="E273" s="5">
        <v>1</v>
      </c>
      <c r="F273" s="5">
        <v>1</v>
      </c>
      <c r="G273" s="5">
        <v>1</v>
      </c>
      <c r="H273" s="5">
        <v>1</v>
      </c>
      <c r="I273" s="5">
        <v>1</v>
      </c>
      <c r="J273" s="5">
        <v>1</v>
      </c>
      <c r="K273" s="5">
        <v>1</v>
      </c>
      <c r="L273">
        <f ca="1"/>
        <v>39</v>
      </c>
      <c r="M273">
        <v>9</v>
      </c>
      <c r="P273"/>
      <c r="Q273"/>
      <c r="R273"/>
      <c r="S273"/>
      <c r="T273"/>
      <c r="U273"/>
      <c r="V273"/>
      <c r="W273"/>
      <c r="X273"/>
    </row>
    <row r="274" spans="2:24">
      <c r="B274" s="40" t="str">
        <f ca="1"/>
        <v>27-Sep</v>
      </c>
      <c r="C274" s="5">
        <v>1</v>
      </c>
      <c r="D274" s="5">
        <v>1</v>
      </c>
      <c r="E274" s="5">
        <v>1</v>
      </c>
      <c r="F274" s="5">
        <v>1</v>
      </c>
      <c r="G274" s="5">
        <v>1</v>
      </c>
      <c r="H274" s="5">
        <v>1</v>
      </c>
      <c r="I274" s="5">
        <v>1</v>
      </c>
      <c r="J274" s="5">
        <v>1</v>
      </c>
      <c r="K274" s="5">
        <v>1</v>
      </c>
      <c r="L274">
        <f ca="1"/>
        <v>40</v>
      </c>
      <c r="M274">
        <v>9</v>
      </c>
      <c r="P274"/>
      <c r="Q274"/>
      <c r="R274"/>
      <c r="S274"/>
      <c r="T274"/>
      <c r="U274"/>
      <c r="V274"/>
      <c r="W274"/>
      <c r="X274"/>
    </row>
    <row r="275" spans="2:24">
      <c r="B275" s="40" t="str">
        <f ca="1"/>
        <v>28-Sep</v>
      </c>
      <c r="C275" s="5">
        <v>1</v>
      </c>
      <c r="D275" s="5">
        <v>1</v>
      </c>
      <c r="E275" s="5">
        <v>1</v>
      </c>
      <c r="F275" s="5">
        <v>1</v>
      </c>
      <c r="G275" s="5">
        <v>1</v>
      </c>
      <c r="H275" s="5">
        <v>1</v>
      </c>
      <c r="I275" s="5">
        <v>1</v>
      </c>
      <c r="J275" s="5">
        <v>1</v>
      </c>
      <c r="K275" s="5">
        <v>1</v>
      </c>
      <c r="L275">
        <f ca="1"/>
        <v>40</v>
      </c>
      <c r="M275">
        <v>9</v>
      </c>
      <c r="P275"/>
      <c r="Q275"/>
      <c r="R275"/>
      <c r="S275"/>
      <c r="T275"/>
      <c r="U275"/>
      <c r="V275"/>
      <c r="W275"/>
      <c r="X275"/>
    </row>
    <row r="276" spans="2:24">
      <c r="B276" s="40" t="str">
        <f ca="1"/>
        <v>29-Sep</v>
      </c>
      <c r="C276" s="5">
        <v>1</v>
      </c>
      <c r="D276" s="5">
        <v>1</v>
      </c>
      <c r="E276" s="5">
        <v>1</v>
      </c>
      <c r="F276" s="5">
        <v>1</v>
      </c>
      <c r="G276" s="5">
        <v>1</v>
      </c>
      <c r="H276" s="5">
        <v>1</v>
      </c>
      <c r="I276" s="5">
        <v>1</v>
      </c>
      <c r="J276" s="5">
        <v>1</v>
      </c>
      <c r="K276" s="5">
        <v>1</v>
      </c>
      <c r="L276">
        <f ca="1"/>
        <v>40</v>
      </c>
      <c r="M276">
        <v>9</v>
      </c>
      <c r="P276"/>
      <c r="Q276"/>
      <c r="R276"/>
      <c r="S276"/>
      <c r="T276"/>
      <c r="U276"/>
      <c r="V276"/>
      <c r="W276"/>
      <c r="X276"/>
    </row>
    <row r="277" spans="2:24">
      <c r="B277" s="40" t="str">
        <f ca="1"/>
        <v>30-Sep</v>
      </c>
      <c r="C277" s="5">
        <v>1</v>
      </c>
      <c r="D277" s="5">
        <v>1</v>
      </c>
      <c r="E277" s="5">
        <v>1</v>
      </c>
      <c r="F277" s="5">
        <v>1</v>
      </c>
      <c r="G277" s="5">
        <v>1</v>
      </c>
      <c r="H277" s="5">
        <v>1</v>
      </c>
      <c r="I277" s="5">
        <v>1</v>
      </c>
      <c r="J277" s="5">
        <v>1</v>
      </c>
      <c r="K277" s="5">
        <v>1</v>
      </c>
      <c r="L277">
        <f ca="1"/>
        <v>40</v>
      </c>
      <c r="M277">
        <v>9</v>
      </c>
      <c r="P277"/>
      <c r="Q277"/>
      <c r="R277"/>
      <c r="S277"/>
      <c r="T277"/>
      <c r="U277"/>
      <c r="V277"/>
      <c r="W277"/>
      <c r="X277"/>
    </row>
    <row r="278" spans="2:24">
      <c r="B278" s="40" t="str">
        <f ca="1"/>
        <v>01-Oct</v>
      </c>
      <c r="C278" s="5">
        <v>1</v>
      </c>
      <c r="D278" s="5">
        <v>1</v>
      </c>
      <c r="E278" s="5">
        <v>1</v>
      </c>
      <c r="F278" s="5">
        <v>1</v>
      </c>
      <c r="G278" s="5">
        <v>1</v>
      </c>
      <c r="H278" s="5">
        <v>1</v>
      </c>
      <c r="I278" s="5">
        <v>1</v>
      </c>
      <c r="J278" s="5">
        <v>1</v>
      </c>
      <c r="K278" s="5">
        <v>1</v>
      </c>
      <c r="L278">
        <f ca="1"/>
        <v>40</v>
      </c>
      <c r="M278">
        <v>9</v>
      </c>
      <c r="P278"/>
      <c r="Q278"/>
      <c r="R278"/>
      <c r="S278"/>
      <c r="T278"/>
      <c r="U278"/>
      <c r="V278"/>
      <c r="W278"/>
      <c r="X278"/>
    </row>
    <row r="279" spans="2:24">
      <c r="B279" s="40" t="str">
        <f ca="1"/>
        <v>02-Oct</v>
      </c>
      <c r="C279" s="5">
        <v>1</v>
      </c>
      <c r="D279" s="5">
        <v>1</v>
      </c>
      <c r="E279" s="5">
        <v>1</v>
      </c>
      <c r="F279" s="5">
        <v>1</v>
      </c>
      <c r="G279" s="5">
        <v>1</v>
      </c>
      <c r="H279" s="5">
        <v>1</v>
      </c>
      <c r="I279" s="5">
        <v>1</v>
      </c>
      <c r="J279" s="5">
        <v>1</v>
      </c>
      <c r="K279" s="5">
        <v>1</v>
      </c>
      <c r="L279">
        <f ca="1"/>
        <v>40</v>
      </c>
      <c r="M279">
        <v>9</v>
      </c>
      <c r="P279"/>
      <c r="Q279"/>
      <c r="R279"/>
      <c r="S279"/>
      <c r="T279"/>
      <c r="U279"/>
      <c r="V279"/>
      <c r="W279"/>
      <c r="X279"/>
    </row>
    <row r="280" spans="2:24">
      <c r="B280" s="40" t="str">
        <f ca="1"/>
        <v>03-Oct</v>
      </c>
      <c r="C280" s="5">
        <v>1</v>
      </c>
      <c r="D280" s="5">
        <v>1</v>
      </c>
      <c r="E280" s="5">
        <v>1</v>
      </c>
      <c r="F280" s="5">
        <v>1</v>
      </c>
      <c r="G280" s="5">
        <v>1</v>
      </c>
      <c r="H280" s="5">
        <v>1</v>
      </c>
      <c r="I280" s="5">
        <v>1</v>
      </c>
      <c r="J280" s="5">
        <v>1</v>
      </c>
      <c r="K280" s="5">
        <v>1</v>
      </c>
      <c r="L280">
        <f ca="1"/>
        <v>40</v>
      </c>
      <c r="M280">
        <v>9</v>
      </c>
      <c r="P280"/>
      <c r="Q280"/>
      <c r="R280"/>
      <c r="S280"/>
      <c r="T280"/>
      <c r="U280"/>
      <c r="V280"/>
      <c r="W280"/>
      <c r="X280"/>
    </row>
    <row r="281" spans="2:24">
      <c r="B281" s="40" t="str">
        <f ca="1"/>
        <v>04-Oct</v>
      </c>
      <c r="C281" s="5">
        <v>1</v>
      </c>
      <c r="D281" s="5">
        <v>1</v>
      </c>
      <c r="E281" s="5">
        <v>1</v>
      </c>
      <c r="F281" s="5">
        <v>1</v>
      </c>
      <c r="G281" s="5">
        <v>1</v>
      </c>
      <c r="H281" s="5">
        <v>1</v>
      </c>
      <c r="I281" s="5">
        <v>1</v>
      </c>
      <c r="J281" s="5">
        <v>1</v>
      </c>
      <c r="K281" s="5">
        <v>1</v>
      </c>
      <c r="L281">
        <f ca="1"/>
        <v>41</v>
      </c>
      <c r="M281">
        <v>9</v>
      </c>
      <c r="P281"/>
      <c r="Q281"/>
      <c r="R281"/>
      <c r="S281"/>
      <c r="T281"/>
      <c r="U281"/>
      <c r="V281"/>
      <c r="W281"/>
      <c r="X281"/>
    </row>
    <row r="282" spans="2:24">
      <c r="B282" s="40" t="str">
        <f ca="1"/>
        <v>05-Oct</v>
      </c>
      <c r="C282" s="5">
        <v>1</v>
      </c>
      <c r="D282" s="5">
        <v>1</v>
      </c>
      <c r="E282" s="5">
        <v>1</v>
      </c>
      <c r="F282" s="5">
        <v>1</v>
      </c>
      <c r="G282" s="5">
        <v>1</v>
      </c>
      <c r="H282" s="5">
        <v>1</v>
      </c>
      <c r="I282" s="5">
        <v>1</v>
      </c>
      <c r="J282" s="5">
        <v>1</v>
      </c>
      <c r="K282" s="5">
        <v>1</v>
      </c>
      <c r="L282">
        <f ca="1"/>
        <v>41</v>
      </c>
      <c r="M282">
        <v>9</v>
      </c>
      <c r="P282"/>
      <c r="Q282"/>
      <c r="R282"/>
      <c r="S282"/>
      <c r="T282"/>
      <c r="U282"/>
      <c r="V282"/>
      <c r="W282"/>
      <c r="X282"/>
    </row>
    <row r="283" spans="2:24">
      <c r="B283" s="40" t="str">
        <f ca="1"/>
        <v>06-Oct</v>
      </c>
      <c r="C283" s="5">
        <v>1</v>
      </c>
      <c r="D283" s="5">
        <v>1</v>
      </c>
      <c r="E283" s="5">
        <v>1</v>
      </c>
      <c r="F283" s="5">
        <v>1</v>
      </c>
      <c r="G283" s="5">
        <v>1</v>
      </c>
      <c r="H283" s="5">
        <v>1</v>
      </c>
      <c r="I283" s="5">
        <v>1</v>
      </c>
      <c r="J283" s="5">
        <v>1</v>
      </c>
      <c r="K283" s="5">
        <v>1</v>
      </c>
      <c r="L283">
        <f ca="1"/>
        <v>41</v>
      </c>
      <c r="M283">
        <v>9</v>
      </c>
      <c r="P283"/>
      <c r="Q283"/>
      <c r="R283"/>
      <c r="S283"/>
      <c r="T283"/>
      <c r="U283"/>
      <c r="V283"/>
      <c r="W283"/>
      <c r="X283"/>
    </row>
    <row r="284" spans="2:24">
      <c r="B284" s="40" t="str">
        <f ca="1"/>
        <v>07-Oct</v>
      </c>
      <c r="C284" s="5">
        <v>1</v>
      </c>
      <c r="D284" s="5">
        <v>1</v>
      </c>
      <c r="E284" s="5">
        <v>1</v>
      </c>
      <c r="F284" s="5">
        <v>1</v>
      </c>
      <c r="G284" s="5">
        <v>1</v>
      </c>
      <c r="H284" s="5">
        <v>1</v>
      </c>
      <c r="I284" s="5">
        <v>1</v>
      </c>
      <c r="J284" s="5">
        <v>1</v>
      </c>
      <c r="K284" s="5">
        <v>1</v>
      </c>
      <c r="L284">
        <f ca="1"/>
        <v>41</v>
      </c>
      <c r="M284">
        <v>9</v>
      </c>
      <c r="P284"/>
      <c r="Q284"/>
      <c r="R284"/>
      <c r="S284"/>
      <c r="T284"/>
      <c r="U284"/>
      <c r="V284"/>
      <c r="W284"/>
      <c r="X284"/>
    </row>
    <row r="285" spans="2:24">
      <c r="B285" s="40" t="str">
        <f ca="1"/>
        <v>08-Oct</v>
      </c>
      <c r="C285" s="5">
        <v>1</v>
      </c>
      <c r="D285" s="5">
        <v>1</v>
      </c>
      <c r="E285" s="5">
        <v>1</v>
      </c>
      <c r="F285" s="5">
        <v>1</v>
      </c>
      <c r="G285" s="5">
        <v>1</v>
      </c>
      <c r="H285" s="5">
        <v>1</v>
      </c>
      <c r="I285" s="5">
        <v>1</v>
      </c>
      <c r="J285" s="5">
        <v>1</v>
      </c>
      <c r="K285" s="5">
        <v>1</v>
      </c>
      <c r="L285">
        <f ca="1"/>
        <v>41</v>
      </c>
      <c r="M285">
        <v>9</v>
      </c>
      <c r="P285"/>
      <c r="Q285"/>
      <c r="R285"/>
      <c r="S285"/>
      <c r="T285"/>
      <c r="U285"/>
      <c r="V285"/>
      <c r="W285"/>
      <c r="X285"/>
    </row>
    <row r="286" spans="2:24">
      <c r="B286" s="40" t="str">
        <f ca="1"/>
        <v>09-Oct</v>
      </c>
      <c r="C286" s="5">
        <v>1</v>
      </c>
      <c r="D286" s="5">
        <v>1</v>
      </c>
      <c r="E286" s="5">
        <v>0</v>
      </c>
      <c r="F286" s="5">
        <v>1</v>
      </c>
      <c r="G286" s="5">
        <v>1</v>
      </c>
      <c r="H286" s="5">
        <v>1</v>
      </c>
      <c r="I286" s="5">
        <v>1</v>
      </c>
      <c r="J286" s="5">
        <v>1</v>
      </c>
      <c r="K286" s="5">
        <v>1</v>
      </c>
      <c r="L286">
        <f ca="1"/>
        <v>41</v>
      </c>
      <c r="M286">
        <v>8</v>
      </c>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D655"/>
  <sheetViews>
    <sheetView topLeftCell="A4" workbookViewId="0">
      <pane ySplit="5" topLeftCell="A635" activePane="bottomLeft" state="frozen"/>
      <selection activeCell="Y145" sqref="Y145"/>
      <selection pane="bottomLeft" activeCell="T657" sqref="T657"/>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55"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55">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row r="613" spans="4:27">
      <c r="D613" t="str">
        <f ca="1"/>
        <v>28-Aug</v>
      </c>
      <c r="E613" s="5">
        <v>0</v>
      </c>
      <c r="F613" s="5">
        <v>0</v>
      </c>
      <c r="G613" s="5">
        <v>0</v>
      </c>
      <c r="H613" s="5">
        <v>0</v>
      </c>
      <c r="I613" s="5">
        <v>0</v>
      </c>
      <c r="J613" s="5">
        <v>0</v>
      </c>
      <c r="K613" s="5">
        <v>0</v>
      </c>
      <c r="L613" s="5">
        <v>0</v>
      </c>
      <c r="M613" s="5">
        <v>0</v>
      </c>
      <c r="N613" s="5">
        <v>0</v>
      </c>
      <c r="O613" s="5">
        <v>0</v>
      </c>
      <c r="P613" s="5">
        <v>0</v>
      </c>
      <c r="Q613" s="5">
        <v>0</v>
      </c>
      <c r="R613" s="5">
        <v>0</v>
      </c>
      <c r="S613" s="5">
        <v>0</v>
      </c>
      <c r="T613" s="5">
        <v>0</v>
      </c>
      <c r="U613" s="5">
        <v>0</v>
      </c>
      <c r="V613" s="5">
        <v>0</v>
      </c>
      <c r="W613" s="5">
        <v>1</v>
      </c>
      <c r="X613" s="5">
        <v>1</v>
      </c>
      <c r="Y613" s="5">
        <v>0</v>
      </c>
      <c r="AA613">
        <v>2</v>
      </c>
    </row>
    <row r="614" spans="4:27">
      <c r="D614" t="str">
        <f ca="1"/>
        <v>29-Aug</v>
      </c>
      <c r="E614" s="5">
        <v>0</v>
      </c>
      <c r="F614" s="5">
        <v>0</v>
      </c>
      <c r="G614" s="5">
        <v>0</v>
      </c>
      <c r="H614" s="5">
        <v>0</v>
      </c>
      <c r="I614" s="5">
        <v>0</v>
      </c>
      <c r="J614" s="5">
        <v>0</v>
      </c>
      <c r="K614" s="5">
        <v>0</v>
      </c>
      <c r="L614" s="5">
        <v>0</v>
      </c>
      <c r="M614" s="5">
        <v>0</v>
      </c>
      <c r="N614" s="5">
        <v>0</v>
      </c>
      <c r="O614" s="5">
        <v>0</v>
      </c>
      <c r="P614" s="5">
        <v>0</v>
      </c>
      <c r="Q614" s="5">
        <v>0</v>
      </c>
      <c r="R614" s="5">
        <v>0</v>
      </c>
      <c r="S614" s="5">
        <v>0</v>
      </c>
      <c r="T614" s="5">
        <v>0</v>
      </c>
      <c r="U614" s="5">
        <v>0</v>
      </c>
      <c r="V614" s="5">
        <v>0</v>
      </c>
      <c r="W614" s="5">
        <v>1</v>
      </c>
      <c r="X614" s="5">
        <v>1</v>
      </c>
      <c r="Y614" s="5">
        <v>0</v>
      </c>
      <c r="AA614">
        <v>2</v>
      </c>
    </row>
    <row r="615" spans="4:27">
      <c r="D615" t="str">
        <f ca="1"/>
        <v>30-Aug</v>
      </c>
      <c r="E615" s="5">
        <v>0</v>
      </c>
      <c r="F615" s="5">
        <v>0</v>
      </c>
      <c r="G615" s="5">
        <v>0</v>
      </c>
      <c r="H615" s="5">
        <v>0</v>
      </c>
      <c r="I615" s="5">
        <v>0</v>
      </c>
      <c r="J615" s="5">
        <v>0</v>
      </c>
      <c r="K615" s="5">
        <v>0</v>
      </c>
      <c r="L615" s="5">
        <v>0</v>
      </c>
      <c r="M615" s="5">
        <v>0</v>
      </c>
      <c r="N615" s="5">
        <v>0</v>
      </c>
      <c r="O615" s="5">
        <v>0</v>
      </c>
      <c r="P615" s="5">
        <v>0</v>
      </c>
      <c r="Q615" s="5">
        <v>0</v>
      </c>
      <c r="R615" s="5">
        <v>0</v>
      </c>
      <c r="S615" s="5">
        <v>0</v>
      </c>
      <c r="T615" s="5">
        <v>0</v>
      </c>
      <c r="U615" s="5">
        <v>0</v>
      </c>
      <c r="V615" s="5">
        <v>0</v>
      </c>
      <c r="W615" s="5">
        <v>1</v>
      </c>
      <c r="X615" s="5">
        <v>1</v>
      </c>
      <c r="Y615" s="5">
        <v>0</v>
      </c>
      <c r="AA615">
        <v>2</v>
      </c>
    </row>
    <row r="616" spans="4:27">
      <c r="D616" t="str">
        <f ca="1"/>
        <v>31-Aug</v>
      </c>
      <c r="E616" s="5">
        <v>0</v>
      </c>
      <c r="F616" s="5">
        <v>0</v>
      </c>
      <c r="G616" s="5">
        <v>0</v>
      </c>
      <c r="H616" s="5">
        <v>0</v>
      </c>
      <c r="I616" s="5">
        <v>0</v>
      </c>
      <c r="J616" s="5">
        <v>0</v>
      </c>
      <c r="K616" s="5">
        <v>0</v>
      </c>
      <c r="L616" s="5">
        <v>0</v>
      </c>
      <c r="M616" s="5">
        <v>0</v>
      </c>
      <c r="N616" s="5">
        <v>0</v>
      </c>
      <c r="O616" s="5">
        <v>0</v>
      </c>
      <c r="P616" s="5">
        <v>0</v>
      </c>
      <c r="Q616" s="5">
        <v>0</v>
      </c>
      <c r="R616" s="5">
        <v>0</v>
      </c>
      <c r="S616" s="5">
        <v>0</v>
      </c>
      <c r="T616" s="5">
        <v>0</v>
      </c>
      <c r="U616" s="5">
        <v>0</v>
      </c>
      <c r="V616" s="5">
        <v>0</v>
      </c>
      <c r="W616" s="5">
        <v>1</v>
      </c>
      <c r="X616" s="5">
        <v>1</v>
      </c>
      <c r="Y616" s="5">
        <v>0</v>
      </c>
      <c r="AA616">
        <v>2</v>
      </c>
    </row>
    <row r="617" spans="4:27">
      <c r="D617" t="str">
        <f ca="1"/>
        <v>01-Sep</v>
      </c>
      <c r="E617" s="5">
        <v>0</v>
      </c>
      <c r="F617" s="5">
        <v>0</v>
      </c>
      <c r="G617" s="5">
        <v>0</v>
      </c>
      <c r="H617" s="5">
        <v>0</v>
      </c>
      <c r="I617" s="5">
        <v>0</v>
      </c>
      <c r="J617" s="5">
        <v>0</v>
      </c>
      <c r="K617" s="5">
        <v>0</v>
      </c>
      <c r="L617" s="5">
        <v>0</v>
      </c>
      <c r="M617" s="5">
        <v>0</v>
      </c>
      <c r="N617" s="5">
        <v>0</v>
      </c>
      <c r="O617" s="5">
        <v>0</v>
      </c>
      <c r="P617" s="5">
        <v>0</v>
      </c>
      <c r="Q617" s="5">
        <v>0</v>
      </c>
      <c r="R617" s="5">
        <v>0</v>
      </c>
      <c r="S617" s="5">
        <v>0</v>
      </c>
      <c r="T617" s="5">
        <v>0</v>
      </c>
      <c r="U617" s="5">
        <v>0</v>
      </c>
      <c r="V617" s="5">
        <v>0</v>
      </c>
      <c r="W617" s="5">
        <v>1</v>
      </c>
      <c r="X617" s="5">
        <v>1</v>
      </c>
      <c r="Y617" s="5">
        <v>0</v>
      </c>
      <c r="AA617">
        <v>2</v>
      </c>
    </row>
    <row r="618" spans="4:27">
      <c r="D618" t="str">
        <f ca="1"/>
        <v>02-Sep</v>
      </c>
      <c r="E618" s="5">
        <v>0</v>
      </c>
      <c r="F618" s="5">
        <v>0</v>
      </c>
      <c r="G618" s="5">
        <v>0</v>
      </c>
      <c r="H618" s="5">
        <v>0</v>
      </c>
      <c r="I618" s="5">
        <v>0</v>
      </c>
      <c r="J618" s="5">
        <v>0</v>
      </c>
      <c r="K618" s="5">
        <v>0</v>
      </c>
      <c r="L618" s="5">
        <v>0</v>
      </c>
      <c r="M618" s="5">
        <v>0</v>
      </c>
      <c r="N618" s="5">
        <v>0</v>
      </c>
      <c r="O618" s="5">
        <v>0</v>
      </c>
      <c r="P618" s="5">
        <v>0</v>
      </c>
      <c r="Q618" s="5">
        <v>0</v>
      </c>
      <c r="R618" s="5">
        <v>0</v>
      </c>
      <c r="S618" s="5">
        <v>0</v>
      </c>
      <c r="T618" s="5">
        <v>0</v>
      </c>
      <c r="U618" s="5">
        <v>0</v>
      </c>
      <c r="V618" s="5">
        <v>0</v>
      </c>
      <c r="W618" s="5">
        <v>1</v>
      </c>
      <c r="X618" s="5">
        <v>1</v>
      </c>
      <c r="Y618" s="5">
        <v>0</v>
      </c>
      <c r="AA618">
        <v>2</v>
      </c>
    </row>
    <row r="619" spans="4:27">
      <c r="D619" t="str">
        <f ca="1"/>
        <v>03-Sep</v>
      </c>
      <c r="E619" s="5">
        <v>0</v>
      </c>
      <c r="F619" s="5">
        <v>0</v>
      </c>
      <c r="G619" s="5">
        <v>0</v>
      </c>
      <c r="H619" s="5">
        <v>0</v>
      </c>
      <c r="I619" s="5">
        <v>0</v>
      </c>
      <c r="J619" s="5">
        <v>0</v>
      </c>
      <c r="K619" s="5">
        <v>0</v>
      </c>
      <c r="L619" s="5">
        <v>0</v>
      </c>
      <c r="M619" s="5">
        <v>0</v>
      </c>
      <c r="N619" s="5">
        <v>0</v>
      </c>
      <c r="O619" s="5">
        <v>0</v>
      </c>
      <c r="P619" s="5">
        <v>0</v>
      </c>
      <c r="Q619" s="5">
        <v>0</v>
      </c>
      <c r="R619" s="5">
        <v>0</v>
      </c>
      <c r="S619" s="5">
        <v>0</v>
      </c>
      <c r="T619" s="5">
        <v>0</v>
      </c>
      <c r="U619" s="5">
        <v>0</v>
      </c>
      <c r="V619" s="5">
        <v>0</v>
      </c>
      <c r="W619" s="5">
        <v>1</v>
      </c>
      <c r="X619" s="5">
        <v>1</v>
      </c>
      <c r="Y619" s="5">
        <v>0</v>
      </c>
      <c r="AA619">
        <v>2</v>
      </c>
    </row>
    <row r="620" spans="4:27">
      <c r="D620" t="str">
        <f ca="1"/>
        <v>04-Sep</v>
      </c>
      <c r="E620" s="5">
        <v>0</v>
      </c>
      <c r="F620" s="5">
        <v>0</v>
      </c>
      <c r="G620" s="5">
        <v>0</v>
      </c>
      <c r="H620" s="5">
        <v>0</v>
      </c>
      <c r="I620" s="5">
        <v>0</v>
      </c>
      <c r="J620" s="5">
        <v>0</v>
      </c>
      <c r="K620" s="5">
        <v>0</v>
      </c>
      <c r="L620" s="5">
        <v>0</v>
      </c>
      <c r="M620" s="5">
        <v>0</v>
      </c>
      <c r="N620" s="5">
        <v>0</v>
      </c>
      <c r="O620" s="5">
        <v>0</v>
      </c>
      <c r="P620" s="5">
        <v>0</v>
      </c>
      <c r="Q620" s="5">
        <v>0</v>
      </c>
      <c r="R620" s="5">
        <v>0</v>
      </c>
      <c r="S620" s="5">
        <v>0</v>
      </c>
      <c r="T620" s="5">
        <v>0</v>
      </c>
      <c r="U620" s="5">
        <v>0</v>
      </c>
      <c r="V620" s="5">
        <v>0</v>
      </c>
      <c r="W620" s="5">
        <v>1</v>
      </c>
      <c r="X620" s="5">
        <v>1</v>
      </c>
      <c r="Y620" s="5">
        <v>0</v>
      </c>
      <c r="AA620">
        <v>2</v>
      </c>
    </row>
    <row r="621" spans="4:27">
      <c r="D621" t="str">
        <f ca="1"/>
        <v>05-Sep</v>
      </c>
      <c r="E621" s="5">
        <v>0</v>
      </c>
      <c r="F621" s="5">
        <v>0</v>
      </c>
      <c r="G621" s="5">
        <v>0</v>
      </c>
      <c r="H621" s="5">
        <v>0</v>
      </c>
      <c r="I621" s="5">
        <v>0</v>
      </c>
      <c r="J621" s="5">
        <v>0</v>
      </c>
      <c r="K621" s="5">
        <v>0</v>
      </c>
      <c r="L621" s="5">
        <v>0</v>
      </c>
      <c r="M621" s="5">
        <v>0</v>
      </c>
      <c r="N621" s="5">
        <v>0</v>
      </c>
      <c r="O621" s="5">
        <v>0</v>
      </c>
      <c r="P621" s="5">
        <v>0</v>
      </c>
      <c r="Q621" s="5">
        <v>0</v>
      </c>
      <c r="R621" s="5">
        <v>0</v>
      </c>
      <c r="S621" s="5">
        <v>0</v>
      </c>
      <c r="T621" s="5">
        <v>0</v>
      </c>
      <c r="U621" s="5">
        <v>0</v>
      </c>
      <c r="V621" s="5">
        <v>0</v>
      </c>
      <c r="W621" s="5">
        <v>1</v>
      </c>
      <c r="X621" s="5">
        <v>1</v>
      </c>
      <c r="Y621" s="5">
        <v>0</v>
      </c>
      <c r="AA621">
        <v>2</v>
      </c>
    </row>
    <row r="622" spans="4:27">
      <c r="D622" t="str">
        <f ca="1"/>
        <v>06-Sep</v>
      </c>
      <c r="E622" s="5">
        <v>0</v>
      </c>
      <c r="F622" s="5">
        <v>0</v>
      </c>
      <c r="G622" s="5">
        <v>0</v>
      </c>
      <c r="H622" s="5">
        <v>0</v>
      </c>
      <c r="I622" s="5">
        <v>0</v>
      </c>
      <c r="J622" s="5">
        <v>0</v>
      </c>
      <c r="K622" s="5">
        <v>0</v>
      </c>
      <c r="L622" s="5">
        <v>0</v>
      </c>
      <c r="M622" s="5">
        <v>0</v>
      </c>
      <c r="N622" s="5">
        <v>0</v>
      </c>
      <c r="O622" s="5">
        <v>0</v>
      </c>
      <c r="P622" s="5">
        <v>0</v>
      </c>
      <c r="Q622" s="5">
        <v>0</v>
      </c>
      <c r="R622" s="5">
        <v>0</v>
      </c>
      <c r="S622" s="5">
        <v>0</v>
      </c>
      <c r="T622" s="5">
        <v>0</v>
      </c>
      <c r="U622" s="5">
        <v>0</v>
      </c>
      <c r="V622" s="5">
        <v>0</v>
      </c>
      <c r="W622" s="5">
        <v>1</v>
      </c>
      <c r="X622" s="5">
        <v>1</v>
      </c>
      <c r="Y622" s="5">
        <v>0</v>
      </c>
      <c r="AA622">
        <v>2</v>
      </c>
    </row>
    <row r="623" spans="4:27">
      <c r="D623" t="str">
        <f ca="1"/>
        <v>07-Sep</v>
      </c>
      <c r="E623" s="5">
        <v>0</v>
      </c>
      <c r="F623" s="5">
        <v>0</v>
      </c>
      <c r="G623" s="5">
        <v>0</v>
      </c>
      <c r="H623" s="5">
        <v>0</v>
      </c>
      <c r="I623" s="5">
        <v>0</v>
      </c>
      <c r="J623" s="5">
        <v>0</v>
      </c>
      <c r="K623" s="5">
        <v>0</v>
      </c>
      <c r="L623" s="5">
        <v>0</v>
      </c>
      <c r="M623" s="5">
        <v>0</v>
      </c>
      <c r="N623" s="5">
        <v>0</v>
      </c>
      <c r="O623" s="5">
        <v>0</v>
      </c>
      <c r="P623" s="5">
        <v>0</v>
      </c>
      <c r="Q623" s="5">
        <v>0</v>
      </c>
      <c r="R623" s="5">
        <v>0</v>
      </c>
      <c r="S623" s="5">
        <v>0</v>
      </c>
      <c r="T623" s="5">
        <v>0</v>
      </c>
      <c r="U623" s="5">
        <v>0</v>
      </c>
      <c r="V623" s="5">
        <v>0</v>
      </c>
      <c r="W623" s="5">
        <v>1</v>
      </c>
      <c r="X623" s="5">
        <v>1</v>
      </c>
      <c r="Y623" s="5">
        <v>0</v>
      </c>
      <c r="AA623">
        <v>2</v>
      </c>
    </row>
    <row r="624" spans="4:27">
      <c r="D624" t="str">
        <f ca="1"/>
        <v>08-Sep</v>
      </c>
      <c r="E624" s="5">
        <v>0</v>
      </c>
      <c r="F624" s="5">
        <v>0</v>
      </c>
      <c r="G624" s="5">
        <v>0</v>
      </c>
      <c r="H624" s="5">
        <v>0</v>
      </c>
      <c r="I624" s="5">
        <v>0</v>
      </c>
      <c r="J624" s="5">
        <v>0</v>
      </c>
      <c r="K624" s="5">
        <v>0</v>
      </c>
      <c r="L624" s="5">
        <v>0</v>
      </c>
      <c r="M624" s="5">
        <v>0</v>
      </c>
      <c r="N624" s="5">
        <v>0</v>
      </c>
      <c r="O624" s="5">
        <v>0</v>
      </c>
      <c r="P624" s="5">
        <v>0</v>
      </c>
      <c r="Q624" s="5">
        <v>0</v>
      </c>
      <c r="R624" s="5">
        <v>0</v>
      </c>
      <c r="S624" s="5">
        <v>0</v>
      </c>
      <c r="T624" s="5">
        <v>0</v>
      </c>
      <c r="U624" s="5">
        <v>0</v>
      </c>
      <c r="V624" s="5">
        <v>0</v>
      </c>
      <c r="W624" s="5">
        <v>1</v>
      </c>
      <c r="X624" s="5">
        <v>1</v>
      </c>
      <c r="Y624" s="5">
        <v>0</v>
      </c>
      <c r="AA624">
        <v>2</v>
      </c>
    </row>
    <row r="625" spans="4:27">
      <c r="D625" t="str">
        <f ca="1"/>
        <v>09-Sep</v>
      </c>
      <c r="E625" s="5">
        <v>0</v>
      </c>
      <c r="F625" s="5">
        <v>0</v>
      </c>
      <c r="G625" s="5">
        <v>0</v>
      </c>
      <c r="H625" s="5">
        <v>0</v>
      </c>
      <c r="I625" s="5">
        <v>0</v>
      </c>
      <c r="J625" s="5">
        <v>0</v>
      </c>
      <c r="K625" s="5">
        <v>0</v>
      </c>
      <c r="L625" s="5">
        <v>0</v>
      </c>
      <c r="M625" s="5">
        <v>0</v>
      </c>
      <c r="N625" s="5">
        <v>0</v>
      </c>
      <c r="O625" s="5">
        <v>0</v>
      </c>
      <c r="P625" s="5">
        <v>0</v>
      </c>
      <c r="Q625" s="5">
        <v>0</v>
      </c>
      <c r="R625" s="5">
        <v>0</v>
      </c>
      <c r="S625" s="5">
        <v>0</v>
      </c>
      <c r="T625" s="5">
        <v>0</v>
      </c>
      <c r="U625" s="5">
        <v>0</v>
      </c>
      <c r="V625" s="5">
        <v>0</v>
      </c>
      <c r="W625" s="5">
        <v>1</v>
      </c>
      <c r="X625" s="5">
        <v>1</v>
      </c>
      <c r="Y625" s="5">
        <v>0</v>
      </c>
      <c r="AA625">
        <v>2</v>
      </c>
    </row>
    <row r="626" spans="4:27">
      <c r="D626" t="str">
        <f ca="1"/>
        <v>10-Sep</v>
      </c>
      <c r="E626" s="5">
        <v>0</v>
      </c>
      <c r="F626" s="5">
        <v>0</v>
      </c>
      <c r="G626" s="5">
        <v>0</v>
      </c>
      <c r="H626" s="5">
        <v>0</v>
      </c>
      <c r="I626" s="5">
        <v>0</v>
      </c>
      <c r="J626" s="5">
        <v>0</v>
      </c>
      <c r="K626" s="5">
        <v>0</v>
      </c>
      <c r="L626" s="5">
        <v>0</v>
      </c>
      <c r="M626" s="5">
        <v>0</v>
      </c>
      <c r="N626" s="5">
        <v>0</v>
      </c>
      <c r="O626" s="5">
        <v>0</v>
      </c>
      <c r="P626" s="5">
        <v>0</v>
      </c>
      <c r="Q626" s="5">
        <v>0</v>
      </c>
      <c r="R626" s="5">
        <v>0</v>
      </c>
      <c r="S626" s="5">
        <v>0</v>
      </c>
      <c r="T626" s="5">
        <v>0</v>
      </c>
      <c r="U626" s="5">
        <v>0</v>
      </c>
      <c r="V626" s="5">
        <v>0</v>
      </c>
      <c r="W626" s="5">
        <v>1</v>
      </c>
      <c r="X626" s="5">
        <v>1</v>
      </c>
      <c r="Y626" s="5">
        <v>0</v>
      </c>
      <c r="AA626">
        <v>2</v>
      </c>
    </row>
    <row r="627" spans="4:27">
      <c r="D627" t="str">
        <f ca="1"/>
        <v>11-Sep</v>
      </c>
      <c r="E627" s="5">
        <v>0</v>
      </c>
      <c r="F627" s="5">
        <v>0</v>
      </c>
      <c r="G627" s="5">
        <v>0</v>
      </c>
      <c r="H627" s="5">
        <v>0</v>
      </c>
      <c r="I627" s="5">
        <v>0</v>
      </c>
      <c r="J627" s="5">
        <v>0</v>
      </c>
      <c r="K627" s="5">
        <v>0</v>
      </c>
      <c r="L627" s="5">
        <v>0</v>
      </c>
      <c r="M627" s="5">
        <v>0</v>
      </c>
      <c r="N627" s="5">
        <v>0</v>
      </c>
      <c r="O627" s="5">
        <v>0</v>
      </c>
      <c r="P627" s="5">
        <v>0</v>
      </c>
      <c r="Q627" s="5">
        <v>0</v>
      </c>
      <c r="R627" s="5">
        <v>0</v>
      </c>
      <c r="S627" s="5">
        <v>0</v>
      </c>
      <c r="T627" s="5">
        <v>0</v>
      </c>
      <c r="U627" s="5">
        <v>0</v>
      </c>
      <c r="V627" s="5">
        <v>0</v>
      </c>
      <c r="W627" s="5">
        <v>1</v>
      </c>
      <c r="X627" s="5">
        <v>1</v>
      </c>
      <c r="Y627" s="5">
        <v>0</v>
      </c>
      <c r="AA627">
        <v>2</v>
      </c>
    </row>
    <row r="628" spans="4:27">
      <c r="D628" t="str">
        <f ca="1"/>
        <v>12-Sep</v>
      </c>
      <c r="E628" s="5">
        <v>0</v>
      </c>
      <c r="F628" s="5">
        <v>0</v>
      </c>
      <c r="G628" s="5">
        <v>0</v>
      </c>
      <c r="H628" s="5">
        <v>0</v>
      </c>
      <c r="I628" s="5">
        <v>0</v>
      </c>
      <c r="J628" s="5">
        <v>0</v>
      </c>
      <c r="K628" s="5">
        <v>0</v>
      </c>
      <c r="L628" s="5">
        <v>0</v>
      </c>
      <c r="M628" s="5">
        <v>0</v>
      </c>
      <c r="N628" s="5">
        <v>0</v>
      </c>
      <c r="O628" s="5">
        <v>0</v>
      </c>
      <c r="P628" s="5">
        <v>0</v>
      </c>
      <c r="Q628" s="5">
        <v>0</v>
      </c>
      <c r="R628" s="5">
        <v>0</v>
      </c>
      <c r="S628" s="5">
        <v>0</v>
      </c>
      <c r="T628" s="5">
        <v>0</v>
      </c>
      <c r="U628" s="5">
        <v>0</v>
      </c>
      <c r="V628" s="5">
        <v>0</v>
      </c>
      <c r="W628" s="5">
        <v>1</v>
      </c>
      <c r="X628" s="5">
        <v>1</v>
      </c>
      <c r="Y628" s="5">
        <v>0</v>
      </c>
      <c r="AA628">
        <v>2</v>
      </c>
    </row>
    <row r="629" spans="4:27">
      <c r="D629" t="str">
        <f ca="1"/>
        <v>13-Sep</v>
      </c>
      <c r="E629" s="5">
        <v>0</v>
      </c>
      <c r="F629" s="5">
        <v>0</v>
      </c>
      <c r="G629" s="5">
        <v>0</v>
      </c>
      <c r="H629" s="5">
        <v>0</v>
      </c>
      <c r="I629" s="5">
        <v>0</v>
      </c>
      <c r="J629" s="5">
        <v>0</v>
      </c>
      <c r="K629" s="5">
        <v>0</v>
      </c>
      <c r="L629" s="5">
        <v>0</v>
      </c>
      <c r="M629" s="5">
        <v>0</v>
      </c>
      <c r="N629" s="5">
        <v>0</v>
      </c>
      <c r="O629" s="5">
        <v>0</v>
      </c>
      <c r="P629" s="5">
        <v>0</v>
      </c>
      <c r="Q629" s="5">
        <v>0</v>
      </c>
      <c r="R629" s="5">
        <v>0</v>
      </c>
      <c r="S629" s="5">
        <v>0</v>
      </c>
      <c r="T629" s="5">
        <v>0</v>
      </c>
      <c r="U629" s="5">
        <v>0</v>
      </c>
      <c r="V629" s="5">
        <v>0</v>
      </c>
      <c r="W629" s="5">
        <v>1</v>
      </c>
      <c r="X629" s="5">
        <v>1</v>
      </c>
      <c r="Y629" s="5">
        <v>0</v>
      </c>
      <c r="AA629">
        <v>2</v>
      </c>
    </row>
    <row r="630" spans="4:27">
      <c r="D630" t="str">
        <f ca="1"/>
        <v>14-Sep</v>
      </c>
      <c r="E630" s="5">
        <v>0</v>
      </c>
      <c r="F630" s="5">
        <v>0</v>
      </c>
      <c r="G630" s="5">
        <v>0</v>
      </c>
      <c r="H630" s="5">
        <v>0</v>
      </c>
      <c r="I630" s="5">
        <v>0</v>
      </c>
      <c r="J630" s="5">
        <v>0</v>
      </c>
      <c r="K630" s="5">
        <v>0</v>
      </c>
      <c r="L630" s="5">
        <v>0</v>
      </c>
      <c r="M630" s="5">
        <v>0</v>
      </c>
      <c r="N630" s="5">
        <v>0</v>
      </c>
      <c r="O630" s="5">
        <v>0</v>
      </c>
      <c r="P630" s="5">
        <v>0</v>
      </c>
      <c r="Q630" s="5">
        <v>0</v>
      </c>
      <c r="R630" s="5">
        <v>0</v>
      </c>
      <c r="S630" s="5">
        <v>0</v>
      </c>
      <c r="T630" s="5">
        <v>0</v>
      </c>
      <c r="U630" s="5">
        <v>0</v>
      </c>
      <c r="V630" s="5">
        <v>0</v>
      </c>
      <c r="W630" s="5">
        <v>1</v>
      </c>
      <c r="X630" s="5">
        <v>1</v>
      </c>
      <c r="Y630" s="5">
        <v>0</v>
      </c>
      <c r="AA630">
        <v>2</v>
      </c>
    </row>
    <row r="631" spans="4:27">
      <c r="D631" t="str">
        <f ca="1"/>
        <v>15-Sep</v>
      </c>
      <c r="E631" s="5">
        <v>0</v>
      </c>
      <c r="F631" s="5">
        <v>0</v>
      </c>
      <c r="G631" s="5">
        <v>0</v>
      </c>
      <c r="H631" s="5">
        <v>0</v>
      </c>
      <c r="I631" s="5">
        <v>0</v>
      </c>
      <c r="J631" s="5">
        <v>0</v>
      </c>
      <c r="K631" s="5">
        <v>0</v>
      </c>
      <c r="L631" s="5">
        <v>0</v>
      </c>
      <c r="M631" s="5">
        <v>0</v>
      </c>
      <c r="N631" s="5">
        <v>0</v>
      </c>
      <c r="O631" s="5">
        <v>0</v>
      </c>
      <c r="P631" s="5">
        <v>0</v>
      </c>
      <c r="Q631" s="5">
        <v>0</v>
      </c>
      <c r="R631" s="5">
        <v>0</v>
      </c>
      <c r="S631" s="5">
        <v>0</v>
      </c>
      <c r="T631" s="5">
        <v>0</v>
      </c>
      <c r="U631" s="5">
        <v>0</v>
      </c>
      <c r="V631" s="5">
        <v>0</v>
      </c>
      <c r="W631" s="5">
        <v>1</v>
      </c>
      <c r="X631" s="5">
        <v>1</v>
      </c>
      <c r="Y631" s="5">
        <v>0</v>
      </c>
      <c r="AA631">
        <v>2</v>
      </c>
    </row>
    <row r="632" spans="4:27">
      <c r="D632" t="str">
        <f ca="1"/>
        <v>16-Sep</v>
      </c>
      <c r="E632" s="5">
        <v>0</v>
      </c>
      <c r="F632" s="5">
        <v>0</v>
      </c>
      <c r="G632" s="5">
        <v>0</v>
      </c>
      <c r="H632" s="5">
        <v>0</v>
      </c>
      <c r="I632" s="5">
        <v>0</v>
      </c>
      <c r="J632" s="5">
        <v>0</v>
      </c>
      <c r="K632" s="5">
        <v>0</v>
      </c>
      <c r="L632" s="5">
        <v>0</v>
      </c>
      <c r="M632" s="5">
        <v>0</v>
      </c>
      <c r="N632" s="5">
        <v>0</v>
      </c>
      <c r="O632" s="5">
        <v>0</v>
      </c>
      <c r="P632" s="5">
        <v>0</v>
      </c>
      <c r="Q632" s="5">
        <v>0</v>
      </c>
      <c r="R632" s="5">
        <v>0</v>
      </c>
      <c r="S632" s="5">
        <v>0</v>
      </c>
      <c r="T632" s="5">
        <v>0</v>
      </c>
      <c r="U632" s="5">
        <v>0</v>
      </c>
      <c r="V632" s="5">
        <v>0</v>
      </c>
      <c r="W632" s="5">
        <v>1</v>
      </c>
      <c r="X632" s="5">
        <v>1</v>
      </c>
      <c r="Y632" s="5">
        <v>0</v>
      </c>
      <c r="AA632">
        <v>2</v>
      </c>
    </row>
    <row r="633" spans="4:27">
      <c r="D633" t="str">
        <f ca="1"/>
        <v>17-Sep</v>
      </c>
      <c r="E633" s="5">
        <v>0</v>
      </c>
      <c r="F633" s="5">
        <v>0</v>
      </c>
      <c r="G633" s="5">
        <v>0</v>
      </c>
      <c r="H633" s="5">
        <v>0</v>
      </c>
      <c r="I633" s="5">
        <v>0</v>
      </c>
      <c r="J633" s="5">
        <v>0</v>
      </c>
      <c r="K633" s="5">
        <v>0</v>
      </c>
      <c r="L633" s="5">
        <v>0</v>
      </c>
      <c r="M633" s="5">
        <v>0</v>
      </c>
      <c r="N633" s="5">
        <v>0</v>
      </c>
      <c r="O633" s="5">
        <v>0</v>
      </c>
      <c r="P633" s="5">
        <v>0</v>
      </c>
      <c r="Q633" s="5">
        <v>0</v>
      </c>
      <c r="R633" s="5">
        <v>0</v>
      </c>
      <c r="S633" s="5">
        <v>0</v>
      </c>
      <c r="T633" s="5">
        <v>0</v>
      </c>
      <c r="U633" s="5">
        <v>0</v>
      </c>
      <c r="V633" s="5">
        <v>0</v>
      </c>
      <c r="W633" s="5">
        <v>1</v>
      </c>
      <c r="X633" s="5">
        <v>1</v>
      </c>
      <c r="Y633" s="5">
        <v>0</v>
      </c>
      <c r="AA633">
        <v>2</v>
      </c>
    </row>
    <row r="634" spans="4:27">
      <c r="D634" t="str">
        <f ca="1"/>
        <v>18-Sep</v>
      </c>
      <c r="E634" s="5">
        <v>0</v>
      </c>
      <c r="F634" s="5">
        <v>0</v>
      </c>
      <c r="G634" s="5">
        <v>0</v>
      </c>
      <c r="H634" s="5">
        <v>0</v>
      </c>
      <c r="I634" s="5">
        <v>0</v>
      </c>
      <c r="J634" s="5">
        <v>0</v>
      </c>
      <c r="K634" s="5">
        <v>0</v>
      </c>
      <c r="L634" s="5">
        <v>0</v>
      </c>
      <c r="M634" s="5">
        <v>0</v>
      </c>
      <c r="N634" s="5">
        <v>0</v>
      </c>
      <c r="O634" s="5">
        <v>0</v>
      </c>
      <c r="P634" s="5">
        <v>0</v>
      </c>
      <c r="Q634" s="5">
        <v>0</v>
      </c>
      <c r="R634" s="5">
        <v>0</v>
      </c>
      <c r="S634" s="5">
        <v>0</v>
      </c>
      <c r="T634" s="5">
        <v>0</v>
      </c>
      <c r="U634" s="5">
        <v>0</v>
      </c>
      <c r="V634" s="5">
        <v>0</v>
      </c>
      <c r="W634" s="5">
        <v>1</v>
      </c>
      <c r="X634" s="5">
        <v>1</v>
      </c>
      <c r="Y634" s="5">
        <v>0</v>
      </c>
      <c r="AA634">
        <v>2</v>
      </c>
    </row>
    <row r="635" spans="4:27">
      <c r="D635" t="str">
        <f ca="1"/>
        <v>19-Sep</v>
      </c>
      <c r="E635" s="5">
        <v>0</v>
      </c>
      <c r="F635" s="5">
        <v>0</v>
      </c>
      <c r="G635" s="5">
        <v>0</v>
      </c>
      <c r="H635" s="5">
        <v>0</v>
      </c>
      <c r="I635" s="5">
        <v>0</v>
      </c>
      <c r="J635" s="5">
        <v>0</v>
      </c>
      <c r="K635" s="5">
        <v>0</v>
      </c>
      <c r="L635" s="5">
        <v>0</v>
      </c>
      <c r="M635" s="5">
        <v>0</v>
      </c>
      <c r="N635" s="5">
        <v>0</v>
      </c>
      <c r="O635" s="5">
        <v>0</v>
      </c>
      <c r="P635" s="5">
        <v>0</v>
      </c>
      <c r="Q635" s="5">
        <v>0</v>
      </c>
      <c r="R635" s="5">
        <v>0</v>
      </c>
      <c r="S635" s="5">
        <v>0</v>
      </c>
      <c r="T635" s="5">
        <v>0</v>
      </c>
      <c r="U635" s="5">
        <v>0</v>
      </c>
      <c r="V635" s="5">
        <v>0</v>
      </c>
      <c r="W635" s="5">
        <v>1</v>
      </c>
      <c r="X635" s="5">
        <v>1</v>
      </c>
      <c r="Y635" s="5">
        <v>0</v>
      </c>
      <c r="AA635">
        <v>2</v>
      </c>
    </row>
    <row r="636" spans="4:27">
      <c r="D636" t="str">
        <f ca="1"/>
        <v>20-Sep</v>
      </c>
      <c r="E636" s="5">
        <v>0</v>
      </c>
      <c r="F636" s="5">
        <v>0</v>
      </c>
      <c r="G636" s="5">
        <v>0</v>
      </c>
      <c r="H636" s="5">
        <v>0</v>
      </c>
      <c r="I636" s="5">
        <v>0</v>
      </c>
      <c r="J636" s="5">
        <v>0</v>
      </c>
      <c r="K636" s="5">
        <v>0</v>
      </c>
      <c r="L636" s="5">
        <v>0</v>
      </c>
      <c r="M636" s="5">
        <v>0</v>
      </c>
      <c r="N636" s="5">
        <v>0</v>
      </c>
      <c r="O636" s="5">
        <v>0</v>
      </c>
      <c r="P636" s="5">
        <v>0</v>
      </c>
      <c r="Q636" s="5">
        <v>0</v>
      </c>
      <c r="R636" s="5">
        <v>0</v>
      </c>
      <c r="S636" s="5">
        <v>0</v>
      </c>
      <c r="T636" s="5">
        <v>0</v>
      </c>
      <c r="U636" s="5">
        <v>0</v>
      </c>
      <c r="V636" s="5">
        <v>0</v>
      </c>
      <c r="W636" s="5">
        <v>1</v>
      </c>
      <c r="X636" s="5">
        <v>1</v>
      </c>
      <c r="Y636" s="5">
        <v>0</v>
      </c>
      <c r="AA636">
        <v>2</v>
      </c>
    </row>
    <row r="637" spans="4:27">
      <c r="D637" t="str">
        <f ca="1"/>
        <v>21-Sep</v>
      </c>
      <c r="E637" s="5">
        <v>0</v>
      </c>
      <c r="F637" s="5">
        <v>0</v>
      </c>
      <c r="G637" s="5">
        <v>0</v>
      </c>
      <c r="H637" s="5">
        <v>0</v>
      </c>
      <c r="I637" s="5">
        <v>0</v>
      </c>
      <c r="J637" s="5">
        <v>0</v>
      </c>
      <c r="K637" s="5">
        <v>0</v>
      </c>
      <c r="L637" s="5">
        <v>0</v>
      </c>
      <c r="M637" s="5">
        <v>0</v>
      </c>
      <c r="N637" s="5">
        <v>0</v>
      </c>
      <c r="O637" s="5">
        <v>0</v>
      </c>
      <c r="P637" s="5">
        <v>0</v>
      </c>
      <c r="Q637" s="5">
        <v>0</v>
      </c>
      <c r="R637" s="5">
        <v>0</v>
      </c>
      <c r="S637" s="5">
        <v>0</v>
      </c>
      <c r="T637" s="5">
        <v>0</v>
      </c>
      <c r="U637" s="5">
        <v>0</v>
      </c>
      <c r="V637" s="5">
        <v>0</v>
      </c>
      <c r="W637" s="5">
        <v>1</v>
      </c>
      <c r="X637" s="5">
        <v>1</v>
      </c>
      <c r="Y637" s="5">
        <v>0</v>
      </c>
      <c r="AA637">
        <v>2</v>
      </c>
    </row>
    <row r="638" spans="4:27">
      <c r="D638" t="str">
        <f ca="1"/>
        <v>22-Sep</v>
      </c>
      <c r="E638" s="5">
        <v>0</v>
      </c>
      <c r="F638" s="5">
        <v>0</v>
      </c>
      <c r="G638" s="5">
        <v>0</v>
      </c>
      <c r="H638" s="5">
        <v>0</v>
      </c>
      <c r="I638" s="5">
        <v>0</v>
      </c>
      <c r="J638" s="5">
        <v>0</v>
      </c>
      <c r="K638" s="5">
        <v>0</v>
      </c>
      <c r="L638" s="5">
        <v>0</v>
      </c>
      <c r="M638" s="5">
        <v>0</v>
      </c>
      <c r="N638" s="5">
        <v>0</v>
      </c>
      <c r="O638" s="5">
        <v>0</v>
      </c>
      <c r="P638" s="5">
        <v>0</v>
      </c>
      <c r="Q638" s="5">
        <v>0</v>
      </c>
      <c r="R638" s="5">
        <v>0</v>
      </c>
      <c r="S638" s="5">
        <v>0</v>
      </c>
      <c r="T638" s="5">
        <v>0</v>
      </c>
      <c r="U638" s="5">
        <v>0</v>
      </c>
      <c r="V638" s="5">
        <v>0</v>
      </c>
      <c r="W638" s="5">
        <v>1</v>
      </c>
      <c r="X638" s="5">
        <v>1</v>
      </c>
      <c r="Y638" s="5">
        <v>0</v>
      </c>
      <c r="AA638">
        <v>2</v>
      </c>
    </row>
    <row r="639" spans="4:27">
      <c r="D639" t="str">
        <f ca="1"/>
        <v>23-Sep</v>
      </c>
      <c r="E639" s="5">
        <v>0</v>
      </c>
      <c r="F639" s="5">
        <v>0</v>
      </c>
      <c r="G639" s="5">
        <v>0</v>
      </c>
      <c r="H639" s="5">
        <v>0</v>
      </c>
      <c r="I639" s="5">
        <v>0</v>
      </c>
      <c r="J639" s="5">
        <v>0</v>
      </c>
      <c r="K639" s="5">
        <v>0</v>
      </c>
      <c r="L639" s="5">
        <v>0</v>
      </c>
      <c r="M639" s="5">
        <v>0</v>
      </c>
      <c r="N639" s="5">
        <v>0</v>
      </c>
      <c r="O639" s="5">
        <v>0</v>
      </c>
      <c r="P639" s="5">
        <v>0</v>
      </c>
      <c r="Q639" s="5">
        <v>0</v>
      </c>
      <c r="R639" s="5">
        <v>0</v>
      </c>
      <c r="S639" s="5">
        <v>0</v>
      </c>
      <c r="T639" s="5">
        <v>0</v>
      </c>
      <c r="U639" s="5">
        <v>0</v>
      </c>
      <c r="V639" s="5">
        <v>0</v>
      </c>
      <c r="W639" s="5">
        <v>1</v>
      </c>
      <c r="X639" s="5">
        <v>1</v>
      </c>
      <c r="Y639" s="5">
        <v>0</v>
      </c>
      <c r="AA639">
        <v>2</v>
      </c>
    </row>
    <row r="640" spans="4:27">
      <c r="D640" t="str">
        <f ca="1"/>
        <v>24-Sep</v>
      </c>
      <c r="E640" s="5">
        <v>0</v>
      </c>
      <c r="F640" s="5">
        <v>0</v>
      </c>
      <c r="G640" s="5">
        <v>0</v>
      </c>
      <c r="H640" s="5">
        <v>0</v>
      </c>
      <c r="I640" s="5">
        <v>0</v>
      </c>
      <c r="J640" s="5">
        <v>0</v>
      </c>
      <c r="K640" s="5">
        <v>0</v>
      </c>
      <c r="L640" s="5">
        <v>0</v>
      </c>
      <c r="M640" s="5">
        <v>0</v>
      </c>
      <c r="N640" s="5">
        <v>0</v>
      </c>
      <c r="O640" s="5">
        <v>0</v>
      </c>
      <c r="P640" s="5">
        <v>0</v>
      </c>
      <c r="Q640" s="5">
        <v>0</v>
      </c>
      <c r="R640" s="5">
        <v>0</v>
      </c>
      <c r="S640" s="5">
        <v>0</v>
      </c>
      <c r="T640" s="5">
        <v>0</v>
      </c>
      <c r="U640" s="5">
        <v>0</v>
      </c>
      <c r="V640" s="5">
        <v>0</v>
      </c>
      <c r="W640" s="5">
        <v>1</v>
      </c>
      <c r="X640" s="5">
        <v>1</v>
      </c>
      <c r="Y640" s="5">
        <v>0</v>
      </c>
      <c r="AA640">
        <v>2</v>
      </c>
    </row>
    <row r="641" spans="4:30">
      <c r="D641" t="str">
        <f ca="1"/>
        <v>25-Sep</v>
      </c>
      <c r="E641" s="5">
        <v>0</v>
      </c>
      <c r="F641" s="5">
        <v>0</v>
      </c>
      <c r="G641" s="5">
        <v>0</v>
      </c>
      <c r="H641" s="5">
        <v>0</v>
      </c>
      <c r="I641" s="5">
        <v>0</v>
      </c>
      <c r="J641" s="5">
        <v>0</v>
      </c>
      <c r="K641" s="5">
        <v>0</v>
      </c>
      <c r="L641" s="5">
        <v>0</v>
      </c>
      <c r="M641" s="5">
        <v>0</v>
      </c>
      <c r="N641" s="5">
        <v>0</v>
      </c>
      <c r="O641" s="5">
        <v>0</v>
      </c>
      <c r="P641" s="5">
        <v>0</v>
      </c>
      <c r="Q641" s="5">
        <v>0</v>
      </c>
      <c r="R641" s="5">
        <v>0</v>
      </c>
      <c r="S641" s="5">
        <v>0</v>
      </c>
      <c r="T641" s="5">
        <v>0</v>
      </c>
      <c r="U641" s="5">
        <v>0</v>
      </c>
      <c r="V641" s="5">
        <v>0</v>
      </c>
      <c r="W641" s="5">
        <v>1</v>
      </c>
      <c r="X641" s="5">
        <v>1</v>
      </c>
      <c r="Y641" s="5">
        <v>0</v>
      </c>
      <c r="AA641">
        <v>2</v>
      </c>
    </row>
    <row r="642" spans="4:30">
      <c r="D642" t="str">
        <f ca="1"/>
        <v>26-Sep</v>
      </c>
      <c r="E642" s="5">
        <v>0</v>
      </c>
      <c r="F642" s="5">
        <v>0</v>
      </c>
      <c r="G642" s="5">
        <v>0</v>
      </c>
      <c r="H642" s="5">
        <v>0</v>
      </c>
      <c r="I642" s="5">
        <v>0</v>
      </c>
      <c r="J642" s="5">
        <v>0</v>
      </c>
      <c r="K642" s="5">
        <v>0</v>
      </c>
      <c r="L642" s="5">
        <v>0</v>
      </c>
      <c r="M642" s="5">
        <v>0</v>
      </c>
      <c r="N642" s="5">
        <v>0</v>
      </c>
      <c r="O642" s="5">
        <v>0</v>
      </c>
      <c r="P642" s="5">
        <v>0</v>
      </c>
      <c r="Q642" s="5">
        <v>0</v>
      </c>
      <c r="R642" s="5">
        <v>0</v>
      </c>
      <c r="S642" s="5">
        <v>0</v>
      </c>
      <c r="T642" s="5">
        <v>0</v>
      </c>
      <c r="U642" s="5">
        <v>0</v>
      </c>
      <c r="V642" s="5">
        <v>0</v>
      </c>
      <c r="W642" s="5">
        <v>1</v>
      </c>
      <c r="X642" s="5">
        <v>1</v>
      </c>
      <c r="Y642" s="5">
        <v>0</v>
      </c>
      <c r="AA642">
        <v>2</v>
      </c>
    </row>
    <row r="643" spans="4:30">
      <c r="D643" t="str">
        <f ca="1"/>
        <v>27-Sep</v>
      </c>
      <c r="E643" s="5">
        <v>0</v>
      </c>
      <c r="F643" s="5">
        <v>0</v>
      </c>
      <c r="G643" s="5">
        <v>0</v>
      </c>
      <c r="H643" s="5">
        <v>0</v>
      </c>
      <c r="I643" s="5">
        <v>0</v>
      </c>
      <c r="J643" s="5">
        <v>0</v>
      </c>
      <c r="K643" s="5">
        <v>0</v>
      </c>
      <c r="L643" s="5">
        <v>0</v>
      </c>
      <c r="M643" s="5">
        <v>0</v>
      </c>
      <c r="N643" s="5">
        <v>0</v>
      </c>
      <c r="O643" s="5">
        <v>0</v>
      </c>
      <c r="P643" s="5">
        <v>0</v>
      </c>
      <c r="Q643" s="5">
        <v>0</v>
      </c>
      <c r="R643" s="5">
        <v>0</v>
      </c>
      <c r="S643" s="5">
        <v>0</v>
      </c>
      <c r="T643" s="5">
        <v>0</v>
      </c>
      <c r="U643" s="5">
        <v>0</v>
      </c>
      <c r="V643" s="5">
        <v>0</v>
      </c>
      <c r="W643" s="5">
        <v>1</v>
      </c>
      <c r="X643" s="5">
        <v>1</v>
      </c>
      <c r="Y643" s="5">
        <v>0</v>
      </c>
      <c r="AA643">
        <v>2</v>
      </c>
    </row>
    <row r="644" spans="4:30">
      <c r="D644" t="str">
        <f ca="1"/>
        <v>28-Sep</v>
      </c>
      <c r="E644" s="5">
        <v>0</v>
      </c>
      <c r="F644" s="5">
        <v>0</v>
      </c>
      <c r="G644" s="5">
        <v>0</v>
      </c>
      <c r="H644" s="5">
        <v>0</v>
      </c>
      <c r="I644" s="5">
        <v>0</v>
      </c>
      <c r="J644" s="5">
        <v>0</v>
      </c>
      <c r="K644" s="5">
        <v>0</v>
      </c>
      <c r="L644" s="5">
        <v>0</v>
      </c>
      <c r="M644" s="5">
        <v>0</v>
      </c>
      <c r="N644" s="5">
        <v>0</v>
      </c>
      <c r="O644" s="5">
        <v>0</v>
      </c>
      <c r="P644" s="5">
        <v>0</v>
      </c>
      <c r="Q644" s="5">
        <v>0</v>
      </c>
      <c r="R644" s="5">
        <v>0</v>
      </c>
      <c r="S644" s="5">
        <v>0</v>
      </c>
      <c r="T644" s="5">
        <v>0</v>
      </c>
      <c r="U644" s="5">
        <v>0</v>
      </c>
      <c r="V644" s="5">
        <v>0</v>
      </c>
      <c r="W644" s="5">
        <v>1</v>
      </c>
      <c r="X644" s="5">
        <v>1</v>
      </c>
      <c r="Y644" s="5">
        <v>0</v>
      </c>
      <c r="AA644">
        <v>2</v>
      </c>
    </row>
    <row r="645" spans="4:30">
      <c r="D645" t="str">
        <f ca="1"/>
        <v>29-Sep</v>
      </c>
      <c r="E645" s="5">
        <v>0</v>
      </c>
      <c r="F645" s="5">
        <v>0</v>
      </c>
      <c r="G645" s="5">
        <v>0</v>
      </c>
      <c r="H645" s="5">
        <v>0</v>
      </c>
      <c r="I645" s="5">
        <v>0</v>
      </c>
      <c r="J645" s="5">
        <v>0</v>
      </c>
      <c r="K645" s="5">
        <v>0</v>
      </c>
      <c r="L645" s="5">
        <v>0</v>
      </c>
      <c r="M645" s="5">
        <v>0</v>
      </c>
      <c r="N645" s="5">
        <v>0</v>
      </c>
      <c r="O645" s="5">
        <v>0</v>
      </c>
      <c r="P645" s="5">
        <v>0</v>
      </c>
      <c r="Q645" s="5">
        <v>0</v>
      </c>
      <c r="R645" s="5">
        <v>0</v>
      </c>
      <c r="S645" s="5">
        <v>0</v>
      </c>
      <c r="T645" s="5">
        <v>0</v>
      </c>
      <c r="U645" s="5">
        <v>0</v>
      </c>
      <c r="V645" s="5">
        <v>0</v>
      </c>
      <c r="W645" s="5">
        <v>1</v>
      </c>
      <c r="X645" s="5">
        <v>1</v>
      </c>
      <c r="Y645" s="5">
        <v>0</v>
      </c>
      <c r="AA645">
        <v>2</v>
      </c>
    </row>
    <row r="646" spans="4:30">
      <c r="D646" t="str">
        <f ca="1"/>
        <v>30-Sep</v>
      </c>
      <c r="E646" s="5">
        <v>0</v>
      </c>
      <c r="F646" s="5">
        <v>0</v>
      </c>
      <c r="G646" s="5">
        <v>0</v>
      </c>
      <c r="H646" s="5">
        <v>0</v>
      </c>
      <c r="I646" s="5">
        <v>0</v>
      </c>
      <c r="J646" s="5">
        <v>0</v>
      </c>
      <c r="K646" s="5">
        <v>0</v>
      </c>
      <c r="L646" s="5">
        <v>0</v>
      </c>
      <c r="M646" s="5">
        <v>0</v>
      </c>
      <c r="N646" s="5">
        <v>0</v>
      </c>
      <c r="O646" s="5">
        <v>0</v>
      </c>
      <c r="P646" s="5">
        <v>0</v>
      </c>
      <c r="Q646" s="5">
        <v>0</v>
      </c>
      <c r="R646" s="5">
        <v>0</v>
      </c>
      <c r="S646" s="5">
        <v>0</v>
      </c>
      <c r="T646" s="5">
        <v>0</v>
      </c>
      <c r="U646" s="5">
        <v>0</v>
      </c>
      <c r="V646" s="5">
        <v>0</v>
      </c>
      <c r="W646" s="5">
        <v>1</v>
      </c>
      <c r="X646" s="5">
        <v>1</v>
      </c>
      <c r="Y646" s="5">
        <v>0</v>
      </c>
      <c r="AA646">
        <v>2</v>
      </c>
      <c r="AD646">
        <v>1</v>
      </c>
    </row>
    <row r="647" spans="4:30">
      <c r="D647" t="str">
        <f ca="1"/>
        <v>01-Oct</v>
      </c>
      <c r="E647" s="5">
        <v>0</v>
      </c>
      <c r="F647" s="5">
        <v>0</v>
      </c>
      <c r="G647" s="5">
        <v>0</v>
      </c>
      <c r="H647" s="5">
        <v>0</v>
      </c>
      <c r="I647" s="5">
        <v>0</v>
      </c>
      <c r="J647" s="5">
        <v>0</v>
      </c>
      <c r="K647" s="5">
        <v>0</v>
      </c>
      <c r="L647" s="5">
        <v>0</v>
      </c>
      <c r="M647" s="5">
        <v>0</v>
      </c>
      <c r="N647" s="5">
        <v>0</v>
      </c>
      <c r="O647" s="5">
        <v>0</v>
      </c>
      <c r="P647" s="5">
        <v>0</v>
      </c>
      <c r="Q647" s="5">
        <v>0</v>
      </c>
      <c r="R647" s="5">
        <v>0</v>
      </c>
      <c r="S647" s="5">
        <v>0</v>
      </c>
      <c r="T647" s="5">
        <v>0</v>
      </c>
      <c r="U647" s="5">
        <v>0</v>
      </c>
      <c r="V647" s="5">
        <v>0</v>
      </c>
      <c r="W647" s="5">
        <v>1</v>
      </c>
      <c r="X647" s="5">
        <v>1</v>
      </c>
      <c r="Y647" s="5">
        <v>0</v>
      </c>
      <c r="AA647">
        <v>2</v>
      </c>
    </row>
    <row r="648" spans="4:30">
      <c r="D648" t="str">
        <f ca="1"/>
        <v>02-Oct</v>
      </c>
      <c r="E648" s="5">
        <v>0</v>
      </c>
      <c r="F648" s="5">
        <v>0</v>
      </c>
      <c r="G648" s="5">
        <v>0</v>
      </c>
      <c r="H648" s="5">
        <v>0</v>
      </c>
      <c r="I648" s="5">
        <v>0</v>
      </c>
      <c r="J648" s="5">
        <v>0</v>
      </c>
      <c r="K648" s="5">
        <v>0</v>
      </c>
      <c r="L648" s="5">
        <v>0</v>
      </c>
      <c r="M648" s="5">
        <v>0</v>
      </c>
      <c r="N648" s="5">
        <v>0</v>
      </c>
      <c r="O648" s="5">
        <v>0</v>
      </c>
      <c r="P648" s="5">
        <v>0</v>
      </c>
      <c r="Q648" s="5">
        <v>0</v>
      </c>
      <c r="R648" s="5">
        <v>0</v>
      </c>
      <c r="S648" s="5">
        <v>0</v>
      </c>
      <c r="T648" s="5">
        <v>0</v>
      </c>
      <c r="U648" s="5">
        <v>0</v>
      </c>
      <c r="V648" s="5">
        <v>0</v>
      </c>
      <c r="W648" s="5">
        <v>1</v>
      </c>
      <c r="X648" s="5">
        <v>1</v>
      </c>
      <c r="Y648" s="5">
        <v>0</v>
      </c>
      <c r="AA648">
        <v>2</v>
      </c>
    </row>
    <row r="649" spans="4:30">
      <c r="D649" t="str">
        <f ca="1"/>
        <v>03-Oct</v>
      </c>
      <c r="E649" s="5">
        <v>0</v>
      </c>
      <c r="F649" s="5">
        <v>0</v>
      </c>
      <c r="G649" s="5">
        <v>0</v>
      </c>
      <c r="H649" s="5">
        <v>0</v>
      </c>
      <c r="I649" s="5">
        <v>0</v>
      </c>
      <c r="J649" s="5">
        <v>0</v>
      </c>
      <c r="K649" s="5">
        <v>0</v>
      </c>
      <c r="L649" s="5">
        <v>0</v>
      </c>
      <c r="M649" s="5">
        <v>0</v>
      </c>
      <c r="N649" s="5">
        <v>0</v>
      </c>
      <c r="O649" s="5">
        <v>0</v>
      </c>
      <c r="P649" s="5">
        <v>0</v>
      </c>
      <c r="Q649" s="5">
        <v>0</v>
      </c>
      <c r="R649" s="5">
        <v>0</v>
      </c>
      <c r="S649" s="5">
        <v>0</v>
      </c>
      <c r="T649" s="5">
        <v>0</v>
      </c>
      <c r="U649" s="5">
        <v>0</v>
      </c>
      <c r="V649" s="5">
        <v>0</v>
      </c>
      <c r="W649" s="5">
        <v>1</v>
      </c>
      <c r="X649" s="5">
        <v>1</v>
      </c>
      <c r="Y649" s="5">
        <v>0</v>
      </c>
      <c r="AA649">
        <v>2</v>
      </c>
    </row>
    <row r="650" spans="4:30">
      <c r="D650" t="str">
        <f ca="1"/>
        <v>04-Oct</v>
      </c>
      <c r="E650" s="5">
        <v>0</v>
      </c>
      <c r="F650" s="5">
        <v>0</v>
      </c>
      <c r="G650" s="5">
        <v>0</v>
      </c>
      <c r="H650" s="5">
        <v>0</v>
      </c>
      <c r="I650" s="5">
        <v>0</v>
      </c>
      <c r="J650" s="5">
        <v>0</v>
      </c>
      <c r="K650" s="5">
        <v>0</v>
      </c>
      <c r="L650" s="5">
        <v>0</v>
      </c>
      <c r="M650" s="5">
        <v>0</v>
      </c>
      <c r="N650" s="5">
        <v>0</v>
      </c>
      <c r="O650" s="5">
        <v>0</v>
      </c>
      <c r="P650" s="5">
        <v>0</v>
      </c>
      <c r="Q650" s="5">
        <v>0</v>
      </c>
      <c r="R650" s="5">
        <v>0</v>
      </c>
      <c r="S650" s="5">
        <v>0</v>
      </c>
      <c r="T650" s="5">
        <v>0</v>
      </c>
      <c r="U650" s="5">
        <v>0</v>
      </c>
      <c r="V650" s="5">
        <v>0</v>
      </c>
      <c r="W650" s="5">
        <v>1</v>
      </c>
      <c r="X650" s="5">
        <v>1</v>
      </c>
      <c r="Y650" s="5">
        <v>0</v>
      </c>
      <c r="AA650">
        <v>2</v>
      </c>
    </row>
    <row r="651" spans="4:30">
      <c r="D651" t="str">
        <f ca="1"/>
        <v>05-Oct</v>
      </c>
      <c r="E651" s="5">
        <v>0</v>
      </c>
      <c r="F651" s="5">
        <v>0</v>
      </c>
      <c r="G651" s="5">
        <v>0</v>
      </c>
      <c r="H651" s="5">
        <v>0</v>
      </c>
      <c r="I651" s="5">
        <v>0</v>
      </c>
      <c r="J651" s="5">
        <v>0</v>
      </c>
      <c r="K651" s="5">
        <v>0</v>
      </c>
      <c r="L651" s="5">
        <v>0</v>
      </c>
      <c r="M651" s="5">
        <v>0</v>
      </c>
      <c r="N651" s="5">
        <v>0</v>
      </c>
      <c r="O651" s="5">
        <v>0</v>
      </c>
      <c r="P651" s="5">
        <v>0</v>
      </c>
      <c r="Q651" s="5">
        <v>0</v>
      </c>
      <c r="R651" s="5">
        <v>0</v>
      </c>
      <c r="S651" s="5">
        <v>0</v>
      </c>
      <c r="T651" s="5">
        <v>0</v>
      </c>
      <c r="U651" s="5">
        <v>0</v>
      </c>
      <c r="V651" s="5">
        <v>0</v>
      </c>
      <c r="W651" s="5">
        <v>1</v>
      </c>
      <c r="X651" s="5">
        <v>1</v>
      </c>
      <c r="Y651" s="5">
        <v>0</v>
      </c>
      <c r="AA651">
        <v>2</v>
      </c>
    </row>
    <row r="652" spans="4:30">
      <c r="D652" t="str">
        <f ca="1"/>
        <v>06-Oct</v>
      </c>
      <c r="E652" s="5">
        <v>0</v>
      </c>
      <c r="F652" s="5">
        <v>0</v>
      </c>
      <c r="G652" s="5">
        <v>0</v>
      </c>
      <c r="H652" s="5">
        <v>0</v>
      </c>
      <c r="I652" s="5">
        <v>0</v>
      </c>
      <c r="J652" s="5">
        <v>0</v>
      </c>
      <c r="K652" s="5">
        <v>0</v>
      </c>
      <c r="L652" s="5">
        <v>0</v>
      </c>
      <c r="M652" s="5">
        <v>0</v>
      </c>
      <c r="N652" s="5">
        <v>0</v>
      </c>
      <c r="O652" s="5">
        <v>0</v>
      </c>
      <c r="P652" s="5">
        <v>0</v>
      </c>
      <c r="Q652" s="5">
        <v>0</v>
      </c>
      <c r="R652" s="5">
        <v>0</v>
      </c>
      <c r="S652" s="5">
        <v>0</v>
      </c>
      <c r="T652" s="5">
        <v>0</v>
      </c>
      <c r="U652" s="5">
        <v>0</v>
      </c>
      <c r="V652" s="5">
        <v>0</v>
      </c>
      <c r="W652" s="5">
        <v>1</v>
      </c>
      <c r="X652" s="5">
        <v>1</v>
      </c>
      <c r="Y652" s="5">
        <v>0</v>
      </c>
      <c r="AA652">
        <v>2</v>
      </c>
    </row>
    <row r="653" spans="4:30">
      <c r="D653" t="str">
        <f ca="1"/>
        <v>07-Oct</v>
      </c>
      <c r="E653" s="5">
        <v>0</v>
      </c>
      <c r="F653" s="5">
        <v>0</v>
      </c>
      <c r="G653" s="5">
        <v>0</v>
      </c>
      <c r="H653" s="5">
        <v>0</v>
      </c>
      <c r="I653" s="5">
        <v>0</v>
      </c>
      <c r="J653" s="5">
        <v>0</v>
      </c>
      <c r="K653" s="5">
        <v>0</v>
      </c>
      <c r="L653" s="5">
        <v>0</v>
      </c>
      <c r="M653" s="5">
        <v>0</v>
      </c>
      <c r="N653" s="5">
        <v>0</v>
      </c>
      <c r="O653" s="5">
        <v>0</v>
      </c>
      <c r="P653" s="5">
        <v>0</v>
      </c>
      <c r="Q653" s="5">
        <v>0</v>
      </c>
      <c r="R653" s="5">
        <v>0</v>
      </c>
      <c r="S653" s="5">
        <v>0</v>
      </c>
      <c r="T653" s="5">
        <v>0</v>
      </c>
      <c r="U653" s="5">
        <v>0</v>
      </c>
      <c r="V653" s="5">
        <v>0</v>
      </c>
      <c r="W653" s="5">
        <v>1</v>
      </c>
      <c r="X653" s="5">
        <v>1</v>
      </c>
      <c r="Y653" s="5">
        <v>0</v>
      </c>
      <c r="AA653">
        <v>2</v>
      </c>
    </row>
    <row r="654" spans="4:30">
      <c r="D654" t="str">
        <f ca="1"/>
        <v>08-Oct</v>
      </c>
      <c r="E654" s="5">
        <v>0</v>
      </c>
      <c r="F654" s="5">
        <v>0</v>
      </c>
      <c r="G654" s="5">
        <v>0</v>
      </c>
      <c r="H654" s="5">
        <v>0</v>
      </c>
      <c r="I654" s="5">
        <v>0</v>
      </c>
      <c r="J654" s="5">
        <v>0</v>
      </c>
      <c r="K654" s="5">
        <v>0</v>
      </c>
      <c r="L654" s="5">
        <v>0</v>
      </c>
      <c r="M654" s="5">
        <v>0</v>
      </c>
      <c r="N654" s="5">
        <v>0</v>
      </c>
      <c r="O654" s="5">
        <v>0</v>
      </c>
      <c r="P654" s="5">
        <v>0</v>
      </c>
      <c r="Q654" s="5">
        <v>0</v>
      </c>
      <c r="R654" s="5">
        <v>0</v>
      </c>
      <c r="S654" s="5">
        <v>0</v>
      </c>
      <c r="T654" s="5">
        <v>0</v>
      </c>
      <c r="U654" s="5">
        <v>0</v>
      </c>
      <c r="V654" s="5">
        <v>0</v>
      </c>
      <c r="W654" s="5">
        <v>1</v>
      </c>
      <c r="X654" s="5">
        <v>1</v>
      </c>
      <c r="Y654" s="5">
        <v>0</v>
      </c>
      <c r="AA654">
        <v>2</v>
      </c>
    </row>
    <row r="655" spans="4:30">
      <c r="D655" t="str">
        <f ca="1"/>
        <v>09-Oct</v>
      </c>
      <c r="AA655">
        <v>0</v>
      </c>
    </row>
  </sheetData>
  <conditionalFormatting sqref="E9:Y654">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8"/>
  <sheetViews>
    <sheetView topLeftCell="A106" workbookViewId="0">
      <selection activeCell="I125" sqref="I125"/>
    </sheetView>
  </sheetViews>
  <sheetFormatPr defaultRowHeight="12.75"/>
  <cols>
    <col min="1" max="1" width="12" customWidth="1"/>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C110" s="146" t="str">
        <f>"Hydration: "&amp;TEXT(C79,"0.0%")</f>
        <v>Hydration: 60.0%</v>
      </c>
    </row>
    <row r="111" spans="1:12">
      <c r="A111" s="76" t="s">
        <v>3056</v>
      </c>
      <c r="C111" s="146" t="str">
        <f>"Dough Mass: "&amp; TEXT(C96,"0")&amp; " grams"</f>
        <v>Dough Mass: 907 grams</v>
      </c>
    </row>
    <row r="112" spans="1:12">
      <c r="A112" s="76" t="s">
        <v>3051</v>
      </c>
    </row>
    <row r="126" spans="1:1">
      <c r="A126" s="76" t="s">
        <v>3052</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06"/>
      <c r="D139" s="109"/>
    </row>
    <row r="140" spans="1:4">
      <c r="B140" s="128" t="s">
        <v>3024</v>
      </c>
      <c r="C140" s="107"/>
      <c r="D140" s="109"/>
    </row>
    <row r="141" spans="1:4">
      <c r="B141" s="129" t="s">
        <v>3028</v>
      </c>
      <c r="C141" s="107"/>
      <c r="D141" s="109"/>
    </row>
    <row r="143" spans="1:4">
      <c r="A143" s="76" t="s">
        <v>169</v>
      </c>
    </row>
    <row r="144" spans="1:4">
      <c r="B144" s="153" t="s">
        <v>3059</v>
      </c>
    </row>
    <row r="145" spans="2:2">
      <c r="B145" s="153" t="s">
        <v>3060</v>
      </c>
    </row>
    <row r="146" spans="2:2">
      <c r="B146" s="153" t="s">
        <v>3061</v>
      </c>
    </row>
    <row r="147" spans="2:2">
      <c r="B147" s="153" t="s">
        <v>3062</v>
      </c>
    </row>
    <row r="148" spans="2:2">
      <c r="B148" s="153" t="s">
        <v>3063</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701E87-8435-4411-B3FC-F1F367BED5AA}">
  <sheetPr codeName="Sheet36">
    <tabColor theme="9" tint="0.59999389629810485"/>
    <pageSetUpPr fitToPage="1"/>
  </sheetPr>
  <dimension ref="A1:L175"/>
  <sheetViews>
    <sheetView topLeftCell="A44" zoomScale="145" zoomScaleNormal="145" workbookViewId="0">
      <selection activeCell="F57" sqref="F57:F59"/>
    </sheetView>
  </sheetViews>
  <sheetFormatPr defaultRowHeight="12.75"/>
  <cols>
    <col min="1" max="1" width="12" customWidth="1"/>
    <col min="2" max="2" width="29.42578125" customWidth="1"/>
    <col min="3" max="3" width="24.42578125" bestFit="1" customWidth="1"/>
    <col min="4" max="4" width="22" customWidth="1"/>
    <col min="5" max="5" width="11.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500</v>
      </c>
      <c r="D36" s="101">
        <f>C36/$C$36</f>
        <v>1</v>
      </c>
      <c r="G36" s="70"/>
    </row>
    <row r="37" spans="1:8">
      <c r="B37" s="86" t="s">
        <v>2560</v>
      </c>
      <c r="C37" s="100">
        <v>0</v>
      </c>
      <c r="D37" s="101">
        <f t="shared" ref="D37:D45" si="0">C37/$C$36</f>
        <v>0</v>
      </c>
      <c r="G37" s="70"/>
    </row>
    <row r="38" spans="1:8">
      <c r="B38" s="86" t="s">
        <v>2557</v>
      </c>
      <c r="C38" s="100">
        <v>270.00000000000011</v>
      </c>
      <c r="D38" s="101">
        <f>C38/$C$36</f>
        <v>0.54000000000000026</v>
      </c>
      <c r="G38" s="70"/>
    </row>
    <row r="39" spans="1:8">
      <c r="A39" s="79"/>
      <c r="B39" s="86" t="s">
        <v>2564</v>
      </c>
      <c r="C39" s="100">
        <v>0</v>
      </c>
      <c r="D39" s="101">
        <f t="shared" si="0"/>
        <v>0</v>
      </c>
      <c r="G39" s="70"/>
    </row>
    <row r="40" spans="1:8">
      <c r="B40" s="86" t="s">
        <v>2561</v>
      </c>
      <c r="C40" s="100">
        <v>9</v>
      </c>
      <c r="D40" s="101">
        <f t="shared" si="0"/>
        <v>1.7999999999999999E-2</v>
      </c>
      <c r="G40" s="70"/>
    </row>
    <row r="41" spans="1:8">
      <c r="B41" s="86" t="s">
        <v>2558</v>
      </c>
      <c r="C41" s="100">
        <v>9</v>
      </c>
      <c r="D41" s="101">
        <f t="shared" si="0"/>
        <v>1.7999999999999999E-2</v>
      </c>
      <c r="G41" s="70"/>
    </row>
    <row r="42" spans="1:8">
      <c r="B42" s="86" t="s">
        <v>2562</v>
      </c>
      <c r="C42" s="100">
        <v>18</v>
      </c>
      <c r="D42" s="101">
        <f t="shared" si="0"/>
        <v>3.5999999999999997E-2</v>
      </c>
      <c r="G42" s="70"/>
    </row>
    <row r="43" spans="1:8">
      <c r="B43" s="86" t="s">
        <v>2563</v>
      </c>
      <c r="C43" s="100">
        <v>0</v>
      </c>
      <c r="D43" s="101">
        <f t="shared" si="0"/>
        <v>0</v>
      </c>
      <c r="G43" s="70"/>
    </row>
    <row r="44" spans="1:8">
      <c r="B44" s="86" t="s">
        <v>2567</v>
      </c>
      <c r="C44" s="100">
        <v>8</v>
      </c>
      <c r="D44" s="101">
        <f t="shared" si="0"/>
        <v>1.6E-2</v>
      </c>
      <c r="G44" s="70"/>
    </row>
    <row r="45" spans="1:8" ht="13.5" thickBot="1">
      <c r="B45" s="102" t="s">
        <v>2559</v>
      </c>
      <c r="C45" s="103">
        <v>4</v>
      </c>
      <c r="D45" s="104">
        <f t="shared" si="0"/>
        <v>8.0000000000000002E-3</v>
      </c>
      <c r="G45" s="70"/>
    </row>
    <row r="46" spans="1:8" ht="13.5" thickTop="1">
      <c r="D46" s="71">
        <f>SUM(D36:D45)</f>
        <v>1.6360000000000003</v>
      </c>
      <c r="G46" s="71"/>
    </row>
    <row r="48" spans="1:8" ht="13.5" thickBot="1">
      <c r="B48" s="110" t="s">
        <v>3026</v>
      </c>
      <c r="C48" s="110"/>
      <c r="D48" s="111" t="s">
        <v>3025</v>
      </c>
      <c r="E48" s="112" t="s">
        <v>3027</v>
      </c>
    </row>
    <row r="49" spans="2:7" ht="13.5" thickTop="1">
      <c r="B49" s="95" t="s">
        <v>3022</v>
      </c>
      <c r="D49" s="105">
        <f>D46*C36</f>
        <v>818.00000000000023</v>
      </c>
      <c r="E49" s="108" t="s">
        <v>3029</v>
      </c>
    </row>
    <row r="50" spans="2:7">
      <c r="B50" s="95" t="s">
        <v>3023</v>
      </c>
      <c r="D50" s="106">
        <v>772</v>
      </c>
      <c r="E50" s="109">
        <f>IF(N(D50),(D50-$D$49)/$D$49)</f>
        <v>-5.6234718826406127E-2</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433.52855051244512</v>
      </c>
    </row>
    <row r="58" spans="2:7">
      <c r="B58" s="86">
        <v>1</v>
      </c>
      <c r="C58" s="88">
        <v>1</v>
      </c>
      <c r="D58" s="88">
        <v>1</v>
      </c>
      <c r="E58" s="89">
        <v>1</v>
      </c>
      <c r="F58" s="97">
        <v>50</v>
      </c>
    </row>
    <row r="59" spans="2:7">
      <c r="B59" s="86">
        <v>0</v>
      </c>
      <c r="C59" s="88">
        <v>1</v>
      </c>
      <c r="D59" s="88">
        <v>0</v>
      </c>
      <c r="E59" s="89">
        <v>0.1</v>
      </c>
      <c r="F59" s="97">
        <v>16.471449487554906</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B110" s="147">
        <v>46294</v>
      </c>
      <c r="C110" s="146" t="str">
        <f>"Hydration: "&amp;TEXT(C79,"0.0%")</f>
        <v>Hydration: 60.0%</v>
      </c>
    </row>
    <row r="111" spans="1:12">
      <c r="A111" s="76" t="s">
        <v>3056</v>
      </c>
      <c r="B111" s="147">
        <v>46294</v>
      </c>
      <c r="C111" s="146" t="str">
        <f>"Dough Mass: "&amp; TEXT(C96,"0")&amp; " grams"</f>
        <v>Dough Mass: 907 grams</v>
      </c>
    </row>
    <row r="112" spans="1:12">
      <c r="A112" s="76" t="s">
        <v>3051</v>
      </c>
    </row>
    <row r="115" spans="1:4">
      <c r="D115" t="s">
        <v>2614</v>
      </c>
    </row>
    <row r="116" spans="1:4">
      <c r="D116" t="s">
        <v>3076</v>
      </c>
    </row>
    <row r="117" spans="1:4">
      <c r="D117" t="s">
        <v>2614</v>
      </c>
    </row>
    <row r="118" spans="1:4">
      <c r="D118" t="s">
        <v>2614</v>
      </c>
    </row>
    <row r="119" spans="1:4">
      <c r="D119" t="s">
        <v>2614</v>
      </c>
    </row>
    <row r="120" spans="1:4">
      <c r="D120" t="s">
        <v>2614</v>
      </c>
    </row>
    <row r="121" spans="1:4">
      <c r="D121" t="s">
        <v>3077</v>
      </c>
    </row>
    <row r="124" spans="1:4">
      <c r="C124" s="75" t="s">
        <v>3078</v>
      </c>
    </row>
    <row r="125" spans="1:4">
      <c r="C125" s="75" t="s">
        <v>3079</v>
      </c>
    </row>
    <row r="126" spans="1:4">
      <c r="A126" s="76" t="s">
        <v>3052</v>
      </c>
    </row>
    <row r="129" spans="1:4">
      <c r="D129" s="40" t="s">
        <v>2614</v>
      </c>
    </row>
    <row r="130" spans="1:4">
      <c r="D130" s="40" t="s">
        <v>2614</v>
      </c>
    </row>
    <row r="131" spans="1:4">
      <c r="D131" s="40" t="s">
        <v>2614</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54">
        <v>868</v>
      </c>
      <c r="D139" s="157">
        <f>(868-907)/907</f>
        <v>-4.2998897464167588E-2</v>
      </c>
    </row>
    <row r="140" spans="1:4">
      <c r="B140" s="128" t="s">
        <v>3024</v>
      </c>
      <c r="C140" s="154">
        <v>811</v>
      </c>
      <c r="D140" s="157">
        <f>(C140-C139)/C139</f>
        <v>-6.5668202764976952E-2</v>
      </c>
    </row>
    <row r="141" spans="1:4">
      <c r="B141" s="128" t="s">
        <v>3028</v>
      </c>
      <c r="C141" s="158">
        <v>796</v>
      </c>
      <c r="D141" s="157">
        <f>(C141-C140)/C140</f>
        <v>-1.8495684340320593E-2</v>
      </c>
    </row>
    <row r="142" spans="1:4">
      <c r="B142" s="153" t="s">
        <v>3085</v>
      </c>
      <c r="D142" s="70">
        <f>(796-907)/907</f>
        <v>-0.12238147739801543</v>
      </c>
    </row>
    <row r="143" spans="1:4">
      <c r="B143" s="153"/>
      <c r="D143" s="70"/>
    </row>
    <row r="144" spans="1:4">
      <c r="A144" s="76" t="s">
        <v>169</v>
      </c>
    </row>
    <row r="145" spans="2:6">
      <c r="B145" s="153" t="s">
        <v>3059</v>
      </c>
      <c r="C145" s="155"/>
      <c r="D145" t="s">
        <v>3075</v>
      </c>
      <c r="E145">
        <v>1911</v>
      </c>
      <c r="F145" t="s">
        <v>2637</v>
      </c>
    </row>
    <row r="146" spans="2:6">
      <c r="B146" s="153" t="s">
        <v>3060</v>
      </c>
      <c r="C146" s="155"/>
      <c r="D146" t="s">
        <v>3074</v>
      </c>
      <c r="E146">
        <v>232</v>
      </c>
      <c r="F146" t="s">
        <v>2637</v>
      </c>
    </row>
    <row r="147" spans="2:6">
      <c r="B147" s="153" t="s">
        <v>3061</v>
      </c>
      <c r="C147" s="155"/>
    </row>
    <row r="148" spans="2:6">
      <c r="B148" s="153" t="s">
        <v>3062</v>
      </c>
      <c r="C148" s="155"/>
    </row>
    <row r="149" spans="2:6">
      <c r="B149" s="153" t="s">
        <v>3063</v>
      </c>
      <c r="C149" s="156"/>
    </row>
    <row r="151" spans="2:6">
      <c r="B151" s="153"/>
    </row>
    <row r="152" spans="2:6">
      <c r="B152" s="153"/>
      <c r="E152" s="75"/>
    </row>
    <row r="154" spans="2:6">
      <c r="B154" s="75" t="s">
        <v>3072</v>
      </c>
      <c r="C154" s="75" t="s">
        <v>3073</v>
      </c>
      <c r="D154" s="75" t="s">
        <v>3082</v>
      </c>
    </row>
    <row r="172" spans="2:2">
      <c r="B172" s="75" t="s">
        <v>3080</v>
      </c>
    </row>
    <row r="173" spans="2:2">
      <c r="B173" s="75" t="s">
        <v>3081</v>
      </c>
    </row>
    <row r="174" spans="2:2">
      <c r="B174" s="75" t="s">
        <v>3083</v>
      </c>
    </row>
    <row r="175" spans="2:2">
      <c r="B175" s="75" t="s">
        <v>3084</v>
      </c>
    </row>
  </sheetData>
  <printOptions horizontalCentered="1"/>
  <pageMargins left="0.7" right="0.7" top="0.75" bottom="0.75" header="0.3" footer="0.3"/>
  <pageSetup scale="71" orientation="portrait" r:id="rId1"/>
  <headerFooter>
    <oddHeader>&amp;LBread Traveler&amp;RMark Biegert</oddHeader>
    <oddFooter>&amp;LCustom Bread Recipe&amp;C&amp;P of &amp;N&amp;RPrinted On: &amp;D</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CBD37-1472-4442-88CE-8272A1901B2D}">
  <dimension ref="A12:N29"/>
  <sheetViews>
    <sheetView zoomScale="205" zoomScaleNormal="205" workbookViewId="0">
      <selection activeCell="B3" sqref="B3"/>
    </sheetView>
  </sheetViews>
  <sheetFormatPr defaultRowHeight="12.75"/>
  <sheetData>
    <row r="12" spans="1:14">
      <c r="D12">
        <v>0.5</v>
      </c>
      <c r="E12">
        <f>$D$12*24000/12</f>
        <v>1000</v>
      </c>
      <c r="F12">
        <f t="shared" ref="F12:N12" si="0">$D$12*24000/12</f>
        <v>1000</v>
      </c>
      <c r="G12">
        <f t="shared" si="0"/>
        <v>1000</v>
      </c>
      <c r="H12">
        <f t="shared" si="0"/>
        <v>1000</v>
      </c>
      <c r="I12">
        <f t="shared" si="0"/>
        <v>1000</v>
      </c>
      <c r="J12">
        <f t="shared" si="0"/>
        <v>1000</v>
      </c>
      <c r="K12">
        <f t="shared" si="0"/>
        <v>1000</v>
      </c>
      <c r="L12">
        <f t="shared" si="0"/>
        <v>1000</v>
      </c>
      <c r="M12">
        <f t="shared" si="0"/>
        <v>1000</v>
      </c>
      <c r="N12">
        <f t="shared" si="0"/>
        <v>1000</v>
      </c>
    </row>
    <row r="13" spans="1:14">
      <c r="E13">
        <v>2</v>
      </c>
      <c r="F13">
        <v>3</v>
      </c>
      <c r="G13">
        <v>4</v>
      </c>
      <c r="H13">
        <v>5</v>
      </c>
      <c r="I13">
        <v>6</v>
      </c>
      <c r="J13">
        <v>8</v>
      </c>
      <c r="K13">
        <v>9</v>
      </c>
      <c r="L13">
        <v>10</v>
      </c>
      <c r="M13">
        <v>11</v>
      </c>
      <c r="N13">
        <v>12</v>
      </c>
    </row>
    <row r="14" spans="1:14">
      <c r="A14" t="s">
        <v>3086</v>
      </c>
      <c r="E14">
        <f>10*E13</f>
        <v>20</v>
      </c>
      <c r="F14">
        <f t="shared" ref="F14:N14" si="1">10*F13</f>
        <v>30</v>
      </c>
      <c r="G14">
        <f t="shared" si="1"/>
        <v>40</v>
      </c>
      <c r="H14">
        <f t="shared" si="1"/>
        <v>50</v>
      </c>
      <c r="I14">
        <f t="shared" si="1"/>
        <v>60</v>
      </c>
      <c r="J14">
        <f t="shared" si="1"/>
        <v>80</v>
      </c>
      <c r="K14">
        <f t="shared" si="1"/>
        <v>90</v>
      </c>
      <c r="L14">
        <f t="shared" si="1"/>
        <v>100</v>
      </c>
      <c r="M14">
        <f t="shared" si="1"/>
        <v>110</v>
      </c>
      <c r="N14">
        <f t="shared" si="1"/>
        <v>120</v>
      </c>
    </row>
    <row r="15" spans="1:14">
      <c r="E15" s="159">
        <f>E14/E12</f>
        <v>0.02</v>
      </c>
      <c r="F15" s="159">
        <f t="shared" ref="F15:I15" si="2">F14/F12</f>
        <v>0.03</v>
      </c>
      <c r="G15" s="159">
        <f t="shared" si="2"/>
        <v>0.04</v>
      </c>
      <c r="H15" s="159">
        <f t="shared" si="2"/>
        <v>0.05</v>
      </c>
      <c r="I15" s="159">
        <f t="shared" si="2"/>
        <v>0.06</v>
      </c>
      <c r="J15" s="159">
        <f>J14/J12</f>
        <v>0.08</v>
      </c>
      <c r="K15" s="159">
        <f>K14/K12</f>
        <v>0.09</v>
      </c>
      <c r="L15" s="159">
        <f>L14/L12</f>
        <v>0.1</v>
      </c>
      <c r="M15" s="159">
        <f>M14/M12</f>
        <v>0.11</v>
      </c>
      <c r="N15" s="159">
        <f>N14/N12</f>
        <v>0.12</v>
      </c>
    </row>
    <row r="16" spans="1:14">
      <c r="A16" t="s">
        <v>3087</v>
      </c>
    </row>
    <row r="17" spans="4:14">
      <c r="D17">
        <v>0.5</v>
      </c>
      <c r="E17">
        <f>$D$12*24000/12</f>
        <v>1000</v>
      </c>
      <c r="F17">
        <f t="shared" ref="F17:N17" si="3">$D$12*24000/12</f>
        <v>1000</v>
      </c>
      <c r="G17">
        <f t="shared" si="3"/>
        <v>1000</v>
      </c>
      <c r="H17">
        <f t="shared" si="3"/>
        <v>1000</v>
      </c>
      <c r="I17">
        <f t="shared" si="3"/>
        <v>1000</v>
      </c>
      <c r="J17">
        <f t="shared" si="3"/>
        <v>1000</v>
      </c>
      <c r="K17">
        <f t="shared" si="3"/>
        <v>1000</v>
      </c>
      <c r="L17">
        <f t="shared" si="3"/>
        <v>1000</v>
      </c>
      <c r="M17">
        <f t="shared" si="3"/>
        <v>1000</v>
      </c>
      <c r="N17">
        <f t="shared" si="3"/>
        <v>1000</v>
      </c>
    </row>
    <row r="18" spans="4:14">
      <c r="E18">
        <v>2</v>
      </c>
      <c r="F18">
        <v>3</v>
      </c>
      <c r="G18">
        <v>4</v>
      </c>
      <c r="H18">
        <v>5</v>
      </c>
      <c r="I18">
        <v>6</v>
      </c>
      <c r="J18">
        <v>8</v>
      </c>
      <c r="K18">
        <v>9</v>
      </c>
      <c r="L18">
        <v>10</v>
      </c>
      <c r="M18">
        <v>11</v>
      </c>
      <c r="N18">
        <v>12</v>
      </c>
    </row>
    <row r="19" spans="4:14">
      <c r="E19">
        <f>20*E18</f>
        <v>40</v>
      </c>
      <c r="F19">
        <f t="shared" ref="F19:N19" si="4">20*F18</f>
        <v>60</v>
      </c>
      <c r="G19">
        <f t="shared" si="4"/>
        <v>80</v>
      </c>
      <c r="H19">
        <f t="shared" si="4"/>
        <v>100</v>
      </c>
      <c r="I19">
        <f t="shared" si="4"/>
        <v>120</v>
      </c>
      <c r="J19">
        <f t="shared" si="4"/>
        <v>160</v>
      </c>
      <c r="K19">
        <f t="shared" si="4"/>
        <v>180</v>
      </c>
      <c r="L19">
        <f t="shared" si="4"/>
        <v>200</v>
      </c>
      <c r="M19">
        <f t="shared" si="4"/>
        <v>220</v>
      </c>
      <c r="N19">
        <f t="shared" si="4"/>
        <v>240</v>
      </c>
    </row>
    <row r="20" spans="4:14">
      <c r="E20" s="159">
        <f>E19/E17</f>
        <v>0.04</v>
      </c>
      <c r="F20" s="159">
        <f t="shared" ref="F20" si="5">F19/F17</f>
        <v>0.06</v>
      </c>
      <c r="G20" s="159">
        <f t="shared" ref="G20" si="6">G19/G17</f>
        <v>0.08</v>
      </c>
      <c r="H20" s="159">
        <f t="shared" ref="H20" si="7">H19/H17</f>
        <v>0.1</v>
      </c>
      <c r="I20" s="159">
        <f t="shared" ref="I20" si="8">I19/I17</f>
        <v>0.12</v>
      </c>
      <c r="J20" s="159">
        <f>J19/J17</f>
        <v>0.16</v>
      </c>
      <c r="K20" s="159">
        <f>K19/K17</f>
        <v>0.18</v>
      </c>
      <c r="L20" s="159">
        <f>L19/L17</f>
        <v>0.2</v>
      </c>
      <c r="M20" s="159">
        <f>M19/M17</f>
        <v>0.22</v>
      </c>
      <c r="N20" s="159">
        <f>N19/N17</f>
        <v>0.24</v>
      </c>
    </row>
    <row r="22" spans="4:14">
      <c r="D22">
        <v>0.5</v>
      </c>
      <c r="E22">
        <f>$D$12*24000/12</f>
        <v>1000</v>
      </c>
      <c r="F22">
        <f t="shared" ref="F22:N22" si="9">$D$12*24000/12</f>
        <v>1000</v>
      </c>
      <c r="G22">
        <f t="shared" si="9"/>
        <v>1000</v>
      </c>
      <c r="H22">
        <f t="shared" si="9"/>
        <v>1000</v>
      </c>
      <c r="I22">
        <f t="shared" si="9"/>
        <v>1000</v>
      </c>
      <c r="J22">
        <f t="shared" si="9"/>
        <v>1000</v>
      </c>
      <c r="K22">
        <f t="shared" si="9"/>
        <v>1000</v>
      </c>
      <c r="L22">
        <f t="shared" si="9"/>
        <v>1000</v>
      </c>
      <c r="M22">
        <f t="shared" si="9"/>
        <v>1000</v>
      </c>
      <c r="N22">
        <f t="shared" si="9"/>
        <v>1000</v>
      </c>
    </row>
    <row r="23" spans="4:14">
      <c r="E23">
        <v>2</v>
      </c>
      <c r="F23">
        <v>3</v>
      </c>
      <c r="G23">
        <v>4</v>
      </c>
      <c r="H23">
        <v>5</v>
      </c>
      <c r="I23">
        <v>6</v>
      </c>
      <c r="J23">
        <v>8</v>
      </c>
      <c r="K23">
        <v>9</v>
      </c>
      <c r="L23">
        <v>10</v>
      </c>
      <c r="M23">
        <v>11</v>
      </c>
      <c r="N23">
        <v>12</v>
      </c>
    </row>
    <row r="24" spans="4:14">
      <c r="E24">
        <f>40*E23</f>
        <v>80</v>
      </c>
      <c r="F24">
        <f t="shared" ref="F24:N24" si="10">40*F23</f>
        <v>120</v>
      </c>
      <c r="G24">
        <f t="shared" si="10"/>
        <v>160</v>
      </c>
      <c r="H24">
        <f t="shared" si="10"/>
        <v>200</v>
      </c>
      <c r="I24">
        <f t="shared" si="10"/>
        <v>240</v>
      </c>
      <c r="J24">
        <f t="shared" si="10"/>
        <v>320</v>
      </c>
      <c r="K24">
        <f t="shared" si="10"/>
        <v>360</v>
      </c>
      <c r="L24">
        <f t="shared" si="10"/>
        <v>400</v>
      </c>
      <c r="M24">
        <f t="shared" si="10"/>
        <v>440</v>
      </c>
      <c r="N24">
        <f t="shared" si="10"/>
        <v>480</v>
      </c>
    </row>
    <row r="25" spans="4:14">
      <c r="E25" s="159">
        <f>E24/E22</f>
        <v>0.08</v>
      </c>
      <c r="F25" s="159">
        <f t="shared" ref="F25" si="11">F24/F22</f>
        <v>0.12</v>
      </c>
      <c r="G25" s="159">
        <f t="shared" ref="G25" si="12">G24/G22</f>
        <v>0.16</v>
      </c>
      <c r="H25" s="159">
        <f t="shared" ref="H25" si="13">H24/H22</f>
        <v>0.2</v>
      </c>
      <c r="I25" s="159">
        <f t="shared" ref="I25" si="14">I24/I22</f>
        <v>0.24</v>
      </c>
      <c r="J25" s="159">
        <f>J24/J22</f>
        <v>0.32</v>
      </c>
      <c r="K25" s="159">
        <f>K24/K22</f>
        <v>0.36</v>
      </c>
      <c r="L25" s="159">
        <f>L24/L22</f>
        <v>0.4</v>
      </c>
      <c r="M25" s="159">
        <f>M24/M22</f>
        <v>0.44</v>
      </c>
      <c r="N25" s="159">
        <f>N24/N22</f>
        <v>0.48</v>
      </c>
    </row>
    <row r="27" spans="4:14">
      <c r="E27" t="s">
        <v>3088</v>
      </c>
    </row>
    <row r="28" spans="4:14">
      <c r="F28">
        <f>20/2%</f>
        <v>1000</v>
      </c>
    </row>
    <row r="29" spans="4:14">
      <c r="F29">
        <f>F28/24000*12</f>
        <v>0.5</v>
      </c>
    </row>
  </sheetData>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C113+0</f>
        <v>5.25</v>
      </c>
      <c r="F113" s="79">
        <f>E113+1371.76</f>
        <v>1377.01</v>
      </c>
    </row>
    <row r="114" spans="2:6">
      <c r="B114" s="84" t="s">
        <v>3012</v>
      </c>
      <c r="C114" s="84" t="s">
        <v>3013</v>
      </c>
      <c r="E114" s="79">
        <f>C114+0</f>
        <v>5.2</v>
      </c>
      <c r="F114" s="79">
        <f>E114+1371.76</f>
        <v>1376.96</v>
      </c>
    </row>
    <row r="115" spans="2:6">
      <c r="B115" s="84" t="s">
        <v>3014</v>
      </c>
      <c r="C115" s="84" t="s">
        <v>3015</v>
      </c>
      <c r="E115" s="79">
        <f>C115+0</f>
        <v>5.21</v>
      </c>
      <c r="F115" s="79">
        <f>E115+1371.76</f>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E31" sqref="E31"/>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09-Oct-2026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D29" sqref="D29"/>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election activeCell="D29" sqref="D29"/>
    </sheetView>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27"/>
  <sheetViews>
    <sheetView workbookViewId="0">
      <selection activeCell="E29" sqref="E29"/>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11.28515625" bestFit="1" customWidth="1"/>
    <col min="12" max="12" width="12.28515625"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row r="13" spans="1:13">
      <c r="A13" s="31">
        <v>45898.958333333336</v>
      </c>
      <c r="B13" s="31" t="s">
        <v>168</v>
      </c>
      <c r="C13">
        <v>135</v>
      </c>
      <c r="D13">
        <v>70</v>
      </c>
      <c r="E13">
        <v>139</v>
      </c>
      <c r="F13">
        <v>73</v>
      </c>
      <c r="G13">
        <v>139</v>
      </c>
      <c r="H13">
        <v>77</v>
      </c>
      <c r="I13">
        <v>137</v>
      </c>
      <c r="J13">
        <v>77</v>
      </c>
      <c r="K13" cm="1">
        <f t="array" ref="K13">ROUND(AVERAGE(_xlfn._xlws.FILTER($C13:$J13,($C$3:$J$3=K$3)*(--ISNUMBER(C13:J13)))),0)</f>
        <v>138</v>
      </c>
      <c r="L13" cm="1">
        <f t="array" ref="L13">ROUND(AVERAGE(_xlfn._xlws.FILTER($C13:$J13,($C$3:$J$3=L$3)*(--ISNUMBER(C13:J13)))),0)</f>
        <v>74</v>
      </c>
    </row>
    <row r="14" spans="1:13">
      <c r="A14" s="31">
        <v>46246.98333333333</v>
      </c>
      <c r="B14" s="31" t="s">
        <v>168</v>
      </c>
      <c r="C14">
        <v>136</v>
      </c>
      <c r="D14">
        <v>79</v>
      </c>
      <c r="E14">
        <v>132</v>
      </c>
      <c r="F14">
        <v>80</v>
      </c>
      <c r="G14">
        <v>137</v>
      </c>
      <c r="H14">
        <v>79</v>
      </c>
      <c r="I14">
        <v>136</v>
      </c>
      <c r="J14">
        <v>76</v>
      </c>
      <c r="K14" cm="1">
        <f t="array" ref="K14">ROUND(AVERAGE(_xlfn._xlws.FILTER($C14:$J14,($C$3:$J$3=K$3)*(--ISNUMBER(C14:J14)))),0)</f>
        <v>135</v>
      </c>
      <c r="L14" cm="1">
        <f t="array" ref="L14">ROUND(AVERAGE(_xlfn._xlws.FILTER($C14:$J14,($C$3:$J$3=L$3)*(--ISNUMBER(C14:J14)))),0)</f>
        <v>79</v>
      </c>
    </row>
    <row r="21" spans="2:12" ht="13.5" thickBot="1">
      <c r="J21" s="148" t="s">
        <v>927</v>
      </c>
      <c r="K21" s="149" t="s">
        <v>161</v>
      </c>
      <c r="L21" s="148" t="s">
        <v>162</v>
      </c>
    </row>
    <row r="22" spans="2:12" ht="13.5" thickTop="1">
      <c r="B22" t="s">
        <v>3064</v>
      </c>
      <c r="J22" s="147">
        <v>46014.895833333336</v>
      </c>
      <c r="K22" s="86">
        <v>130</v>
      </c>
      <c r="L22">
        <v>69</v>
      </c>
    </row>
    <row r="23" spans="2:12">
      <c r="B23" t="s">
        <v>3065</v>
      </c>
      <c r="J23" s="150">
        <v>46014.931944444441</v>
      </c>
      <c r="K23" s="151">
        <v>139</v>
      </c>
      <c r="L23" s="77">
        <v>75</v>
      </c>
    </row>
    <row r="24" spans="2:12">
      <c r="B24" t="s">
        <v>3066</v>
      </c>
      <c r="J24" s="147">
        <v>46020.90625</v>
      </c>
      <c r="K24" s="86">
        <v>138</v>
      </c>
      <c r="L24">
        <v>72</v>
      </c>
    </row>
    <row r="25" spans="2:12">
      <c r="B25" t="s">
        <v>3067</v>
      </c>
      <c r="J25" s="150">
        <v>46020.9375</v>
      </c>
      <c r="K25" s="151">
        <v>143</v>
      </c>
      <c r="L25" s="77">
        <v>79</v>
      </c>
    </row>
    <row r="26" spans="2:12">
      <c r="B26" t="s">
        <v>3068</v>
      </c>
      <c r="J26" s="147">
        <v>46263</v>
      </c>
      <c r="K26" s="86">
        <v>138</v>
      </c>
      <c r="L26">
        <v>74</v>
      </c>
    </row>
    <row r="27" spans="2:12">
      <c r="B27" t="s">
        <v>3069</v>
      </c>
    </row>
  </sheetData>
  <autoFilter ref="A3:M3" xr:uid="{17434AD6-609A-4984-A47E-CE86E855F2FD}"/>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09-Oct-2026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09-Oct-2026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55</vt:i4>
      </vt:variant>
    </vt:vector>
  </HeadingPairs>
  <TitlesOfParts>
    <vt:vector size="92" baseType="lpstr">
      <vt:lpstr>Model</vt:lpstr>
      <vt:lpstr>Report</vt:lpstr>
      <vt:lpstr>2025</vt:lpstr>
      <vt:lpstr>2026</vt:lpstr>
      <vt:lpstr>LongTermTraining</vt:lpstr>
      <vt:lpstr>Bread</vt:lpstr>
      <vt:lpstr>Bread-2lb</vt:lpstr>
      <vt:lpstr>Slope</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'Bread-2lb'!_AP</vt:lpstr>
      <vt:lpstr>_AP</vt:lpstr>
      <vt:lpstr>_AS</vt:lpstr>
      <vt:lpstr>_AT</vt:lpstr>
      <vt:lpstr>_B</vt:lpstr>
      <vt:lpstr>'Bread-2lb'!_BP</vt:lpstr>
      <vt:lpstr>_BP</vt:lpstr>
      <vt:lpstr>_CT</vt:lpstr>
      <vt:lpstr>_Delta</vt:lpstr>
      <vt:lpstr>_f</vt:lpstr>
      <vt:lpstr>'Bread-2lb'!_GP</vt:lpstr>
      <vt:lpstr>_GP</vt:lpstr>
      <vt:lpstr>_i</vt:lpstr>
      <vt:lpstr>_L</vt:lpstr>
      <vt:lpstr>'Bread-2lb'!_M</vt:lpstr>
      <vt:lpstr>_M</vt:lpstr>
      <vt:lpstr>'Bread-2lb'!_MAP</vt:lpstr>
      <vt:lpstr>_MAP</vt:lpstr>
      <vt:lpstr>'Bread-2lb'!_MG</vt:lpstr>
      <vt:lpstr>_MG</vt:lpstr>
      <vt:lpstr>_N</vt:lpstr>
      <vt:lpstr>'Bread-2lb'!_nH</vt:lpstr>
      <vt:lpstr>_nH</vt:lpstr>
      <vt:lpstr>'2026'!_nHd</vt:lpstr>
      <vt:lpstr>_nHd</vt:lpstr>
      <vt:lpstr>'Bread-2lb'!_nP</vt:lpstr>
      <vt:lpstr>_nP</vt:lpstr>
      <vt:lpstr>'Bread-2lb'!_nT</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lpstr>'Bread-2lb'!Print_Area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2026-10-06T19:23:57Z</cp:lastPrinted>
  <dcterms:created xsi:type="dcterms:W3CDTF">2021-09-27T12:19:57Z</dcterms:created>
  <dcterms:modified xsi:type="dcterms:W3CDTF">2026-10-09T22:55:51Z</dcterms:modified>
</cp:coreProperties>
</file>