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9_{55E31D62-73E6-4870-AB99-EB59BE69401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ta CAC 40 index" sheetId="11" r:id="rId1"/>
    <sheet name="MyVersion" sheetId="25" r:id="rId2"/>
    <sheet name="Data Historical VaR" sheetId="17" r:id="rId3"/>
    <sheet name="Fig. Historical Var" sheetId="18" r:id="rId4"/>
    <sheet name="Data Normal VaR" sheetId="24" r:id="rId5"/>
    <sheet name="Fig. Normal VaR" sheetId="20" r:id="rId6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xlchart.v1.0" hidden="1">MyVersion!$P$4</definedName>
    <definedName name="_xlchart.v1.1" hidden="1">MyVersion!$E$3:$E$492</definedName>
    <definedName name="_xlchart.v1.2" hidden="1">MyVersion!$P$4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  <definedName name="Standard._fBCAST" hidden="1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Standard._fCharCount" hidden="1">_xlfn.LAMBDA(_xlpm.s,_xlpm.c, _xlfn.LET(_xlpm.z, SUBSTITUTE(_xlpm.s, _xlpm.c, ""), LEN(_xlpm.s) - LEN(_xlpm.z)))</definedName>
    <definedName name="Standard._fDN" hidden="1">_xlfn.LAMBDA(_xlpm.arr,_xlop.ini, _xlfn.LET(_xlpm._ini, IF(_xlfn.ISOMITTED(_xlpm.ini), "", _xlpm.ini), _xlfn.SCAN(_xlpm._ini, _xlpm.arr, _xlfn.LAMBDA(_xlpm.a,_xlpm.v, IF(LEN(_xlpm.v) = 0, _xlpm.a, _xlpm.v)))))</definedName>
    <definedName name="Standard._fDX" hidden="1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Standard._fIndex" hidden="1">_xlfn.LAMBDA(_xlpm.d,_xlpm.r, INDEX(_xlpm.d, _xlpm.r, _xlfn.SEQUENCE(1, COLUMNS(_xlpm.d))))</definedName>
    <definedName name="Standard._fInterp" hidden="1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Standard._fLC" hidden="1">_xlfn.LAMBDA(_xlpm.Reference,_xlpm.ContainedIn, _xlfn._xlws.FILTER(_xlpm.Reference, COUNTIFS(_xlpm.ContainedIn, _xlpm.Reference) = 0))</definedName>
    <definedName name="Standard._fQ" hidden="1">_xlfn.LAMBDA(_xlpm.x, ROUNDUP(MONTH(1 &amp; _xlpm.x) / 3, 0))</definedName>
    <definedName name="Standard._fSUPERXLOOKUP" hidden="1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Standard._fUP" hidden="1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Standard.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Standard.DDLSorter">_xlfn.LAMBDA(_xlpm.Range,_xlop.SortOrder, _xlfn._xlws.SORT(_xlpm.Range, _xlfn.SEQUENCE(, COLUMNS(_xlpm.Range)), _xlpm.SortOrder))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27" i="25" l="1" a="1"/>
  <c r="Q27" i="25" s="1"/>
  <c r="Q28" i="25" a="1"/>
  <c r="Q28" i="25" s="1"/>
  <c r="N5" i="25"/>
  <c r="J5" i="25" a="1"/>
  <c r="K27" i="25"/>
  <c r="H6" i="25"/>
  <c r="H5" i="25"/>
  <c r="E3" i="25" a="1"/>
  <c r="E3" i="25" s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C184" i="25"/>
  <c r="C185" i="25"/>
  <c r="C186" i="25"/>
  <c r="C187" i="25"/>
  <c r="C188" i="25"/>
  <c r="C189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204" i="25"/>
  <c r="C205" i="25"/>
  <c r="C206" i="25"/>
  <c r="C207" i="25"/>
  <c r="C208" i="25"/>
  <c r="C209" i="25"/>
  <c r="C210" i="25"/>
  <c r="C211" i="25"/>
  <c r="C212" i="25"/>
  <c r="C213" i="25"/>
  <c r="C214" i="25"/>
  <c r="C215" i="25"/>
  <c r="C216" i="25"/>
  <c r="C217" i="25"/>
  <c r="C218" i="25"/>
  <c r="C219" i="25"/>
  <c r="C220" i="25"/>
  <c r="C221" i="25"/>
  <c r="C222" i="25"/>
  <c r="C223" i="25"/>
  <c r="C224" i="25"/>
  <c r="C225" i="25"/>
  <c r="C226" i="25"/>
  <c r="C227" i="25"/>
  <c r="C228" i="25"/>
  <c r="C229" i="25"/>
  <c r="C230" i="25"/>
  <c r="C231" i="25"/>
  <c r="C232" i="25"/>
  <c r="C233" i="25"/>
  <c r="C234" i="25"/>
  <c r="C235" i="25"/>
  <c r="C236" i="25"/>
  <c r="C237" i="25"/>
  <c r="C238" i="25"/>
  <c r="C239" i="25"/>
  <c r="C240" i="25"/>
  <c r="C241" i="25"/>
  <c r="C242" i="25"/>
  <c r="C243" i="25"/>
  <c r="C244" i="25"/>
  <c r="C245" i="25"/>
  <c r="C246" i="25"/>
  <c r="C247" i="25"/>
  <c r="C248" i="25"/>
  <c r="C249" i="25"/>
  <c r="C250" i="25"/>
  <c r="C251" i="25"/>
  <c r="C252" i="25"/>
  <c r="C253" i="25"/>
  <c r="C254" i="25"/>
  <c r="C255" i="25"/>
  <c r="C256" i="25"/>
  <c r="C257" i="25"/>
  <c r="C258" i="25"/>
  <c r="C259" i="25"/>
  <c r="C260" i="25"/>
  <c r="C261" i="25"/>
  <c r="C262" i="25"/>
  <c r="C263" i="25"/>
  <c r="C264" i="25"/>
  <c r="C265" i="25"/>
  <c r="C266" i="25"/>
  <c r="C267" i="25"/>
  <c r="C268" i="25"/>
  <c r="C269" i="25"/>
  <c r="C270" i="25"/>
  <c r="C271" i="25"/>
  <c r="C272" i="25"/>
  <c r="C273" i="25"/>
  <c r="C274" i="25"/>
  <c r="C275" i="25"/>
  <c r="C276" i="25"/>
  <c r="C277" i="25"/>
  <c r="C278" i="25"/>
  <c r="C279" i="25"/>
  <c r="C280" i="25"/>
  <c r="C281" i="25"/>
  <c r="C282" i="25"/>
  <c r="C283" i="25"/>
  <c r="C284" i="25"/>
  <c r="C285" i="25"/>
  <c r="C286" i="25"/>
  <c r="C287" i="25"/>
  <c r="C288" i="25"/>
  <c r="C289" i="25"/>
  <c r="C290" i="25"/>
  <c r="C291" i="25"/>
  <c r="C292" i="25"/>
  <c r="C293" i="25"/>
  <c r="C294" i="25"/>
  <c r="C295" i="25"/>
  <c r="C296" i="25"/>
  <c r="C297" i="25"/>
  <c r="C298" i="25"/>
  <c r="C299" i="25"/>
  <c r="C300" i="25"/>
  <c r="C301" i="25"/>
  <c r="C302" i="25"/>
  <c r="C303" i="25"/>
  <c r="C304" i="25"/>
  <c r="C305" i="25"/>
  <c r="C306" i="25"/>
  <c r="C307" i="25"/>
  <c r="C308" i="25"/>
  <c r="C309" i="25"/>
  <c r="C310" i="25"/>
  <c r="C311" i="25"/>
  <c r="C312" i="25"/>
  <c r="C313" i="25"/>
  <c r="C314" i="25"/>
  <c r="C315" i="25"/>
  <c r="C316" i="25"/>
  <c r="C317" i="25"/>
  <c r="C318" i="25"/>
  <c r="C319" i="25"/>
  <c r="C320" i="25"/>
  <c r="C321" i="25"/>
  <c r="C322" i="25"/>
  <c r="C323" i="25"/>
  <c r="C324" i="25"/>
  <c r="C325" i="25"/>
  <c r="C326" i="25"/>
  <c r="C327" i="25"/>
  <c r="C328" i="25"/>
  <c r="C329" i="25"/>
  <c r="C330" i="25"/>
  <c r="C331" i="25"/>
  <c r="C332" i="25"/>
  <c r="C333" i="25"/>
  <c r="C334" i="25"/>
  <c r="C335" i="25"/>
  <c r="C336" i="25"/>
  <c r="C337" i="25"/>
  <c r="C338" i="25"/>
  <c r="C339" i="25"/>
  <c r="C340" i="25"/>
  <c r="C341" i="25"/>
  <c r="C342" i="25"/>
  <c r="C343" i="25"/>
  <c r="C344" i="25"/>
  <c r="C345" i="25"/>
  <c r="C346" i="25"/>
  <c r="C347" i="25"/>
  <c r="C348" i="25"/>
  <c r="C349" i="25"/>
  <c r="C350" i="25"/>
  <c r="C351" i="25"/>
  <c r="C352" i="25"/>
  <c r="C353" i="25"/>
  <c r="C354" i="25"/>
  <c r="C355" i="25"/>
  <c r="C356" i="25"/>
  <c r="C357" i="25"/>
  <c r="C358" i="25"/>
  <c r="C359" i="25"/>
  <c r="C360" i="25"/>
  <c r="C361" i="25"/>
  <c r="C362" i="25"/>
  <c r="C363" i="25"/>
  <c r="C364" i="25"/>
  <c r="C365" i="25"/>
  <c r="C366" i="25"/>
  <c r="C367" i="25"/>
  <c r="C368" i="25"/>
  <c r="C369" i="25"/>
  <c r="C370" i="25"/>
  <c r="C371" i="25"/>
  <c r="C372" i="25"/>
  <c r="C373" i="25"/>
  <c r="C374" i="25"/>
  <c r="C375" i="25"/>
  <c r="C376" i="25"/>
  <c r="C377" i="25"/>
  <c r="C378" i="25"/>
  <c r="C379" i="25"/>
  <c r="C380" i="25"/>
  <c r="C381" i="25"/>
  <c r="C382" i="25"/>
  <c r="C383" i="25"/>
  <c r="C384" i="25"/>
  <c r="C385" i="25"/>
  <c r="C386" i="25"/>
  <c r="C387" i="25"/>
  <c r="C388" i="25"/>
  <c r="C389" i="25"/>
  <c r="C390" i="25"/>
  <c r="C391" i="25"/>
  <c r="C392" i="25"/>
  <c r="C393" i="25"/>
  <c r="C394" i="25"/>
  <c r="C395" i="25"/>
  <c r="C396" i="25"/>
  <c r="C397" i="25"/>
  <c r="C398" i="25"/>
  <c r="C399" i="25"/>
  <c r="C400" i="25"/>
  <c r="C401" i="25"/>
  <c r="C402" i="25"/>
  <c r="C403" i="25"/>
  <c r="C404" i="25"/>
  <c r="C405" i="25"/>
  <c r="C406" i="25"/>
  <c r="C407" i="25"/>
  <c r="C408" i="25"/>
  <c r="C409" i="25"/>
  <c r="C410" i="25"/>
  <c r="C411" i="25"/>
  <c r="C412" i="25"/>
  <c r="C413" i="25"/>
  <c r="C414" i="25"/>
  <c r="C415" i="25"/>
  <c r="C416" i="25"/>
  <c r="C417" i="25"/>
  <c r="C418" i="25"/>
  <c r="C419" i="25"/>
  <c r="C420" i="25"/>
  <c r="C421" i="25"/>
  <c r="C422" i="25"/>
  <c r="C423" i="25"/>
  <c r="C424" i="25"/>
  <c r="C425" i="25"/>
  <c r="C426" i="25"/>
  <c r="C427" i="25"/>
  <c r="C428" i="25"/>
  <c r="C429" i="25"/>
  <c r="C430" i="25"/>
  <c r="C431" i="25"/>
  <c r="C432" i="25"/>
  <c r="C433" i="25"/>
  <c r="C434" i="25"/>
  <c r="C435" i="25"/>
  <c r="C436" i="25"/>
  <c r="C437" i="25"/>
  <c r="C438" i="25"/>
  <c r="C439" i="25"/>
  <c r="C440" i="25"/>
  <c r="C441" i="25"/>
  <c r="C442" i="25"/>
  <c r="C443" i="25"/>
  <c r="C444" i="25"/>
  <c r="C445" i="25"/>
  <c r="C446" i="25"/>
  <c r="C447" i="25"/>
  <c r="C448" i="25"/>
  <c r="C449" i="25"/>
  <c r="C450" i="25"/>
  <c r="C451" i="25"/>
  <c r="C452" i="25"/>
  <c r="C453" i="25"/>
  <c r="C454" i="25"/>
  <c r="C455" i="25"/>
  <c r="C456" i="25"/>
  <c r="C457" i="25"/>
  <c r="C458" i="25"/>
  <c r="C459" i="25"/>
  <c r="C460" i="25"/>
  <c r="C461" i="25"/>
  <c r="C462" i="25"/>
  <c r="C463" i="25"/>
  <c r="C464" i="25"/>
  <c r="C465" i="25"/>
  <c r="C466" i="25"/>
  <c r="C467" i="25"/>
  <c r="C468" i="25"/>
  <c r="C469" i="25"/>
  <c r="C470" i="25"/>
  <c r="C471" i="25"/>
  <c r="C472" i="25"/>
  <c r="C473" i="25"/>
  <c r="C474" i="25"/>
  <c r="C475" i="25"/>
  <c r="C476" i="25"/>
  <c r="C477" i="25"/>
  <c r="C478" i="25"/>
  <c r="C479" i="25"/>
  <c r="C480" i="25"/>
  <c r="C481" i="25"/>
  <c r="C482" i="25"/>
  <c r="C483" i="25"/>
  <c r="C484" i="25"/>
  <c r="C485" i="25"/>
  <c r="C486" i="25"/>
  <c r="C487" i="25"/>
  <c r="C488" i="25"/>
  <c r="C489" i="25"/>
  <c r="C490" i="25"/>
  <c r="C491" i="25"/>
  <c r="C492" i="25"/>
  <c r="C493" i="25"/>
  <c r="C26" i="17"/>
  <c r="J5" i="25" l="1"/>
  <c r="K24" i="25"/>
  <c r="L24" i="25" s="1"/>
  <c r="K26" i="25"/>
  <c r="L26" i="25" s="1"/>
  <c r="K25" i="25"/>
  <c r="L25" i="25" s="1"/>
  <c r="K6" i="25"/>
  <c r="L6" i="25" s="1"/>
  <c r="K7" i="25"/>
  <c r="L7" i="25" s="1"/>
  <c r="K8" i="25"/>
  <c r="L8" i="25" s="1"/>
  <c r="K9" i="25"/>
  <c r="L9" i="25" s="1"/>
  <c r="K10" i="25"/>
  <c r="L10" i="25" s="1"/>
  <c r="K11" i="25"/>
  <c r="L11" i="25" s="1"/>
  <c r="K12" i="25"/>
  <c r="L12" i="25" s="1"/>
  <c r="K13" i="25"/>
  <c r="L13" i="25" s="1"/>
  <c r="K14" i="25"/>
  <c r="L14" i="25" s="1"/>
  <c r="K15" i="25"/>
  <c r="L15" i="25" s="1"/>
  <c r="K17" i="25"/>
  <c r="L17" i="25" s="1"/>
  <c r="K18" i="25"/>
  <c r="L18" i="25" s="1"/>
  <c r="K19" i="25"/>
  <c r="L19" i="25" s="1"/>
  <c r="K20" i="25"/>
  <c r="L20" i="25" s="1"/>
  <c r="K21" i="25"/>
  <c r="L21" i="25" s="1"/>
  <c r="K22" i="25"/>
  <c r="L22" i="25" s="1"/>
  <c r="K23" i="25"/>
  <c r="L23" i="25" s="1"/>
  <c r="K5" i="25"/>
  <c r="K16" i="25"/>
  <c r="L16" i="25" s="1"/>
  <c r="M4" i="25" a="1"/>
  <c r="H23" i="25"/>
  <c r="D8" i="17"/>
  <c r="D7" i="17"/>
  <c r="D11" i="17"/>
  <c r="D6" i="17"/>
  <c r="D9" i="17"/>
  <c r="D10" i="17"/>
  <c r="D12" i="17"/>
  <c r="D13" i="17"/>
  <c r="D14" i="17"/>
  <c r="D15" i="17"/>
  <c r="D16" i="17"/>
  <c r="D17" i="17"/>
  <c r="D19" i="17"/>
  <c r="D20" i="17"/>
  <c r="D21" i="17"/>
  <c r="D22" i="17"/>
  <c r="D23" i="17"/>
  <c r="D24" i="17"/>
  <c r="D4" i="17"/>
  <c r="D5" i="17"/>
  <c r="D18" i="17"/>
  <c r="L5" i="25" l="1"/>
  <c r="N6" i="25"/>
  <c r="N12" i="25"/>
  <c r="N17" i="25"/>
  <c r="N21" i="25"/>
  <c r="N25" i="25"/>
  <c r="N8" i="25"/>
  <c r="N13" i="25"/>
  <c r="N22" i="25"/>
  <c r="N7" i="25"/>
  <c r="N14" i="25"/>
  <c r="N19" i="25"/>
  <c r="N24" i="25"/>
  <c r="N9" i="25"/>
  <c r="N15" i="25"/>
  <c r="N20" i="25"/>
  <c r="N26" i="25"/>
  <c r="N10" i="25"/>
  <c r="N16" i="25"/>
  <c r="N18" i="25"/>
  <c r="N23" i="25"/>
  <c r="N11" i="25"/>
  <c r="M4" i="25"/>
  <c r="C6" i="11" l="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5" i="11"/>
  <c r="G4" i="17" l="1"/>
  <c r="G7" i="17"/>
  <c r="C6" i="24"/>
  <c r="C5" i="24"/>
  <c r="C45" i="24" l="1"/>
  <c r="C176" i="24"/>
  <c r="C59" i="24"/>
  <c r="C145" i="24"/>
  <c r="C151" i="24"/>
  <c r="C159" i="24"/>
  <c r="C167" i="24"/>
  <c r="C175" i="24"/>
  <c r="C189" i="24"/>
  <c r="C209" i="24"/>
  <c r="C194" i="24"/>
  <c r="C154" i="24"/>
  <c r="C114" i="24"/>
  <c r="C90" i="24"/>
  <c r="C57" i="24"/>
  <c r="C46" i="24"/>
  <c r="C35" i="24"/>
  <c r="C27" i="24"/>
  <c r="C13" i="24"/>
  <c r="C192" i="24"/>
  <c r="C152" i="24"/>
  <c r="C128" i="24"/>
  <c r="C88" i="24"/>
  <c r="C56" i="24"/>
  <c r="C39" i="24"/>
  <c r="C25" i="24"/>
  <c r="C9" i="24"/>
  <c r="C142" i="24"/>
  <c r="C102" i="24"/>
  <c r="C78" i="24"/>
  <c r="C48" i="24"/>
  <c r="C147" i="24"/>
  <c r="C153" i="24"/>
  <c r="C161" i="24"/>
  <c r="C169" i="24"/>
  <c r="C177" i="24"/>
  <c r="C185" i="24"/>
  <c r="C195" i="24"/>
  <c r="C203" i="24"/>
  <c r="C186" i="24"/>
  <c r="C162" i="24"/>
  <c r="C138" i="24"/>
  <c r="C98" i="24"/>
  <c r="C66" i="24"/>
  <c r="C44" i="24"/>
  <c r="C33" i="24"/>
  <c r="C21" i="24"/>
  <c r="C11" i="24"/>
  <c r="C168" i="24"/>
  <c r="C144" i="24"/>
  <c r="C120" i="24"/>
  <c r="C96" i="24"/>
  <c r="C72" i="24"/>
  <c r="C53" i="24"/>
  <c r="C31" i="24"/>
  <c r="C15" i="24"/>
  <c r="C158" i="24"/>
  <c r="C206" i="24"/>
  <c r="C182" i="24"/>
  <c r="C166" i="24"/>
  <c r="C126" i="24"/>
  <c r="C196" i="24"/>
  <c r="C180" i="24"/>
  <c r="C164" i="24"/>
  <c r="C148" i="24"/>
  <c r="C132" i="24"/>
  <c r="C116" i="24"/>
  <c r="C92" i="24"/>
  <c r="C76" i="24"/>
  <c r="C54" i="24"/>
  <c r="C50" i="24"/>
  <c r="C47" i="24"/>
  <c r="C42" i="24"/>
  <c r="C40" i="24"/>
  <c r="C38" i="24"/>
  <c r="C36" i="24"/>
  <c r="C34" i="24"/>
  <c r="C32" i="24"/>
  <c r="C30" i="24"/>
  <c r="C28" i="24"/>
  <c r="C26" i="24"/>
  <c r="C24" i="24"/>
  <c r="C22" i="24"/>
  <c r="C20" i="24"/>
  <c r="C18" i="24"/>
  <c r="C16" i="24"/>
  <c r="C14" i="24"/>
  <c r="C12" i="24"/>
  <c r="C171" i="24"/>
  <c r="C179" i="24"/>
  <c r="C187" i="24"/>
  <c r="C197" i="24"/>
  <c r="C201" i="24"/>
  <c r="C202" i="24"/>
  <c r="C178" i="24"/>
  <c r="C146" i="24"/>
  <c r="C130" i="24"/>
  <c r="C82" i="24"/>
  <c r="C49" i="24"/>
  <c r="C37" i="24"/>
  <c r="C29" i="24"/>
  <c r="C17" i="24"/>
  <c r="C200" i="24"/>
  <c r="C184" i="24"/>
  <c r="C160" i="24"/>
  <c r="C136" i="24"/>
  <c r="C112" i="24"/>
  <c r="C104" i="24"/>
  <c r="C80" i="24"/>
  <c r="C64" i="24"/>
  <c r="C43" i="24"/>
  <c r="C19" i="24"/>
  <c r="C190" i="24"/>
  <c r="C118" i="24"/>
  <c r="C70" i="24"/>
  <c r="C174" i="24"/>
  <c r="C150" i="24"/>
  <c r="C94" i="24"/>
  <c r="C204" i="24"/>
  <c r="C188" i="24"/>
  <c r="C172" i="24"/>
  <c r="C156" i="24"/>
  <c r="C140" i="24"/>
  <c r="C124" i="24"/>
  <c r="C108" i="24"/>
  <c r="C100" i="24"/>
  <c r="C84" i="24"/>
  <c r="C68" i="24"/>
  <c r="C10" i="24"/>
  <c r="C51" i="24"/>
  <c r="C58" i="24"/>
  <c r="C55" i="24"/>
  <c r="C61" i="24"/>
  <c r="C63" i="24"/>
  <c r="C65" i="24"/>
  <c r="C67" i="24"/>
  <c r="C69" i="24"/>
  <c r="C71" i="24"/>
  <c r="C73" i="24"/>
  <c r="C75" i="24"/>
  <c r="C77" i="24"/>
  <c r="C79" i="24"/>
  <c r="C81" i="24"/>
  <c r="C83" i="24"/>
  <c r="C85" i="24"/>
  <c r="C87" i="24"/>
  <c r="C89" i="24"/>
  <c r="C91" i="24"/>
  <c r="C93" i="24"/>
  <c r="C95" i="24"/>
  <c r="C97" i="24"/>
  <c r="C99" i="24"/>
  <c r="C101" i="24"/>
  <c r="C103" i="24"/>
  <c r="C105" i="24"/>
  <c r="C107" i="24"/>
  <c r="C109" i="24"/>
  <c r="C111" i="24"/>
  <c r="C113" i="24"/>
  <c r="C115" i="24"/>
  <c r="C117" i="24"/>
  <c r="C119" i="24"/>
  <c r="C121" i="24"/>
  <c r="C123" i="24"/>
  <c r="C125" i="24"/>
  <c r="C127" i="24"/>
  <c r="C129" i="24"/>
  <c r="C131" i="24"/>
  <c r="C133" i="24"/>
  <c r="C135" i="24"/>
  <c r="C137" i="24"/>
  <c r="C139" i="24"/>
  <c r="C141" i="24"/>
  <c r="C143" i="24"/>
  <c r="C149" i="24"/>
  <c r="C157" i="24"/>
  <c r="C163" i="24"/>
  <c r="C173" i="24"/>
  <c r="C183" i="24"/>
  <c r="C193" i="24"/>
  <c r="C207" i="24"/>
  <c r="C122" i="24"/>
  <c r="C155" i="24"/>
  <c r="C165" i="24"/>
  <c r="C181" i="24"/>
  <c r="C191" i="24"/>
  <c r="C199" i="24"/>
  <c r="C205" i="24"/>
  <c r="C60" i="24"/>
  <c r="C170" i="24"/>
  <c r="C106" i="24"/>
  <c r="C74" i="24"/>
  <c r="C41" i="24"/>
  <c r="C23" i="24"/>
  <c r="C198" i="24"/>
  <c r="C134" i="24"/>
  <c r="C110" i="24"/>
  <c r="C86" i="24"/>
  <c r="C62" i="24"/>
  <c r="C52" i="24"/>
  <c r="C208" i="24"/>
  <c r="F12" i="24"/>
  <c r="F9" i="24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<sst xmlns="http://purl.oclc.org/ooxml/spreadsheetml/main" count="32" uniqueCount="23">
  <si>
    <t>Date</t>
  </si>
  <si>
    <t>Frequency</t>
  </si>
  <si>
    <t>Returns</t>
  </si>
  <si>
    <t>Sorted Returns</t>
  </si>
  <si>
    <t>Total</t>
  </si>
  <si>
    <t>Frequency (%)</t>
  </si>
  <si>
    <t>VaR</t>
  </si>
  <si>
    <t>VaR based on the normal distribution</t>
  </si>
  <si>
    <t>Parameters of the normal distribution</t>
  </si>
  <si>
    <t>Mean</t>
  </si>
  <si>
    <t>Standard deviation</t>
  </si>
  <si>
    <t>Return</t>
  </si>
  <si>
    <t xml:space="preserve">Probability density </t>
  </si>
  <si>
    <t>Data for the CAC 40 index</t>
  </si>
  <si>
    <t>Closing price</t>
  </si>
  <si>
    <t>p</t>
  </si>
  <si>
    <t>VaR based on the historical distribution</t>
  </si>
  <si>
    <t>Change</t>
  </si>
  <si>
    <t>Minimum</t>
  </si>
  <si>
    <t>Maximum</t>
  </si>
  <si>
    <t>Range</t>
  </si>
  <si>
    <t>Nbins</t>
  </si>
  <si>
    <t>Underflow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</si>
</sst>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4" fillId="34" borderId="0" applyNumberFormat="0" applyAlignment="0" applyProtection="0"/>
  </cellStyleXfs>
  <cellXfs count="36">
    <xf numFmtId="0" fontId="0" fillId="0" borderId="0" xfId="0"/>
    <xf numFmtId="10" fontId="0" fillId="0" borderId="0" xfId="1" applyNumberFormat="1" applyFont="1"/>
    <xf numFmtId="0" fontId="16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22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0" fontId="16" fillId="0" borderId="10" xfId="1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0" fontId="21" fillId="33" borderId="0" xfId="0" applyNumberFormat="1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0" fontId="21" fillId="33" borderId="10" xfId="1" applyNumberFormat="1" applyFont="1" applyFill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9" fontId="0" fillId="0" borderId="0" xfId="0" applyNumberFormat="1" applyAlignment="1">
      <alignment vertical="center"/>
    </xf>
    <xf numFmtId="0" fontId="16" fillId="0" borderId="10" xfId="0" applyFont="1" applyBorder="1" applyAlignment="1">
      <alignment horizontal="center" vertical="center"/>
    </xf>
    <xf numFmtId="9" fontId="1" fillId="0" borderId="10" xfId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3" fillId="0" borderId="0" xfId="43"/>
    <xf numFmtId="0" fontId="23" fillId="0" borderId="0" xfId="43" applyFill="1"/>
    <xf numFmtId="10" fontId="23" fillId="0" borderId="0" xfId="1" applyNumberFormat="1" applyFont="1"/>
    <xf numFmtId="9" fontId="23" fillId="0" borderId="0" xfId="43" applyNumberForma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Intro_Hd" xfId="44" xr:uid="{A1FEC3F4-B3DD-4951-975A-23F769B5EFAB}"/>
    <cellStyle name="Linked Cell" xfId="13" builtinId="24" customBuiltin="1"/>
    <cellStyle name="Neutral" xfId="9" builtinId="28" customBuiltin="1"/>
    <cellStyle name="Normal" xfId="0" builtinId="0"/>
    <cellStyle name="Normal 2" xfId="43" xr:uid="{CF05B573-F417-4275-AA8C-2CF700721F44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hartsheet" Target="chartsheets/sheet2.xml"/><Relationship Id="rId11" Type="http://purl.oclc.org/ooxml/officeDocument/relationships/calcChain" Target="calcChain.xml"/><Relationship Id="rId5" Type="http://purl.oclc.org/ooxml/officeDocument/relationships/worksheet" Target="worksheets/sheet4.xml"/><Relationship Id="rId10" Type="http://purl.oclc.org/ooxml/officeDocument/relationships/sheetMetadata" Target="metadata.xml"/><Relationship Id="rId4" Type="http://purl.oclc.org/ooxml/officeDocument/relationships/chartsheet" Target="chartsheets/sheet1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482370047255543"/>
          <c:w val="0.89019685039370078"/>
          <c:h val="0.695583407103697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MyVersion!$L$5:$L$26</c:f>
              <c:strCache>
                <c:ptCount val="22"/>
                <c:pt idx="0">
                  <c:v>(-13--12)</c:v>
                </c:pt>
                <c:pt idx="1">
                  <c:v>(-12--11)</c:v>
                </c:pt>
                <c:pt idx="2">
                  <c:v>(-11--10)</c:v>
                </c:pt>
                <c:pt idx="3">
                  <c:v>(-10--9)</c:v>
                </c:pt>
                <c:pt idx="4">
                  <c:v>(-9--8)</c:v>
                </c:pt>
                <c:pt idx="5">
                  <c:v>(-8--7)</c:v>
                </c:pt>
                <c:pt idx="6">
                  <c:v>(-7--6)</c:v>
                </c:pt>
                <c:pt idx="7">
                  <c:v>(-6--5)</c:v>
                </c:pt>
                <c:pt idx="8">
                  <c:v>(-5--4)</c:v>
                </c:pt>
                <c:pt idx="9">
                  <c:v>(-4--3)</c:v>
                </c:pt>
                <c:pt idx="10">
                  <c:v>(-3--2)</c:v>
                </c:pt>
                <c:pt idx="11">
                  <c:v>(-2--1)</c:v>
                </c:pt>
                <c:pt idx="12">
                  <c:v>(-1-0)</c:v>
                </c:pt>
                <c:pt idx="13">
                  <c:v>(0-1)</c:v>
                </c:pt>
                <c:pt idx="14">
                  <c:v>(1-2)</c:v>
                </c:pt>
                <c:pt idx="15">
                  <c:v>(2-3)</c:v>
                </c:pt>
                <c:pt idx="16">
                  <c:v>(3-4)</c:v>
                </c:pt>
                <c:pt idx="17">
                  <c:v>(4-5)</c:v>
                </c:pt>
                <c:pt idx="18">
                  <c:v>(5-6)</c:v>
                </c:pt>
                <c:pt idx="19">
                  <c:v>(6-7)</c:v>
                </c:pt>
                <c:pt idx="20">
                  <c:v>(7-8)</c:v>
                </c:pt>
                <c:pt idx="21">
                  <c:v>(8-9)</c:v>
                </c:pt>
              </c:strCache>
            </c:strRef>
          </c:cat>
          <c:val>
            <c:numRef>
              <c:f>MyVersion!$N$5:$N$26</c:f>
              <c:numCache>
                <c:formatCode>0.00%</c:formatCode>
                <c:ptCount val="22"/>
                <c:pt idx="0">
                  <c:v>2.0408163265306124E-3</c:v>
                </c:pt>
                <c:pt idx="1">
                  <c:v>2.0408163265306124E-3</c:v>
                </c:pt>
                <c:pt idx="2">
                  <c:v>2.0408163265306124E-3</c:v>
                </c:pt>
                <c:pt idx="3">
                  <c:v>2.0408163265306124E-3</c:v>
                </c:pt>
                <c:pt idx="4">
                  <c:v>4.0816326530612249E-3</c:v>
                </c:pt>
                <c:pt idx="5">
                  <c:v>4.0816326530612249E-3</c:v>
                </c:pt>
                <c:pt idx="6">
                  <c:v>4.0816326530612249E-3</c:v>
                </c:pt>
                <c:pt idx="7">
                  <c:v>8.1632653061224497E-3</c:v>
                </c:pt>
                <c:pt idx="8">
                  <c:v>1.8367346938775512E-2</c:v>
                </c:pt>
                <c:pt idx="9">
                  <c:v>3.4693877551020408E-2</c:v>
                </c:pt>
                <c:pt idx="10">
                  <c:v>6.1224489795918366E-2</c:v>
                </c:pt>
                <c:pt idx="11">
                  <c:v>0.14285714285714285</c:v>
                </c:pt>
                <c:pt idx="12">
                  <c:v>0.44489795918367347</c:v>
                </c:pt>
                <c:pt idx="13">
                  <c:v>0.83061224489795915</c:v>
                </c:pt>
                <c:pt idx="14">
                  <c:v>0.93877551020408168</c:v>
                </c:pt>
                <c:pt idx="15">
                  <c:v>0.98163265306122449</c:v>
                </c:pt>
                <c:pt idx="16">
                  <c:v>0.98775510204081629</c:v>
                </c:pt>
                <c:pt idx="17">
                  <c:v>0.99183673469387756</c:v>
                </c:pt>
                <c:pt idx="18">
                  <c:v>0.99591836734693873</c:v>
                </c:pt>
                <c:pt idx="19">
                  <c:v>0.99591836734693873</c:v>
                </c:pt>
                <c:pt idx="20">
                  <c:v>0.99795918367346936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9-4C1F-8D44-37E7ABE84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958189871"/>
        <c:axId val="958190351"/>
      </c:barChart>
      <c:catAx>
        <c:axId val="95818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90351"/>
        <c:crosses val="autoZero"/>
        <c:auto val="1"/>
        <c:lblAlgn val="ctr"/>
        <c:lblOffset val="100"/>
        <c:noMultiLvlLbl val="0"/>
      </c:catAx>
      <c:valAx>
        <c:axId val="95819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8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4209250299823"/>
          <c:y val="2.8360470330655904E-2"/>
          <c:w val="0.85951825751067412"/>
          <c:h val="0.8166843073635896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accent1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427-DB42-84B4-62B3A54A8EE6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427-DB42-84B4-62B3A54A8EE6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427-DB42-84B4-62B3A54A8EE6}"/>
              </c:ext>
            </c:extLst>
          </c:dPt>
          <c:cat>
            <c:numRef>
              <c:f>'Data Historical VaR'!$B$4:$B$24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'Data Historical VaR'!$D$4:$D$23</c:f>
              <c:numCache>
                <c:formatCode>0%</c:formatCode>
                <c:ptCount val="20"/>
                <c:pt idx="0">
                  <c:v>2.0408163265306124E-3</c:v>
                </c:pt>
                <c:pt idx="1">
                  <c:v>0</c:v>
                </c:pt>
                <c:pt idx="2">
                  <c:v>2.0408163265306124E-3</c:v>
                </c:pt>
                <c:pt idx="3">
                  <c:v>0</c:v>
                </c:pt>
                <c:pt idx="4">
                  <c:v>0</c:v>
                </c:pt>
                <c:pt idx="5">
                  <c:v>4.0816326530612249E-3</c:v>
                </c:pt>
                <c:pt idx="6">
                  <c:v>1.020408163265306E-2</c:v>
                </c:pt>
                <c:pt idx="7">
                  <c:v>1.6326530612244899E-2</c:v>
                </c:pt>
                <c:pt idx="8">
                  <c:v>2.6530612244897958E-2</c:v>
                </c:pt>
                <c:pt idx="9">
                  <c:v>8.1632653061224483E-2</c:v>
                </c:pt>
                <c:pt idx="10">
                  <c:v>0.30204081632653063</c:v>
                </c:pt>
                <c:pt idx="11">
                  <c:v>0.38571428571428573</c:v>
                </c:pt>
                <c:pt idx="12">
                  <c:v>0.10816326530612246</c:v>
                </c:pt>
                <c:pt idx="13">
                  <c:v>4.2857142857142858E-2</c:v>
                </c:pt>
                <c:pt idx="14">
                  <c:v>6.1224489795918364E-3</c:v>
                </c:pt>
                <c:pt idx="15">
                  <c:v>4.0816326530612249E-3</c:v>
                </c:pt>
                <c:pt idx="16">
                  <c:v>4.0816326530612249E-3</c:v>
                </c:pt>
                <c:pt idx="17">
                  <c:v>0</c:v>
                </c:pt>
                <c:pt idx="18">
                  <c:v>2.0408163265306124E-3</c:v>
                </c:pt>
                <c:pt idx="19">
                  <c:v>2.0408163265306124E-3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7-DB42-84B4-62B3A54A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3"/>
        <c:axId val="1630694144"/>
        <c:axId val="1619095200"/>
      </c:barChart>
      <c:catAx>
        <c:axId val="163069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600"/>
                  <a:t>Returns</a:t>
                </a:r>
              </a:p>
            </c:rich>
          </c:tx>
          <c:layout>
            <c:manualLayout>
              <c:xMode val="edge"/>
              <c:yMode val="edge"/>
              <c:x val="0.53366028692680845"/>
              <c:y val="0.9235134003350083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19095200"/>
        <c:crosses val="autoZero"/>
        <c:auto val="1"/>
        <c:lblAlgn val="ctr"/>
        <c:lblOffset val="100"/>
        <c:tickMarkSkip val="1"/>
        <c:noMultiLvlLbl val="0"/>
      </c:catAx>
      <c:valAx>
        <c:axId val="1619095200"/>
        <c:scaling>
          <c:orientation val="minMax"/>
          <c:max val="0.4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600"/>
                  <a:t>Frequency</a:t>
                </a:r>
              </a:p>
              <a:p>
                <a:pPr>
                  <a:defRPr sz="1200"/>
                </a:pPr>
                <a:endParaRPr lang="en-US" sz="1600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30694144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4807103030651"/>
          <c:y val="2.8318852423122879E-2"/>
          <c:w val="0.8581222817263805"/>
          <c:h val="0.80611691558423382"/>
        </c:manualLayout>
      </c:layout>
      <c:lineChart>
        <c:grouping val="standard"/>
        <c:varyColors val="0"/>
        <c:ser>
          <c:idx val="0"/>
          <c:order val="0"/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5CF-BC48-BCE3-921BE7780040}"/>
              </c:ext>
            </c:extLst>
          </c:dPt>
          <c:cat>
            <c:numRef>
              <c:f>'Data Normal VaR'!$B$9:$B$209</c:f>
              <c:numCache>
                <c:formatCode>0.00%</c:formatCode>
                <c:ptCount val="20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-4.2999999999999899E-2</c:v>
                </c:pt>
                <c:pt idx="58">
                  <c:v>-4.1999999999999899E-2</c:v>
                </c:pt>
                <c:pt idx="59">
                  <c:v>-4.0999999999999898E-2</c:v>
                </c:pt>
                <c:pt idx="60">
                  <c:v>-3.9999999999999897E-2</c:v>
                </c:pt>
                <c:pt idx="61">
                  <c:v>-3.8999999999999903E-2</c:v>
                </c:pt>
                <c:pt idx="62">
                  <c:v>-3.7999999999999902E-2</c:v>
                </c:pt>
                <c:pt idx="63">
                  <c:v>-3.6999999999999901E-2</c:v>
                </c:pt>
                <c:pt idx="64">
                  <c:v>-3.59999999999999E-2</c:v>
                </c:pt>
                <c:pt idx="65">
                  <c:v>-3.4999999999999899E-2</c:v>
                </c:pt>
                <c:pt idx="66">
                  <c:v>-3.3999999999999898E-2</c:v>
                </c:pt>
                <c:pt idx="67">
                  <c:v>-3.2999999999999897E-2</c:v>
                </c:pt>
                <c:pt idx="68">
                  <c:v>-3.1999999999999897E-2</c:v>
                </c:pt>
                <c:pt idx="69">
                  <c:v>-3.0999999999999899E-2</c:v>
                </c:pt>
                <c:pt idx="70">
                  <c:v>-2.9999999999999898E-2</c:v>
                </c:pt>
                <c:pt idx="71">
                  <c:v>-2.8999999999999901E-2</c:v>
                </c:pt>
                <c:pt idx="72">
                  <c:v>-2.79999999999999E-2</c:v>
                </c:pt>
                <c:pt idx="73">
                  <c:v>-2.6999999999999899E-2</c:v>
                </c:pt>
                <c:pt idx="74">
                  <c:v>-2.5999999999999902E-2</c:v>
                </c:pt>
                <c:pt idx="75">
                  <c:v>-2.4999999999999901E-2</c:v>
                </c:pt>
                <c:pt idx="76">
                  <c:v>-2.39999999999999E-2</c:v>
                </c:pt>
                <c:pt idx="77">
                  <c:v>-2.2999999999999899E-2</c:v>
                </c:pt>
                <c:pt idx="78">
                  <c:v>-2.1999999999999902E-2</c:v>
                </c:pt>
                <c:pt idx="79">
                  <c:v>-2.0999999999999901E-2</c:v>
                </c:pt>
                <c:pt idx="80">
                  <c:v>-1.99999999999999E-2</c:v>
                </c:pt>
                <c:pt idx="81">
                  <c:v>-1.8999999999999899E-2</c:v>
                </c:pt>
                <c:pt idx="82">
                  <c:v>-1.7999999999999901E-2</c:v>
                </c:pt>
                <c:pt idx="83">
                  <c:v>-1.6999999999999901E-2</c:v>
                </c:pt>
                <c:pt idx="84">
                  <c:v>-1.59999999999999E-2</c:v>
                </c:pt>
                <c:pt idx="85">
                  <c:v>-1.4999999999999901E-2</c:v>
                </c:pt>
                <c:pt idx="86">
                  <c:v>-1.39999999999999E-2</c:v>
                </c:pt>
                <c:pt idx="87">
                  <c:v>-1.2999999999999901E-2</c:v>
                </c:pt>
                <c:pt idx="88">
                  <c:v>-1.19999999999999E-2</c:v>
                </c:pt>
                <c:pt idx="89">
                  <c:v>-1.09999999999999E-2</c:v>
                </c:pt>
                <c:pt idx="90">
                  <c:v>-9.99999999999991E-3</c:v>
                </c:pt>
                <c:pt idx="91">
                  <c:v>-8.9999999999999108E-3</c:v>
                </c:pt>
                <c:pt idx="92">
                  <c:v>-7.99999999999991E-3</c:v>
                </c:pt>
                <c:pt idx="93">
                  <c:v>-6.9999999999999099E-3</c:v>
                </c:pt>
                <c:pt idx="94">
                  <c:v>-5.9999999999999099E-3</c:v>
                </c:pt>
                <c:pt idx="95">
                  <c:v>-4.9999999999999099E-3</c:v>
                </c:pt>
                <c:pt idx="96">
                  <c:v>-3.9999999999999099E-3</c:v>
                </c:pt>
                <c:pt idx="97">
                  <c:v>-2.9999999999999099E-3</c:v>
                </c:pt>
                <c:pt idx="98">
                  <c:v>-1.9999999999998999E-3</c:v>
                </c:pt>
                <c:pt idx="99">
                  <c:v>-9.9999999999990396E-4</c:v>
                </c:pt>
                <c:pt idx="100">
                  <c:v>0</c:v>
                </c:pt>
                <c:pt idx="101">
                  <c:v>1E-3</c:v>
                </c:pt>
                <c:pt idx="102">
                  <c:v>1.9999999999999901E-3</c:v>
                </c:pt>
                <c:pt idx="103">
                  <c:v>2.9999999999999901E-3</c:v>
                </c:pt>
                <c:pt idx="104">
                  <c:v>3.9999999999999897E-3</c:v>
                </c:pt>
                <c:pt idx="105">
                  <c:v>4.9999999999999897E-3</c:v>
                </c:pt>
                <c:pt idx="106">
                  <c:v>5.9999999999999897E-3</c:v>
                </c:pt>
                <c:pt idx="107">
                  <c:v>6.9999999999999897E-3</c:v>
                </c:pt>
                <c:pt idx="108">
                  <c:v>7.9999999999999898E-3</c:v>
                </c:pt>
                <c:pt idx="109">
                  <c:v>8.9999999999999906E-3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</c:numCache>
            </c:numRef>
          </c:cat>
          <c:val>
            <c:numRef>
              <c:f>'Data Normal VaR'!$C$9:$C$209</c:f>
              <c:numCache>
                <c:formatCode>General</c:formatCode>
                <c:ptCount val="201"/>
                <c:pt idx="0">
                  <c:v>3.5708943324740657E-8</c:v>
                </c:pt>
                <c:pt idx="1">
                  <c:v>5.3475205974383216E-8</c:v>
                </c:pt>
                <c:pt idx="2">
                  <c:v>7.9757790267176808E-8</c:v>
                </c:pt>
                <c:pt idx="3">
                  <c:v>1.1847833441846672E-7</c:v>
                </c:pt>
                <c:pt idx="4">
                  <c:v>1.7528709649815173E-7</c:v>
                </c:pt>
                <c:pt idx="5">
                  <c:v>2.5828913299776462E-7</c:v>
                </c:pt>
                <c:pt idx="6">
                  <c:v>3.7905960147465618E-7</c:v>
                </c:pt>
                <c:pt idx="7">
                  <c:v>5.5405649319560168E-7</c:v>
                </c:pt>
                <c:pt idx="8">
                  <c:v>8.0657689315485633E-7</c:v>
                </c:pt>
                <c:pt idx="9">
                  <c:v>1.1694527607336067E-6</c:v>
                </c:pt>
                <c:pt idx="10">
                  <c:v>1.6887477009892945E-6</c:v>
                </c:pt>
                <c:pt idx="11">
                  <c:v>2.4288015879757518E-6</c:v>
                </c:pt>
                <c:pt idx="12">
                  <c:v>3.4790805629998935E-6</c:v>
                </c:pt>
                <c:pt idx="13">
                  <c:v>4.963432419012319E-6</c:v>
                </c:pt>
                <c:pt idx="14">
                  <c:v>7.0525296466328861E-6</c:v>
                </c:pt>
                <c:pt idx="15">
                  <c:v>9.9805139952227142E-6</c:v>
                </c:pt>
                <c:pt idx="16">
                  <c:v>1.4067148610052708E-5</c:v>
                </c:pt>
                <c:pt idx="17">
                  <c:v>1.9747149908681737E-5</c:v>
                </c:pt>
                <c:pt idx="18">
                  <c:v>2.7608826700005629E-5</c:v>
                </c:pt>
                <c:pt idx="19">
                  <c:v>3.844471611714948E-5</c:v>
                </c:pt>
                <c:pt idx="20">
                  <c:v>5.3317594335039833E-5</c:v>
                </c:pt>
                <c:pt idx="21">
                  <c:v>7.3646076331623415E-5</c:v>
                </c:pt>
                <c:pt idx="22">
                  <c:v>1.0131502629466705E-4</c:v>
                </c:pt>
                <c:pt idx="23">
                  <c:v>1.3881720287843029E-4</c:v>
                </c:pt>
                <c:pt idx="24">
                  <c:v>1.8943398576160039E-4</c:v>
                </c:pt>
                <c:pt idx="25">
                  <c:v>2.5746469521313462E-4</c:v>
                </c:pt>
                <c:pt idx="26">
                  <c:v>3.4851594537005837E-4</c:v>
                </c:pt>
                <c:pt idx="27">
                  <c:v>4.6986468070666016E-4</c:v>
                </c:pt>
                <c:pt idx="28">
                  <c:v>6.3091104248959415E-4</c:v>
                </c:pt>
                <c:pt idx="29">
                  <c:v>8.4373999624109486E-4</c:v>
                </c:pt>
                <c:pt idx="30">
                  <c:v>1.123813706697923E-3</c:v>
                </c:pt>
                <c:pt idx="31">
                  <c:v>1.4908199395568043E-3</c:v>
                </c:pt>
                <c:pt idx="32">
                  <c:v>1.9697052426878689E-3</c:v>
                </c:pt>
                <c:pt idx="33">
                  <c:v>2.5919252289285533E-3</c:v>
                </c:pt>
                <c:pt idx="34">
                  <c:v>3.3969478306133069E-3</c:v>
                </c:pt>
                <c:pt idx="35">
                  <c:v>4.4340487673855079E-3</c:v>
                </c:pt>
                <c:pt idx="36">
                  <c:v>5.7644414659911254E-3</c:v>
                </c:pt>
                <c:pt idx="37">
                  <c:v>7.4637860501623257E-3</c:v>
                </c:pt>
                <c:pt idx="38">
                  <c:v>9.6251234887402906E-3</c:v>
                </c:pt>
                <c:pt idx="39">
                  <c:v>1.2362281210882623E-2</c:v>
                </c:pt>
                <c:pt idx="40">
                  <c:v>1.5813795082589805E-2</c:v>
                </c:pt>
                <c:pt idx="41">
                  <c:v>2.0147389162533648E-2</c:v>
                </c:pt>
                <c:pt idx="42">
                  <c:v>2.5565048660083255E-2</c:v>
                </c:pt>
                <c:pt idx="43">
                  <c:v>3.2308712530441389E-2</c:v>
                </c:pt>
                <c:pt idx="44">
                  <c:v>4.0666599688951387E-2</c:v>
                </c:pt>
                <c:pt idx="45">
                  <c:v>5.0980166463222044E-2</c:v>
                </c:pt>
                <c:pt idx="46">
                  <c:v>6.3651672237842544E-2</c:v>
                </c:pt>
                <c:pt idx="47">
                  <c:v>7.9152304982506735E-2</c:v>
                </c:pt>
                <c:pt idx="48">
                  <c:v>9.8030788319861201E-2</c:v>
                </c:pt>
                <c:pt idx="49">
                  <c:v>0.12092235698505817</c:v>
                </c:pt>
                <c:pt idx="50">
                  <c:v>0.14855794817037551</c:v>
                </c:pt>
                <c:pt idx="51">
                  <c:v>0.18177341280880893</c:v>
                </c:pt>
                <c:pt idx="52">
                  <c:v>0.22151850410142337</c:v>
                </c:pt>
                <c:pt idx="53">
                  <c:v>0.26886535163692127</c:v>
                </c:pt>
                <c:pt idx="54">
                  <c:v>0.32501607974573454</c:v>
                </c:pt>
                <c:pt idx="55">
                  <c:v>0.39130918009764915</c:v>
                </c:pt>
                <c:pt idx="56">
                  <c:v>0.46922420317249175</c:v>
                </c:pt>
                <c:pt idx="57">
                  <c:v>0.56038429361950826</c:v>
                </c:pt>
                <c:pt idx="58">
                  <c:v>0.66655606346421936</c:v>
                </c:pt>
                <c:pt idx="59">
                  <c:v>0.78964627761640305</c:v>
                </c:pt>
                <c:pt idx="60">
                  <c:v>0.93169482127253966</c:v>
                </c:pt>
                <c:pt idx="61">
                  <c:v>1.0948634316550745</c:v>
                </c:pt>
                <c:pt idx="62">
                  <c:v>1.2814197099673186</c:v>
                </c:pt>
                <c:pt idx="63">
                  <c:v>1.4937159859882307</c:v>
                </c:pt>
                <c:pt idx="64">
                  <c:v>1.7341626893602438</c:v>
                </c:pt>
                <c:pt idx="65">
                  <c:v>2.0051959895700704</c:v>
                </c:pt>
                <c:pt idx="66">
                  <c:v>2.3092396011914</c:v>
                </c:pt>
                <c:pt idx="67">
                  <c:v>2.648660811349147</c:v>
                </c:pt>
                <c:pt idx="68">
                  <c:v>3.0257209705252972</c:v>
                </c:pt>
                <c:pt idx="69">
                  <c:v>3.442520892347066</c:v>
                </c:pt>
                <c:pt idx="70">
                  <c:v>3.9009418280598727</c:v>
                </c:pt>
                <c:pt idx="71">
                  <c:v>4.4025829107733268</c:v>
                </c:pt>
                <c:pt idx="72">
                  <c:v>4.9486961957499469</c:v>
                </c:pt>
                <c:pt idx="73">
                  <c:v>5.5401206473102738</c:v>
                </c:pt>
                <c:pt idx="74">
                  <c:v>6.1772166307852148</c:v>
                </c:pt>
                <c:pt idx="75">
                  <c:v>6.8598026492206676</c:v>
                </c:pt>
                <c:pt idx="76">
                  <c:v>7.5870962089289611</c:v>
                </c:pt>
                <c:pt idx="77">
                  <c:v>8.3576607954815518</c:v>
                </c:pt>
                <c:pt idx="78">
                  <c:v>9.1693609831419423</c:v>
                </c:pt>
                <c:pt idx="79">
                  <c:v>10.019327678163803</c:v>
                </c:pt>
                <c:pt idx="80">
                  <c:v>10.903935403781889</c:v>
                </c:pt>
                <c:pt idx="81">
                  <c:v>11.818793368373745</c:v>
                </c:pt>
                <c:pt idx="82">
                  <c:v>12.758751817168919</c:v>
                </c:pt>
                <c:pt idx="83">
                  <c:v>13.717924854075665</c:v>
                </c:pt>
                <c:pt idx="84">
                  <c:v>14.689730538967488</c:v>
                </c:pt>
                <c:pt idx="85">
                  <c:v>15.666948625695433</c:v>
                </c:pt>
                <c:pt idx="86">
                  <c:v>16.641795818914304</c:v>
                </c:pt>
                <c:pt idx="87">
                  <c:v>17.606017908173868</c:v>
                </c:pt>
                <c:pt idx="88">
                  <c:v>18.550997602719242</c:v>
                </c:pt>
                <c:pt idx="89">
                  <c:v>19.46787635900219</c:v>
                </c:pt>
                <c:pt idx="90">
                  <c:v>20.347687985068855</c:v>
                </c:pt>
                <c:pt idx="91">
                  <c:v>21.181501342067143</c:v>
                </c:pt>
                <c:pt idx="92">
                  <c:v>21.960569062778056</c:v>
                </c:pt>
                <c:pt idx="93">
                  <c:v>22.676478888420476</c:v>
                </c:pt>
                <c:pt idx="94">
                  <c:v>23.321304003644986</c:v>
                </c:pt>
                <c:pt idx="95">
                  <c:v>23.887748637967153</c:v>
                </c:pt>
                <c:pt idx="96">
                  <c:v>24.369285208257416</c:v>
                </c:pt>
                <c:pt idx="97">
                  <c:v>24.760279405151159</c:v>
                </c:pt>
                <c:pt idx="98">
                  <c:v>25.056099875372045</c:v>
                </c:pt>
                <c:pt idx="99">
                  <c:v>25.25320951603149</c:v>
                </c:pt>
                <c:pt idx="100">
                  <c:v>25.349235865222685</c:v>
                </c:pt>
                <c:pt idx="101">
                  <c:v>25.343018630476966</c:v>
                </c:pt>
                <c:pt idx="102">
                  <c:v>25.234633023858834</c:v>
                </c:pt>
                <c:pt idx="103">
                  <c:v>25.025388247559896</c:v>
                </c:pt>
                <c:pt idx="104">
                  <c:v>24.717801172624103</c:v>
                </c:pt>
                <c:pt idx="105">
                  <c:v>24.315545950668493</c:v>
                </c:pt>
                <c:pt idx="106">
                  <c:v>23.823380968992097</c:v>
                </c:pt>
                <c:pt idx="107">
                  <c:v>23.247055179305836</c:v>
                </c:pt>
                <c:pt idx="108">
                  <c:v>22.593196377705784</c:v>
                </c:pt>
                <c:pt idx="109">
                  <c:v>21.869184469844768</c:v>
                </c:pt>
                <c:pt idx="110">
                  <c:v>21.083013105851879</c:v>
                </c:pt>
                <c:pt idx="111">
                  <c:v>20.243143304220936</c:v>
                </c:pt>
                <c:pt idx="112">
                  <c:v>19.35835279729196</c:v>
                </c:pt>
                <c:pt idx="113">
                  <c:v>18.437584822686965</c:v>
                </c:pt>
                <c:pt idx="114">
                  <c:v>17.489799959549238</c:v>
                </c:pt>
                <c:pt idx="115">
                  <c:v>16.523834374554404</c:v>
                </c:pt>
                <c:pt idx="116">
                  <c:v>15.548267513197869</c:v>
                </c:pt>
                <c:pt idx="117">
                  <c:v>14.571301862798919</c:v>
                </c:pt>
                <c:pt idx="118">
                  <c:v>13.600656943337523</c:v>
                </c:pt>
                <c:pt idx="119">
                  <c:v>12.643479170451164</c:v>
                </c:pt>
                <c:pt idx="120">
                  <c:v>11.706268701989456</c:v>
                </c:pt>
                <c:pt idx="121">
                  <c:v>10.794823845404096</c:v>
                </c:pt>
                <c:pt idx="122">
                  <c:v>9.9142030866877473</c:v>
                </c:pt>
                <c:pt idx="123">
                  <c:v>9.0687043193896617</c:v>
                </c:pt>
                <c:pt idx="124">
                  <c:v>8.2618604187394276</c:v>
                </c:pt>
                <c:pt idx="125">
                  <c:v>7.4964499324761276</c:v>
                </c:pt>
                <c:pt idx="126">
                  <c:v>6.7745213547847518</c:v>
                </c:pt>
                <c:pt idx="127">
                  <c:v>6.0974292176703093</c:v>
                </c:pt>
                <c:pt idx="128">
                  <c:v>5.4658800768161262</c:v>
                </c:pt>
                <c:pt idx="129">
                  <c:v>4.8799863851262204</c:v>
                </c:pt>
                <c:pt idx="130">
                  <c:v>4.3393262327096274</c:v>
                </c:pt>
                <c:pt idx="131">
                  <c:v>3.8430069807313378</c:v>
                </c:pt>
                <c:pt idx="132">
                  <c:v>3.3897309202592334</c:v>
                </c:pt>
                <c:pt idx="133">
                  <c:v>2.9778612366484483</c:v>
                </c:pt>
                <c:pt idx="134">
                  <c:v>2.6054867450565165</c:v>
                </c:pt>
                <c:pt idx="135">
                  <c:v>2.2704840730695297</c:v>
                </c:pt>
                <c:pt idx="136">
                  <c:v>1.9705761920538052</c:v>
                </c:pt>
                <c:pt idx="137">
                  <c:v>1.7033864302528265</c:v>
                </c:pt>
                <c:pt idx="138">
                  <c:v>1.4664873292795049</c:v>
                </c:pt>
                <c:pt idx="139">
                  <c:v>1.257443924132849</c:v>
                </c:pt>
                <c:pt idx="140">
                  <c:v>1.0738512291456177</c:v>
                </c:pt>
                <c:pt idx="141">
                  <c:v>0.91336589369801724</c:v>
                </c:pt>
                <c:pt idx="142">
                  <c:v>0.77373214887138042</c:v>
                </c:pt>
                <c:pt idx="143">
                  <c:v>0.65280229757169794</c:v>
                </c:pt>
                <c:pt idx="144">
                  <c:v>0.54855210536774335</c:v>
                </c:pt>
                <c:pt idx="145">
                  <c:v>0.45909152778958007</c:v>
                </c:pt>
                <c:pt idx="146">
                  <c:v>0.38267126345486385</c:v>
                </c:pt>
                <c:pt idx="147">
                  <c:v>0.31768565318404124</c:v>
                </c:pt>
                <c:pt idx="148">
                  <c:v>0.26267245580536069</c:v>
                </c:pt>
                <c:pt idx="149">
                  <c:v>0.21631002454714132</c:v>
                </c:pt>
                <c:pt idx="150">
                  <c:v>0.17741238684275976</c:v>
                </c:pt>
                <c:pt idx="151">
                  <c:v>0.14492269812155312</c:v>
                </c:pt>
                <c:pt idx="152">
                  <c:v>0.11790549970099548</c:v>
                </c:pt>
                <c:pt idx="153">
                  <c:v>9.5538164993206054E-2</c:v>
                </c:pt>
                <c:pt idx="154">
                  <c:v>7.7101869365939615E-2</c:v>
                </c:pt>
                <c:pt idx="155">
                  <c:v>6.1972369293183137E-2</c:v>
                </c:pt>
                <c:pt idx="156">
                  <c:v>4.9610827671632746E-2</c:v>
                </c:pt>
                <c:pt idx="157">
                  <c:v>3.9554875780121547E-2</c:v>
                </c:pt>
                <c:pt idx="158">
                  <c:v>3.1410059380229144E-2</c:v>
                </c:pt>
                <c:pt idx="159">
                  <c:v>2.4841777630918691E-2</c:v>
                </c:pt>
                <c:pt idx="160">
                  <c:v>1.9567789258033673E-2</c:v>
                </c:pt>
                <c:pt idx="161">
                  <c:v>1.5351330967971418E-2</c:v>
                </c:pt>
                <c:pt idx="162">
                  <c:v>1.1994868401460497E-2</c:v>
                </c:pt>
                <c:pt idx="163">
                  <c:v>9.3344797997579158E-3</c:v>
                </c:pt>
                <c:pt idx="164">
                  <c:v>7.2348566891764802E-3</c:v>
                </c:pt>
                <c:pt idx="165">
                  <c:v>5.5848938822326989E-3</c:v>
                </c:pt>
                <c:pt idx="166">
                  <c:v>4.293832494522338E-3</c:v>
                </c:pt>
                <c:pt idx="167">
                  <c:v>3.2879140122690671E-3</c:v>
                </c:pt>
                <c:pt idx="168">
                  <c:v>2.5075002434334637E-3</c:v>
                </c:pt>
                <c:pt idx="169">
                  <c:v>1.9046127912136482E-3</c:v>
                </c:pt>
                <c:pt idx="170">
                  <c:v>1.440846080860133E-3</c:v>
                </c:pt>
                <c:pt idx="171">
                  <c:v>1.0856095683571454E-3</c:v>
                </c:pt>
                <c:pt idx="172">
                  <c:v>8.1465722851819914E-4</c:v>
                </c:pt>
                <c:pt idx="173">
                  <c:v>6.0886547467888213E-4</c:v>
                </c:pt>
                <c:pt idx="174">
                  <c:v>4.5322406466569674E-4</c:v>
                </c:pt>
                <c:pt idx="175">
                  <c:v>3.3600810584161813E-4</c:v>
                </c:pt>
                <c:pt idx="176">
                  <c:v>2.4810283535949386E-4</c:v>
                </c:pt>
                <c:pt idx="177">
                  <c:v>1.824563071271655E-4</c:v>
                </c:pt>
                <c:pt idx="178">
                  <c:v>1.3363838350119954E-4</c:v>
                </c:pt>
                <c:pt idx="179">
                  <c:v>9.7487453662577892E-5</c:v>
                </c:pt>
                <c:pt idx="180">
                  <c:v>7.0829050539148139E-5</c:v>
                </c:pt>
                <c:pt idx="181">
                  <c:v>5.1253000269563992E-5</c:v>
                </c:pt>
                <c:pt idx="182">
                  <c:v>3.6937912370672138E-5</c:v>
                </c:pt>
                <c:pt idx="183">
                  <c:v>2.6513714774814303E-5</c:v>
                </c:pt>
                <c:pt idx="184">
                  <c:v>1.8954572478549132E-5</c:v>
                </c:pt>
                <c:pt idx="185">
                  <c:v>1.3495922843699314E-5</c:v>
                </c:pt>
                <c:pt idx="186">
                  <c:v>9.570538180056714E-6</c:v>
                </c:pt>
                <c:pt idx="187">
                  <c:v>6.7595115365908738E-6</c:v>
                </c:pt>
                <c:pt idx="188">
                  <c:v>4.7548787526213834E-6</c:v>
                </c:pt>
                <c:pt idx="189">
                  <c:v>3.3312617684275225E-6</c:v>
                </c:pt>
                <c:pt idx="190">
                  <c:v>2.3244662999523524E-6</c:v>
                </c:pt>
                <c:pt idx="191">
                  <c:v>1.615410597998355E-6</c:v>
                </c:pt>
                <c:pt idx="192">
                  <c:v>1.1181183665864355E-6</c:v>
                </c:pt>
                <c:pt idx="193">
                  <c:v>7.7079309429686888E-7</c:v>
                </c:pt>
                <c:pt idx="194">
                  <c:v>5.2921607658259278E-7</c:v>
                </c:pt>
                <c:pt idx="195">
                  <c:v>3.6188736679557903E-7</c:v>
                </c:pt>
                <c:pt idx="196">
                  <c:v>2.4646712336692605E-7</c:v>
                </c:pt>
                <c:pt idx="197">
                  <c:v>1.6718208995006233E-7</c:v>
                </c:pt>
                <c:pt idx="198">
                  <c:v>1.1294465519118618E-7</c:v>
                </c:pt>
                <c:pt idx="199">
                  <c:v>7.5995311199800689E-8</c:v>
                </c:pt>
                <c:pt idx="200">
                  <c:v>5.0927586099189515E-8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7E1-3347-B0C0-B8F0B0406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81344"/>
        <c:axId val="1619423792"/>
      </c:lineChart>
      <c:catAx>
        <c:axId val="161978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Returns</a:t>
                </a:r>
              </a:p>
            </c:rich>
          </c:tx>
          <c:layout>
            <c:manualLayout>
              <c:xMode val="edge"/>
              <c:yMode val="edge"/>
              <c:x val="0.51086577868742233"/>
              <c:y val="0.9037009867915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2379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1619423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%">
                    <a:schemeClr val="accent3">
                      <a:lumMod val="5%"/>
                      <a:lumOff val="95%"/>
                    </a:schemeClr>
                  </a:gs>
                  <a:gs pos="74%">
                    <a:schemeClr val="accent3">
                      <a:lumMod val="45%"/>
                      <a:lumOff val="55%"/>
                    </a:schemeClr>
                  </a:gs>
                  <a:gs pos="83%">
                    <a:schemeClr val="accent3">
                      <a:lumMod val="45%"/>
                      <a:lumOff val="55%"/>
                    </a:schemeClr>
                  </a:gs>
                  <a:gs pos="100%">
                    <a:schemeClr val="accent3">
                      <a:lumMod val="30%"/>
                      <a:lumOff val="70%"/>
                    </a:schemeClr>
                  </a:gs>
                </a:gsLst>
                <a:lin ang="5400000" scaled="1"/>
                <a:tileRect/>
              </a:gra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Probability density</a:t>
                </a:r>
              </a:p>
            </c:rich>
          </c:tx>
          <c:layout>
            <c:manualLayout>
              <c:xMode val="edge"/>
              <c:yMode val="edge"/>
              <c:x val="2.4593968216330524E-2"/>
              <c:y val="0.28829286810919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028D435-D7C2-4EFC-8BBB-011322B8A56B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numFmt formatCode="0.000" sourceLinked="0"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800"/>
            </a:pPr>
            <a:endParaRPr lang="en-US" sz="8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8C4CE2E4-FD00-0A44-B708-DBEB319413DE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AB67722D-8D70-F847-8EC9-0B74D278C344}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purl.oclc.org/ooxml/officeDocument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339090</xdr:colOff>
      <xdr:row>48</xdr:row>
      <xdr:rowOff>41910</xdr:rowOff>
    </xdr:from>
    <xdr:to>
      <xdr:col>13</xdr:col>
      <xdr:colOff>217170</xdr:colOff>
      <xdr:row>73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70097B-55F7-875E-92F8-F43995B67D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8190" y="8477250"/>
              <a:ext cx="4572000" cy="4415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358140</xdr:colOff>
      <xdr:row>3</xdr:row>
      <xdr:rowOff>8876</xdr:rowOff>
    </xdr:from>
    <xdr:to>
      <xdr:col>24</xdr:col>
      <xdr:colOff>129539</xdr:colOff>
      <xdr:row>24</xdr:row>
      <xdr:rowOff>114299</xdr:rowOff>
    </xdr:to>
    <xdr:pic>
      <xdr:nvPicPr>
        <xdr:cNvPr id="3" name="Picture 2" descr="Historical method VaR">
          <a:extLst>
            <a:ext uri="{FF2B5EF4-FFF2-40B4-BE49-F238E27FC236}">
              <a16:creationId xmlns:a16="http://schemas.microsoft.com/office/drawing/2014/main" id="{A04572D0-DE0A-987B-81AD-40AE9385FC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2280" y="557516"/>
          <a:ext cx="5806439" cy="3785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354330</xdr:colOff>
      <xdr:row>28</xdr:row>
      <xdr:rowOff>102870</xdr:rowOff>
    </xdr:from>
    <xdr:to>
      <xdr:col>13</xdr:col>
      <xdr:colOff>232410</xdr:colOff>
      <xdr:row>46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571E21-7847-86EF-845F-459B39619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C3431-7597-0E49-A082-35A4D1333C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c:userShapes xmlns:c="http://purl.oclc.org/ooxml/drawingml/chart">
  <cdr:relSizeAnchor xmlns:cdr="http://purl.oclc.org/ooxml/drawingml/chartDrawing">
    <cdr:from>
      <cdr:x>0.45704</cdr:x>
      <cdr:y>0.37608</cdr:y>
    </cdr:from>
    <cdr:to>
      <cdr:x>0.45704</cdr:x>
      <cdr:y>0.84441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07BED427-2BC1-8F4C-93DF-3EAF81C59A4D}"/>
            </a:ext>
          </a:extLst>
        </cdr:cNvPr>
        <cdr:cNvCxnSpPr/>
      </cdr:nvCxnSpPr>
      <cdr:spPr>
        <a:xfrm xmlns:a="http://purl.oclc.org/ooxml/drawingml/main" flipV="1">
          <a:off x="4245375" y="2281140"/>
          <a:ext cx="0" cy="284066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0.37646</cdr:x>
      <cdr:y>0.61764</cdr:y>
    </cdr:from>
    <cdr:to>
      <cdr:x>0.37646</cdr:x>
      <cdr:y>0.84345</cdr:y>
    </cdr:to>
    <cdr:cxnSp macro="">
      <cdr:nvCxnSpPr>
        <cdr:cNvPr id="5" name="Straight Connector 4">
          <a:extLst xmlns:a="http://purl.oclc.org/ooxml/drawingml/main">
            <a:ext uri="{FF2B5EF4-FFF2-40B4-BE49-F238E27FC236}">
              <a16:creationId xmlns:a16="http://schemas.microsoft.com/office/drawing/2014/main" id="{091AD276-A75A-FE43-BCD1-14A88747FA61}"/>
            </a:ext>
          </a:extLst>
        </cdr:cNvPr>
        <cdr:cNvCxnSpPr/>
      </cdr:nvCxnSpPr>
      <cdr:spPr>
        <a:xfrm xmlns:a="http://purl.oclc.org/ooxml/drawingml/main" flipV="1">
          <a:off x="3496873" y="3746315"/>
          <a:ext cx="0" cy="136965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0.39598</cdr:x>
      <cdr:y>0.30989</cdr:y>
    </cdr:from>
    <cdr:to>
      <cdr:x>0.50398</cdr:x>
      <cdr:y>0.35633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3953A6C6-2540-2042-AAD8-13A9B5C20ADE}"/>
            </a:ext>
          </a:extLst>
        </cdr:cNvPr>
        <cdr:cNvSpPr txBox="1"/>
      </cdr:nvSpPr>
      <cdr:spPr>
        <a:xfrm xmlns:a="http://purl.oclc.org/ooxml/drawingml/main">
          <a:off x="3678177" y="1879641"/>
          <a:ext cx="1003189" cy="281683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  <cdr:relSizeAnchor xmlns:cdr="http://purl.oclc.org/ooxml/drawingml/chartDrawing">
    <cdr:from>
      <cdr:x>0.31161</cdr:x>
      <cdr:y>0.54961</cdr:y>
    </cdr:from>
    <cdr:to>
      <cdr:x>0.42078</cdr:x>
      <cdr:y>0.59843</cdr:y>
    </cdr:to>
    <cdr:sp macro="" textlink="">
      <cdr:nvSpPr>
        <cdr:cNvPr id="7" name="TextBox 1">
          <a:extLst xmlns:a="http://purl.oclc.org/ooxml/drawingml/main">
            <a:ext uri="{FF2B5EF4-FFF2-40B4-BE49-F238E27FC236}">
              <a16:creationId xmlns:a16="http://schemas.microsoft.com/office/drawing/2014/main" id="{C755FD3C-B954-6741-9E9F-E53ABC110766}"/>
            </a:ext>
          </a:extLst>
        </cdr:cNvPr>
        <cdr:cNvSpPr txBox="1"/>
      </cdr:nvSpPr>
      <cdr:spPr>
        <a:xfrm xmlns:a="http://purl.oclc.org/ooxml/drawingml/main">
          <a:off x="2894462" y="3333693"/>
          <a:ext cx="1014056" cy="296118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</c:userShapes>
</file>

<file path=xl/drawings/drawing4.xml><?xml version="1.0" encoding="utf-8"?>
<xdr:wsDr xmlns:xdr="http://purl.oclc.org/ooxml/drawingml/spreadsheetDrawing" xmlns:a="http://purl.oclc.org/ooxml/drawingml/main">
  <xdr:absoluteAnchor>
    <xdr:pos x="0" y="0"/>
    <xdr:ext cx="9323294" cy="60810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D92E-B7C7-DB42-AA4E-517347172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5.xml><?xml version="1.0" encoding="utf-8"?>
<c:userShapes xmlns:c="http://purl.oclc.org/ooxml/drawingml/chart">
  <cdr:relSizeAnchor xmlns:cdr="http://purl.oclc.org/ooxml/drawingml/chartDrawing">
    <cdr:from>
      <cdr:x>0.39222</cdr:x>
      <cdr:y>0.56053</cdr:y>
    </cdr:from>
    <cdr:to>
      <cdr:x>0.39237</cdr:x>
      <cdr:y>0.83543</cdr:y>
    </cdr:to>
    <cdr:cxnSp macro="">
      <cdr:nvCxnSpPr>
        <cdr:cNvPr id="2" name="Straight Connector 1">
          <a:extLst xmlns:a="http://purl.oclc.org/ooxml/drawingml/main">
            <a:ext uri="{FF2B5EF4-FFF2-40B4-BE49-F238E27FC236}">
              <a16:creationId xmlns:a16="http://schemas.microsoft.com/office/drawing/2014/main" id="{6CD3AE62-4912-334E-8B93-F71E7EEFBFF6}"/>
            </a:ext>
          </a:extLst>
        </cdr:cNvPr>
        <cdr:cNvCxnSpPr/>
      </cdr:nvCxnSpPr>
      <cdr:spPr>
        <a:xfrm xmlns:a="http://purl.oclc.org/ooxml/drawingml/main" flipV="1">
          <a:off x="3645646" y="3404923"/>
          <a:ext cx="1394" cy="1669862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0.32257</cdr:x>
      <cdr:y>0.49251</cdr:y>
    </cdr:from>
    <cdr:to>
      <cdr:x>0.43174</cdr:x>
      <cdr:y>0.5413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291C60E-3751-D449-9400-766E7EA06316}"/>
            </a:ext>
          </a:extLst>
        </cdr:cNvPr>
        <cdr:cNvSpPr txBox="1"/>
      </cdr:nvSpPr>
      <cdr:spPr>
        <a:xfrm xmlns:a="http://purl.oclc.org/ooxml/drawingml/main">
          <a:off x="2998235" y="2991706"/>
          <a:ext cx="1014731" cy="296371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  <cdr:relSizeAnchor xmlns:cdr="http://purl.oclc.org/ooxml/drawingml/chartDrawing">
    <cdr:from>
      <cdr:x>0.4344</cdr:x>
      <cdr:y>0.36689</cdr:y>
    </cdr:from>
    <cdr:to>
      <cdr:x>0.4344</cdr:x>
      <cdr:y>0.83492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F4414BDF-DABA-8646-94F3-2E6DA7AD1D21}"/>
            </a:ext>
          </a:extLst>
        </cdr:cNvPr>
        <cdr:cNvCxnSpPr/>
      </cdr:nvCxnSpPr>
      <cdr:spPr>
        <a:xfrm xmlns:a="http://purl.oclc.org/ooxml/drawingml/main" flipV="1">
          <a:off x="4037774" y="2228660"/>
          <a:ext cx="0" cy="2843017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0.37248</cdr:x>
      <cdr:y>0.30562</cdr:y>
    </cdr:from>
    <cdr:to>
      <cdr:x>0.48165</cdr:x>
      <cdr:y>0.35441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817062FA-80BD-334D-9B7F-D7926EC6E865}"/>
            </a:ext>
          </a:extLst>
        </cdr:cNvPr>
        <cdr:cNvSpPr txBox="1"/>
      </cdr:nvSpPr>
      <cdr:spPr>
        <a:xfrm xmlns:a="http://purl.oclc.org/ooxml/drawingml/main">
          <a:off x="3462205" y="1856440"/>
          <a:ext cx="1014731" cy="296372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</c:userShape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21CDF39-BA8C-45E7-9175-994A844DCA9C}" name="Table1" displayName="Table1" ref="A2:C493" totalsRowShown="0" headerRowCellStyle="Normal 2" dataCellStyle="Normal 2">
  <autoFilter ref="A2:C493" xr:uid="{121CDF39-BA8C-45E7-9175-994A844DCA9C}"/>
  <tableColumns count="3">
    <tableColumn id="1" xr3:uid="{25B3EBED-CEEC-40BD-A6B6-B31E4D8F8EB9}" name="Date" dataCellStyle="Normal 2"/>
    <tableColumn id="2" xr3:uid="{99E44773-F78D-40D6-B6A5-D3FA2F391127}" name="Closing price" dataCellStyle="Normal 2"/>
    <tableColumn id="3" xr3:uid="{D8F436BD-51D6-48B5-B684-15F543334C2E}" name="Change" dataDxfId="0" dataCellStyle="Normal 2">
      <calculatedColumnFormula>IFERROR(100*(B3-B2)/B2,"")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purl.oclc.org/ooxml/officeDocument/relationships" r:id="rId1"/>
  </wetp:taskpane>
</wetp:taskpanes>
</file>

<file path=xl/webextensions/webextension1.xml><?xml version="1.0" encoding="utf-8"?>
<we:webextension xmlns:we="http://schemas.microsoft.com/office/webextensions/webextension/2010/11" id="{D7AFED75-C2A4-4BCF-89E5-6EE0F26A970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6E2388D-783C-42BB-9BD7-9AF038777E70}&quot;}"/>
  </we:properties>
  <we:bindings/>
  <we:snapshot xmlns:r="http://purl.oclc.org/ooxml/officeDocument/relationships"/>
  <we:extLst>
    <a:ext xmlns:a="http://purl.oclc.org/ooxml/drawingml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330C-B2DF-174A-9B01-E62665A27E33}">
  <dimension ref="A1:F495"/>
  <sheetViews>
    <sheetView topLeftCell="A21" workbookViewId="0">
      <selection activeCell="F5" sqref="F5"/>
    </sheetView>
  </sheetViews>
  <sheetFormatPr defaultColWidth="11.19921875" defaultRowHeight="15.6" x14ac:dyDescent="0.3"/>
  <cols>
    <col min="1" max="2" width="14.296875" style="4" customWidth="1"/>
    <col min="3" max="3" width="14.296875" style="5" customWidth="1"/>
    <col min="4" max="4" width="14.296875" style="6" customWidth="1"/>
  </cols>
  <sheetData>
    <row r="1" spans="1:6" ht="18" x14ac:dyDescent="0.35">
      <c r="A1" s="7" t="s">
        <v>13</v>
      </c>
    </row>
    <row r="3" spans="1:6" x14ac:dyDescent="0.3">
      <c r="A3" s="2" t="s">
        <v>0</v>
      </c>
      <c r="B3" s="2" t="s">
        <v>14</v>
      </c>
      <c r="C3" s="8" t="s">
        <v>2</v>
      </c>
      <c r="D3" s="9" t="s">
        <v>3</v>
      </c>
    </row>
    <row r="4" spans="1:6" x14ac:dyDescent="0.3">
      <c r="A4" s="10" t="d">
        <v>2019-12-27</v>
      </c>
      <c r="B4" s="11">
        <v>6037.3901370000003</v>
      </c>
      <c r="C4" s="8"/>
      <c r="D4" s="9"/>
      <c r="F4" s="1"/>
    </row>
    <row r="5" spans="1:6" x14ac:dyDescent="0.3">
      <c r="A5" s="10" t="d">
        <v>2019-12-30</v>
      </c>
      <c r="B5" s="11">
        <v>5982.2202150000003</v>
      </c>
      <c r="C5" s="12">
        <f t="shared" ref="C5:C68" si="0">(B5-B4)/B4</f>
        <v>-9.1380415623453747E-3</v>
      </c>
      <c r="D5" s="12">
        <v>-0.12280000000000001</v>
      </c>
      <c r="F5" s="1"/>
    </row>
    <row r="6" spans="1:6" x14ac:dyDescent="0.3">
      <c r="A6" s="10" t="d">
        <v>2019-12-31</v>
      </c>
      <c r="B6" s="11">
        <v>5978.0600590000004</v>
      </c>
      <c r="C6" s="12">
        <f t="shared" si="0"/>
        <v>-6.9542006988786772E-4</v>
      </c>
      <c r="D6" s="12">
        <v>-8.3900000000000002E-2</v>
      </c>
      <c r="F6" s="1"/>
    </row>
    <row r="7" spans="1:6" x14ac:dyDescent="0.3">
      <c r="A7" s="10" t="d">
        <v>2020-01-02</v>
      </c>
      <c r="B7" s="11">
        <v>6041.5</v>
      </c>
      <c r="C7" s="12">
        <f t="shared" si="0"/>
        <v>1.0612128411873426E-2</v>
      </c>
      <c r="D7" s="12">
        <v>-5.9400000000000001E-2</v>
      </c>
      <c r="F7" s="1"/>
    </row>
    <row r="8" spans="1:6" x14ac:dyDescent="0.3">
      <c r="A8" s="10" t="d">
        <v>2020-01-03</v>
      </c>
      <c r="B8" s="11">
        <v>6044.1601559999999</v>
      </c>
      <c r="C8" s="12">
        <f t="shared" si="0"/>
        <v>4.4031382934700243E-4</v>
      </c>
      <c r="D8" s="12">
        <v>-5.7500000000000002E-2</v>
      </c>
      <c r="F8" s="1"/>
    </row>
    <row r="9" spans="1:6" x14ac:dyDescent="0.3">
      <c r="A9" s="10" t="d">
        <v>2020-01-06</v>
      </c>
      <c r="B9" s="11">
        <v>6013.5898440000001</v>
      </c>
      <c r="C9" s="12">
        <f t="shared" si="0"/>
        <v>-5.0578262671701173E-3</v>
      </c>
      <c r="D9" s="12">
        <v>-4.7100000000000003E-2</v>
      </c>
      <c r="F9" s="1"/>
    </row>
    <row r="10" spans="1:6" x14ac:dyDescent="0.3">
      <c r="A10" s="10" t="d">
        <v>2020-01-07</v>
      </c>
      <c r="B10" s="11">
        <v>6012.3500979999999</v>
      </c>
      <c r="C10" s="12">
        <f t="shared" si="0"/>
        <v>-2.0615739220012486E-4</v>
      </c>
      <c r="D10" s="12">
        <v>-4.2999999999999997E-2</v>
      </c>
      <c r="F10" s="1"/>
    </row>
    <row r="11" spans="1:6" x14ac:dyDescent="0.3">
      <c r="A11" s="10" t="d">
        <v>2020-01-08</v>
      </c>
      <c r="B11" s="11">
        <v>6031</v>
      </c>
      <c r="C11" s="12">
        <f t="shared" si="0"/>
        <v>3.1019321390156531E-3</v>
      </c>
      <c r="D11" s="12">
        <v>-4.24E-2</v>
      </c>
      <c r="F11" s="1"/>
    </row>
    <row r="12" spans="1:6" x14ac:dyDescent="0.3">
      <c r="A12" s="10" t="d">
        <v>2020-01-09</v>
      </c>
      <c r="B12" s="11">
        <v>6042.5498049999997</v>
      </c>
      <c r="C12" s="12">
        <f t="shared" si="0"/>
        <v>1.9150729563919169E-3</v>
      </c>
      <c r="D12" s="12">
        <v>-4.2299999999999997E-2</v>
      </c>
      <c r="F12" s="1"/>
    </row>
    <row r="13" spans="1:6" x14ac:dyDescent="0.3">
      <c r="A13" s="10" t="d">
        <v>2020-01-10</v>
      </c>
      <c r="B13" s="11">
        <v>6037.1098629999997</v>
      </c>
      <c r="C13" s="12">
        <f t="shared" si="0"/>
        <v>-9.00272596098192E-4</v>
      </c>
      <c r="D13" s="12">
        <v>-4.1399999999999999E-2</v>
      </c>
      <c r="F13" s="1"/>
    </row>
    <row r="14" spans="1:6" x14ac:dyDescent="0.3">
      <c r="A14" s="10" t="d">
        <v>2020-01-13</v>
      </c>
      <c r="B14" s="11">
        <v>6036.1401370000003</v>
      </c>
      <c r="C14" s="12">
        <f t="shared" si="0"/>
        <v>-1.6062752244125507E-4</v>
      </c>
      <c r="D14" s="12">
        <v>-3.9399999999999998E-2</v>
      </c>
      <c r="F14" s="1"/>
    </row>
    <row r="15" spans="1:6" x14ac:dyDescent="0.3">
      <c r="A15" s="10" t="d">
        <v>2020-01-14</v>
      </c>
      <c r="B15" s="11">
        <v>6040.8901370000003</v>
      </c>
      <c r="C15" s="12">
        <f t="shared" si="0"/>
        <v>7.8692672671459548E-4</v>
      </c>
      <c r="D15" s="12">
        <v>-3.7699999999999997E-2</v>
      </c>
      <c r="F15" s="1"/>
    </row>
    <row r="16" spans="1:6" x14ac:dyDescent="0.3">
      <c r="A16" s="10" t="d">
        <v>2020-01-15</v>
      </c>
      <c r="B16" s="11">
        <v>6032.6098629999997</v>
      </c>
      <c r="C16" s="12">
        <f t="shared" si="0"/>
        <v>-1.3707042856622382E-3</v>
      </c>
      <c r="D16" s="12">
        <v>-3.7600000000000001E-2</v>
      </c>
      <c r="F16" s="1"/>
    </row>
    <row r="17" spans="1:6" x14ac:dyDescent="0.3">
      <c r="A17" s="10" t="d">
        <v>2020-01-16</v>
      </c>
      <c r="B17" s="11">
        <v>6039.0297849999997</v>
      </c>
      <c r="C17" s="12">
        <f t="shared" si="0"/>
        <v>1.0642030805564863E-3</v>
      </c>
      <c r="D17" s="12">
        <v>-3.7400000000000003E-2</v>
      </c>
      <c r="F17" s="1"/>
    </row>
    <row r="18" spans="1:6" x14ac:dyDescent="0.3">
      <c r="A18" s="10" t="d">
        <v>2020-01-17</v>
      </c>
      <c r="B18" s="11">
        <v>6100.7202150000003</v>
      </c>
      <c r="C18" s="12">
        <f t="shared" si="0"/>
        <v>1.0215288249319433E-2</v>
      </c>
      <c r="D18" s="12">
        <v>-3.3799999999999997E-2</v>
      </c>
      <c r="F18" s="1"/>
    </row>
    <row r="19" spans="1:6" x14ac:dyDescent="0.3">
      <c r="A19" s="10" t="d">
        <v>2020-01-20</v>
      </c>
      <c r="B19" s="11">
        <v>6078.5400390000004</v>
      </c>
      <c r="C19" s="12">
        <f t="shared" si="0"/>
        <v>-3.6356651703949427E-3</v>
      </c>
      <c r="D19" s="12">
        <v>-3.3700000000000001E-2</v>
      </c>
      <c r="F19" s="1"/>
    </row>
    <row r="20" spans="1:6" x14ac:dyDescent="0.3">
      <c r="A20" s="10" t="d">
        <v>2020-01-21</v>
      </c>
      <c r="B20" s="11">
        <v>6045.9902339999999</v>
      </c>
      <c r="C20" s="12">
        <f t="shared" si="0"/>
        <v>-5.354872188249241E-3</v>
      </c>
      <c r="D20" s="12">
        <v>-3.32E-2</v>
      </c>
      <c r="F20" s="1"/>
    </row>
    <row r="21" spans="1:6" x14ac:dyDescent="0.3">
      <c r="A21" s="10" t="d">
        <v>2020-01-22</v>
      </c>
      <c r="B21" s="11">
        <v>6010.9799800000001</v>
      </c>
      <c r="C21" s="12">
        <f t="shared" si="0"/>
        <v>-5.7906567237104483E-3</v>
      </c>
      <c r="D21" s="12">
        <v>-3.32E-2</v>
      </c>
      <c r="F21" s="1"/>
    </row>
    <row r="22" spans="1:6" x14ac:dyDescent="0.3">
      <c r="A22" s="10" t="d">
        <v>2020-01-23</v>
      </c>
      <c r="B22" s="11">
        <v>5971.7900390000004</v>
      </c>
      <c r="C22" s="12">
        <f t="shared" si="0"/>
        <v>-6.5197257569305084E-3</v>
      </c>
      <c r="D22" s="12">
        <v>-2.92E-2</v>
      </c>
      <c r="F22" s="1"/>
    </row>
    <row r="23" spans="1:6" x14ac:dyDescent="0.3">
      <c r="A23" s="10" t="d">
        <v>2020-01-24</v>
      </c>
      <c r="B23" s="11">
        <v>6024.2597660000001</v>
      </c>
      <c r="C23" s="12">
        <f t="shared" si="0"/>
        <v>8.78626452995423E-3</v>
      </c>
      <c r="D23" s="12">
        <v>-2.8500000000000001E-2</v>
      </c>
      <c r="F23" s="1"/>
    </row>
    <row r="24" spans="1:6" x14ac:dyDescent="0.3">
      <c r="A24" s="10" t="d">
        <v>2020-01-27</v>
      </c>
      <c r="B24" s="11">
        <v>5863.0200199999999</v>
      </c>
      <c r="C24" s="12">
        <f t="shared" si="0"/>
        <v>-2.6765071936308695E-2</v>
      </c>
      <c r="D24" s="12">
        <v>-2.6800000000000001E-2</v>
      </c>
      <c r="F24" s="1"/>
    </row>
    <row r="25" spans="1:6" x14ac:dyDescent="0.3">
      <c r="A25" s="10" t="d">
        <v>2020-01-28</v>
      </c>
      <c r="B25" s="11">
        <v>5925.8198240000002</v>
      </c>
      <c r="C25" s="12">
        <f t="shared" si="0"/>
        <v>1.0711169974821308E-2</v>
      </c>
      <c r="D25" s="12">
        <v>-2.5399999999999999E-2</v>
      </c>
      <c r="F25" s="1"/>
    </row>
    <row r="26" spans="1:6" x14ac:dyDescent="0.3">
      <c r="A26" s="10" t="d">
        <v>2020-01-29</v>
      </c>
      <c r="B26" s="11">
        <v>5954.8901370000003</v>
      </c>
      <c r="C26" s="12">
        <f t="shared" si="0"/>
        <v>4.9057031538932878E-3</v>
      </c>
      <c r="D26" s="12">
        <v>-2.4299999999999999E-2</v>
      </c>
      <c r="F26" s="1"/>
    </row>
    <row r="27" spans="1:6" x14ac:dyDescent="0.3">
      <c r="A27" s="10" t="d">
        <v>2020-01-30</v>
      </c>
      <c r="B27" s="11">
        <v>5871.7700199999999</v>
      </c>
      <c r="C27" s="12">
        <f t="shared" si="0"/>
        <v>-1.3958295633960305E-2</v>
      </c>
      <c r="D27" s="12">
        <v>-2.4299999999999999E-2</v>
      </c>
      <c r="F27" s="1"/>
    </row>
    <row r="28" spans="1:6" x14ac:dyDescent="0.3">
      <c r="A28" s="10" t="d">
        <v>2020-01-31</v>
      </c>
      <c r="B28" s="11">
        <v>5806.3398440000001</v>
      </c>
      <c r="C28" s="12">
        <f t="shared" si="0"/>
        <v>-1.1143177572884548E-2</v>
      </c>
      <c r="D28" s="12">
        <v>-2.1700000000000001E-2</v>
      </c>
      <c r="F28" s="1"/>
    </row>
    <row r="29" spans="1:6" x14ac:dyDescent="0.3">
      <c r="A29" s="10" t="d">
        <v>2020-02-03</v>
      </c>
      <c r="B29" s="11">
        <v>5832.5097660000001</v>
      </c>
      <c r="C29" s="12">
        <f t="shared" si="0"/>
        <v>4.507128880346681E-3</v>
      </c>
      <c r="D29" s="12">
        <v>-2.1299999999999999E-2</v>
      </c>
      <c r="F29" s="1"/>
    </row>
    <row r="30" spans="1:6" x14ac:dyDescent="0.3">
      <c r="A30" s="10" t="d">
        <v>2020-02-04</v>
      </c>
      <c r="B30" s="11">
        <v>5935.0498049999997</v>
      </c>
      <c r="C30" s="12">
        <f t="shared" si="0"/>
        <v>1.7580774505984689E-2</v>
      </c>
      <c r="D30" s="12">
        <v>-2.12E-2</v>
      </c>
      <c r="F30" s="1"/>
    </row>
    <row r="31" spans="1:6" x14ac:dyDescent="0.3">
      <c r="A31" s="10" t="d">
        <v>2020-02-05</v>
      </c>
      <c r="B31" s="11">
        <v>5985.3999020000001</v>
      </c>
      <c r="C31" s="12">
        <f t="shared" si="0"/>
        <v>8.4835171825488106E-3</v>
      </c>
      <c r="D31" s="12">
        <v>-2.1100000000000001E-2</v>
      </c>
      <c r="F31" s="1"/>
    </row>
    <row r="32" spans="1:6" x14ac:dyDescent="0.3">
      <c r="A32" s="10" t="d">
        <v>2020-02-06</v>
      </c>
      <c r="B32" s="11">
        <v>6038.1801759999998</v>
      </c>
      <c r="C32" s="12">
        <f t="shared" si="0"/>
        <v>8.8181700244228285E-3</v>
      </c>
      <c r="D32" s="12">
        <v>-2.0899999999999998E-2</v>
      </c>
      <c r="F32" s="1"/>
    </row>
    <row r="33" spans="1:6" x14ac:dyDescent="0.3">
      <c r="A33" s="10" t="d">
        <v>2020-02-07</v>
      </c>
      <c r="B33" s="11">
        <v>6029.75</v>
      </c>
      <c r="C33" s="12">
        <f t="shared" si="0"/>
        <v>-1.3961451553743511E-3</v>
      </c>
      <c r="D33" s="12">
        <v>-2.0199999999999999E-2</v>
      </c>
      <c r="F33" s="1"/>
    </row>
    <row r="34" spans="1:6" x14ac:dyDescent="0.3">
      <c r="A34" s="10" t="d">
        <v>2020-02-10</v>
      </c>
      <c r="B34" s="11">
        <v>6015.669922</v>
      </c>
      <c r="C34" s="12">
        <f t="shared" si="0"/>
        <v>-2.3351014552842088E-3</v>
      </c>
      <c r="D34" s="12">
        <v>-2.01E-2</v>
      </c>
      <c r="F34" s="1"/>
    </row>
    <row r="35" spans="1:6" x14ac:dyDescent="0.3">
      <c r="A35" s="10" t="d">
        <v>2020-02-11</v>
      </c>
      <c r="B35" s="11">
        <v>6054.7597660000001</v>
      </c>
      <c r="C35" s="12">
        <f t="shared" si="0"/>
        <v>6.4980034654235283E-3</v>
      </c>
      <c r="D35" s="12">
        <v>-1.9400000000000001E-2</v>
      </c>
      <c r="F35" s="1"/>
    </row>
    <row r="36" spans="1:6" x14ac:dyDescent="0.3">
      <c r="A36" s="10" t="d">
        <v>2020-02-12</v>
      </c>
      <c r="B36" s="11">
        <v>6104.7299800000001</v>
      </c>
      <c r="C36" s="12">
        <f t="shared" si="0"/>
        <v>8.2530465173207244E-3</v>
      </c>
      <c r="D36" s="12">
        <v>-1.9E-2</v>
      </c>
      <c r="F36" s="1"/>
    </row>
    <row r="37" spans="1:6" x14ac:dyDescent="0.3">
      <c r="A37" s="10" t="d">
        <v>2020-02-13</v>
      </c>
      <c r="B37" s="11">
        <v>6093.1401370000003</v>
      </c>
      <c r="C37" s="12">
        <f t="shared" si="0"/>
        <v>-1.8985021512777452E-3</v>
      </c>
      <c r="D37" s="12">
        <v>-1.9E-2</v>
      </c>
      <c r="F37" s="1"/>
    </row>
    <row r="38" spans="1:6" x14ac:dyDescent="0.3">
      <c r="A38" s="10" t="d">
        <v>2020-02-14</v>
      </c>
      <c r="B38" s="11">
        <v>6069.3500979999999</v>
      </c>
      <c r="C38" s="12">
        <f t="shared" si="0"/>
        <v>-3.9043971523874425E-3</v>
      </c>
      <c r="D38" s="12">
        <v>-1.8599999999999998E-2</v>
      </c>
      <c r="F38" s="1"/>
    </row>
    <row r="39" spans="1:6" x14ac:dyDescent="0.3">
      <c r="A39" s="10" t="d">
        <v>2020-02-17</v>
      </c>
      <c r="B39" s="11">
        <v>6085.9501950000003</v>
      </c>
      <c r="C39" s="12">
        <f t="shared" si="0"/>
        <v>2.7350699386200512E-3</v>
      </c>
      <c r="D39" s="12">
        <v>-1.77E-2</v>
      </c>
      <c r="F39" s="1"/>
    </row>
    <row r="40" spans="1:6" x14ac:dyDescent="0.3">
      <c r="A40" s="10" t="d">
        <v>2020-02-18</v>
      </c>
      <c r="B40" s="11">
        <v>6056.8198240000002</v>
      </c>
      <c r="C40" s="12">
        <f t="shared" si="0"/>
        <v>-4.7864951349639159E-3</v>
      </c>
      <c r="D40" s="12">
        <v>-1.7399999999999999E-2</v>
      </c>
      <c r="F40" s="1"/>
    </row>
    <row r="41" spans="1:6" x14ac:dyDescent="0.3">
      <c r="A41" s="10" t="d">
        <v>2020-02-19</v>
      </c>
      <c r="B41" s="11">
        <v>6111.2402339999999</v>
      </c>
      <c r="C41" s="12">
        <f t="shared" si="0"/>
        <v>8.9849808284473281E-3</v>
      </c>
      <c r="D41" s="12">
        <v>-1.6500000000000001E-2</v>
      </c>
      <c r="F41" s="1"/>
    </row>
    <row r="42" spans="1:6" x14ac:dyDescent="0.3">
      <c r="A42" s="10" t="d">
        <v>2020-02-20</v>
      </c>
      <c r="B42" s="11">
        <v>6062.2998049999997</v>
      </c>
      <c r="C42" s="12">
        <f t="shared" si="0"/>
        <v>-8.0082646281386914E-3</v>
      </c>
      <c r="D42" s="12">
        <v>-1.5900000000000001E-2</v>
      </c>
      <c r="F42" s="1"/>
    </row>
    <row r="43" spans="1:6" x14ac:dyDescent="0.3">
      <c r="A43" s="10" t="d">
        <v>2020-02-21</v>
      </c>
      <c r="B43" s="11">
        <v>6029.7202150000003</v>
      </c>
      <c r="C43" s="12">
        <f t="shared" si="0"/>
        <v>-5.3741304534508042E-3</v>
      </c>
      <c r="D43" s="12">
        <v>-1.5900000000000001E-2</v>
      </c>
      <c r="F43" s="1"/>
    </row>
    <row r="44" spans="1:6" x14ac:dyDescent="0.3">
      <c r="A44" s="10" t="d">
        <v>2020-02-24</v>
      </c>
      <c r="B44" s="11">
        <v>5791.8701170000004</v>
      </c>
      <c r="C44" s="12">
        <f t="shared" si="0"/>
        <v>-3.944629095862616E-2</v>
      </c>
      <c r="D44" s="12">
        <v>-1.5800000000000002E-2</v>
      </c>
      <c r="F44" s="1"/>
    </row>
    <row r="45" spans="1:6" x14ac:dyDescent="0.3">
      <c r="A45" s="10" t="d">
        <v>2020-02-25</v>
      </c>
      <c r="B45" s="11">
        <v>5679.6801759999998</v>
      </c>
      <c r="C45" s="12">
        <f t="shared" si="0"/>
        <v>-1.9370244624565453E-2</v>
      </c>
      <c r="D45" s="12">
        <v>-1.5699999999999999E-2</v>
      </c>
      <c r="F45" s="1"/>
    </row>
    <row r="46" spans="1:6" x14ac:dyDescent="0.3">
      <c r="A46" s="10" t="d">
        <v>2020-02-26</v>
      </c>
      <c r="B46" s="11">
        <v>5684.5498049999997</v>
      </c>
      <c r="C46" s="12">
        <f t="shared" si="0"/>
        <v>8.5737732567704435E-4</v>
      </c>
      <c r="D46" s="12">
        <v>-1.5699999999999999E-2</v>
      </c>
      <c r="F46" s="1"/>
    </row>
    <row r="47" spans="1:6" x14ac:dyDescent="0.3">
      <c r="A47" s="10" t="d">
        <v>2020-02-27</v>
      </c>
      <c r="B47" s="11">
        <v>5495.6000979999999</v>
      </c>
      <c r="C47" s="12">
        <f t="shared" si="0"/>
        <v>-3.3239168180706928E-2</v>
      </c>
      <c r="D47" s="12">
        <v>-1.55E-2</v>
      </c>
      <c r="F47" s="1"/>
    </row>
    <row r="48" spans="1:6" x14ac:dyDescent="0.3">
      <c r="A48" s="10" t="d">
        <v>2020-02-28</v>
      </c>
      <c r="B48" s="11">
        <v>5309.8999020000001</v>
      </c>
      <c r="C48" s="12">
        <f t="shared" si="0"/>
        <v>-3.3790703961079915E-2</v>
      </c>
      <c r="D48" s="12">
        <v>-1.54E-2</v>
      </c>
      <c r="F48" s="1"/>
    </row>
    <row r="49" spans="1:6" x14ac:dyDescent="0.3">
      <c r="A49" s="10" t="d">
        <v>2020-03-02</v>
      </c>
      <c r="B49" s="11">
        <v>5333.5200199999999</v>
      </c>
      <c r="C49" s="12">
        <f t="shared" si="0"/>
        <v>4.448316999554584E-3</v>
      </c>
      <c r="D49" s="12">
        <v>-1.5299999999999999E-2</v>
      </c>
      <c r="F49" s="1"/>
    </row>
    <row r="50" spans="1:6" x14ac:dyDescent="0.3">
      <c r="A50" s="10" t="d">
        <v>2020-03-03</v>
      </c>
      <c r="B50" s="11">
        <v>5393.169922</v>
      </c>
      <c r="C50" s="12">
        <f t="shared" si="0"/>
        <v>1.1183965144280102E-2</v>
      </c>
      <c r="D50" s="12">
        <v>-1.52E-2</v>
      </c>
      <c r="F50" s="1"/>
    </row>
    <row r="51" spans="1:6" x14ac:dyDescent="0.3">
      <c r="A51" s="10" t="d">
        <v>2020-03-04</v>
      </c>
      <c r="B51" s="11">
        <v>5464.8901370000003</v>
      </c>
      <c r="C51" s="12">
        <f t="shared" si="0"/>
        <v>1.3298341427633639E-2</v>
      </c>
      <c r="D51" s="12">
        <v>-1.5100000000000001E-2</v>
      </c>
      <c r="F51" s="1"/>
    </row>
    <row r="52" spans="1:6" x14ac:dyDescent="0.3">
      <c r="A52" s="10" t="d">
        <v>2020-03-05</v>
      </c>
      <c r="B52" s="11">
        <v>5361.1000979999999</v>
      </c>
      <c r="C52" s="12">
        <f t="shared" si="0"/>
        <v>-1.8992154718224012E-2</v>
      </c>
      <c r="D52" s="12">
        <v>-1.46E-2</v>
      </c>
      <c r="F52" s="1"/>
    </row>
    <row r="53" spans="1:6" x14ac:dyDescent="0.3">
      <c r="A53" s="10" t="d">
        <v>2020-03-06</v>
      </c>
      <c r="B53" s="11">
        <v>5139.1098629999997</v>
      </c>
      <c r="C53" s="12">
        <f t="shared" si="0"/>
        <v>-4.1407590036010591E-2</v>
      </c>
      <c r="D53" s="12">
        <v>-1.43E-2</v>
      </c>
      <c r="F53" s="1"/>
    </row>
    <row r="54" spans="1:6" x14ac:dyDescent="0.3">
      <c r="A54" s="10" t="d">
        <v>2020-03-09</v>
      </c>
      <c r="B54" s="11">
        <v>4707.9101559999999</v>
      </c>
      <c r="C54" s="12">
        <f t="shared" si="0"/>
        <v>-8.3905524204591186E-2</v>
      </c>
      <c r="D54" s="12">
        <v>-1.43E-2</v>
      </c>
      <c r="F54" s="1"/>
    </row>
    <row r="55" spans="1:6" x14ac:dyDescent="0.3">
      <c r="A55" s="10" t="d">
        <v>2020-03-10</v>
      </c>
      <c r="B55" s="11">
        <v>4636.6098629999997</v>
      </c>
      <c r="C55" s="12">
        <f t="shared" si="0"/>
        <v>-1.5144786250674627E-2</v>
      </c>
      <c r="D55" s="12">
        <v>-1.4200000000000001E-2</v>
      </c>
      <c r="F55" s="1"/>
    </row>
    <row r="56" spans="1:6" x14ac:dyDescent="0.3">
      <c r="A56" s="10" t="d">
        <v>2020-03-11</v>
      </c>
      <c r="B56" s="11">
        <v>4610.25</v>
      </c>
      <c r="C56" s="12">
        <f t="shared" si="0"/>
        <v>-5.6851587213214878E-3</v>
      </c>
      <c r="D56" s="12">
        <v>-1.4E-2</v>
      </c>
      <c r="F56" s="1"/>
    </row>
    <row r="57" spans="1:6" x14ac:dyDescent="0.3">
      <c r="A57" s="10" t="d">
        <v>2020-03-12</v>
      </c>
      <c r="B57" s="11">
        <v>4044.26001</v>
      </c>
      <c r="C57" s="12">
        <f t="shared" si="0"/>
        <v>-0.12276774361477144</v>
      </c>
      <c r="D57" s="12">
        <v>-1.3899999999999999E-2</v>
      </c>
      <c r="F57" s="1"/>
    </row>
    <row r="58" spans="1:6" x14ac:dyDescent="0.3">
      <c r="A58" s="10" t="d">
        <v>2020-03-13</v>
      </c>
      <c r="B58" s="11">
        <v>4118.3598629999997</v>
      </c>
      <c r="C58" s="12">
        <f t="shared" si="0"/>
        <v>1.8322227754095293E-2</v>
      </c>
      <c r="D58" s="12">
        <v>-1.3299999999999999E-2</v>
      </c>
      <c r="F58" s="1"/>
    </row>
    <row r="59" spans="1:6" x14ac:dyDescent="0.3">
      <c r="A59" s="10" t="d">
        <v>2020-03-16</v>
      </c>
      <c r="B59" s="11">
        <v>3881.459961</v>
      </c>
      <c r="C59" s="12">
        <f t="shared" si="0"/>
        <v>-5.7522875581696019E-2</v>
      </c>
      <c r="D59" s="12">
        <v>-1.32E-2</v>
      </c>
      <c r="F59" s="1"/>
    </row>
    <row r="60" spans="1:6" x14ac:dyDescent="0.3">
      <c r="A60" s="10" t="d">
        <v>2020-03-17</v>
      </c>
      <c r="B60" s="11">
        <v>3991.780029</v>
      </c>
      <c r="C60" s="12">
        <f t="shared" si="0"/>
        <v>2.8422312508301045E-2</v>
      </c>
      <c r="D60" s="12">
        <v>-1.3100000000000001E-2</v>
      </c>
      <c r="F60" s="1"/>
    </row>
    <row r="61" spans="1:6" x14ac:dyDescent="0.3">
      <c r="A61" s="10" t="d">
        <v>2020-03-18</v>
      </c>
      <c r="B61" s="11">
        <v>3754.8400879999999</v>
      </c>
      <c r="C61" s="12">
        <f t="shared" si="0"/>
        <v>-5.935696337940672E-2</v>
      </c>
      <c r="D61" s="12">
        <v>-1.2999999999999999E-2</v>
      </c>
      <c r="F61" s="1"/>
    </row>
    <row r="62" spans="1:6" x14ac:dyDescent="0.3">
      <c r="A62" s="10" t="d">
        <v>2020-03-19</v>
      </c>
      <c r="B62" s="11">
        <v>3855.5</v>
      </c>
      <c r="C62" s="12">
        <f t="shared" si="0"/>
        <v>2.6808042324278091E-2</v>
      </c>
      <c r="D62" s="12">
        <v>-1.26E-2</v>
      </c>
      <c r="F62" s="1"/>
    </row>
    <row r="63" spans="1:6" x14ac:dyDescent="0.3">
      <c r="A63" s="10" t="d">
        <v>2020-03-20</v>
      </c>
      <c r="B63" s="11">
        <v>4048.8000489999999</v>
      </c>
      <c r="C63" s="12">
        <f t="shared" si="0"/>
        <v>5.0136181818181802E-2</v>
      </c>
      <c r="D63" s="12">
        <v>-1.24E-2</v>
      </c>
      <c r="F63" s="1"/>
    </row>
    <row r="64" spans="1:6" x14ac:dyDescent="0.3">
      <c r="A64" s="10" t="d">
        <v>2020-03-23</v>
      </c>
      <c r="B64" s="11">
        <v>3914.3100589999999</v>
      </c>
      <c r="C64" s="12">
        <f t="shared" si="0"/>
        <v>-3.3217246683549431E-2</v>
      </c>
      <c r="D64" s="12">
        <v>-1.2200000000000001E-2</v>
      </c>
      <c r="F64" s="1"/>
    </row>
    <row r="65" spans="1:6" x14ac:dyDescent="0.3">
      <c r="A65" s="10" t="d">
        <v>2020-03-24</v>
      </c>
      <c r="B65" s="11">
        <v>4242.7001950000003</v>
      </c>
      <c r="C65" s="12">
        <f t="shared" si="0"/>
        <v>8.3894768439446321E-2</v>
      </c>
      <c r="D65" s="12">
        <v>-1.2200000000000001E-2</v>
      </c>
      <c r="F65" s="1"/>
    </row>
    <row r="66" spans="1:6" x14ac:dyDescent="0.3">
      <c r="A66" s="10" t="d">
        <v>2020-03-25</v>
      </c>
      <c r="B66" s="11">
        <v>4432.2998049999997</v>
      </c>
      <c r="C66" s="12">
        <f t="shared" si="0"/>
        <v>4.4688429840845562E-2</v>
      </c>
      <c r="D66" s="12">
        <v>-1.21E-2</v>
      </c>
      <c r="F66" s="1"/>
    </row>
    <row r="67" spans="1:6" x14ac:dyDescent="0.3">
      <c r="A67" s="10" t="d">
        <v>2020-03-26</v>
      </c>
      <c r="B67" s="11">
        <v>4543.580078</v>
      </c>
      <c r="C67" s="12">
        <f t="shared" si="0"/>
        <v>2.5106666492746493E-2</v>
      </c>
      <c r="D67" s="12">
        <v>-1.1599999999999999E-2</v>
      </c>
      <c r="F67" s="1"/>
    </row>
    <row r="68" spans="1:6" x14ac:dyDescent="0.3">
      <c r="A68" s="10" t="d">
        <v>2020-03-27</v>
      </c>
      <c r="B68" s="11">
        <v>4351.4902339999999</v>
      </c>
      <c r="C68" s="12">
        <f t="shared" si="0"/>
        <v>-4.2277200071832888E-2</v>
      </c>
      <c r="D68" s="12">
        <v>-1.15E-2</v>
      </c>
      <c r="F68" s="1"/>
    </row>
    <row r="69" spans="1:6" x14ac:dyDescent="0.3">
      <c r="A69" s="10" t="d">
        <v>2020-03-30</v>
      </c>
      <c r="B69" s="11">
        <v>4378.5097660000001</v>
      </c>
      <c r="C69" s="12">
        <f t="shared" ref="C69:C132" si="1">(B69-B68)/B68</f>
        <v>6.2092594828515139E-3</v>
      </c>
      <c r="D69" s="12">
        <v>-1.11E-2</v>
      </c>
      <c r="F69" s="1"/>
    </row>
    <row r="70" spans="1:6" x14ac:dyDescent="0.3">
      <c r="A70" s="10" t="d">
        <v>2020-03-31</v>
      </c>
      <c r="B70" s="11">
        <v>4396.1201170000004</v>
      </c>
      <c r="C70" s="12">
        <f t="shared" si="1"/>
        <v>4.0219965104904285E-3</v>
      </c>
      <c r="D70" s="12">
        <v>-1.11E-2</v>
      </c>
      <c r="F70" s="1"/>
    </row>
    <row r="71" spans="1:6" x14ac:dyDescent="0.3">
      <c r="A71" s="10" t="d">
        <v>2020-04-01</v>
      </c>
      <c r="B71" s="11">
        <v>4207.2402339999999</v>
      </c>
      <c r="C71" s="12">
        <f t="shared" si="1"/>
        <v>-4.2965132428841799E-2</v>
      </c>
      <c r="D71" s="12">
        <v>-1.11E-2</v>
      </c>
      <c r="F71" s="1"/>
    </row>
    <row r="72" spans="1:6" x14ac:dyDescent="0.3">
      <c r="A72" s="10" t="d">
        <v>2020-04-02</v>
      </c>
      <c r="B72" s="11">
        <v>4220.9599609999996</v>
      </c>
      <c r="C72" s="12">
        <f t="shared" si="1"/>
        <v>3.2609801762985549E-3</v>
      </c>
      <c r="D72" s="12">
        <v>-1.0800000000000001E-2</v>
      </c>
      <c r="F72" s="1"/>
    </row>
    <row r="73" spans="1:6" x14ac:dyDescent="0.3">
      <c r="A73" s="10" t="d">
        <v>2020-04-03</v>
      </c>
      <c r="B73" s="11">
        <v>4154.580078</v>
      </c>
      <c r="C73" s="12">
        <f t="shared" si="1"/>
        <v>-1.5726252703963901E-2</v>
      </c>
      <c r="D73" s="12">
        <v>-1.0699999999999999E-2</v>
      </c>
      <c r="F73" s="1"/>
    </row>
    <row r="74" spans="1:6" x14ac:dyDescent="0.3">
      <c r="A74" s="10" t="d">
        <v>2020-04-06</v>
      </c>
      <c r="B74" s="11">
        <v>4346.1401370000003</v>
      </c>
      <c r="C74" s="12">
        <f t="shared" si="1"/>
        <v>4.6108163858576218E-2</v>
      </c>
      <c r="D74" s="12">
        <v>-1.04E-2</v>
      </c>
      <c r="F74" s="1"/>
    </row>
    <row r="75" spans="1:6" x14ac:dyDescent="0.3">
      <c r="A75" s="10" t="d">
        <v>2020-04-07</v>
      </c>
      <c r="B75" s="11">
        <v>4438.2700199999999</v>
      </c>
      <c r="C75" s="12">
        <f t="shared" si="1"/>
        <v>2.1198093042529891E-2</v>
      </c>
      <c r="D75" s="12">
        <v>-9.9000000000000008E-3</v>
      </c>
      <c r="F75" s="1"/>
    </row>
    <row r="76" spans="1:6" x14ac:dyDescent="0.3">
      <c r="A76" s="10" t="d">
        <v>2020-04-08</v>
      </c>
      <c r="B76" s="11">
        <v>4442.75</v>
      </c>
      <c r="C76" s="12">
        <f t="shared" si="1"/>
        <v>1.0093978013532554E-3</v>
      </c>
      <c r="D76" s="12">
        <v>-9.7999999999999997E-3</v>
      </c>
      <c r="F76" s="1"/>
    </row>
    <row r="77" spans="1:6" x14ac:dyDescent="0.3">
      <c r="A77" s="10" t="d">
        <v>2020-04-09</v>
      </c>
      <c r="B77" s="11">
        <v>4506.8500979999999</v>
      </c>
      <c r="C77" s="12">
        <f t="shared" si="1"/>
        <v>1.4428022733667186E-2</v>
      </c>
      <c r="D77" s="12">
        <v>-9.7999999999999997E-3</v>
      </c>
      <c r="F77" s="1"/>
    </row>
    <row r="78" spans="1:6" x14ac:dyDescent="0.3">
      <c r="A78" s="10" t="d">
        <v>2020-04-14</v>
      </c>
      <c r="B78" s="11">
        <v>4523.9101559999999</v>
      </c>
      <c r="C78" s="12">
        <f t="shared" si="1"/>
        <v>3.7853617557794413E-3</v>
      </c>
      <c r="D78" s="12">
        <v>-9.5999999999999992E-3</v>
      </c>
      <c r="F78" s="1"/>
    </row>
    <row r="79" spans="1:6" x14ac:dyDescent="0.3">
      <c r="A79" s="10" t="d">
        <v>2020-04-15</v>
      </c>
      <c r="B79" s="11">
        <v>4353.7202150000003</v>
      </c>
      <c r="C79" s="12">
        <f t="shared" si="1"/>
        <v>-3.7620097466851556E-2</v>
      </c>
      <c r="D79" s="12">
        <v>-9.4999999999999998E-3</v>
      </c>
      <c r="F79" s="1"/>
    </row>
    <row r="80" spans="1:6" x14ac:dyDescent="0.3">
      <c r="A80" s="10" t="d">
        <v>2020-04-16</v>
      </c>
      <c r="B80" s="11">
        <v>4350.1601559999999</v>
      </c>
      <c r="C80" s="12">
        <f t="shared" si="1"/>
        <v>-8.1770504860068614E-4</v>
      </c>
      <c r="D80" s="12">
        <v>-9.1000000000000004E-3</v>
      </c>
      <c r="F80" s="1"/>
    </row>
    <row r="81" spans="1:6" x14ac:dyDescent="0.3">
      <c r="A81" s="10" t="d">
        <v>2020-04-17</v>
      </c>
      <c r="B81" s="11">
        <v>4499.0097660000001</v>
      </c>
      <c r="C81" s="12">
        <f t="shared" si="1"/>
        <v>3.4217041364488145E-2</v>
      </c>
      <c r="D81" s="12">
        <v>-9.1000000000000004E-3</v>
      </c>
      <c r="F81" s="1"/>
    </row>
    <row r="82" spans="1:6" x14ac:dyDescent="0.3">
      <c r="A82" s="10" t="d">
        <v>2020-04-20</v>
      </c>
      <c r="B82" s="11">
        <v>4528.2998049999997</v>
      </c>
      <c r="C82" s="12">
        <f t="shared" si="1"/>
        <v>6.5103301667292987E-3</v>
      </c>
      <c r="D82" s="12">
        <v>-9.1000000000000004E-3</v>
      </c>
      <c r="F82" s="1"/>
    </row>
    <row r="83" spans="1:6" x14ac:dyDescent="0.3">
      <c r="A83" s="10" t="d">
        <v>2020-04-21</v>
      </c>
      <c r="B83" s="11">
        <v>4357.4599609999996</v>
      </c>
      <c r="C83" s="12">
        <f t="shared" si="1"/>
        <v>-3.7727149560937714E-2</v>
      </c>
      <c r="D83" s="12">
        <v>-9.1000000000000004E-3</v>
      </c>
      <c r="F83" s="1"/>
    </row>
    <row r="84" spans="1:6" x14ac:dyDescent="0.3">
      <c r="A84" s="10" t="d">
        <v>2020-04-22</v>
      </c>
      <c r="B84" s="11">
        <v>4411.7998049999997</v>
      </c>
      <c r="C84" s="12">
        <f t="shared" si="1"/>
        <v>1.2470532026995277E-2</v>
      </c>
      <c r="D84" s="12">
        <v>-8.8999999999999999E-3</v>
      </c>
      <c r="F84" s="1"/>
    </row>
    <row r="85" spans="1:6" x14ac:dyDescent="0.3">
      <c r="A85" s="10" t="d">
        <v>2020-04-23</v>
      </c>
      <c r="B85" s="11">
        <v>4451</v>
      </c>
      <c r="C85" s="12">
        <f t="shared" si="1"/>
        <v>8.8853068436092267E-3</v>
      </c>
      <c r="D85" s="12">
        <v>-8.8999999999999999E-3</v>
      </c>
      <c r="F85" s="1"/>
    </row>
    <row r="86" spans="1:6" x14ac:dyDescent="0.3">
      <c r="A86" s="10" t="d">
        <v>2020-04-24</v>
      </c>
      <c r="B86" s="11">
        <v>4393.3198240000002</v>
      </c>
      <c r="C86" s="12">
        <f t="shared" si="1"/>
        <v>-1.2958925185351572E-2</v>
      </c>
      <c r="D86" s="12">
        <v>-8.8999999999999999E-3</v>
      </c>
      <c r="F86" s="1"/>
    </row>
    <row r="87" spans="1:6" x14ac:dyDescent="0.3">
      <c r="A87" s="10" t="d">
        <v>2020-04-27</v>
      </c>
      <c r="B87" s="11">
        <v>4505.2597660000001</v>
      </c>
      <c r="C87" s="12">
        <f t="shared" si="1"/>
        <v>2.5479579562701096E-2</v>
      </c>
      <c r="D87" s="12">
        <v>-8.6E-3</v>
      </c>
      <c r="F87" s="1"/>
    </row>
    <row r="88" spans="1:6" x14ac:dyDescent="0.3">
      <c r="A88" s="10" t="d">
        <v>2020-04-28</v>
      </c>
      <c r="B88" s="11">
        <v>4569.7900390000004</v>
      </c>
      <c r="C88" s="12">
        <f t="shared" si="1"/>
        <v>1.4323319042997953E-2</v>
      </c>
      <c r="D88" s="12">
        <v>-8.5000000000000006E-3</v>
      </c>
      <c r="F88" s="1"/>
    </row>
    <row r="89" spans="1:6" x14ac:dyDescent="0.3">
      <c r="A89" s="10" t="d">
        <v>2020-04-29</v>
      </c>
      <c r="B89" s="11">
        <v>4671.1098629999997</v>
      </c>
      <c r="C89" s="12">
        <f t="shared" si="1"/>
        <v>2.2171658464678806E-2</v>
      </c>
      <c r="D89" s="12">
        <v>-8.5000000000000006E-3</v>
      </c>
      <c r="F89" s="1"/>
    </row>
    <row r="90" spans="1:6" x14ac:dyDescent="0.3">
      <c r="A90" s="10" t="d">
        <v>2020-04-30</v>
      </c>
      <c r="B90" s="11">
        <v>4572.1801759999998</v>
      </c>
      <c r="C90" s="12">
        <f t="shared" si="1"/>
        <v>-2.1179053779836102E-2</v>
      </c>
      <c r="D90" s="12">
        <v>-8.3999999999999995E-3</v>
      </c>
      <c r="F90" s="1"/>
    </row>
    <row r="91" spans="1:6" x14ac:dyDescent="0.3">
      <c r="A91" s="10" t="d">
        <v>2020-05-04</v>
      </c>
      <c r="B91" s="11">
        <v>4378.2299800000001</v>
      </c>
      <c r="C91" s="12">
        <f t="shared" si="1"/>
        <v>-4.2419631014996066E-2</v>
      </c>
      <c r="D91" s="12">
        <v>-8.3000000000000001E-3</v>
      </c>
      <c r="F91" s="1"/>
    </row>
    <row r="92" spans="1:6" x14ac:dyDescent="0.3">
      <c r="A92" s="10" t="d">
        <v>2020-05-05</v>
      </c>
      <c r="B92" s="11">
        <v>4483.1298829999996</v>
      </c>
      <c r="C92" s="12">
        <f t="shared" si="1"/>
        <v>2.3959431888956995E-2</v>
      </c>
      <c r="D92" s="12">
        <v>-8.3000000000000001E-3</v>
      </c>
      <c r="F92" s="1"/>
    </row>
    <row r="93" spans="1:6" x14ac:dyDescent="0.3">
      <c r="A93" s="10" t="d">
        <v>2020-05-06</v>
      </c>
      <c r="B93" s="11">
        <v>4433.3798829999996</v>
      </c>
      <c r="C93" s="12">
        <f t="shared" si="1"/>
        <v>-1.1097157855865762E-2</v>
      </c>
      <c r="D93" s="12">
        <v>-8.2000000000000007E-3</v>
      </c>
      <c r="F93" s="1"/>
    </row>
    <row r="94" spans="1:6" x14ac:dyDescent="0.3">
      <c r="A94" s="10" t="d">
        <v>2020-05-07</v>
      </c>
      <c r="B94" s="11">
        <v>4501.4399409999996</v>
      </c>
      <c r="C94" s="12">
        <f t="shared" si="1"/>
        <v>1.5351731589927467E-2</v>
      </c>
      <c r="D94" s="12">
        <v>-8.2000000000000007E-3</v>
      </c>
      <c r="F94" s="1"/>
    </row>
    <row r="95" spans="1:6" x14ac:dyDescent="0.3">
      <c r="A95" s="10" t="d">
        <v>2020-05-08</v>
      </c>
      <c r="B95" s="11">
        <v>4549.6401370000003</v>
      </c>
      <c r="C95" s="12">
        <f t="shared" si="1"/>
        <v>1.070772833399016E-2</v>
      </c>
      <c r="D95" s="12">
        <v>-8.0999999999999996E-3</v>
      </c>
      <c r="F95" s="1"/>
    </row>
    <row r="96" spans="1:6" x14ac:dyDescent="0.3">
      <c r="A96" s="10" t="d">
        <v>2020-05-11</v>
      </c>
      <c r="B96" s="11">
        <v>4490.2202150000003</v>
      </c>
      <c r="C96" s="12">
        <f t="shared" si="1"/>
        <v>-1.3060356470123175E-2</v>
      </c>
      <c r="D96" s="12">
        <v>-8.0000000000000002E-3</v>
      </c>
      <c r="F96" s="1"/>
    </row>
    <row r="97" spans="1:6" x14ac:dyDescent="0.3">
      <c r="A97" s="10" t="d">
        <v>2020-05-12</v>
      </c>
      <c r="B97" s="11">
        <v>4472.5</v>
      </c>
      <c r="C97" s="12">
        <f t="shared" si="1"/>
        <v>-3.9464022144847701E-3</v>
      </c>
      <c r="D97" s="12">
        <v>-7.9000000000000008E-3</v>
      </c>
      <c r="F97" s="1"/>
    </row>
    <row r="98" spans="1:6" x14ac:dyDescent="0.3">
      <c r="A98" s="10" t="d">
        <v>2020-05-13</v>
      </c>
      <c r="B98" s="11">
        <v>4344.9501950000003</v>
      </c>
      <c r="C98" s="12">
        <f t="shared" si="1"/>
        <v>-2.8518681945220715E-2</v>
      </c>
      <c r="D98" s="12">
        <v>-7.7999999999999996E-3</v>
      </c>
      <c r="F98" s="1"/>
    </row>
    <row r="99" spans="1:6" x14ac:dyDescent="0.3">
      <c r="A99" s="10" t="d">
        <v>2020-05-14</v>
      </c>
      <c r="B99" s="11">
        <v>4273.1298829999996</v>
      </c>
      <c r="C99" s="12">
        <f t="shared" si="1"/>
        <v>-1.6529605352588107E-2</v>
      </c>
      <c r="D99" s="12">
        <v>-7.6E-3</v>
      </c>
      <c r="F99" s="1"/>
    </row>
    <row r="100" spans="1:6" x14ac:dyDescent="0.3">
      <c r="A100" s="10" t="d">
        <v>2020-05-15</v>
      </c>
      <c r="B100" s="11">
        <v>4277.6298829999996</v>
      </c>
      <c r="C100" s="12">
        <f t="shared" si="1"/>
        <v>1.0530922586515726E-3</v>
      </c>
      <c r="D100" s="12">
        <v>-7.4999999999999997E-3</v>
      </c>
      <c r="F100" s="1"/>
    </row>
    <row r="101" spans="1:6" x14ac:dyDescent="0.3">
      <c r="A101" s="10" t="d">
        <v>2020-05-18</v>
      </c>
      <c r="B101" s="11">
        <v>4498.3398440000001</v>
      </c>
      <c r="C101" s="12">
        <f t="shared" si="1"/>
        <v>5.1596320167188361E-2</v>
      </c>
      <c r="D101" s="12">
        <v>-7.4000000000000003E-3</v>
      </c>
      <c r="F101" s="1"/>
    </row>
    <row r="102" spans="1:6" x14ac:dyDescent="0.3">
      <c r="A102" s="10" t="d">
        <v>2020-05-19</v>
      </c>
      <c r="B102" s="11">
        <v>4458.1601559999999</v>
      </c>
      <c r="C102" s="12">
        <f t="shared" si="1"/>
        <v>-8.932114823114767E-3</v>
      </c>
      <c r="D102" s="12">
        <v>-7.3000000000000001E-3</v>
      </c>
      <c r="F102" s="1"/>
    </row>
    <row r="103" spans="1:6" x14ac:dyDescent="0.3">
      <c r="A103" s="10" t="d">
        <v>2020-05-20</v>
      </c>
      <c r="B103" s="11">
        <v>4496.9799800000001</v>
      </c>
      <c r="C103" s="12">
        <f t="shared" si="1"/>
        <v>8.707588476325738E-3</v>
      </c>
      <c r="D103" s="12">
        <v>-7.1000000000000004E-3</v>
      </c>
      <c r="F103" s="1"/>
    </row>
    <row r="104" spans="1:6" x14ac:dyDescent="0.3">
      <c r="A104" s="10" t="d">
        <v>2020-05-21</v>
      </c>
      <c r="B104" s="11">
        <v>4445.4501950000003</v>
      </c>
      <c r="C104" s="12">
        <f t="shared" si="1"/>
        <v>-1.1458753481041674E-2</v>
      </c>
      <c r="D104" s="12">
        <v>-6.8999999999999999E-3</v>
      </c>
      <c r="F104" s="1"/>
    </row>
    <row r="105" spans="1:6" x14ac:dyDescent="0.3">
      <c r="A105" s="10" t="d">
        <v>2020-05-22</v>
      </c>
      <c r="B105" s="11">
        <v>4444.5600590000004</v>
      </c>
      <c r="C105" s="12">
        <f t="shared" si="1"/>
        <v>-2.0023528798076748E-4</v>
      </c>
      <c r="D105" s="12">
        <v>-6.8999999999999999E-3</v>
      </c>
      <c r="F105" s="1"/>
    </row>
    <row r="106" spans="1:6" x14ac:dyDescent="0.3">
      <c r="A106" s="10" t="d">
        <v>2020-05-25</v>
      </c>
      <c r="B106" s="11">
        <v>4539.9101559999999</v>
      </c>
      <c r="C106" s="12">
        <f t="shared" si="1"/>
        <v>2.145321375665081E-2</v>
      </c>
      <c r="D106" s="12">
        <v>-6.7999999999999996E-3</v>
      </c>
      <c r="F106" s="1"/>
    </row>
    <row r="107" spans="1:6" x14ac:dyDescent="0.3">
      <c r="A107" s="10" t="d">
        <v>2020-05-26</v>
      </c>
      <c r="B107" s="11">
        <v>4606.2402339999999</v>
      </c>
      <c r="C107" s="12">
        <f t="shared" si="1"/>
        <v>1.4610438471417178E-2</v>
      </c>
      <c r="D107" s="12">
        <v>-6.7000000000000002E-3</v>
      </c>
      <c r="F107" s="1"/>
    </row>
    <row r="108" spans="1:6" x14ac:dyDescent="0.3">
      <c r="A108" s="10" t="d">
        <v>2020-05-27</v>
      </c>
      <c r="B108" s="11">
        <v>4688.7402339999999</v>
      </c>
      <c r="C108" s="12">
        <f t="shared" si="1"/>
        <v>1.7910485734340013E-2</v>
      </c>
      <c r="D108" s="12">
        <v>-6.7000000000000002E-3</v>
      </c>
      <c r="F108" s="1"/>
    </row>
    <row r="109" spans="1:6" x14ac:dyDescent="0.3">
      <c r="A109" s="10" t="d">
        <v>2020-05-28</v>
      </c>
      <c r="B109" s="11">
        <v>4771.3901370000003</v>
      </c>
      <c r="C109" s="12">
        <f t="shared" si="1"/>
        <v>1.7627315414206941E-2</v>
      </c>
      <c r="D109" s="12">
        <v>-6.4999999999999997E-3</v>
      </c>
      <c r="F109" s="1"/>
    </row>
    <row r="110" spans="1:6" x14ac:dyDescent="0.3">
      <c r="A110" s="10" t="d">
        <v>2020-05-29</v>
      </c>
      <c r="B110" s="11">
        <v>4695.4399409999996</v>
      </c>
      <c r="C110" s="12">
        <f t="shared" si="1"/>
        <v>-1.5917833968562081E-2</v>
      </c>
      <c r="D110" s="12">
        <v>-6.4999999999999997E-3</v>
      </c>
      <c r="F110" s="1"/>
    </row>
    <row r="111" spans="1:6" x14ac:dyDescent="0.3">
      <c r="A111" s="10" t="d">
        <v>2020-06-01</v>
      </c>
      <c r="B111" s="11">
        <v>4762.7797849999997</v>
      </c>
      <c r="C111" s="12">
        <f t="shared" si="1"/>
        <v>1.4341540909084346E-2</v>
      </c>
      <c r="D111" s="12">
        <v>-6.4000000000000003E-3</v>
      </c>
      <c r="F111" s="1"/>
    </row>
    <row r="112" spans="1:6" x14ac:dyDescent="0.3">
      <c r="A112" s="10" t="d">
        <v>2020-06-02</v>
      </c>
      <c r="B112" s="11">
        <v>4858.9702150000003</v>
      </c>
      <c r="C112" s="12">
        <f t="shared" si="1"/>
        <v>2.0196279135756969E-2</v>
      </c>
      <c r="D112" s="12">
        <v>-6.4000000000000003E-3</v>
      </c>
      <c r="F112" s="1"/>
    </row>
    <row r="113" spans="1:6" x14ac:dyDescent="0.3">
      <c r="A113" s="10" t="d">
        <v>2020-06-03</v>
      </c>
      <c r="B113" s="11">
        <v>5022.3798829999996</v>
      </c>
      <c r="C113" s="12">
        <f t="shared" si="1"/>
        <v>3.3630514444303775E-2</v>
      </c>
      <c r="D113" s="12">
        <v>-6.4000000000000003E-3</v>
      </c>
      <c r="F113" s="1"/>
    </row>
    <row r="114" spans="1:6" x14ac:dyDescent="0.3">
      <c r="A114" s="10" t="d">
        <v>2020-06-04</v>
      </c>
      <c r="B114" s="11">
        <v>5011.9799800000001</v>
      </c>
      <c r="C114" s="12">
        <f t="shared" si="1"/>
        <v>-2.0707121409118509E-3</v>
      </c>
      <c r="D114" s="12">
        <v>-6.1999999999999998E-3</v>
      </c>
      <c r="F114" s="1"/>
    </row>
    <row r="115" spans="1:6" x14ac:dyDescent="0.3">
      <c r="A115" s="10" t="d">
        <v>2020-06-05</v>
      </c>
      <c r="B115" s="11">
        <v>5197.7900390000004</v>
      </c>
      <c r="C115" s="12">
        <f t="shared" si="1"/>
        <v>3.7073184597996009E-2</v>
      </c>
      <c r="D115" s="12">
        <v>-6.1999999999999998E-3</v>
      </c>
      <c r="F115" s="1"/>
    </row>
    <row r="116" spans="1:6" x14ac:dyDescent="0.3">
      <c r="A116" s="10" t="d">
        <v>2020-06-08</v>
      </c>
      <c r="B116" s="11">
        <v>5175.5200199999999</v>
      </c>
      <c r="C116" s="12">
        <f t="shared" si="1"/>
        <v>-4.2845168490655344E-3</v>
      </c>
      <c r="D116" s="12">
        <v>-6.1000000000000004E-3</v>
      </c>
      <c r="F116" s="1"/>
    </row>
    <row r="117" spans="1:6" x14ac:dyDescent="0.3">
      <c r="A117" s="10" t="d">
        <v>2020-06-09</v>
      </c>
      <c r="B117" s="11">
        <v>5095.1098629999997</v>
      </c>
      <c r="C117" s="12">
        <f t="shared" si="1"/>
        <v>-1.5536633360371052E-2</v>
      </c>
      <c r="D117" s="12">
        <v>-6.1000000000000004E-3</v>
      </c>
      <c r="F117" s="1"/>
    </row>
    <row r="118" spans="1:6" x14ac:dyDescent="0.3">
      <c r="A118" s="10" t="d">
        <v>2020-06-10</v>
      </c>
      <c r="B118" s="11">
        <v>5053.419922</v>
      </c>
      <c r="C118" s="12">
        <f t="shared" si="1"/>
        <v>-8.1823438789311222E-3</v>
      </c>
      <c r="D118" s="12">
        <v>-6.1000000000000004E-3</v>
      </c>
      <c r="F118" s="1"/>
    </row>
    <row r="119" spans="1:6" x14ac:dyDescent="0.3">
      <c r="A119" s="10" t="d">
        <v>2020-06-11</v>
      </c>
      <c r="B119" s="11">
        <v>4815.6000979999999</v>
      </c>
      <c r="C119" s="12">
        <f t="shared" si="1"/>
        <v>-4.7061164057365296E-2</v>
      </c>
      <c r="D119" s="12">
        <v>-5.8999999999999999E-3</v>
      </c>
      <c r="F119" s="1"/>
    </row>
    <row r="120" spans="1:6" x14ac:dyDescent="0.3">
      <c r="A120" s="10" t="d">
        <v>2020-06-12</v>
      </c>
      <c r="B120" s="11">
        <v>4839.2597660000001</v>
      </c>
      <c r="C120" s="12">
        <f t="shared" si="1"/>
        <v>4.9131297280740772E-3</v>
      </c>
      <c r="D120" s="12">
        <v>-5.7999999999999996E-3</v>
      </c>
      <c r="F120" s="1"/>
    </row>
    <row r="121" spans="1:6" x14ac:dyDescent="0.3">
      <c r="A121" s="10" t="d">
        <v>2020-06-15</v>
      </c>
      <c r="B121" s="11">
        <v>4815.7202150000003</v>
      </c>
      <c r="C121" s="12">
        <f t="shared" si="1"/>
        <v>-4.8642875436002882E-3</v>
      </c>
      <c r="D121" s="12">
        <v>-5.7000000000000002E-3</v>
      </c>
      <c r="F121" s="1"/>
    </row>
    <row r="122" spans="1:6" x14ac:dyDescent="0.3">
      <c r="A122" s="10" t="d">
        <v>2020-06-16</v>
      </c>
      <c r="B122" s="11">
        <v>4952.4599609999996</v>
      </c>
      <c r="C122" s="12">
        <f t="shared" si="1"/>
        <v>2.8394453974731022E-2</v>
      </c>
      <c r="D122" s="12">
        <v>-5.7000000000000002E-3</v>
      </c>
      <c r="F122" s="1"/>
    </row>
    <row r="123" spans="1:6" x14ac:dyDescent="0.3">
      <c r="A123" s="10" t="d">
        <v>2020-06-17</v>
      </c>
      <c r="B123" s="11">
        <v>4995.9702150000003</v>
      </c>
      <c r="C123" s="12">
        <f t="shared" si="1"/>
        <v>8.7855842031310701E-3</v>
      </c>
      <c r="D123" s="12">
        <v>-5.5999999999999999E-3</v>
      </c>
      <c r="F123" s="1"/>
    </row>
    <row r="124" spans="1:6" x14ac:dyDescent="0.3">
      <c r="A124" s="10" t="d">
        <v>2020-06-18</v>
      </c>
      <c r="B124" s="11">
        <v>4958.75</v>
      </c>
      <c r="C124" s="12">
        <f t="shared" si="1"/>
        <v>-7.4500474178668171E-3</v>
      </c>
      <c r="D124" s="12">
        <v>-5.4000000000000003E-3</v>
      </c>
      <c r="F124" s="1"/>
    </row>
    <row r="125" spans="1:6" x14ac:dyDescent="0.3">
      <c r="A125" s="10" t="d">
        <v>2020-06-19</v>
      </c>
      <c r="B125" s="11">
        <v>4979.4501950000003</v>
      </c>
      <c r="C125" s="12">
        <f t="shared" si="1"/>
        <v>4.1744784471893824E-3</v>
      </c>
      <c r="D125" s="12">
        <v>-5.4000000000000003E-3</v>
      </c>
      <c r="F125" s="1"/>
    </row>
    <row r="126" spans="1:6" x14ac:dyDescent="0.3">
      <c r="A126" s="10" t="d">
        <v>2020-06-22</v>
      </c>
      <c r="B126" s="11">
        <v>4948.7001950000003</v>
      </c>
      <c r="C126" s="12">
        <f t="shared" si="1"/>
        <v>-6.1753805733164883E-3</v>
      </c>
      <c r="D126" s="12">
        <v>-5.3E-3</v>
      </c>
      <c r="F126" s="1"/>
    </row>
    <row r="127" spans="1:6" x14ac:dyDescent="0.3">
      <c r="A127" s="10" t="d">
        <v>2020-06-23</v>
      </c>
      <c r="B127" s="11">
        <v>5017.6801759999998</v>
      </c>
      <c r="C127" s="12">
        <f t="shared" si="1"/>
        <v>1.3939009897931287E-2</v>
      </c>
      <c r="D127" s="12">
        <v>-5.1000000000000004E-3</v>
      </c>
      <c r="F127" s="1"/>
    </row>
    <row r="128" spans="1:6" x14ac:dyDescent="0.3">
      <c r="A128" s="10" t="d">
        <v>2020-06-24</v>
      </c>
      <c r="B128" s="11">
        <v>4871.3598629999997</v>
      </c>
      <c r="C128" s="12">
        <f t="shared" si="1"/>
        <v>-2.9160948459780865E-2</v>
      </c>
      <c r="D128" s="12">
        <v>-5.1000000000000004E-3</v>
      </c>
      <c r="F128" s="1"/>
    </row>
    <row r="129" spans="1:6" x14ac:dyDescent="0.3">
      <c r="A129" s="10" t="d">
        <v>2020-06-25</v>
      </c>
      <c r="B129" s="11">
        <v>4918.580078</v>
      </c>
      <c r="C129" s="12">
        <f t="shared" si="1"/>
        <v>9.6934359866651231E-3</v>
      </c>
      <c r="D129" s="12">
        <v>-4.8999999999999998E-3</v>
      </c>
      <c r="F129" s="1"/>
    </row>
    <row r="130" spans="1:6" x14ac:dyDescent="0.3">
      <c r="A130" s="10" t="d">
        <v>2020-06-26</v>
      </c>
      <c r="B130" s="11">
        <v>4909.6401370000003</v>
      </c>
      <c r="C130" s="12">
        <f t="shared" si="1"/>
        <v>-1.8175857377999234E-3</v>
      </c>
      <c r="D130" s="12">
        <v>-4.8999999999999998E-3</v>
      </c>
      <c r="F130" s="1"/>
    </row>
    <row r="131" spans="1:6" x14ac:dyDescent="0.3">
      <c r="A131" s="10" t="d">
        <v>2020-06-29</v>
      </c>
      <c r="B131" s="11">
        <v>4945.4599609999996</v>
      </c>
      <c r="C131" s="12">
        <f t="shared" si="1"/>
        <v>7.2958145608379935E-3</v>
      </c>
      <c r="D131" s="12">
        <v>-4.7999999999999996E-3</v>
      </c>
      <c r="F131" s="1"/>
    </row>
    <row r="132" spans="1:6" x14ac:dyDescent="0.3">
      <c r="A132" s="10" t="d">
        <v>2020-06-30</v>
      </c>
      <c r="B132" s="11">
        <v>4935.9902339999999</v>
      </c>
      <c r="C132" s="12">
        <f t="shared" si="1"/>
        <v>-1.9148324068293259E-3</v>
      </c>
      <c r="D132" s="12">
        <v>-4.5999999999999999E-3</v>
      </c>
      <c r="F132" s="1"/>
    </row>
    <row r="133" spans="1:6" x14ac:dyDescent="0.3">
      <c r="A133" s="10" t="d">
        <v>2020-07-01</v>
      </c>
      <c r="B133" s="11">
        <v>4926.9399409999996</v>
      </c>
      <c r="C133" s="12">
        <f t="shared" ref="C133:C196" si="2">(B133-B132)/B132</f>
        <v>-1.8335313829553736E-3</v>
      </c>
      <c r="D133" s="12">
        <v>-4.5999999999999999E-3</v>
      </c>
      <c r="F133" s="1"/>
    </row>
    <row r="134" spans="1:6" x14ac:dyDescent="0.3">
      <c r="A134" s="10" t="d">
        <v>2020-07-02</v>
      </c>
      <c r="B134" s="11">
        <v>5049.3798829999996</v>
      </c>
      <c r="C134" s="12">
        <f t="shared" si="2"/>
        <v>2.4851113158718324E-2</v>
      </c>
      <c r="D134" s="12">
        <v>-4.4000000000000003E-3</v>
      </c>
      <c r="F134" s="1"/>
    </row>
    <row r="135" spans="1:6" x14ac:dyDescent="0.3">
      <c r="A135" s="10" t="d">
        <v>2020-07-03</v>
      </c>
      <c r="B135" s="11">
        <v>5007.1401370000003</v>
      </c>
      <c r="C135" s="12">
        <f t="shared" si="2"/>
        <v>-8.3653333634512144E-3</v>
      </c>
      <c r="D135" s="12">
        <v>-4.4000000000000003E-3</v>
      </c>
      <c r="F135" s="1"/>
    </row>
    <row r="136" spans="1:6" x14ac:dyDescent="0.3">
      <c r="A136" s="10" t="d">
        <v>2020-07-06</v>
      </c>
      <c r="B136" s="11">
        <v>5081.5097660000001</v>
      </c>
      <c r="C136" s="12">
        <f t="shared" si="2"/>
        <v>1.4852715714994537E-2</v>
      </c>
      <c r="D136" s="12">
        <v>-4.3E-3</v>
      </c>
      <c r="F136" s="1"/>
    </row>
    <row r="137" spans="1:6" x14ac:dyDescent="0.3">
      <c r="A137" s="10" t="d">
        <v>2020-07-07</v>
      </c>
      <c r="B137" s="11">
        <v>5043.7299800000001</v>
      </c>
      <c r="C137" s="12">
        <f t="shared" si="2"/>
        <v>-7.4347561531381418E-3</v>
      </c>
      <c r="D137" s="12">
        <v>-4.1999999999999997E-3</v>
      </c>
      <c r="F137" s="1"/>
    </row>
    <row r="138" spans="1:6" x14ac:dyDescent="0.3">
      <c r="A138" s="10" t="d">
        <v>2020-07-08</v>
      </c>
      <c r="B138" s="11">
        <v>4981.1298829999996</v>
      </c>
      <c r="C138" s="12">
        <f t="shared" si="2"/>
        <v>-1.2411468744010848E-2</v>
      </c>
      <c r="D138" s="12">
        <v>-4.0000000000000001E-3</v>
      </c>
      <c r="F138" s="1"/>
    </row>
    <row r="139" spans="1:6" x14ac:dyDescent="0.3">
      <c r="A139" s="10" t="d">
        <v>2020-07-09</v>
      </c>
      <c r="B139" s="11">
        <v>4921.0097660000001</v>
      </c>
      <c r="C139" s="12">
        <f t="shared" si="2"/>
        <v>-1.2069574255668829E-2</v>
      </c>
      <c r="D139" s="12">
        <v>-3.8999999999999998E-3</v>
      </c>
      <c r="F139" s="1"/>
    </row>
    <row r="140" spans="1:6" x14ac:dyDescent="0.3">
      <c r="A140" s="10" t="d">
        <v>2020-07-10</v>
      </c>
      <c r="B140" s="11">
        <v>4970.4799800000001</v>
      </c>
      <c r="C140" s="12">
        <f t="shared" si="2"/>
        <v>1.0052858326312848E-2</v>
      </c>
      <c r="D140" s="12">
        <v>-3.8999999999999998E-3</v>
      </c>
      <c r="F140" s="1"/>
    </row>
    <row r="141" spans="1:6" x14ac:dyDescent="0.3">
      <c r="A141" s="10" t="d">
        <v>2020-07-13</v>
      </c>
      <c r="B141" s="11">
        <v>5056.2299800000001</v>
      </c>
      <c r="C141" s="12">
        <f t="shared" si="2"/>
        <v>1.7251855021051709E-2</v>
      </c>
      <c r="D141" s="12">
        <v>-3.8999999999999998E-3</v>
      </c>
      <c r="F141" s="1"/>
    </row>
    <row r="142" spans="1:6" x14ac:dyDescent="0.3">
      <c r="A142" s="10" t="d">
        <v>2020-07-14</v>
      </c>
      <c r="B142" s="11">
        <v>5007.4599609999996</v>
      </c>
      <c r="C142" s="12">
        <f t="shared" si="2"/>
        <v>-9.6455302058868174E-3</v>
      </c>
      <c r="D142" s="12">
        <v>-3.8999999999999998E-3</v>
      </c>
      <c r="F142" s="1"/>
    </row>
    <row r="143" spans="1:6" x14ac:dyDescent="0.3">
      <c r="A143" s="10" t="d">
        <v>2020-07-15</v>
      </c>
      <c r="B143" s="11">
        <v>5108.9799800000001</v>
      </c>
      <c r="C143" s="12">
        <f t="shared" si="2"/>
        <v>2.0273755514907153E-2</v>
      </c>
      <c r="D143" s="12">
        <v>-3.8E-3</v>
      </c>
      <c r="F143" s="1"/>
    </row>
    <row r="144" spans="1:6" x14ac:dyDescent="0.3">
      <c r="A144" s="10" t="d">
        <v>2020-07-16</v>
      </c>
      <c r="B144" s="11">
        <v>5085.2797849999997</v>
      </c>
      <c r="C144" s="12">
        <f t="shared" si="2"/>
        <v>-4.6389289237340776E-3</v>
      </c>
      <c r="D144" s="12">
        <v>-3.5999999999999999E-3</v>
      </c>
      <c r="F144" s="1"/>
    </row>
    <row r="145" spans="1:6" x14ac:dyDescent="0.3">
      <c r="A145" s="10" t="d">
        <v>2020-07-17</v>
      </c>
      <c r="B145" s="11">
        <v>5069.419922</v>
      </c>
      <c r="C145" s="12">
        <f t="shared" si="2"/>
        <v>-3.1187788421752844E-3</v>
      </c>
      <c r="D145" s="12">
        <v>-3.5999999999999999E-3</v>
      </c>
      <c r="F145" s="1"/>
    </row>
    <row r="146" spans="1:6" x14ac:dyDescent="0.3">
      <c r="A146" s="10" t="d">
        <v>2020-07-20</v>
      </c>
      <c r="B146" s="11">
        <v>5093.1801759999998</v>
      </c>
      <c r="C146" s="12">
        <f t="shared" si="2"/>
        <v>4.6869768860311441E-3</v>
      </c>
      <c r="D146" s="12">
        <v>-3.5999999999999999E-3</v>
      </c>
      <c r="F146" s="1"/>
    </row>
    <row r="147" spans="1:6" x14ac:dyDescent="0.3">
      <c r="A147" s="10" t="d">
        <v>2020-07-21</v>
      </c>
      <c r="B147" s="11">
        <v>5104.2797849999997</v>
      </c>
      <c r="C147" s="12">
        <f t="shared" si="2"/>
        <v>2.1793081368499919E-3</v>
      </c>
      <c r="D147" s="12">
        <v>-3.5999999999999999E-3</v>
      </c>
      <c r="F147" s="1"/>
    </row>
    <row r="148" spans="1:6" x14ac:dyDescent="0.3">
      <c r="A148" s="10" t="d">
        <v>2020-07-22</v>
      </c>
      <c r="B148" s="11">
        <v>5037.1201170000004</v>
      </c>
      <c r="C148" s="12">
        <f t="shared" si="2"/>
        <v>-1.315752090968096E-2</v>
      </c>
      <c r="D148" s="12">
        <v>-3.3999999999999998E-3</v>
      </c>
      <c r="F148" s="1"/>
    </row>
    <row r="149" spans="1:6" x14ac:dyDescent="0.3">
      <c r="A149" s="10" t="d">
        <v>2020-07-23</v>
      </c>
      <c r="B149" s="11">
        <v>5033.7597660000001</v>
      </c>
      <c r="C149" s="12">
        <f t="shared" si="2"/>
        <v>-6.6711750403951385E-4</v>
      </c>
      <c r="D149" s="12">
        <v>-3.3999999999999998E-3</v>
      </c>
      <c r="F149" s="1"/>
    </row>
    <row r="150" spans="1:6" x14ac:dyDescent="0.3">
      <c r="A150" s="10" t="d">
        <v>2020-07-24</v>
      </c>
      <c r="B150" s="11">
        <v>4956.4301759999998</v>
      </c>
      <c r="C150" s="12">
        <f t="shared" si="2"/>
        <v>-1.5362193190528251E-2</v>
      </c>
      <c r="D150" s="12">
        <v>-3.3999999999999998E-3</v>
      </c>
      <c r="F150" s="1"/>
    </row>
    <row r="151" spans="1:6" x14ac:dyDescent="0.3">
      <c r="A151" s="10" t="d">
        <v>2020-07-27</v>
      </c>
      <c r="B151" s="11">
        <v>4939.6201170000004</v>
      </c>
      <c r="C151" s="12">
        <f t="shared" si="2"/>
        <v>-3.3915657848660988E-3</v>
      </c>
      <c r="D151" s="12">
        <v>-3.3E-3</v>
      </c>
      <c r="F151" s="1"/>
    </row>
    <row r="152" spans="1:6" x14ac:dyDescent="0.3">
      <c r="A152" s="10" t="d">
        <v>2020-07-28</v>
      </c>
      <c r="B152" s="11">
        <v>4928.9399409999996</v>
      </c>
      <c r="C152" s="12">
        <f t="shared" si="2"/>
        <v>-2.1621452150225656E-3</v>
      </c>
      <c r="D152" s="12">
        <v>-3.2000000000000002E-3</v>
      </c>
      <c r="F152" s="1"/>
    </row>
    <row r="153" spans="1:6" x14ac:dyDescent="0.3">
      <c r="A153" s="10" t="d">
        <v>2020-07-29</v>
      </c>
      <c r="B153" s="11">
        <v>4958.7402339999999</v>
      </c>
      <c r="C153" s="12">
        <f t="shared" si="2"/>
        <v>6.0459841987756616E-3</v>
      </c>
      <c r="D153" s="12">
        <v>-3.0999999999999999E-3</v>
      </c>
      <c r="F153" s="1"/>
    </row>
    <row r="154" spans="1:6" x14ac:dyDescent="0.3">
      <c r="A154" s="10" t="d">
        <v>2020-07-30</v>
      </c>
      <c r="B154" s="11">
        <v>4852.9399409999996</v>
      </c>
      <c r="C154" s="12">
        <f t="shared" si="2"/>
        <v>-2.1336123290865702E-2</v>
      </c>
      <c r="D154" s="12">
        <v>-3.0999999999999999E-3</v>
      </c>
      <c r="F154" s="1"/>
    </row>
    <row r="155" spans="1:6" x14ac:dyDescent="0.3">
      <c r="A155" s="10" t="d">
        <v>2020-07-31</v>
      </c>
      <c r="B155" s="11">
        <v>4783.6899409999996</v>
      </c>
      <c r="C155" s="12">
        <f t="shared" si="2"/>
        <v>-1.4269700602503295E-2</v>
      </c>
      <c r="D155" s="12">
        <v>-3.0999999999999999E-3</v>
      </c>
      <c r="F155" s="1"/>
    </row>
    <row r="156" spans="1:6" x14ac:dyDescent="0.3">
      <c r="A156" s="10" t="d">
        <v>2020-08-03</v>
      </c>
      <c r="B156" s="11">
        <v>4875.9301759999998</v>
      </c>
      <c r="C156" s="12">
        <f t="shared" si="2"/>
        <v>1.9282235290675628E-2</v>
      </c>
      <c r="D156" s="12">
        <v>-3.0000000000000001E-3</v>
      </c>
      <c r="F156" s="1"/>
    </row>
    <row r="157" spans="1:6" x14ac:dyDescent="0.3">
      <c r="A157" s="10" t="d">
        <v>2020-08-04</v>
      </c>
      <c r="B157" s="11">
        <v>4889.5200199999999</v>
      </c>
      <c r="C157" s="12">
        <f t="shared" si="2"/>
        <v>2.7871285087081783E-3</v>
      </c>
      <c r="D157" s="12">
        <v>-2.8999999999999998E-3</v>
      </c>
      <c r="F157" s="1"/>
    </row>
    <row r="158" spans="1:6" x14ac:dyDescent="0.3">
      <c r="A158" s="10" t="d">
        <v>2020-08-05</v>
      </c>
      <c r="B158" s="11">
        <v>4933.3398440000001</v>
      </c>
      <c r="C158" s="12">
        <f t="shared" si="2"/>
        <v>8.9619888702286467E-3</v>
      </c>
      <c r="D158" s="12">
        <v>-2.8E-3</v>
      </c>
      <c r="F158" s="1"/>
    </row>
    <row r="159" spans="1:6" x14ac:dyDescent="0.3">
      <c r="A159" s="10" t="d">
        <v>2020-08-06</v>
      </c>
      <c r="B159" s="11">
        <v>4885.1298829999996</v>
      </c>
      <c r="C159" s="12">
        <f t="shared" si="2"/>
        <v>-9.772276495128171E-3</v>
      </c>
      <c r="D159" s="12">
        <v>-2.8E-3</v>
      </c>
      <c r="F159" s="1"/>
    </row>
    <row r="160" spans="1:6" x14ac:dyDescent="0.3">
      <c r="A160" s="10" t="d">
        <v>2020-08-07</v>
      </c>
      <c r="B160" s="11">
        <v>4889.5200199999999</v>
      </c>
      <c r="C160" s="12">
        <f t="shared" si="2"/>
        <v>8.986735471001034E-4</v>
      </c>
      <c r="D160" s="12">
        <v>-2.8E-3</v>
      </c>
      <c r="F160" s="1"/>
    </row>
    <row r="161" spans="1:6" x14ac:dyDescent="0.3">
      <c r="A161" s="10" t="d">
        <v>2020-08-10</v>
      </c>
      <c r="B161" s="11">
        <v>4909.5097660000001</v>
      </c>
      <c r="C161" s="12">
        <f t="shared" si="2"/>
        <v>4.0882839048075308E-3</v>
      </c>
      <c r="D161" s="12">
        <v>-2.8E-3</v>
      </c>
      <c r="F161" s="1"/>
    </row>
    <row r="162" spans="1:6" x14ac:dyDescent="0.3">
      <c r="A162" s="10" t="d">
        <v>2020-08-11</v>
      </c>
      <c r="B162" s="11">
        <v>5027.9902339999999</v>
      </c>
      <c r="C162" s="12">
        <f t="shared" si="2"/>
        <v>2.4132851068046891E-2</v>
      </c>
      <c r="D162" s="12">
        <v>-2.7000000000000001E-3</v>
      </c>
      <c r="F162" s="1"/>
    </row>
    <row r="163" spans="1:6" x14ac:dyDescent="0.3">
      <c r="A163" s="10" t="d">
        <v>2020-08-12</v>
      </c>
      <c r="B163" s="11">
        <v>5073.3100590000004</v>
      </c>
      <c r="C163" s="12">
        <f t="shared" si="2"/>
        <v>9.0135069661713453E-3</v>
      </c>
      <c r="D163" s="12">
        <v>-2.7000000000000001E-3</v>
      </c>
      <c r="F163" s="1"/>
    </row>
    <row r="164" spans="1:6" x14ac:dyDescent="0.3">
      <c r="A164" s="10" t="d">
        <v>2020-08-13</v>
      </c>
      <c r="B164" s="11">
        <v>5042.3798829999996</v>
      </c>
      <c r="C164" s="12">
        <f t="shared" si="2"/>
        <v>-6.0966461028990216E-3</v>
      </c>
      <c r="D164" s="12">
        <v>-2.5999999999999999E-3</v>
      </c>
      <c r="F164" s="1"/>
    </row>
    <row r="165" spans="1:6" x14ac:dyDescent="0.3">
      <c r="A165" s="10" t="d">
        <v>2020-08-14</v>
      </c>
      <c r="B165" s="11">
        <v>4962.9301759999998</v>
      </c>
      <c r="C165" s="12">
        <f t="shared" si="2"/>
        <v>-1.5756390601957302E-2</v>
      </c>
      <c r="D165" s="12">
        <v>-2.5999999999999999E-3</v>
      </c>
      <c r="F165" s="1"/>
    </row>
    <row r="166" spans="1:6" x14ac:dyDescent="0.3">
      <c r="A166" s="10" t="d">
        <v>2020-08-17</v>
      </c>
      <c r="B166" s="11">
        <v>4971.9399409999996</v>
      </c>
      <c r="C166" s="12">
        <f t="shared" si="2"/>
        <v>1.8154124036581629E-3</v>
      </c>
      <c r="D166" s="12">
        <v>-2.5999999999999999E-3</v>
      </c>
      <c r="F166" s="1"/>
    </row>
    <row r="167" spans="1:6" x14ac:dyDescent="0.3">
      <c r="A167" s="10" t="d">
        <v>2020-08-18</v>
      </c>
      <c r="B167" s="11">
        <v>4938.0600590000004</v>
      </c>
      <c r="C167" s="12">
        <f t="shared" si="2"/>
        <v>-6.8142178711002397E-3</v>
      </c>
      <c r="D167" s="12">
        <v>-2.5000000000000001E-3</v>
      </c>
      <c r="F167" s="1"/>
    </row>
    <row r="168" spans="1:6" x14ac:dyDescent="0.3">
      <c r="A168" s="10" t="d">
        <v>2020-08-19</v>
      </c>
      <c r="B168" s="11">
        <v>4977.2299800000001</v>
      </c>
      <c r="C168" s="12">
        <f t="shared" si="2"/>
        <v>7.932248804590673E-3</v>
      </c>
      <c r="D168" s="12">
        <v>-2.3999999999999998E-3</v>
      </c>
      <c r="F168" s="1"/>
    </row>
    <row r="169" spans="1:6" x14ac:dyDescent="0.3">
      <c r="A169" s="10" t="d">
        <v>2020-08-20</v>
      </c>
      <c r="B169" s="11">
        <v>4911.2402339999999</v>
      </c>
      <c r="C169" s="12">
        <f t="shared" si="2"/>
        <v>-1.3258327677275663E-2</v>
      </c>
      <c r="D169" s="12">
        <v>-2.3E-3</v>
      </c>
      <c r="F169" s="1"/>
    </row>
    <row r="170" spans="1:6" x14ac:dyDescent="0.3">
      <c r="A170" s="10" t="d">
        <v>2020-08-21</v>
      </c>
      <c r="B170" s="11">
        <v>4896.330078</v>
      </c>
      <c r="C170" s="12">
        <f t="shared" si="2"/>
        <v>-3.0359247948773659E-3</v>
      </c>
      <c r="D170" s="12">
        <v>-2.3E-3</v>
      </c>
      <c r="F170" s="1"/>
    </row>
    <row r="171" spans="1:6" x14ac:dyDescent="0.3">
      <c r="A171" s="10" t="d">
        <v>2020-08-24</v>
      </c>
      <c r="B171" s="11">
        <v>5007.8901370000003</v>
      </c>
      <c r="C171" s="12">
        <f t="shared" si="2"/>
        <v>2.2784423685253102E-2</v>
      </c>
      <c r="D171" s="12">
        <v>-2.3E-3</v>
      </c>
      <c r="F171" s="1"/>
    </row>
    <row r="172" spans="1:6" x14ac:dyDescent="0.3">
      <c r="A172" s="10" t="d">
        <v>2020-08-25</v>
      </c>
      <c r="B172" s="11">
        <v>5008.2700199999999</v>
      </c>
      <c r="C172" s="12">
        <f t="shared" si="2"/>
        <v>7.5856895739965138E-5</v>
      </c>
      <c r="D172" s="12">
        <v>-2.2000000000000001E-3</v>
      </c>
      <c r="F172" s="1"/>
    </row>
    <row r="173" spans="1:6" x14ac:dyDescent="0.3">
      <c r="A173" s="10" t="d">
        <v>2020-08-26</v>
      </c>
      <c r="B173" s="11">
        <v>5048.4301759999998</v>
      </c>
      <c r="C173" s="12">
        <f t="shared" si="2"/>
        <v>8.0187681254454239E-3</v>
      </c>
      <c r="D173" s="12">
        <v>-2.2000000000000001E-3</v>
      </c>
      <c r="F173" s="1"/>
    </row>
    <row r="174" spans="1:6" x14ac:dyDescent="0.3">
      <c r="A174" s="10" t="d">
        <v>2020-08-27</v>
      </c>
      <c r="B174" s="11">
        <v>5015.9702150000003</v>
      </c>
      <c r="C174" s="12">
        <f t="shared" si="2"/>
        <v>-6.4297137661352031E-3</v>
      </c>
      <c r="D174" s="12">
        <v>-2.0999999999999999E-3</v>
      </c>
      <c r="F174" s="1"/>
    </row>
    <row r="175" spans="1:6" x14ac:dyDescent="0.3">
      <c r="A175" s="10" t="d">
        <v>2020-08-28</v>
      </c>
      <c r="B175" s="11">
        <v>5002.9399409999996</v>
      </c>
      <c r="C175" s="12">
        <f t="shared" si="2"/>
        <v>-2.5977574509980705E-3</v>
      </c>
      <c r="D175" s="12">
        <v>-2.0999999999999999E-3</v>
      </c>
      <c r="F175" s="1"/>
    </row>
    <row r="176" spans="1:6" x14ac:dyDescent="0.3">
      <c r="A176" s="10" t="d">
        <v>2020-08-31</v>
      </c>
      <c r="B176" s="11">
        <v>4947.2202150000003</v>
      </c>
      <c r="C176" s="12">
        <f t="shared" si="2"/>
        <v>-1.1137396542254305E-2</v>
      </c>
      <c r="D176" s="12">
        <v>-2.0999999999999999E-3</v>
      </c>
      <c r="F176" s="1"/>
    </row>
    <row r="177" spans="1:6" x14ac:dyDescent="0.3">
      <c r="A177" s="10" t="d">
        <v>2020-09-01</v>
      </c>
      <c r="B177" s="11">
        <v>4938.1000979999999</v>
      </c>
      <c r="C177" s="12">
        <f t="shared" si="2"/>
        <v>-1.8434831286361871E-3</v>
      </c>
      <c r="D177" s="12">
        <v>-2.0999999999999999E-3</v>
      </c>
      <c r="F177" s="1"/>
    </row>
    <row r="178" spans="1:6" x14ac:dyDescent="0.3">
      <c r="A178" s="10" t="d">
        <v>2020-09-02</v>
      </c>
      <c r="B178" s="11">
        <v>5031.7402339999999</v>
      </c>
      <c r="C178" s="12">
        <f t="shared" si="2"/>
        <v>1.8962786120501195E-2</v>
      </c>
      <c r="D178" s="12">
        <v>-2E-3</v>
      </c>
      <c r="F178" s="1"/>
    </row>
    <row r="179" spans="1:6" x14ac:dyDescent="0.3">
      <c r="A179" s="10" t="d">
        <v>2020-09-03</v>
      </c>
      <c r="B179" s="11">
        <v>5009.5200199999999</v>
      </c>
      <c r="C179" s="12">
        <f t="shared" si="2"/>
        <v>-4.416009763352967E-3</v>
      </c>
      <c r="D179" s="12">
        <v>-1.9E-3</v>
      </c>
      <c r="F179" s="1"/>
    </row>
    <row r="180" spans="1:6" x14ac:dyDescent="0.3">
      <c r="A180" s="10" t="d">
        <v>2020-09-04</v>
      </c>
      <c r="B180" s="11">
        <v>4965.0698240000002</v>
      </c>
      <c r="C180" s="12">
        <f t="shared" si="2"/>
        <v>-8.8731446970042802E-3</v>
      </c>
      <c r="D180" s="12">
        <v>-1.9E-3</v>
      </c>
      <c r="F180" s="1"/>
    </row>
    <row r="181" spans="1:6" x14ac:dyDescent="0.3">
      <c r="A181" s="10" t="d">
        <v>2020-09-07</v>
      </c>
      <c r="B181" s="11">
        <v>5053.7202150000003</v>
      </c>
      <c r="C181" s="12">
        <f t="shared" si="2"/>
        <v>1.7854812548956437E-2</v>
      </c>
      <c r="D181" s="12">
        <v>-1.9E-3</v>
      </c>
      <c r="F181" s="1"/>
    </row>
    <row r="182" spans="1:6" x14ac:dyDescent="0.3">
      <c r="A182" s="10" t="d">
        <v>2020-09-08</v>
      </c>
      <c r="B182" s="11">
        <v>4973.5200199999999</v>
      </c>
      <c r="C182" s="12">
        <f t="shared" si="2"/>
        <v>-1.5869536022583383E-2</v>
      </c>
      <c r="D182" s="12">
        <v>-1.8E-3</v>
      </c>
      <c r="F182" s="1"/>
    </row>
    <row r="183" spans="1:6" x14ac:dyDescent="0.3">
      <c r="A183" s="10" t="d">
        <v>2020-09-09</v>
      </c>
      <c r="B183" s="11">
        <v>5042.9799800000001</v>
      </c>
      <c r="C183" s="12">
        <f t="shared" si="2"/>
        <v>1.396595564523336E-2</v>
      </c>
      <c r="D183" s="12">
        <v>-1.8E-3</v>
      </c>
      <c r="F183" s="1"/>
    </row>
    <row r="184" spans="1:6" x14ac:dyDescent="0.3">
      <c r="A184" s="10" t="d">
        <v>2020-09-10</v>
      </c>
      <c r="B184" s="11">
        <v>5023.9301759999998</v>
      </c>
      <c r="C184" s="12">
        <f t="shared" si="2"/>
        <v>-3.7774895152370251E-3</v>
      </c>
      <c r="D184" s="12">
        <v>-1.8E-3</v>
      </c>
      <c r="F184" s="1"/>
    </row>
    <row r="185" spans="1:6" x14ac:dyDescent="0.3">
      <c r="A185" s="10" t="d">
        <v>2020-09-11</v>
      </c>
      <c r="B185" s="11">
        <v>5034.1401370000003</v>
      </c>
      <c r="C185" s="12">
        <f t="shared" si="2"/>
        <v>2.0322657048011642E-3</v>
      </c>
      <c r="D185" s="12">
        <v>-1.6999999999999999E-3</v>
      </c>
      <c r="F185" s="1"/>
    </row>
    <row r="186" spans="1:6" x14ac:dyDescent="0.3">
      <c r="A186" s="10" t="d">
        <v>2020-09-14</v>
      </c>
      <c r="B186" s="11">
        <v>5051.8798829999996</v>
      </c>
      <c r="C186" s="12">
        <f t="shared" si="2"/>
        <v>3.5238879962072229E-3</v>
      </c>
      <c r="D186" s="12">
        <v>-1.6000000000000001E-3</v>
      </c>
      <c r="F186" s="1"/>
    </row>
    <row r="187" spans="1:6" x14ac:dyDescent="0.3">
      <c r="A187" s="10" t="d">
        <v>2020-09-15</v>
      </c>
      <c r="B187" s="11">
        <v>5067.9301759999998</v>
      </c>
      <c r="C187" s="12">
        <f t="shared" si="2"/>
        <v>3.1770931557598635E-3</v>
      </c>
      <c r="D187" s="12">
        <v>-1.5E-3</v>
      </c>
      <c r="F187" s="1"/>
    </row>
    <row r="188" spans="1:6" x14ac:dyDescent="0.3">
      <c r="A188" s="10" t="d">
        <v>2020-09-16</v>
      </c>
      <c r="B188" s="11">
        <v>5074.419922</v>
      </c>
      <c r="C188" s="12">
        <f t="shared" si="2"/>
        <v>1.2805515811432119E-3</v>
      </c>
      <c r="D188" s="12">
        <v>-1.5E-3</v>
      </c>
      <c r="F188" s="1"/>
    </row>
    <row r="189" spans="1:6" x14ac:dyDescent="0.3">
      <c r="A189" s="10" t="d">
        <v>2020-09-17</v>
      </c>
      <c r="B189" s="11">
        <v>5039.5</v>
      </c>
      <c r="C189" s="12">
        <f t="shared" si="2"/>
        <v>-6.8815593775764863E-3</v>
      </c>
      <c r="D189" s="12">
        <v>-1.4E-3</v>
      </c>
      <c r="F189" s="1"/>
    </row>
    <row r="190" spans="1:6" x14ac:dyDescent="0.3">
      <c r="A190" s="10" t="d">
        <v>2020-09-18</v>
      </c>
      <c r="B190" s="11">
        <v>4978.1801759999998</v>
      </c>
      <c r="C190" s="12">
        <f t="shared" si="2"/>
        <v>-1.2167838872904088E-2</v>
      </c>
      <c r="D190" s="12">
        <v>-1.4E-3</v>
      </c>
      <c r="F190" s="1"/>
    </row>
    <row r="191" spans="1:6" x14ac:dyDescent="0.3">
      <c r="A191" s="10" t="d">
        <v>2020-09-21</v>
      </c>
      <c r="B191" s="11">
        <v>4792.0400390000004</v>
      </c>
      <c r="C191" s="12">
        <f t="shared" si="2"/>
        <v>-3.7391201286242765E-2</v>
      </c>
      <c r="D191" s="12">
        <v>-1.2999999999999999E-3</v>
      </c>
      <c r="F191" s="1"/>
    </row>
    <row r="192" spans="1:6" x14ac:dyDescent="0.3">
      <c r="A192" s="10" t="d">
        <v>2020-09-22</v>
      </c>
      <c r="B192" s="11">
        <v>4772.8398440000001</v>
      </c>
      <c r="C192" s="12">
        <f t="shared" si="2"/>
        <v>-4.0066850117569204E-3</v>
      </c>
      <c r="D192" s="12">
        <v>-1.1999999999999999E-3</v>
      </c>
      <c r="F192" s="1"/>
    </row>
    <row r="193" spans="1:6" x14ac:dyDescent="0.3">
      <c r="A193" s="10" t="d">
        <v>2020-09-23</v>
      </c>
      <c r="B193" s="11">
        <v>4802.2597660000001</v>
      </c>
      <c r="C193" s="12">
        <f t="shared" si="2"/>
        <v>6.1640287463205403E-3</v>
      </c>
      <c r="D193" s="12">
        <v>-1.1999999999999999E-3</v>
      </c>
      <c r="F193" s="1"/>
    </row>
    <row r="194" spans="1:6" x14ac:dyDescent="0.3">
      <c r="A194" s="10" t="d">
        <v>2020-09-24</v>
      </c>
      <c r="B194" s="11">
        <v>4762.6201170000004</v>
      </c>
      <c r="C194" s="12">
        <f t="shared" si="2"/>
        <v>-8.254374176226046E-3</v>
      </c>
      <c r="D194" s="12">
        <v>-1.1000000000000001E-3</v>
      </c>
      <c r="F194" s="1"/>
    </row>
    <row r="195" spans="1:6" x14ac:dyDescent="0.3">
      <c r="A195" s="10" t="d">
        <v>2020-09-25</v>
      </c>
      <c r="B195" s="11">
        <v>4729.6601559999999</v>
      </c>
      <c r="C195" s="12">
        <f t="shared" si="2"/>
        <v>-6.9205521730257439E-3</v>
      </c>
      <c r="D195" s="12">
        <v>-1.1000000000000001E-3</v>
      </c>
      <c r="F195" s="1"/>
    </row>
    <row r="196" spans="1:6" x14ac:dyDescent="0.3">
      <c r="A196" s="10" t="d">
        <v>2020-09-28</v>
      </c>
      <c r="B196" s="11">
        <v>4843.2700199999999</v>
      </c>
      <c r="C196" s="12">
        <f t="shared" si="2"/>
        <v>2.4020724587553225E-2</v>
      </c>
      <c r="D196" s="12">
        <v>-1E-3</v>
      </c>
      <c r="F196" s="1"/>
    </row>
    <row r="197" spans="1:6" x14ac:dyDescent="0.3">
      <c r="A197" s="10" t="d">
        <v>2020-09-29</v>
      </c>
      <c r="B197" s="11">
        <v>4832.0698240000002</v>
      </c>
      <c r="C197" s="12">
        <f t="shared" ref="C197:C260" si="3">(B197-B196)/B196</f>
        <v>-2.3125276835173807E-3</v>
      </c>
      <c r="D197" s="12">
        <v>-1E-3</v>
      </c>
      <c r="F197" s="1"/>
    </row>
    <row r="198" spans="1:6" x14ac:dyDescent="0.3">
      <c r="A198" s="10" t="d">
        <v>2020-09-30</v>
      </c>
      <c r="B198" s="11">
        <v>4803.4399409999996</v>
      </c>
      <c r="C198" s="12">
        <f t="shared" si="3"/>
        <v>-5.9249729500598621E-3</v>
      </c>
      <c r="D198" s="12">
        <v>-8.9999999999999998E-4</v>
      </c>
      <c r="F198" s="1"/>
    </row>
    <row r="199" spans="1:6" x14ac:dyDescent="0.3">
      <c r="A199" s="10" t="d">
        <v>2020-10-01</v>
      </c>
      <c r="B199" s="11">
        <v>4824.0400390000004</v>
      </c>
      <c r="C199" s="12">
        <f t="shared" si="3"/>
        <v>4.2886136296131534E-3</v>
      </c>
      <c r="D199" s="12">
        <v>-8.0000000000000004E-4</v>
      </c>
      <c r="F199" s="1"/>
    </row>
    <row r="200" spans="1:6" x14ac:dyDescent="0.3">
      <c r="A200" s="10" t="d">
        <v>2020-10-02</v>
      </c>
      <c r="B200" s="11">
        <v>4824.8798829999996</v>
      </c>
      <c r="C200" s="12">
        <f t="shared" si="3"/>
        <v>1.7409556993918952E-4</v>
      </c>
      <c r="D200" s="12">
        <v>-8.0000000000000004E-4</v>
      </c>
      <c r="F200" s="1"/>
    </row>
    <row r="201" spans="1:6" x14ac:dyDescent="0.3">
      <c r="A201" s="10" t="d">
        <v>2020-10-05</v>
      </c>
      <c r="B201" s="11">
        <v>4871.8701170000004</v>
      </c>
      <c r="C201" s="12">
        <f t="shared" si="3"/>
        <v>9.7391510544265272E-3</v>
      </c>
      <c r="D201" s="12">
        <v>-6.9999999999999999E-4</v>
      </c>
      <c r="F201" s="1"/>
    </row>
    <row r="202" spans="1:6" x14ac:dyDescent="0.3">
      <c r="A202" s="10" t="d">
        <v>2020-10-06</v>
      </c>
      <c r="B202" s="11">
        <v>4895.4599609999996</v>
      </c>
      <c r="C202" s="12">
        <f t="shared" si="3"/>
        <v>4.8420510878736901E-3</v>
      </c>
      <c r="D202" s="12">
        <v>-6.9999999999999999E-4</v>
      </c>
      <c r="F202" s="1"/>
    </row>
    <row r="203" spans="1:6" x14ac:dyDescent="0.3">
      <c r="A203" s="10" t="d">
        <v>2020-10-07</v>
      </c>
      <c r="B203" s="11">
        <v>4882</v>
      </c>
      <c r="C203" s="12">
        <f t="shared" si="3"/>
        <v>-2.7494783140357029E-3</v>
      </c>
      <c r="D203" s="12">
        <v>-6.9999999999999999E-4</v>
      </c>
      <c r="F203" s="1"/>
    </row>
    <row r="204" spans="1:6" x14ac:dyDescent="0.3">
      <c r="A204" s="10" t="d">
        <v>2020-10-08</v>
      </c>
      <c r="B204" s="11">
        <v>4911.9399409999996</v>
      </c>
      <c r="C204" s="12">
        <f t="shared" si="3"/>
        <v>6.1327204014747306E-3</v>
      </c>
      <c r="D204" s="12">
        <v>-6.9999999999999999E-4</v>
      </c>
      <c r="F204" s="1"/>
    </row>
    <row r="205" spans="1:6" x14ac:dyDescent="0.3">
      <c r="A205" s="10" t="d">
        <v>2020-10-09</v>
      </c>
      <c r="B205" s="11">
        <v>4946.8100590000004</v>
      </c>
      <c r="C205" s="12">
        <f t="shared" si="3"/>
        <v>7.0990521909560806E-3</v>
      </c>
      <c r="D205" s="12">
        <v>-5.9999999999999995E-4</v>
      </c>
      <c r="F205" s="1"/>
    </row>
    <row r="206" spans="1:6" x14ac:dyDescent="0.3">
      <c r="A206" s="10" t="d">
        <v>2020-10-12</v>
      </c>
      <c r="B206" s="11">
        <v>4979.2900390000004</v>
      </c>
      <c r="C206" s="12">
        <f t="shared" si="3"/>
        <v>6.5658433642317594E-3</v>
      </c>
      <c r="D206" s="12">
        <v>-5.9999999999999995E-4</v>
      </c>
      <c r="F206" s="1"/>
    </row>
    <row r="207" spans="1:6" x14ac:dyDescent="0.3">
      <c r="A207" s="10" t="d">
        <v>2020-10-13</v>
      </c>
      <c r="B207" s="11">
        <v>4947.6098629999997</v>
      </c>
      <c r="C207" s="12">
        <f t="shared" si="3"/>
        <v>-6.3623881621411114E-3</v>
      </c>
      <c r="D207" s="12">
        <v>-5.0000000000000001E-4</v>
      </c>
      <c r="F207" s="1"/>
    </row>
    <row r="208" spans="1:6" x14ac:dyDescent="0.3">
      <c r="A208" s="10" t="d">
        <v>2020-10-14</v>
      </c>
      <c r="B208" s="11">
        <v>4941.6601559999999</v>
      </c>
      <c r="C208" s="12">
        <f t="shared" si="3"/>
        <v>-1.2025416645103334E-3</v>
      </c>
      <c r="D208" s="12">
        <v>-5.0000000000000001E-4</v>
      </c>
      <c r="F208" s="1"/>
    </row>
    <row r="209" spans="1:6" x14ac:dyDescent="0.3">
      <c r="A209" s="10" t="d">
        <v>2020-10-15</v>
      </c>
      <c r="B209" s="11">
        <v>4837.419922</v>
      </c>
      <c r="C209" s="12">
        <f t="shared" si="3"/>
        <v>-2.109417295186413E-2</v>
      </c>
      <c r="D209" s="12">
        <v>-4.0000000000000002E-4</v>
      </c>
      <c r="F209" s="1"/>
    </row>
    <row r="210" spans="1:6" x14ac:dyDescent="0.3">
      <c r="A210" s="10" t="d">
        <v>2020-10-16</v>
      </c>
      <c r="B210" s="11">
        <v>4935.8598629999997</v>
      </c>
      <c r="C210" s="12">
        <f t="shared" si="3"/>
        <v>2.0349678669058003E-2</v>
      </c>
      <c r="D210" s="12">
        <v>-2.9999999999999997E-4</v>
      </c>
      <c r="F210" s="1"/>
    </row>
    <row r="211" spans="1:6" x14ac:dyDescent="0.3">
      <c r="A211" s="10" t="d">
        <v>2020-10-19</v>
      </c>
      <c r="B211" s="11">
        <v>4942.6201170000004</v>
      </c>
      <c r="C211" s="12">
        <f t="shared" si="3"/>
        <v>1.3696203270835679E-3</v>
      </c>
      <c r="D211" s="12">
        <v>-2.9999999999999997E-4</v>
      </c>
      <c r="F211" s="1"/>
    </row>
    <row r="212" spans="1:6" x14ac:dyDescent="0.3">
      <c r="A212" s="10" t="d">
        <v>2020-10-20</v>
      </c>
      <c r="B212" s="11">
        <v>4929.2797849999997</v>
      </c>
      <c r="C212" s="12">
        <f t="shared" si="3"/>
        <v>-2.6990405259180211E-3</v>
      </c>
      <c r="D212" s="12">
        <v>-2.9999999999999997E-4</v>
      </c>
      <c r="F212" s="1"/>
    </row>
    <row r="213" spans="1:6" x14ac:dyDescent="0.3">
      <c r="A213" s="10" t="d">
        <v>2020-10-21</v>
      </c>
      <c r="B213" s="11">
        <v>4853.9501950000003</v>
      </c>
      <c r="C213" s="12">
        <f t="shared" si="3"/>
        <v>-1.5282068230176424E-2</v>
      </c>
      <c r="D213" s="12">
        <v>-2.0000000000000001E-4</v>
      </c>
      <c r="F213" s="1"/>
    </row>
    <row r="214" spans="1:6" x14ac:dyDescent="0.3">
      <c r="A214" s="10" t="d">
        <v>2020-10-22</v>
      </c>
      <c r="B214" s="11">
        <v>4851.3798829999996</v>
      </c>
      <c r="C214" s="12">
        <f t="shared" si="3"/>
        <v>-5.2952994916354718E-4</v>
      </c>
      <c r="D214" s="12">
        <v>-2.0000000000000001E-4</v>
      </c>
      <c r="F214" s="1"/>
    </row>
    <row r="215" spans="1:6" x14ac:dyDescent="0.3">
      <c r="A215" s="10" t="d">
        <v>2020-10-23</v>
      </c>
      <c r="B215" s="11">
        <v>4909.6401370000003</v>
      </c>
      <c r="C215" s="12">
        <f t="shared" si="3"/>
        <v>1.2009006799107576E-2</v>
      </c>
      <c r="D215" s="12">
        <v>-2.0000000000000001E-4</v>
      </c>
      <c r="F215" s="1"/>
    </row>
    <row r="216" spans="1:6" x14ac:dyDescent="0.3">
      <c r="A216" s="10" t="d">
        <v>2020-10-26</v>
      </c>
      <c r="B216" s="11">
        <v>4816.1201170000004</v>
      </c>
      <c r="C216" s="12">
        <f t="shared" si="3"/>
        <v>-1.904824333156618E-2</v>
      </c>
      <c r="D216" s="12">
        <v>-2.0000000000000001E-4</v>
      </c>
      <c r="F216" s="1"/>
    </row>
    <row r="217" spans="1:6" x14ac:dyDescent="0.3">
      <c r="A217" s="10" t="d">
        <v>2020-10-27</v>
      </c>
      <c r="B217" s="11">
        <v>4730.6601559999999</v>
      </c>
      <c r="C217" s="12">
        <f t="shared" si="3"/>
        <v>-1.7744565941854907E-2</v>
      </c>
      <c r="D217" s="12">
        <v>-1E-4</v>
      </c>
      <c r="F217" s="1"/>
    </row>
    <row r="218" spans="1:6" x14ac:dyDescent="0.3">
      <c r="A218" s="10" t="d">
        <v>2020-10-28</v>
      </c>
      <c r="B218" s="11">
        <v>4571.1201170000004</v>
      </c>
      <c r="C218" s="12">
        <f t="shared" si="3"/>
        <v>-3.3724688254693456E-2</v>
      </c>
      <c r="D218" s="12">
        <v>-1E-4</v>
      </c>
      <c r="F218" s="1"/>
    </row>
    <row r="219" spans="1:6" x14ac:dyDescent="0.3">
      <c r="A219" s="10" t="d">
        <v>2020-10-29</v>
      </c>
      <c r="B219" s="11">
        <v>4569.669922</v>
      </c>
      <c r="C219" s="12">
        <f t="shared" si="3"/>
        <v>-3.1725156261089537E-4</v>
      </c>
      <c r="D219" s="12">
        <v>-1E-4</v>
      </c>
      <c r="F219" s="1"/>
    </row>
    <row r="220" spans="1:6" x14ac:dyDescent="0.3">
      <c r="A220" s="10" t="d">
        <v>2020-10-30</v>
      </c>
      <c r="B220" s="11">
        <v>4594.2402339999999</v>
      </c>
      <c r="C220" s="12">
        <f t="shared" si="3"/>
        <v>5.376824238816396E-3</v>
      </c>
      <c r="D220" s="12">
        <v>-1E-4</v>
      </c>
      <c r="F220" s="1"/>
    </row>
    <row r="221" spans="1:6" x14ac:dyDescent="0.3">
      <c r="A221" s="10" t="d">
        <v>2020-11-02</v>
      </c>
      <c r="B221" s="11">
        <v>4691.1401370000003</v>
      </c>
      <c r="C221" s="12">
        <f t="shared" si="3"/>
        <v>2.1091605589730781E-2</v>
      </c>
      <c r="D221" s="12">
        <v>0</v>
      </c>
      <c r="F221" s="1"/>
    </row>
    <row r="222" spans="1:6" x14ac:dyDescent="0.3">
      <c r="A222" s="10" t="d">
        <v>2020-11-03</v>
      </c>
      <c r="B222" s="11">
        <v>4805.6098629999997</v>
      </c>
      <c r="C222" s="12">
        <f t="shared" si="3"/>
        <v>2.4401259109092212E-2</v>
      </c>
      <c r="D222" s="12">
        <v>0</v>
      </c>
      <c r="F222" s="1"/>
    </row>
    <row r="223" spans="1:6" x14ac:dyDescent="0.3">
      <c r="A223" s="10" t="d">
        <v>2020-11-04</v>
      </c>
      <c r="B223" s="11">
        <v>4922.8500979999999</v>
      </c>
      <c r="C223" s="12">
        <f t="shared" si="3"/>
        <v>2.4396536202963968E-2</v>
      </c>
      <c r="D223" s="12">
        <v>0</v>
      </c>
      <c r="F223" s="1"/>
    </row>
    <row r="224" spans="1:6" x14ac:dyDescent="0.3">
      <c r="A224" s="10" t="d">
        <v>2020-11-05</v>
      </c>
      <c r="B224" s="11">
        <v>4983.9902339999999</v>
      </c>
      <c r="C224" s="12">
        <f t="shared" si="3"/>
        <v>1.2419662346582381E-2</v>
      </c>
      <c r="D224" s="12">
        <v>1E-4</v>
      </c>
      <c r="F224" s="1"/>
    </row>
    <row r="225" spans="1:6" x14ac:dyDescent="0.3">
      <c r="A225" s="10" t="d">
        <v>2020-11-06</v>
      </c>
      <c r="B225" s="11">
        <v>4960.8798829999996</v>
      </c>
      <c r="C225" s="12">
        <f t="shared" si="3"/>
        <v>-4.6369173924830495E-3</v>
      </c>
      <c r="D225" s="12">
        <v>1E-4</v>
      </c>
      <c r="F225" s="1"/>
    </row>
    <row r="226" spans="1:6" x14ac:dyDescent="0.3">
      <c r="A226" s="10" t="d">
        <v>2020-11-09</v>
      </c>
      <c r="B226" s="11">
        <v>5336.3198240000002</v>
      </c>
      <c r="C226" s="12">
        <f t="shared" si="3"/>
        <v>7.5680111160635527E-2</v>
      </c>
      <c r="D226" s="12">
        <v>1E-4</v>
      </c>
      <c r="F226" s="1"/>
    </row>
    <row r="227" spans="1:6" x14ac:dyDescent="0.3">
      <c r="A227" s="10" t="d">
        <v>2020-11-10</v>
      </c>
      <c r="B227" s="11">
        <v>5418.9702150000003</v>
      </c>
      <c r="C227" s="12">
        <f t="shared" si="3"/>
        <v>1.548827538939505E-2</v>
      </c>
      <c r="D227" s="12">
        <v>2.0000000000000001E-4</v>
      </c>
      <c r="F227" s="1"/>
    </row>
    <row r="228" spans="1:6" x14ac:dyDescent="0.3">
      <c r="A228" s="10" t="d">
        <v>2020-11-11</v>
      </c>
      <c r="B228" s="11">
        <v>5445.2099609999996</v>
      </c>
      <c r="C228" s="12">
        <f t="shared" si="3"/>
        <v>4.8422015547098345E-3</v>
      </c>
      <c r="D228" s="12">
        <v>2.0000000000000001E-4</v>
      </c>
      <c r="F228" s="1"/>
    </row>
    <row r="229" spans="1:6" x14ac:dyDescent="0.3">
      <c r="A229" s="10" t="d">
        <v>2020-11-12</v>
      </c>
      <c r="B229" s="11">
        <v>5362.5698240000002</v>
      </c>
      <c r="C229" s="12">
        <f t="shared" si="3"/>
        <v>-1.5176666757001002E-2</v>
      </c>
      <c r="D229" s="12">
        <v>2.0000000000000001E-4</v>
      </c>
      <c r="F229" s="1"/>
    </row>
    <row r="230" spans="1:6" x14ac:dyDescent="0.3">
      <c r="A230" s="10" t="d">
        <v>2020-11-13</v>
      </c>
      <c r="B230" s="11">
        <v>5380.1601559999999</v>
      </c>
      <c r="C230" s="12">
        <f t="shared" si="3"/>
        <v>3.2802056807306871E-3</v>
      </c>
      <c r="D230" s="12">
        <v>2.9999999999999997E-4</v>
      </c>
      <c r="F230" s="1"/>
    </row>
    <row r="231" spans="1:6" x14ac:dyDescent="0.3">
      <c r="A231" s="10" t="d">
        <v>2020-11-16</v>
      </c>
      <c r="B231" s="11">
        <v>5471.4799800000001</v>
      </c>
      <c r="C231" s="12">
        <f t="shared" si="3"/>
        <v>1.6973439702935147E-2</v>
      </c>
      <c r="D231" s="12">
        <v>2.9999999999999997E-4</v>
      </c>
      <c r="F231" s="1"/>
    </row>
    <row r="232" spans="1:6" x14ac:dyDescent="0.3">
      <c r="A232" s="10" t="d">
        <v>2020-11-17</v>
      </c>
      <c r="B232" s="11">
        <v>5483</v>
      </c>
      <c r="C232" s="12">
        <f t="shared" si="3"/>
        <v>2.1054669014799049E-3</v>
      </c>
      <c r="D232" s="12">
        <v>2.9999999999999997E-4</v>
      </c>
      <c r="F232" s="1"/>
    </row>
    <row r="233" spans="1:6" x14ac:dyDescent="0.3">
      <c r="A233" s="10" t="d">
        <v>2020-11-18</v>
      </c>
      <c r="B233" s="11">
        <v>5511.4501950000003</v>
      </c>
      <c r="C233" s="12">
        <f t="shared" si="3"/>
        <v>5.1888008389568393E-3</v>
      </c>
      <c r="D233" s="12">
        <v>4.0000000000000002E-4</v>
      </c>
      <c r="F233" s="1"/>
    </row>
    <row r="234" spans="1:6" x14ac:dyDescent="0.3">
      <c r="A234" s="10" t="d">
        <v>2020-11-19</v>
      </c>
      <c r="B234" s="11">
        <v>5474.6601559999999</v>
      </c>
      <c r="C234" s="12">
        <f t="shared" si="3"/>
        <v>-6.6752012080915539E-3</v>
      </c>
      <c r="D234" s="12">
        <v>4.0000000000000002E-4</v>
      </c>
      <c r="F234" s="1"/>
    </row>
    <row r="235" spans="1:6" x14ac:dyDescent="0.3">
      <c r="A235" s="10" t="d">
        <v>2020-11-20</v>
      </c>
      <c r="B235" s="11">
        <v>5495.8901370000003</v>
      </c>
      <c r="C235" s="12">
        <f t="shared" si="3"/>
        <v>3.8778628070151953E-3</v>
      </c>
      <c r="D235" s="12">
        <v>5.0000000000000001E-4</v>
      </c>
      <c r="F235" s="1"/>
    </row>
    <row r="236" spans="1:6" x14ac:dyDescent="0.3">
      <c r="A236" s="10" t="d">
        <v>2020-11-23</v>
      </c>
      <c r="B236" s="11">
        <v>5492.1499020000001</v>
      </c>
      <c r="C236" s="12">
        <f t="shared" si="3"/>
        <v>-6.8055126772273238E-4</v>
      </c>
      <c r="D236" s="12">
        <v>5.9999999999999995E-4</v>
      </c>
      <c r="F236" s="1"/>
    </row>
    <row r="237" spans="1:6" x14ac:dyDescent="0.3">
      <c r="A237" s="10" t="d">
        <v>2020-11-24</v>
      </c>
      <c r="B237" s="11">
        <v>5558.419922</v>
      </c>
      <c r="C237" s="12">
        <f t="shared" si="3"/>
        <v>1.2066316685177747E-2</v>
      </c>
      <c r="D237" s="12">
        <v>5.9999999999999995E-4</v>
      </c>
      <c r="F237" s="1"/>
    </row>
    <row r="238" spans="1:6" x14ac:dyDescent="0.3">
      <c r="A238" s="10" t="d">
        <v>2020-11-25</v>
      </c>
      <c r="B238" s="11">
        <v>5571.2900390000004</v>
      </c>
      <c r="C238" s="12">
        <f t="shared" si="3"/>
        <v>2.3154272582143337E-3</v>
      </c>
      <c r="D238" s="12">
        <v>5.9999999999999995E-4</v>
      </c>
      <c r="F238" s="1"/>
    </row>
    <row r="239" spans="1:6" x14ac:dyDescent="0.3">
      <c r="A239" s="10" t="d">
        <v>2020-11-26</v>
      </c>
      <c r="B239" s="11">
        <v>5566.7900390000004</v>
      </c>
      <c r="C239" s="12">
        <f t="shared" si="3"/>
        <v>-8.0771239129523258E-4</v>
      </c>
      <c r="D239" s="12">
        <v>8.0000000000000004E-4</v>
      </c>
      <c r="F239" s="1"/>
    </row>
    <row r="240" spans="1:6" x14ac:dyDescent="0.3">
      <c r="A240" s="10" t="d">
        <v>2020-11-27</v>
      </c>
      <c r="B240" s="11">
        <v>5598.1801759999998</v>
      </c>
      <c r="C240" s="12">
        <f t="shared" si="3"/>
        <v>5.6388217949815533E-3</v>
      </c>
      <c r="D240" s="12">
        <v>8.0000000000000004E-4</v>
      </c>
      <c r="F240" s="1"/>
    </row>
    <row r="241" spans="1:6" x14ac:dyDescent="0.3">
      <c r="A241" s="10" t="d">
        <v>2020-11-30</v>
      </c>
      <c r="B241" s="11">
        <v>5518.5498049999997</v>
      </c>
      <c r="C241" s="12">
        <f t="shared" si="3"/>
        <v>-1.4224331567852024E-2</v>
      </c>
      <c r="D241" s="12">
        <v>8.9999999999999998E-4</v>
      </c>
      <c r="F241" s="1"/>
    </row>
    <row r="242" spans="1:6" x14ac:dyDescent="0.3">
      <c r="A242" s="10" t="d">
        <v>2020-12-01</v>
      </c>
      <c r="B242" s="11">
        <v>5581.6401370000003</v>
      </c>
      <c r="C242" s="12">
        <f t="shared" si="3"/>
        <v>1.1432411453972675E-2</v>
      </c>
      <c r="D242" s="12">
        <v>8.9999999999999998E-4</v>
      </c>
      <c r="F242" s="1"/>
    </row>
    <row r="243" spans="1:6" x14ac:dyDescent="0.3">
      <c r="A243" s="10" t="d">
        <v>2020-12-02</v>
      </c>
      <c r="B243" s="11">
        <v>5583.0097660000001</v>
      </c>
      <c r="C243" s="12">
        <f t="shared" si="3"/>
        <v>2.4538110060530482E-4</v>
      </c>
      <c r="D243" s="12">
        <v>8.9999999999999998E-4</v>
      </c>
      <c r="F243" s="1"/>
    </row>
    <row r="244" spans="1:6" x14ac:dyDescent="0.3">
      <c r="A244" s="10" t="d">
        <v>2020-12-03</v>
      </c>
      <c r="B244" s="11">
        <v>5574.3598629999997</v>
      </c>
      <c r="C244" s="12">
        <f t="shared" si="3"/>
        <v>-1.5493261453127913E-3</v>
      </c>
      <c r="D244" s="12">
        <v>1E-3</v>
      </c>
      <c r="F244" s="1"/>
    </row>
    <row r="245" spans="1:6" x14ac:dyDescent="0.3">
      <c r="A245" s="10" t="d">
        <v>2020-12-04</v>
      </c>
      <c r="B245" s="11">
        <v>5609.1499020000001</v>
      </c>
      <c r="C245" s="12">
        <f t="shared" si="3"/>
        <v>6.2410823583386645E-3</v>
      </c>
      <c r="D245" s="12">
        <v>1E-3</v>
      </c>
      <c r="F245" s="1"/>
    </row>
    <row r="246" spans="1:6" x14ac:dyDescent="0.3">
      <c r="A246" s="10" t="d">
        <v>2020-12-07</v>
      </c>
      <c r="B246" s="11">
        <v>5573.3798829999996</v>
      </c>
      <c r="C246" s="12">
        <f t="shared" si="3"/>
        <v>-6.3770838050247747E-3</v>
      </c>
      <c r="D246" s="12">
        <v>1E-3</v>
      </c>
      <c r="F246" s="1"/>
    </row>
    <row r="247" spans="1:6" x14ac:dyDescent="0.3">
      <c r="A247" s="10" t="d">
        <v>2020-12-08</v>
      </c>
      <c r="B247" s="11">
        <v>5560.669922</v>
      </c>
      <c r="C247" s="12">
        <f t="shared" si="3"/>
        <v>-2.2804763477127523E-3</v>
      </c>
      <c r="D247" s="12">
        <v>1E-3</v>
      </c>
      <c r="F247" s="1"/>
    </row>
    <row r="248" spans="1:6" x14ac:dyDescent="0.3">
      <c r="A248" s="10" t="d">
        <v>2020-12-09</v>
      </c>
      <c r="B248" s="11">
        <v>5546.8198240000002</v>
      </c>
      <c r="C248" s="12">
        <f t="shared" si="3"/>
        <v>-2.4907247137982325E-3</v>
      </c>
      <c r="D248" s="12">
        <v>1E-3</v>
      </c>
      <c r="F248" s="1"/>
    </row>
    <row r="249" spans="1:6" x14ac:dyDescent="0.3">
      <c r="A249" s="10" t="d">
        <v>2020-12-10</v>
      </c>
      <c r="B249" s="11">
        <v>5549.6499020000001</v>
      </c>
      <c r="C249" s="12">
        <f t="shared" si="3"/>
        <v>5.1021632030569405E-4</v>
      </c>
      <c r="D249" s="12">
        <v>1.1000000000000001E-3</v>
      </c>
      <c r="F249" s="1"/>
    </row>
    <row r="250" spans="1:6" x14ac:dyDescent="0.3">
      <c r="A250" s="10" t="d">
        <v>2020-12-11</v>
      </c>
      <c r="B250" s="11">
        <v>5507.5498049999997</v>
      </c>
      <c r="C250" s="12">
        <f t="shared" si="3"/>
        <v>-7.5860815985578289E-3</v>
      </c>
      <c r="D250" s="12">
        <v>1.1000000000000001E-3</v>
      </c>
      <c r="F250" s="1"/>
    </row>
    <row r="251" spans="1:6" x14ac:dyDescent="0.3">
      <c r="A251" s="10" t="d">
        <v>2020-12-14</v>
      </c>
      <c r="B251" s="11">
        <v>5527.8398440000001</v>
      </c>
      <c r="C251" s="12">
        <f t="shared" si="3"/>
        <v>3.6840409471341012E-3</v>
      </c>
      <c r="D251" s="12">
        <v>1.1000000000000001E-3</v>
      </c>
      <c r="F251" s="1"/>
    </row>
    <row r="252" spans="1:6" x14ac:dyDescent="0.3">
      <c r="A252" s="10" t="d">
        <v>2020-12-15</v>
      </c>
      <c r="B252" s="11">
        <v>5530.3100590000004</v>
      </c>
      <c r="C252" s="12">
        <f t="shared" si="3"/>
        <v>4.4686804786529561E-4</v>
      </c>
      <c r="D252" s="12">
        <v>1.1999999999999999E-3</v>
      </c>
      <c r="F252" s="1"/>
    </row>
    <row r="253" spans="1:6" x14ac:dyDescent="0.3">
      <c r="A253" s="10" t="d">
        <v>2020-12-16</v>
      </c>
      <c r="B253" s="11">
        <v>5547.6801759999998</v>
      </c>
      <c r="C253" s="12">
        <f t="shared" si="3"/>
        <v>3.1408938765976487E-3</v>
      </c>
      <c r="D253" s="12">
        <v>1.2999999999999999E-3</v>
      </c>
      <c r="F253" s="1"/>
    </row>
    <row r="254" spans="1:6" x14ac:dyDescent="0.3">
      <c r="A254" s="10" t="d">
        <v>2020-12-17</v>
      </c>
      <c r="B254" s="11">
        <v>5549.4599609999996</v>
      </c>
      <c r="C254" s="12">
        <f t="shared" si="3"/>
        <v>3.2081607870967503E-4</v>
      </c>
      <c r="D254" s="12">
        <v>1.2999999999999999E-3</v>
      </c>
      <c r="F254" s="1"/>
    </row>
    <row r="255" spans="1:6" x14ac:dyDescent="0.3">
      <c r="A255" s="10" t="d">
        <v>2020-12-18</v>
      </c>
      <c r="B255" s="11">
        <v>5527.8398440000001</v>
      </c>
      <c r="C255" s="12">
        <f t="shared" si="3"/>
        <v>-3.8958956640717142E-3</v>
      </c>
      <c r="D255" s="12">
        <v>1.4E-3</v>
      </c>
      <c r="F255" s="1"/>
    </row>
    <row r="256" spans="1:6" x14ac:dyDescent="0.3">
      <c r="A256" s="10" t="d">
        <v>2020-12-21</v>
      </c>
      <c r="B256" s="11">
        <v>5393.3398440000001</v>
      </c>
      <c r="C256" s="12">
        <f t="shared" si="3"/>
        <v>-2.4331385097198194E-2</v>
      </c>
      <c r="D256" s="12">
        <v>1.4E-3</v>
      </c>
      <c r="F256" s="1"/>
    </row>
    <row r="257" spans="1:6" x14ac:dyDescent="0.3">
      <c r="A257" s="10" t="d">
        <v>2020-12-22</v>
      </c>
      <c r="B257" s="11">
        <v>5466.8598629999997</v>
      </c>
      <c r="C257" s="12">
        <f t="shared" si="3"/>
        <v>1.3631631072124888E-2</v>
      </c>
      <c r="D257" s="12">
        <v>1.4E-3</v>
      </c>
      <c r="F257" s="1"/>
    </row>
    <row r="258" spans="1:6" x14ac:dyDescent="0.3">
      <c r="A258" s="10" t="d">
        <v>2020-12-23</v>
      </c>
      <c r="B258" s="11">
        <v>5527.5898440000001</v>
      </c>
      <c r="C258" s="12">
        <f t="shared" si="3"/>
        <v>1.1108750273813341E-2</v>
      </c>
      <c r="D258" s="12">
        <v>1.4E-3</v>
      </c>
      <c r="F258" s="1"/>
    </row>
    <row r="259" spans="1:6" x14ac:dyDescent="0.3">
      <c r="A259" s="10" t="d">
        <v>2020-12-24</v>
      </c>
      <c r="B259" s="11">
        <v>5522.0097660000001</v>
      </c>
      <c r="C259" s="12">
        <f t="shared" si="3"/>
        <v>-1.0094956676383888E-3</v>
      </c>
      <c r="D259" s="12">
        <v>1.5E-3</v>
      </c>
      <c r="F259" s="1"/>
    </row>
    <row r="260" spans="1:6" x14ac:dyDescent="0.3">
      <c r="A260" s="10" t="d">
        <v>2020-12-28</v>
      </c>
      <c r="B260" s="11">
        <v>5588.3798829999996</v>
      </c>
      <c r="C260" s="12">
        <f t="shared" si="3"/>
        <v>1.201919587477953E-2</v>
      </c>
      <c r="D260" s="12">
        <v>1.5E-3</v>
      </c>
      <c r="F260" s="1"/>
    </row>
    <row r="261" spans="1:6" x14ac:dyDescent="0.3">
      <c r="A261" s="10" t="d">
        <v>2020-12-29</v>
      </c>
      <c r="B261" s="11">
        <v>5611.7900390000004</v>
      </c>
      <c r="C261" s="12">
        <f t="shared" ref="C261:C324" si="4">(B261-B260)/B260</f>
        <v>4.1890774231750317E-3</v>
      </c>
      <c r="D261" s="12">
        <v>1.6000000000000001E-3</v>
      </c>
      <c r="F261" s="1"/>
    </row>
    <row r="262" spans="1:6" x14ac:dyDescent="0.3">
      <c r="A262" s="10" t="d">
        <v>2020-12-30</v>
      </c>
      <c r="B262" s="11">
        <v>5599.4101559999999</v>
      </c>
      <c r="C262" s="12">
        <f t="shared" si="4"/>
        <v>-2.2060488567755762E-3</v>
      </c>
      <c r="D262" s="12">
        <v>1.8E-3</v>
      </c>
      <c r="F262" s="1"/>
    </row>
    <row r="263" spans="1:6" x14ac:dyDescent="0.3">
      <c r="A263" s="10" t="d">
        <v>2020-12-31</v>
      </c>
      <c r="B263" s="11">
        <v>5551.4101559999999</v>
      </c>
      <c r="C263" s="12">
        <f t="shared" si="4"/>
        <v>-8.5723314889812122E-3</v>
      </c>
      <c r="D263" s="12">
        <v>1.8E-3</v>
      </c>
      <c r="F263" s="1"/>
    </row>
    <row r="264" spans="1:6" x14ac:dyDescent="0.3">
      <c r="A264" s="10" t="d">
        <v>2021-01-04</v>
      </c>
      <c r="B264" s="11">
        <v>5588.9599609999996</v>
      </c>
      <c r="C264" s="12">
        <f t="shared" si="4"/>
        <v>6.7640120158326943E-3</v>
      </c>
      <c r="D264" s="12">
        <v>1.9E-3</v>
      </c>
      <c r="F264" s="1"/>
    </row>
    <row r="265" spans="1:6" x14ac:dyDescent="0.3">
      <c r="A265" s="10" t="d">
        <v>2021-01-05</v>
      </c>
      <c r="B265" s="11">
        <v>5564.6000979999999</v>
      </c>
      <c r="C265" s="12">
        <f t="shared" si="4"/>
        <v>-4.3585681718931318E-3</v>
      </c>
      <c r="D265" s="12">
        <v>1.9E-3</v>
      </c>
      <c r="F265" s="1"/>
    </row>
    <row r="266" spans="1:6" x14ac:dyDescent="0.3">
      <c r="A266" s="10" t="d">
        <v>2021-01-06</v>
      </c>
      <c r="B266" s="11">
        <v>5630.6000979999999</v>
      </c>
      <c r="C266" s="12">
        <f t="shared" si="4"/>
        <v>1.1860690586502591E-2</v>
      </c>
      <c r="D266" s="12">
        <v>1.9E-3</v>
      </c>
      <c r="F266" s="1"/>
    </row>
    <row r="267" spans="1:6" x14ac:dyDescent="0.3">
      <c r="A267" s="10" t="d">
        <v>2021-01-07</v>
      </c>
      <c r="B267" s="11">
        <v>5669.8500979999999</v>
      </c>
      <c r="C267" s="12">
        <f t="shared" si="4"/>
        <v>6.9708378000315945E-3</v>
      </c>
      <c r="D267" s="12">
        <v>1.9E-3</v>
      </c>
      <c r="F267" s="1"/>
    </row>
    <row r="268" spans="1:6" x14ac:dyDescent="0.3">
      <c r="A268" s="10" t="d">
        <v>2021-01-08</v>
      </c>
      <c r="B268" s="11">
        <v>5706.8798829999996</v>
      </c>
      <c r="C268" s="12">
        <f t="shared" si="4"/>
        <v>6.5309989435279282E-3</v>
      </c>
      <c r="D268" s="12">
        <v>2E-3</v>
      </c>
      <c r="F268" s="1"/>
    </row>
    <row r="269" spans="1:6" x14ac:dyDescent="0.3">
      <c r="A269" s="10" t="d">
        <v>2021-01-11</v>
      </c>
      <c r="B269" s="11">
        <v>5662.4301759999998</v>
      </c>
      <c r="C269" s="12">
        <f t="shared" si="4"/>
        <v>-7.7887931604113921E-3</v>
      </c>
      <c r="D269" s="12">
        <v>2E-3</v>
      </c>
      <c r="F269" s="1"/>
    </row>
    <row r="270" spans="1:6" x14ac:dyDescent="0.3">
      <c r="A270" s="10" t="d">
        <v>2021-01-12</v>
      </c>
      <c r="B270" s="11">
        <v>5650.9702150000003</v>
      </c>
      <c r="C270" s="12">
        <f t="shared" si="4"/>
        <v>-2.0238591282895082E-3</v>
      </c>
      <c r="D270" s="12">
        <v>2E-3</v>
      </c>
      <c r="F270" s="1"/>
    </row>
    <row r="271" spans="1:6" x14ac:dyDescent="0.3">
      <c r="A271" s="10" t="d">
        <v>2021-01-13</v>
      </c>
      <c r="B271" s="11">
        <v>5662.669922</v>
      </c>
      <c r="C271" s="12">
        <f t="shared" si="4"/>
        <v>2.0703890756571192E-3</v>
      </c>
      <c r="D271" s="12">
        <v>2E-3</v>
      </c>
      <c r="F271" s="1"/>
    </row>
    <row r="272" spans="1:6" x14ac:dyDescent="0.3">
      <c r="A272" s="10" t="d">
        <v>2021-01-14</v>
      </c>
      <c r="B272" s="11">
        <v>5681.1401370000003</v>
      </c>
      <c r="C272" s="12">
        <f t="shared" si="4"/>
        <v>3.2617502440397904E-3</v>
      </c>
      <c r="D272" s="12">
        <v>2E-3</v>
      </c>
      <c r="F272" s="1"/>
    </row>
    <row r="273" spans="1:6" x14ac:dyDescent="0.3">
      <c r="A273" s="10" t="d">
        <v>2021-01-15</v>
      </c>
      <c r="B273" s="11">
        <v>5611.6899409999996</v>
      </c>
      <c r="C273" s="12">
        <f t="shared" si="4"/>
        <v>-1.2224693340635452E-2</v>
      </c>
      <c r="D273" s="12">
        <v>2E-3</v>
      </c>
      <c r="F273" s="1"/>
    </row>
    <row r="274" spans="1:6" x14ac:dyDescent="0.3">
      <c r="A274" s="10" t="d">
        <v>2021-01-18</v>
      </c>
      <c r="B274" s="11">
        <v>5617.2700199999999</v>
      </c>
      <c r="C274" s="12">
        <f t="shared" si="4"/>
        <v>9.9436694804380622E-4</v>
      </c>
      <c r="D274" s="12">
        <v>2.0999999999999999E-3</v>
      </c>
      <c r="F274" s="1"/>
    </row>
    <row r="275" spans="1:6" x14ac:dyDescent="0.3">
      <c r="A275" s="10" t="d">
        <v>2021-01-19</v>
      </c>
      <c r="B275" s="11">
        <v>5598.6098629999997</v>
      </c>
      <c r="C275" s="12">
        <f t="shared" si="4"/>
        <v>-3.321926297571904E-3</v>
      </c>
      <c r="D275" s="12">
        <v>2.0999999999999999E-3</v>
      </c>
      <c r="F275" s="1"/>
    </row>
    <row r="276" spans="1:6" x14ac:dyDescent="0.3">
      <c r="A276" s="10" t="d">
        <v>2021-01-20</v>
      </c>
      <c r="B276" s="11">
        <v>5628.4399409999996</v>
      </c>
      <c r="C276" s="12">
        <f t="shared" si="4"/>
        <v>5.328122289274072E-3</v>
      </c>
      <c r="D276" s="12">
        <v>2.0999999999999999E-3</v>
      </c>
      <c r="F276" s="1"/>
    </row>
    <row r="277" spans="1:6" x14ac:dyDescent="0.3">
      <c r="A277" s="10" t="d">
        <v>2021-01-21</v>
      </c>
      <c r="B277" s="11">
        <v>5590.7900390000004</v>
      </c>
      <c r="C277" s="12">
        <f t="shared" si="4"/>
        <v>-6.6892251484715988E-3</v>
      </c>
      <c r="D277" s="12">
        <v>2.0999999999999999E-3</v>
      </c>
      <c r="F277" s="1"/>
    </row>
    <row r="278" spans="1:6" x14ac:dyDescent="0.3">
      <c r="A278" s="10" t="d">
        <v>2021-01-22</v>
      </c>
      <c r="B278" s="11">
        <v>5559.5698240000002</v>
      </c>
      <c r="C278" s="12">
        <f t="shared" si="4"/>
        <v>-5.5842224054589076E-3</v>
      </c>
      <c r="D278" s="12">
        <v>2.2000000000000001E-3</v>
      </c>
      <c r="F278" s="1"/>
    </row>
    <row r="279" spans="1:6" x14ac:dyDescent="0.3">
      <c r="A279" s="10" t="d">
        <v>2021-01-25</v>
      </c>
      <c r="B279" s="11">
        <v>5472.3598629999997</v>
      </c>
      <c r="C279" s="12">
        <f t="shared" si="4"/>
        <v>-1.5686458442076844E-2</v>
      </c>
      <c r="D279" s="12">
        <v>2.2000000000000001E-3</v>
      </c>
      <c r="F279" s="1"/>
    </row>
    <row r="280" spans="1:6" x14ac:dyDescent="0.3">
      <c r="A280" s="10" t="d">
        <v>2021-01-26</v>
      </c>
      <c r="B280" s="11">
        <v>5523.5200199999999</v>
      </c>
      <c r="C280" s="12">
        <f t="shared" si="4"/>
        <v>9.3488290757168455E-3</v>
      </c>
      <c r="D280" s="12">
        <v>2.3E-3</v>
      </c>
      <c r="F280" s="1"/>
    </row>
    <row r="281" spans="1:6" x14ac:dyDescent="0.3">
      <c r="A281" s="10" t="d">
        <v>2021-01-27</v>
      </c>
      <c r="B281" s="11">
        <v>5459.6201170000004</v>
      </c>
      <c r="C281" s="12">
        <f t="shared" si="4"/>
        <v>-1.1568692205084021E-2</v>
      </c>
      <c r="D281" s="12">
        <v>2.3999999999999998E-3</v>
      </c>
      <c r="F281" s="1"/>
    </row>
    <row r="282" spans="1:6" x14ac:dyDescent="0.3">
      <c r="A282" s="10" t="d">
        <v>2021-01-28</v>
      </c>
      <c r="B282" s="11">
        <v>5510.5200199999999</v>
      </c>
      <c r="C282" s="12">
        <f t="shared" si="4"/>
        <v>9.3229752087528872E-3</v>
      </c>
      <c r="D282" s="12">
        <v>2.3999999999999998E-3</v>
      </c>
      <c r="F282" s="1"/>
    </row>
    <row r="283" spans="1:6" x14ac:dyDescent="0.3">
      <c r="A283" s="10" t="d">
        <v>2021-01-29</v>
      </c>
      <c r="B283" s="11">
        <v>5399.2099609999996</v>
      </c>
      <c r="C283" s="12">
        <f t="shared" si="4"/>
        <v>-2.0199556229903756E-2</v>
      </c>
      <c r="D283" s="12">
        <v>2.3999999999999998E-3</v>
      </c>
      <c r="F283" s="1"/>
    </row>
    <row r="284" spans="1:6" x14ac:dyDescent="0.3">
      <c r="A284" s="10" t="d">
        <v>2021-02-01</v>
      </c>
      <c r="B284" s="11">
        <v>5461.6801759999998</v>
      </c>
      <c r="C284" s="12">
        <f t="shared" si="4"/>
        <v>1.1570251101779718E-2</v>
      </c>
      <c r="D284" s="12">
        <v>2.5999999999999999E-3</v>
      </c>
      <c r="F284" s="1"/>
    </row>
    <row r="285" spans="1:6" x14ac:dyDescent="0.3">
      <c r="A285" s="10" t="d">
        <v>2021-02-02</v>
      </c>
      <c r="B285" s="11">
        <v>5563.1098629999997</v>
      </c>
      <c r="C285" s="12">
        <f t="shared" si="4"/>
        <v>1.8571150951992292E-2</v>
      </c>
      <c r="D285" s="12">
        <v>2.7000000000000001E-3</v>
      </c>
      <c r="F285" s="1"/>
    </row>
    <row r="286" spans="1:6" x14ac:dyDescent="0.3">
      <c r="A286" s="10" t="d">
        <v>2021-02-03</v>
      </c>
      <c r="B286" s="11">
        <v>5563.0498049999997</v>
      </c>
      <c r="C286" s="12">
        <f t="shared" si="4"/>
        <v>-1.0795760191519765E-5</v>
      </c>
      <c r="D286" s="12">
        <v>2.8E-3</v>
      </c>
      <c r="F286" s="1"/>
    </row>
    <row r="287" spans="1:6" x14ac:dyDescent="0.3">
      <c r="A287" s="10" t="d">
        <v>2021-02-04</v>
      </c>
      <c r="B287" s="11">
        <v>5608.5400390000004</v>
      </c>
      <c r="C287" s="12">
        <f t="shared" si="4"/>
        <v>8.1772113489105794E-3</v>
      </c>
      <c r="D287" s="12">
        <v>2.8E-3</v>
      </c>
      <c r="F287" s="1"/>
    </row>
    <row r="288" spans="1:6" x14ac:dyDescent="0.3">
      <c r="A288" s="10" t="d">
        <v>2021-02-05</v>
      </c>
      <c r="B288" s="11">
        <v>5659.2597660000001</v>
      </c>
      <c r="C288" s="12">
        <f t="shared" si="4"/>
        <v>9.0433030070768642E-3</v>
      </c>
      <c r="D288" s="12">
        <v>2.8E-3</v>
      </c>
      <c r="F288" s="1"/>
    </row>
    <row r="289" spans="1:6" x14ac:dyDescent="0.3">
      <c r="A289" s="10" t="d">
        <v>2021-02-08</v>
      </c>
      <c r="B289" s="11">
        <v>5686.0297849999997</v>
      </c>
      <c r="C289" s="12">
        <f t="shared" si="4"/>
        <v>4.7303039808898554E-3</v>
      </c>
      <c r="D289" s="12">
        <v>2.8999999999999998E-3</v>
      </c>
      <c r="F289" s="1"/>
    </row>
    <row r="290" spans="1:6" x14ac:dyDescent="0.3">
      <c r="A290" s="10" t="d">
        <v>2021-02-09</v>
      </c>
      <c r="B290" s="11">
        <v>5691.5400390000004</v>
      </c>
      <c r="C290" s="12">
        <f t="shared" si="4"/>
        <v>9.6908637632131468E-4</v>
      </c>
      <c r="D290" s="12">
        <v>3.0999999999999999E-3</v>
      </c>
      <c r="F290" s="1"/>
    </row>
    <row r="291" spans="1:6" x14ac:dyDescent="0.3">
      <c r="A291" s="10" t="d">
        <v>2021-02-10</v>
      </c>
      <c r="B291" s="11">
        <v>5670.7998049999997</v>
      </c>
      <c r="C291" s="12">
        <f t="shared" si="4"/>
        <v>-3.6440460504332719E-3</v>
      </c>
      <c r="D291" s="12">
        <v>3.0999999999999999E-3</v>
      </c>
      <c r="F291" s="1"/>
    </row>
    <row r="292" spans="1:6" x14ac:dyDescent="0.3">
      <c r="A292" s="10" t="d">
        <v>2021-02-11</v>
      </c>
      <c r="B292" s="11">
        <v>5669.8198240000002</v>
      </c>
      <c r="C292" s="12">
        <f t="shared" si="4"/>
        <v>-1.728117785317406E-4</v>
      </c>
      <c r="D292" s="12">
        <v>3.0999999999999999E-3</v>
      </c>
      <c r="F292" s="1"/>
    </row>
    <row r="293" spans="1:6" x14ac:dyDescent="0.3">
      <c r="A293" s="10" t="d">
        <v>2021-02-12</v>
      </c>
      <c r="B293" s="11">
        <v>5703.669922</v>
      </c>
      <c r="C293" s="12">
        <f t="shared" si="4"/>
        <v>5.9702246368948967E-3</v>
      </c>
      <c r="D293" s="12">
        <v>3.0999999999999999E-3</v>
      </c>
      <c r="F293" s="1"/>
    </row>
    <row r="294" spans="1:6" x14ac:dyDescent="0.3">
      <c r="A294" s="10" t="d">
        <v>2021-02-15</v>
      </c>
      <c r="B294" s="11">
        <v>5786.25</v>
      </c>
      <c r="C294" s="12">
        <f t="shared" si="4"/>
        <v>1.4478411115880831E-2</v>
      </c>
      <c r="D294" s="12">
        <v>3.0999999999999999E-3</v>
      </c>
      <c r="F294" s="1"/>
    </row>
    <row r="295" spans="1:6" x14ac:dyDescent="0.3">
      <c r="A295" s="10" t="d">
        <v>2021-02-16</v>
      </c>
      <c r="B295" s="11">
        <v>5786.5297849999997</v>
      </c>
      <c r="C295" s="12">
        <f t="shared" si="4"/>
        <v>4.8353424065624497E-5</v>
      </c>
      <c r="D295" s="12">
        <v>3.2000000000000002E-3</v>
      </c>
      <c r="F295" s="1"/>
    </row>
    <row r="296" spans="1:6" x14ac:dyDescent="0.3">
      <c r="A296" s="10" t="d">
        <v>2021-02-17</v>
      </c>
      <c r="B296" s="11">
        <v>5765.8398440000001</v>
      </c>
      <c r="C296" s="12">
        <f t="shared" si="4"/>
        <v>-3.5755352117313325E-3</v>
      </c>
      <c r="D296" s="12">
        <v>3.2000000000000002E-3</v>
      </c>
    </row>
    <row r="297" spans="1:6" x14ac:dyDescent="0.3">
      <c r="A297" s="10" t="d">
        <v>2021-02-18</v>
      </c>
      <c r="B297" s="11">
        <v>5728.330078</v>
      </c>
      <c r="C297" s="12">
        <f t="shared" si="4"/>
        <v>-6.5055164581155032E-3</v>
      </c>
      <c r="D297" s="12">
        <v>3.3E-3</v>
      </c>
    </row>
    <row r="298" spans="1:6" x14ac:dyDescent="0.3">
      <c r="A298" s="10" t="d">
        <v>2021-02-19</v>
      </c>
      <c r="B298" s="11">
        <v>5773.5498049999997</v>
      </c>
      <c r="C298" s="12">
        <f t="shared" si="4"/>
        <v>7.894050514593914E-3</v>
      </c>
      <c r="D298" s="12">
        <v>3.3E-3</v>
      </c>
    </row>
    <row r="299" spans="1:6" x14ac:dyDescent="0.3">
      <c r="A299" s="10" t="d">
        <v>2021-02-22</v>
      </c>
      <c r="B299" s="11">
        <v>5767.4399409999996</v>
      </c>
      <c r="C299" s="12">
        <f t="shared" si="4"/>
        <v>-1.0582508519643777E-3</v>
      </c>
      <c r="D299" s="12">
        <v>3.3E-3</v>
      </c>
    </row>
    <row r="300" spans="1:6" x14ac:dyDescent="0.3">
      <c r="A300" s="10" t="d">
        <v>2021-02-23</v>
      </c>
      <c r="B300" s="11">
        <v>5779.8398440000001</v>
      </c>
      <c r="C300" s="12">
        <f t="shared" si="4"/>
        <v>2.1499838969888719E-3</v>
      </c>
      <c r="D300" s="12">
        <v>3.3E-3</v>
      </c>
    </row>
    <row r="301" spans="1:6" x14ac:dyDescent="0.3">
      <c r="A301" s="10" t="d">
        <v>2021-02-24</v>
      </c>
      <c r="B301" s="11">
        <v>5797.9799800000001</v>
      </c>
      <c r="C301" s="12">
        <f t="shared" si="4"/>
        <v>3.1385187980305538E-3</v>
      </c>
      <c r="D301" s="12">
        <v>3.3999999999999998E-3</v>
      </c>
    </row>
    <row r="302" spans="1:6" x14ac:dyDescent="0.3">
      <c r="A302" s="10" t="d">
        <v>2021-02-25</v>
      </c>
      <c r="B302" s="11">
        <v>5783.8901370000003</v>
      </c>
      <c r="C302" s="12">
        <f t="shared" si="4"/>
        <v>-2.4301296397370013E-3</v>
      </c>
      <c r="D302" s="12">
        <v>3.3999999999999998E-3</v>
      </c>
    </row>
    <row r="303" spans="1:6" x14ac:dyDescent="0.3">
      <c r="A303" s="10" t="d">
        <v>2021-02-26</v>
      </c>
      <c r="B303" s="11">
        <v>5703.2202150000003</v>
      </c>
      <c r="C303" s="12">
        <f t="shared" si="4"/>
        <v>-1.3947346870222898E-2</v>
      </c>
      <c r="D303" s="12">
        <v>3.5000000000000001E-3</v>
      </c>
    </row>
    <row r="304" spans="1:6" x14ac:dyDescent="0.3">
      <c r="A304" s="10" t="d">
        <v>2021-03-01</v>
      </c>
      <c r="B304" s="11">
        <v>5792.7900390000004</v>
      </c>
      <c r="C304" s="12">
        <f t="shared" si="4"/>
        <v>1.5705131596430937E-2</v>
      </c>
      <c r="D304" s="12">
        <v>3.5000000000000001E-3</v>
      </c>
    </row>
    <row r="305" spans="1:4" x14ac:dyDescent="0.3">
      <c r="A305" s="10" t="d">
        <v>2021-03-02</v>
      </c>
      <c r="B305" s="11">
        <v>5809.7299800000001</v>
      </c>
      <c r="C305" s="12">
        <f t="shared" si="4"/>
        <v>2.9243146887685139E-3</v>
      </c>
      <c r="D305" s="12">
        <v>3.5000000000000001E-3</v>
      </c>
    </row>
    <row r="306" spans="1:4" x14ac:dyDescent="0.3">
      <c r="A306" s="10" t="d">
        <v>2021-03-03</v>
      </c>
      <c r="B306" s="11">
        <v>5830.0600590000004</v>
      </c>
      <c r="C306" s="12">
        <f t="shared" si="4"/>
        <v>3.49931564289332E-3</v>
      </c>
      <c r="D306" s="12">
        <v>3.5000000000000001E-3</v>
      </c>
    </row>
    <row r="307" spans="1:4" x14ac:dyDescent="0.3">
      <c r="A307" s="10" t="d">
        <v>2021-03-04</v>
      </c>
      <c r="B307" s="11">
        <v>5830.6499020000001</v>
      </c>
      <c r="C307" s="12">
        <f t="shared" si="4"/>
        <v>1.0117271417970928E-4</v>
      </c>
      <c r="D307" s="12">
        <v>3.5999999999999999E-3</v>
      </c>
    </row>
    <row r="308" spans="1:4" x14ac:dyDescent="0.3">
      <c r="A308" s="10" t="d">
        <v>2021-03-05</v>
      </c>
      <c r="B308" s="11">
        <v>5782.6499020000001</v>
      </c>
      <c r="C308" s="12">
        <f t="shared" si="4"/>
        <v>-8.2323584517628619E-3</v>
      </c>
      <c r="D308" s="12">
        <v>3.5999999999999999E-3</v>
      </c>
    </row>
    <row r="309" spans="1:4" x14ac:dyDescent="0.3">
      <c r="A309" s="10" t="d">
        <v>2021-03-08</v>
      </c>
      <c r="B309" s="11">
        <v>5902.9902339999999</v>
      </c>
      <c r="C309" s="12">
        <f t="shared" si="4"/>
        <v>2.0810585810906276E-2</v>
      </c>
      <c r="D309" s="12">
        <v>3.7000000000000002E-3</v>
      </c>
    </row>
    <row r="310" spans="1:4" x14ac:dyDescent="0.3">
      <c r="A310" s="10" t="d">
        <v>2021-03-09</v>
      </c>
      <c r="B310" s="11">
        <v>5924.9702150000003</v>
      </c>
      <c r="C310" s="12">
        <f t="shared" si="4"/>
        <v>3.7235333498267156E-3</v>
      </c>
      <c r="D310" s="12">
        <v>3.7000000000000002E-3</v>
      </c>
    </row>
    <row r="311" spans="1:4" x14ac:dyDescent="0.3">
      <c r="A311" s="10" t="d">
        <v>2021-03-10</v>
      </c>
      <c r="B311" s="11">
        <v>5990.5498049999997</v>
      </c>
      <c r="C311" s="12">
        <f t="shared" si="4"/>
        <v>1.1068340872663673E-2</v>
      </c>
      <c r="D311" s="12">
        <v>3.7000000000000002E-3</v>
      </c>
    </row>
    <row r="312" spans="1:4" x14ac:dyDescent="0.3">
      <c r="A312" s="10" t="d">
        <v>2021-03-11</v>
      </c>
      <c r="B312" s="11">
        <v>6033.7597660000001</v>
      </c>
      <c r="C312" s="12">
        <f t="shared" si="4"/>
        <v>7.2130209090216354E-3</v>
      </c>
      <c r="D312" s="12">
        <v>3.8E-3</v>
      </c>
    </row>
    <row r="313" spans="1:4" x14ac:dyDescent="0.3">
      <c r="A313" s="10" t="d">
        <v>2021-03-12</v>
      </c>
      <c r="B313" s="11">
        <v>6046.5498049999997</v>
      </c>
      <c r="C313" s="12">
        <f t="shared" si="4"/>
        <v>2.1197461443643968E-3</v>
      </c>
      <c r="D313" s="12">
        <v>3.8E-3</v>
      </c>
    </row>
    <row r="314" spans="1:4" x14ac:dyDescent="0.3">
      <c r="A314" s="10" t="d">
        <v>2021-03-15</v>
      </c>
      <c r="B314" s="11">
        <v>6035.9702150000003</v>
      </c>
      <c r="C314" s="12">
        <f t="shared" si="4"/>
        <v>-1.7496903757000264E-3</v>
      </c>
      <c r="D314" s="12">
        <v>3.8999999999999998E-3</v>
      </c>
    </row>
    <row r="315" spans="1:4" x14ac:dyDescent="0.3">
      <c r="A315" s="10" t="d">
        <v>2021-03-16</v>
      </c>
      <c r="B315" s="11">
        <v>6055.4301759999998</v>
      </c>
      <c r="C315" s="12">
        <f t="shared" si="4"/>
        <v>3.2239988447324646E-3</v>
      </c>
      <c r="D315" s="12">
        <v>4.0000000000000001E-3</v>
      </c>
    </row>
    <row r="316" spans="1:4" x14ac:dyDescent="0.3">
      <c r="A316" s="10" t="d">
        <v>2021-03-17</v>
      </c>
      <c r="B316" s="11">
        <v>6054.8198240000002</v>
      </c>
      <c r="C316" s="12">
        <f t="shared" si="4"/>
        <v>-1.0079416032551299E-4</v>
      </c>
      <c r="D316" s="12">
        <v>4.0000000000000001E-3</v>
      </c>
    </row>
    <row r="317" spans="1:4" x14ac:dyDescent="0.3">
      <c r="A317" s="10" t="d">
        <v>2021-03-18</v>
      </c>
      <c r="B317" s="11">
        <v>6062.7900390000004</v>
      </c>
      <c r="C317" s="12">
        <f t="shared" si="4"/>
        <v>1.3163422251489742E-3</v>
      </c>
      <c r="D317" s="12">
        <v>4.1000000000000003E-3</v>
      </c>
    </row>
    <row r="318" spans="1:4" x14ac:dyDescent="0.3">
      <c r="A318" s="10" t="d">
        <v>2021-03-19</v>
      </c>
      <c r="B318" s="11">
        <v>5997.9599609999996</v>
      </c>
      <c r="C318" s="12">
        <f t="shared" si="4"/>
        <v>-1.0693109539167543E-2</v>
      </c>
      <c r="D318" s="12">
        <v>4.1000000000000003E-3</v>
      </c>
    </row>
    <row r="319" spans="1:4" x14ac:dyDescent="0.3">
      <c r="A319" s="10" t="d">
        <v>2021-03-22</v>
      </c>
      <c r="B319" s="11">
        <v>5968.4799800000001</v>
      </c>
      <c r="C319" s="12">
        <f t="shared" si="4"/>
        <v>-4.915001299055771E-3</v>
      </c>
      <c r="D319" s="12">
        <v>4.1999999999999997E-3</v>
      </c>
    </row>
    <row r="320" spans="1:4" x14ac:dyDescent="0.3">
      <c r="A320" s="10" t="d">
        <v>2021-03-23</v>
      </c>
      <c r="B320" s="11">
        <v>5945.2998049999997</v>
      </c>
      <c r="C320" s="12">
        <f t="shared" si="4"/>
        <v>-3.8837652262679479E-3</v>
      </c>
      <c r="D320" s="12">
        <v>4.1999999999999997E-3</v>
      </c>
    </row>
    <row r="321" spans="1:4" x14ac:dyDescent="0.3">
      <c r="A321" s="10" t="d">
        <v>2021-03-24</v>
      </c>
      <c r="B321" s="11">
        <v>5947.2900390000004</v>
      </c>
      <c r="C321" s="12">
        <f t="shared" si="4"/>
        <v>3.3475755054892186E-4</v>
      </c>
      <c r="D321" s="12">
        <v>4.3E-3</v>
      </c>
    </row>
    <row r="322" spans="1:4" x14ac:dyDescent="0.3">
      <c r="A322" s="10" t="d">
        <v>2021-03-25</v>
      </c>
      <c r="B322" s="11">
        <v>5952.4101559999999</v>
      </c>
      <c r="C322" s="12">
        <f t="shared" si="4"/>
        <v>8.60915974573925E-4</v>
      </c>
      <c r="D322" s="12">
        <v>4.3E-3</v>
      </c>
    </row>
    <row r="323" spans="1:4" x14ac:dyDescent="0.3">
      <c r="A323" s="10" t="d">
        <v>2021-03-26</v>
      </c>
      <c r="B323" s="11">
        <v>5988.8100590000004</v>
      </c>
      <c r="C323" s="12">
        <f t="shared" si="4"/>
        <v>6.1151537017840631E-3</v>
      </c>
      <c r="D323" s="12">
        <v>4.4000000000000003E-3</v>
      </c>
    </row>
    <row r="324" spans="1:4" x14ac:dyDescent="0.3">
      <c r="A324" s="10" t="d">
        <v>2021-03-29</v>
      </c>
      <c r="B324" s="11">
        <v>6015.5097660000001</v>
      </c>
      <c r="C324" s="12">
        <f t="shared" si="4"/>
        <v>4.4582657885226078E-3</v>
      </c>
      <c r="D324" s="12">
        <v>4.4999999999999997E-3</v>
      </c>
    </row>
    <row r="325" spans="1:4" x14ac:dyDescent="0.3">
      <c r="A325" s="10" t="d">
        <v>2021-03-30</v>
      </c>
      <c r="B325" s="11">
        <v>6088.0400390000004</v>
      </c>
      <c r="C325" s="12">
        <f t="shared" ref="C325:C388" si="5">(B325-B324)/B324</f>
        <v>1.2057211412064443E-2</v>
      </c>
      <c r="D325" s="12">
        <v>4.4999999999999997E-3</v>
      </c>
    </row>
    <row r="326" spans="1:4" x14ac:dyDescent="0.3">
      <c r="A326" s="10" t="d">
        <v>2021-03-31</v>
      </c>
      <c r="B326" s="11">
        <v>6067.2299800000001</v>
      </c>
      <c r="C326" s="12">
        <f t="shared" si="5"/>
        <v>-3.4181869479653669E-3</v>
      </c>
      <c r="D326" s="12">
        <v>4.4999999999999997E-3</v>
      </c>
    </row>
    <row r="327" spans="1:4" x14ac:dyDescent="0.3">
      <c r="A327" s="10" t="d">
        <v>2021-04-01</v>
      </c>
      <c r="B327" s="11">
        <v>6102.9599609999996</v>
      </c>
      <c r="C327" s="12">
        <f t="shared" si="5"/>
        <v>5.8890104904181489E-3</v>
      </c>
      <c r="D327" s="12">
        <v>4.4999999999999997E-3</v>
      </c>
    </row>
    <row r="328" spans="1:4" x14ac:dyDescent="0.3">
      <c r="A328" s="10" t="d">
        <v>2021-04-06</v>
      </c>
      <c r="B328" s="11">
        <v>6131.3398440000001</v>
      </c>
      <c r="C328" s="12">
        <f t="shared" si="5"/>
        <v>4.6501833833676887E-3</v>
      </c>
      <c r="D328" s="12">
        <v>4.5999999999999999E-3</v>
      </c>
    </row>
    <row r="329" spans="1:4" x14ac:dyDescent="0.3">
      <c r="A329" s="10" t="d">
        <v>2021-04-07</v>
      </c>
      <c r="B329" s="11">
        <v>6130.6601559999999</v>
      </c>
      <c r="C329" s="12">
        <f t="shared" si="5"/>
        <v>-1.1085472625780116E-4</v>
      </c>
      <c r="D329" s="12">
        <v>4.7000000000000002E-3</v>
      </c>
    </row>
    <row r="330" spans="1:4" x14ac:dyDescent="0.3">
      <c r="A330" s="10" t="d">
        <v>2021-04-08</v>
      </c>
      <c r="B330" s="11">
        <v>6165.7202150000003</v>
      </c>
      <c r="C330" s="12">
        <f t="shared" si="5"/>
        <v>5.7188064756268581E-3</v>
      </c>
      <c r="D330" s="12">
        <v>4.7000000000000002E-3</v>
      </c>
    </row>
    <row r="331" spans="1:4" x14ac:dyDescent="0.3">
      <c r="A331" s="10" t="d">
        <v>2021-04-09</v>
      </c>
      <c r="B331" s="11">
        <v>6169.4101559999999</v>
      </c>
      <c r="C331" s="12">
        <f t="shared" si="5"/>
        <v>5.9846066174438551E-4</v>
      </c>
      <c r="D331" s="12">
        <v>4.7000000000000002E-3</v>
      </c>
    </row>
    <row r="332" spans="1:4" x14ac:dyDescent="0.3">
      <c r="A332" s="10" t="d">
        <v>2021-04-12</v>
      </c>
      <c r="B332" s="11">
        <v>6161.6801759999998</v>
      </c>
      <c r="C332" s="12">
        <f t="shared" si="5"/>
        <v>-1.2529528438763877E-3</v>
      </c>
      <c r="D332" s="12">
        <v>4.7999999999999996E-3</v>
      </c>
    </row>
    <row r="333" spans="1:4" x14ac:dyDescent="0.3">
      <c r="A333" s="10" t="d">
        <v>2021-04-13</v>
      </c>
      <c r="B333" s="11">
        <v>6184.1000979999999</v>
      </c>
      <c r="C333" s="12">
        <f t="shared" si="5"/>
        <v>3.6386052764190145E-3</v>
      </c>
      <c r="D333" s="12">
        <v>4.7999999999999996E-3</v>
      </c>
    </row>
    <row r="334" spans="1:4" x14ac:dyDescent="0.3">
      <c r="A334" s="10" t="d">
        <v>2021-04-14</v>
      </c>
      <c r="B334" s="11">
        <v>6208.580078</v>
      </c>
      <c r="C334" s="12">
        <f t="shared" si="5"/>
        <v>3.9585355366283832E-3</v>
      </c>
      <c r="D334" s="12">
        <v>4.8999999999999998E-3</v>
      </c>
    </row>
    <row r="335" spans="1:4" x14ac:dyDescent="0.3">
      <c r="A335" s="10" t="d">
        <v>2021-04-15</v>
      </c>
      <c r="B335" s="11">
        <v>6234.1401370000003</v>
      </c>
      <c r="C335" s="12">
        <f t="shared" si="5"/>
        <v>4.1168928609895857E-3</v>
      </c>
      <c r="D335" s="12">
        <v>4.8999999999999998E-3</v>
      </c>
    </row>
    <row r="336" spans="1:4" x14ac:dyDescent="0.3">
      <c r="A336" s="10" t="d">
        <v>2021-04-16</v>
      </c>
      <c r="B336" s="11">
        <v>6287.0698240000002</v>
      </c>
      <c r="C336" s="12">
        <f t="shared" si="5"/>
        <v>8.490294705737993E-3</v>
      </c>
      <c r="D336" s="12">
        <v>4.8999999999999998E-3</v>
      </c>
    </row>
    <row r="337" spans="1:4" x14ac:dyDescent="0.3">
      <c r="A337" s="10" t="d">
        <v>2021-04-19</v>
      </c>
      <c r="B337" s="11">
        <v>6296.6899409999996</v>
      </c>
      <c r="C337" s="12">
        <f t="shared" si="5"/>
        <v>1.5301431778721537E-3</v>
      </c>
      <c r="D337" s="12">
        <v>4.8999999999999998E-3</v>
      </c>
    </row>
    <row r="338" spans="1:4" x14ac:dyDescent="0.3">
      <c r="A338" s="10" t="d">
        <v>2021-04-20</v>
      </c>
      <c r="B338" s="11">
        <v>6165.1098629999997</v>
      </c>
      <c r="C338" s="12">
        <f t="shared" si="5"/>
        <v>-2.0896705925320384E-2</v>
      </c>
      <c r="D338" s="12">
        <v>5.1000000000000004E-3</v>
      </c>
    </row>
    <row r="339" spans="1:4" x14ac:dyDescent="0.3">
      <c r="A339" s="10" t="d">
        <v>2021-04-21</v>
      </c>
      <c r="B339" s="11">
        <v>6210.5498049999997</v>
      </c>
      <c r="C339" s="12">
        <f t="shared" si="5"/>
        <v>7.3704999602210615E-3</v>
      </c>
      <c r="D339" s="12">
        <v>5.1999999999999998E-3</v>
      </c>
    </row>
    <row r="340" spans="1:4" x14ac:dyDescent="0.3">
      <c r="A340" s="10" t="d">
        <v>2021-04-22</v>
      </c>
      <c r="B340" s="11">
        <v>6267.2797849999997</v>
      </c>
      <c r="C340" s="12">
        <f t="shared" si="5"/>
        <v>9.134453757109846E-3</v>
      </c>
      <c r="D340" s="12">
        <v>5.1999999999999998E-3</v>
      </c>
    </row>
    <row r="341" spans="1:4" x14ac:dyDescent="0.3">
      <c r="A341" s="10" t="d">
        <v>2021-04-23</v>
      </c>
      <c r="B341" s="11">
        <v>6257.9399409999996</v>
      </c>
      <c r="C341" s="12">
        <f t="shared" si="5"/>
        <v>-1.4902548346978075E-3</v>
      </c>
      <c r="D341" s="12">
        <v>5.3E-3</v>
      </c>
    </row>
    <row r="342" spans="1:4" x14ac:dyDescent="0.3">
      <c r="A342" s="10" t="d">
        <v>2021-04-26</v>
      </c>
      <c r="B342" s="11">
        <v>6275.5200199999999</v>
      </c>
      <c r="C342" s="12">
        <f t="shared" si="5"/>
        <v>2.8092438031917344E-3</v>
      </c>
      <c r="D342" s="12">
        <v>5.3E-3</v>
      </c>
    </row>
    <row r="343" spans="1:4" x14ac:dyDescent="0.3">
      <c r="A343" s="10" t="d">
        <v>2021-04-27</v>
      </c>
      <c r="B343" s="11">
        <v>6273.7597660000001</v>
      </c>
      <c r="C343" s="12">
        <f t="shared" si="5"/>
        <v>-2.804953206092719E-4</v>
      </c>
      <c r="D343" s="12">
        <v>5.3E-3</v>
      </c>
    </row>
    <row r="344" spans="1:4" x14ac:dyDescent="0.3">
      <c r="A344" s="10" t="d">
        <v>2021-04-28</v>
      </c>
      <c r="B344" s="11">
        <v>6306.9799800000001</v>
      </c>
      <c r="C344" s="12">
        <f t="shared" si="5"/>
        <v>5.2951045687202585E-3</v>
      </c>
      <c r="D344" s="12">
        <v>5.3E-3</v>
      </c>
    </row>
    <row r="345" spans="1:4" x14ac:dyDescent="0.3">
      <c r="A345" s="10" t="d">
        <v>2021-04-29</v>
      </c>
      <c r="B345" s="11">
        <v>6302.5698240000002</v>
      </c>
      <c r="C345" s="12">
        <f t="shared" si="5"/>
        <v>-6.9925003947767645E-4</v>
      </c>
      <c r="D345" s="12">
        <v>5.3E-3</v>
      </c>
    </row>
    <row r="346" spans="1:4" x14ac:dyDescent="0.3">
      <c r="A346" s="10" t="d">
        <v>2021-04-30</v>
      </c>
      <c r="B346" s="11">
        <v>6269.4799800000001</v>
      </c>
      <c r="C346" s="12">
        <f t="shared" si="5"/>
        <v>-5.250214582945981E-3</v>
      </c>
      <c r="D346" s="12">
        <v>5.4000000000000003E-3</v>
      </c>
    </row>
    <row r="347" spans="1:4" x14ac:dyDescent="0.3">
      <c r="A347" s="10" t="d">
        <v>2021-05-03</v>
      </c>
      <c r="B347" s="11">
        <v>6307.8999020000001</v>
      </c>
      <c r="C347" s="12">
        <f t="shared" si="5"/>
        <v>6.1280875164386505E-3</v>
      </c>
      <c r="D347" s="12">
        <v>5.4000000000000003E-3</v>
      </c>
    </row>
    <row r="348" spans="1:4" x14ac:dyDescent="0.3">
      <c r="A348" s="10" t="d">
        <v>2021-05-04</v>
      </c>
      <c r="B348" s="11">
        <v>6251.75</v>
      </c>
      <c r="C348" s="12">
        <f t="shared" si="5"/>
        <v>-8.9015207711519127E-3</v>
      </c>
      <c r="D348" s="12">
        <v>5.4999999999999997E-3</v>
      </c>
    </row>
    <row r="349" spans="1:4" x14ac:dyDescent="0.3">
      <c r="A349" s="10" t="d">
        <v>2021-05-05</v>
      </c>
      <c r="B349" s="11">
        <v>6339.4702150000003</v>
      </c>
      <c r="C349" s="12">
        <f t="shared" si="5"/>
        <v>1.4031305634422406E-2</v>
      </c>
      <c r="D349" s="12">
        <v>5.5999999999999999E-3</v>
      </c>
    </row>
    <row r="350" spans="1:4" x14ac:dyDescent="0.3">
      <c r="A350" s="10" t="d">
        <v>2021-05-06</v>
      </c>
      <c r="B350" s="11">
        <v>6357.0898440000001</v>
      </c>
      <c r="C350" s="12">
        <f t="shared" si="5"/>
        <v>2.7793535425577835E-3</v>
      </c>
      <c r="D350" s="12">
        <v>5.7000000000000002E-3</v>
      </c>
    </row>
    <row r="351" spans="1:4" x14ac:dyDescent="0.3">
      <c r="A351" s="10" t="d">
        <v>2021-05-07</v>
      </c>
      <c r="B351" s="11">
        <v>6385.5097660000001</v>
      </c>
      <c r="C351" s="12">
        <f t="shared" si="5"/>
        <v>4.4705868089663014E-3</v>
      </c>
      <c r="D351" s="12">
        <v>5.8999999999999999E-3</v>
      </c>
    </row>
    <row r="352" spans="1:4" x14ac:dyDescent="0.3">
      <c r="A352" s="10" t="d">
        <v>2021-05-10</v>
      </c>
      <c r="B352" s="11">
        <v>6385.9902339999999</v>
      </c>
      <c r="C352" s="12">
        <f t="shared" si="5"/>
        <v>7.5243483700866698E-5</v>
      </c>
      <c r="D352" s="12">
        <v>5.8999999999999999E-3</v>
      </c>
    </row>
    <row r="353" spans="1:4" x14ac:dyDescent="0.3">
      <c r="A353" s="10" t="d">
        <v>2021-05-11</v>
      </c>
      <c r="B353" s="11">
        <v>6267.3901370000003</v>
      </c>
      <c r="C353" s="12">
        <f t="shared" si="5"/>
        <v>-1.8571919569897601E-2</v>
      </c>
      <c r="D353" s="12">
        <v>6.0000000000000001E-3</v>
      </c>
    </row>
    <row r="354" spans="1:4" x14ac:dyDescent="0.3">
      <c r="A354" s="10" t="d">
        <v>2021-05-12</v>
      </c>
      <c r="B354" s="11">
        <v>6279.3500979999999</v>
      </c>
      <c r="C354" s="12">
        <f t="shared" si="5"/>
        <v>1.9082841084669445E-3</v>
      </c>
      <c r="D354" s="12">
        <v>6.0000000000000001E-3</v>
      </c>
    </row>
    <row r="355" spans="1:4" x14ac:dyDescent="0.3">
      <c r="A355" s="10" t="d">
        <v>2021-05-13</v>
      </c>
      <c r="B355" s="11">
        <v>6288.330078</v>
      </c>
      <c r="C355" s="12">
        <f t="shared" si="5"/>
        <v>1.4300811166525387E-3</v>
      </c>
      <c r="D355" s="12">
        <v>6.1000000000000004E-3</v>
      </c>
    </row>
    <row r="356" spans="1:4" x14ac:dyDescent="0.3">
      <c r="A356" s="10" t="d">
        <v>2021-05-14</v>
      </c>
      <c r="B356" s="11">
        <v>6385.1401370000003</v>
      </c>
      <c r="C356" s="12">
        <f t="shared" si="5"/>
        <v>1.5395193604530179E-2</v>
      </c>
      <c r="D356" s="12">
        <v>6.1000000000000004E-3</v>
      </c>
    </row>
    <row r="357" spans="1:4" x14ac:dyDescent="0.3">
      <c r="A357" s="10" t="d">
        <v>2021-05-17</v>
      </c>
      <c r="B357" s="11">
        <v>6367.3500979999999</v>
      </c>
      <c r="C357" s="12">
        <f t="shared" si="5"/>
        <v>-2.7861626555245695E-3</v>
      </c>
      <c r="D357" s="12">
        <v>6.1000000000000004E-3</v>
      </c>
    </row>
    <row r="358" spans="1:4" x14ac:dyDescent="0.3">
      <c r="A358" s="10" t="d">
        <v>2021-05-18</v>
      </c>
      <c r="B358" s="11">
        <v>6353.669922</v>
      </c>
      <c r="C358" s="12">
        <f t="shared" si="5"/>
        <v>-2.1484881134927422E-3</v>
      </c>
      <c r="D358" s="12">
        <v>6.1999999999999998E-3</v>
      </c>
    </row>
    <row r="359" spans="1:4" x14ac:dyDescent="0.3">
      <c r="A359" s="10" t="d">
        <v>2021-05-19</v>
      </c>
      <c r="B359" s="11">
        <v>6262.5498049999997</v>
      </c>
      <c r="C359" s="12">
        <f t="shared" si="5"/>
        <v>-1.4341336285741095E-2</v>
      </c>
      <c r="D359" s="12">
        <v>6.1999999999999998E-3</v>
      </c>
    </row>
    <row r="360" spans="1:4" x14ac:dyDescent="0.3">
      <c r="A360" s="10" t="d">
        <v>2021-05-20</v>
      </c>
      <c r="B360" s="11">
        <v>6343.580078</v>
      </c>
      <c r="C360" s="12">
        <f t="shared" si="5"/>
        <v>1.2938862847095603E-2</v>
      </c>
      <c r="D360" s="12">
        <v>6.1999999999999998E-3</v>
      </c>
    </row>
    <row r="361" spans="1:4" x14ac:dyDescent="0.3">
      <c r="A361" s="10" t="d">
        <v>2021-05-21</v>
      </c>
      <c r="B361" s="11">
        <v>6386.4101559999999</v>
      </c>
      <c r="C361" s="12">
        <f t="shared" si="5"/>
        <v>6.751720238944851E-3</v>
      </c>
      <c r="D361" s="12">
        <v>6.3E-3</v>
      </c>
    </row>
    <row r="362" spans="1:4" x14ac:dyDescent="0.3">
      <c r="A362" s="10" t="d">
        <v>2021-05-24</v>
      </c>
      <c r="B362" s="11">
        <v>6408.4902339999999</v>
      </c>
      <c r="C362" s="12">
        <f t="shared" si="5"/>
        <v>3.4573535774641466E-3</v>
      </c>
      <c r="D362" s="12">
        <v>6.4999999999999997E-3</v>
      </c>
    </row>
    <row r="363" spans="1:4" x14ac:dyDescent="0.3">
      <c r="A363" s="10" t="d">
        <v>2021-05-25</v>
      </c>
      <c r="B363" s="11">
        <v>6390.2700199999999</v>
      </c>
      <c r="C363" s="12">
        <f t="shared" si="5"/>
        <v>-2.8431367349728166E-3</v>
      </c>
      <c r="D363" s="12">
        <v>6.4999999999999997E-3</v>
      </c>
    </row>
    <row r="364" spans="1:4" x14ac:dyDescent="0.3">
      <c r="A364" s="10" t="d">
        <v>2021-05-26</v>
      </c>
      <c r="B364" s="11">
        <v>6391.6000979999999</v>
      </c>
      <c r="C364" s="12">
        <f t="shared" si="5"/>
        <v>2.0814112640579117E-4</v>
      </c>
      <c r="D364" s="12">
        <v>6.4999999999999997E-3</v>
      </c>
    </row>
    <row r="365" spans="1:4" x14ac:dyDescent="0.3">
      <c r="A365" s="10" t="d">
        <v>2021-05-27</v>
      </c>
      <c r="B365" s="11">
        <v>6435.7099609999996</v>
      </c>
      <c r="C365" s="12">
        <f t="shared" si="5"/>
        <v>6.9012238443706964E-3</v>
      </c>
      <c r="D365" s="12">
        <v>6.6E-3</v>
      </c>
    </row>
    <row r="366" spans="1:4" x14ac:dyDescent="0.3">
      <c r="A366" s="10" t="d">
        <v>2021-05-28</v>
      </c>
      <c r="B366" s="11">
        <v>6484.1098629999997</v>
      </c>
      <c r="C366" s="12">
        <f t="shared" si="5"/>
        <v>7.5205225675644945E-3</v>
      </c>
      <c r="D366" s="12">
        <v>6.6E-3</v>
      </c>
    </row>
    <row r="367" spans="1:4" x14ac:dyDescent="0.3">
      <c r="A367" s="10" t="d">
        <v>2021-05-31</v>
      </c>
      <c r="B367" s="11">
        <v>6447.169922</v>
      </c>
      <c r="C367" s="12">
        <f t="shared" si="5"/>
        <v>-5.6969949276751844E-3</v>
      </c>
      <c r="D367" s="12">
        <v>6.7999999999999996E-3</v>
      </c>
    </row>
    <row r="368" spans="1:4" x14ac:dyDescent="0.3">
      <c r="A368" s="10" t="d">
        <v>2021-06-01</v>
      </c>
      <c r="B368" s="11">
        <v>6489.3999020000001</v>
      </c>
      <c r="C368" s="12">
        <f t="shared" si="5"/>
        <v>6.5501577453227341E-3</v>
      </c>
      <c r="D368" s="12">
        <v>6.7999999999999996E-3</v>
      </c>
    </row>
    <row r="369" spans="1:4" x14ac:dyDescent="0.3">
      <c r="A369" s="10" t="d">
        <v>2021-06-02</v>
      </c>
      <c r="B369" s="11">
        <v>6521.5200199999999</v>
      </c>
      <c r="C369" s="12">
        <f t="shared" si="5"/>
        <v>4.9496283916946717E-3</v>
      </c>
      <c r="D369" s="12">
        <v>6.8999999999999999E-3</v>
      </c>
    </row>
    <row r="370" spans="1:4" x14ac:dyDescent="0.3">
      <c r="A370" s="10" t="d">
        <v>2021-06-03</v>
      </c>
      <c r="B370" s="11">
        <v>6507.919922</v>
      </c>
      <c r="C370" s="12">
        <f t="shared" si="5"/>
        <v>-2.0854184236637351E-3</v>
      </c>
      <c r="D370" s="12">
        <v>7.0000000000000001E-3</v>
      </c>
    </row>
    <row r="371" spans="1:4" x14ac:dyDescent="0.3">
      <c r="A371" s="10" t="d">
        <v>2021-06-04</v>
      </c>
      <c r="B371" s="11">
        <v>6515.6601559999999</v>
      </c>
      <c r="C371" s="12">
        <f t="shared" si="5"/>
        <v>1.1893560604263184E-3</v>
      </c>
      <c r="D371" s="12">
        <v>7.1000000000000004E-3</v>
      </c>
    </row>
    <row r="372" spans="1:4" x14ac:dyDescent="0.3">
      <c r="A372" s="10" t="d">
        <v>2021-06-07</v>
      </c>
      <c r="B372" s="11">
        <v>6543.5600590000004</v>
      </c>
      <c r="C372" s="12">
        <f t="shared" si="5"/>
        <v>4.2819763971742126E-3</v>
      </c>
      <c r="D372" s="12">
        <v>7.1000000000000004E-3</v>
      </c>
    </row>
    <row r="373" spans="1:4" x14ac:dyDescent="0.3">
      <c r="A373" s="10" t="d">
        <v>2021-06-08</v>
      </c>
      <c r="B373" s="11">
        <v>6551.0097660000001</v>
      </c>
      <c r="C373" s="12">
        <f t="shared" si="5"/>
        <v>1.1384791967720153E-3</v>
      </c>
      <c r="D373" s="12">
        <v>7.1000000000000004E-3</v>
      </c>
    </row>
    <row r="374" spans="1:4" x14ac:dyDescent="0.3">
      <c r="A374" s="10" t="d">
        <v>2021-06-09</v>
      </c>
      <c r="B374" s="11">
        <v>6563.4501950000003</v>
      </c>
      <c r="C374" s="12">
        <f t="shared" si="5"/>
        <v>1.8990093808998027E-3</v>
      </c>
      <c r="D374" s="12">
        <v>7.1999999999999998E-3</v>
      </c>
    </row>
    <row r="375" spans="1:4" x14ac:dyDescent="0.3">
      <c r="A375" s="10" t="d">
        <v>2021-06-10</v>
      </c>
      <c r="B375" s="11">
        <v>6546.4902339999999</v>
      </c>
      <c r="C375" s="12">
        <f t="shared" si="5"/>
        <v>-2.5840008678546049E-3</v>
      </c>
      <c r="D375" s="12">
        <v>7.1999999999999998E-3</v>
      </c>
    </row>
    <row r="376" spans="1:4" x14ac:dyDescent="0.3">
      <c r="A376" s="10" t="d">
        <v>2021-06-11</v>
      </c>
      <c r="B376" s="11">
        <v>6600.6601559999999</v>
      </c>
      <c r="C376" s="12">
        <f t="shared" si="5"/>
        <v>8.2746510059179355E-3</v>
      </c>
      <c r="D376" s="12">
        <v>7.3000000000000001E-3</v>
      </c>
    </row>
    <row r="377" spans="1:4" x14ac:dyDescent="0.3">
      <c r="A377" s="10" t="d">
        <v>2021-06-14</v>
      </c>
      <c r="B377" s="11">
        <v>6616.3500979999999</v>
      </c>
      <c r="C377" s="12">
        <f t="shared" si="5"/>
        <v>2.377026180591621E-3</v>
      </c>
      <c r="D377" s="12">
        <v>7.4000000000000003E-3</v>
      </c>
    </row>
    <row r="378" spans="1:4" x14ac:dyDescent="0.3">
      <c r="A378" s="10" t="d">
        <v>2021-06-15</v>
      </c>
      <c r="B378" s="11">
        <v>6639.5200199999999</v>
      </c>
      <c r="C378" s="12">
        <f t="shared" si="5"/>
        <v>3.5019189820387348E-3</v>
      </c>
      <c r="D378" s="12">
        <v>7.4999999999999997E-3</v>
      </c>
    </row>
    <row r="379" spans="1:4" x14ac:dyDescent="0.3">
      <c r="A379" s="10" t="d">
        <v>2021-06-16</v>
      </c>
      <c r="B379" s="11">
        <v>6652.6499020000001</v>
      </c>
      <c r="C379" s="12">
        <f t="shared" si="5"/>
        <v>1.977534815837513E-3</v>
      </c>
      <c r="D379" s="12">
        <v>7.4999999999999997E-3</v>
      </c>
    </row>
    <row r="380" spans="1:4" x14ac:dyDescent="0.3">
      <c r="A380" s="10" t="d">
        <v>2021-06-17</v>
      </c>
      <c r="B380" s="11">
        <v>6666.2597660000001</v>
      </c>
      <c r="C380" s="12">
        <f t="shared" si="5"/>
        <v>2.0457808843823955E-3</v>
      </c>
      <c r="D380" s="12">
        <v>7.4999999999999997E-3</v>
      </c>
    </row>
    <row r="381" spans="1:4" x14ac:dyDescent="0.3">
      <c r="A381" s="10" t="d">
        <v>2021-06-18</v>
      </c>
      <c r="B381" s="11">
        <v>6569.1601559999999</v>
      </c>
      <c r="C381" s="12">
        <f t="shared" si="5"/>
        <v>-1.4565830526922825E-2</v>
      </c>
      <c r="D381" s="12">
        <v>7.6E-3</v>
      </c>
    </row>
    <row r="382" spans="1:4" x14ac:dyDescent="0.3">
      <c r="A382" s="10" t="d">
        <v>2021-06-21</v>
      </c>
      <c r="B382" s="11">
        <v>6602.5400390000004</v>
      </c>
      <c r="C382" s="12">
        <f t="shared" si="5"/>
        <v>5.0813014460475148E-3</v>
      </c>
      <c r="D382" s="12">
        <v>7.9000000000000008E-3</v>
      </c>
    </row>
    <row r="383" spans="1:4" x14ac:dyDescent="0.3">
      <c r="A383" s="10" t="d">
        <v>2021-06-22</v>
      </c>
      <c r="B383" s="11">
        <v>6611.5</v>
      </c>
      <c r="C383" s="12">
        <f t="shared" si="5"/>
        <v>1.3570475827597728E-3</v>
      </c>
      <c r="D383" s="12">
        <v>7.9000000000000008E-3</v>
      </c>
    </row>
    <row r="384" spans="1:4" x14ac:dyDescent="0.3">
      <c r="A384" s="10" t="d">
        <v>2021-06-23</v>
      </c>
      <c r="B384" s="11">
        <v>6551.0698240000002</v>
      </c>
      <c r="C384" s="12">
        <f t="shared" si="5"/>
        <v>-9.1401612342130907E-3</v>
      </c>
      <c r="D384" s="12">
        <v>8.0000000000000002E-3</v>
      </c>
    </row>
    <row r="385" spans="1:4" x14ac:dyDescent="0.3">
      <c r="A385" s="10" t="d">
        <v>2021-06-24</v>
      </c>
      <c r="B385" s="11">
        <v>6631.1499020000001</v>
      </c>
      <c r="C385" s="12">
        <f t="shared" si="5"/>
        <v>1.2223969542596644E-2</v>
      </c>
      <c r="D385" s="12">
        <v>8.0000000000000002E-3</v>
      </c>
    </row>
    <row r="386" spans="1:4" x14ac:dyDescent="0.3">
      <c r="A386" s="10" t="d">
        <v>2021-06-25</v>
      </c>
      <c r="B386" s="11">
        <v>6622.8701170000004</v>
      </c>
      <c r="C386" s="12">
        <f t="shared" si="5"/>
        <v>-1.2486197902874252E-3</v>
      </c>
      <c r="D386" s="12">
        <v>8.0000000000000002E-3</v>
      </c>
    </row>
    <row r="387" spans="1:4" x14ac:dyDescent="0.3">
      <c r="A387" s="10" t="d">
        <v>2021-06-28</v>
      </c>
      <c r="B387" s="11">
        <v>6558.0200199999999</v>
      </c>
      <c r="C387" s="12">
        <f t="shared" si="5"/>
        <v>-9.7918418834062812E-3</v>
      </c>
      <c r="D387" s="12">
        <v>8.0999999999999996E-3</v>
      </c>
    </row>
    <row r="388" spans="1:4" x14ac:dyDescent="0.3">
      <c r="A388" s="10" t="d">
        <v>2021-06-29</v>
      </c>
      <c r="B388" s="11">
        <v>6567.4301759999998</v>
      </c>
      <c r="C388" s="12">
        <f t="shared" si="5"/>
        <v>1.4349080928850099E-3</v>
      </c>
      <c r="D388" s="12">
        <v>8.2000000000000007E-3</v>
      </c>
    </row>
    <row r="389" spans="1:4" x14ac:dyDescent="0.3">
      <c r="A389" s="10" t="d">
        <v>2021-06-30</v>
      </c>
      <c r="B389" s="11">
        <v>6507.830078</v>
      </c>
      <c r="C389" s="12">
        <f t="shared" ref="C389:C452" si="6">(B389-B388)/B388</f>
        <v>-9.0751018895948582E-3</v>
      </c>
      <c r="D389" s="12">
        <v>8.3000000000000001E-3</v>
      </c>
    </row>
    <row r="390" spans="1:4" x14ac:dyDescent="0.3">
      <c r="A390" s="10" t="d">
        <v>2021-07-01</v>
      </c>
      <c r="B390" s="11">
        <v>6553.8198240000002</v>
      </c>
      <c r="C390" s="12">
        <f t="shared" si="6"/>
        <v>7.0668326383429266E-3</v>
      </c>
      <c r="D390" s="12">
        <v>8.3000000000000001E-3</v>
      </c>
    </row>
    <row r="391" spans="1:4" x14ac:dyDescent="0.3">
      <c r="A391" s="10" t="d">
        <v>2021-07-02</v>
      </c>
      <c r="B391" s="11">
        <v>6552.8598629999997</v>
      </c>
      <c r="C391" s="12">
        <f t="shared" si="6"/>
        <v>-1.4647351098745677E-4</v>
      </c>
      <c r="D391" s="12">
        <v>8.3000000000000001E-3</v>
      </c>
    </row>
    <row r="392" spans="1:4" x14ac:dyDescent="0.3">
      <c r="A392" s="10" t="d">
        <v>2021-07-05</v>
      </c>
      <c r="B392" s="11">
        <v>6567.5400390000004</v>
      </c>
      <c r="C392" s="12">
        <f t="shared" si="6"/>
        <v>2.2402700968611813E-3</v>
      </c>
      <c r="D392" s="12">
        <v>8.5000000000000006E-3</v>
      </c>
    </row>
    <row r="393" spans="1:4" x14ac:dyDescent="0.3">
      <c r="A393" s="10" t="d">
        <v>2021-07-06</v>
      </c>
      <c r="B393" s="11">
        <v>6507.4799800000001</v>
      </c>
      <c r="C393" s="12">
        <f t="shared" si="6"/>
        <v>-9.1449855871979339E-3</v>
      </c>
      <c r="D393" s="12">
        <v>8.5000000000000006E-3</v>
      </c>
    </row>
    <row r="394" spans="1:4" x14ac:dyDescent="0.3">
      <c r="A394" s="10" t="d">
        <v>2021-07-07</v>
      </c>
      <c r="B394" s="11">
        <v>6527.7202150000003</v>
      </c>
      <c r="C394" s="12">
        <f t="shared" si="6"/>
        <v>3.1103030761840639E-3</v>
      </c>
      <c r="D394" s="12">
        <v>8.6E-3</v>
      </c>
    </row>
    <row r="395" spans="1:4" x14ac:dyDescent="0.3">
      <c r="A395" s="10" t="d">
        <v>2021-07-08</v>
      </c>
      <c r="B395" s="11">
        <v>6396.7299800000001</v>
      </c>
      <c r="C395" s="12">
        <f t="shared" si="6"/>
        <v>-2.0066766142794956E-2</v>
      </c>
      <c r="D395" s="12">
        <v>8.6999999999999994E-3</v>
      </c>
    </row>
    <row r="396" spans="1:4" x14ac:dyDescent="0.3">
      <c r="A396" s="10" t="d">
        <v>2021-07-09</v>
      </c>
      <c r="B396" s="11">
        <v>6529.419922</v>
      </c>
      <c r="C396" s="12">
        <f t="shared" si="6"/>
        <v>2.0743402084325586E-2</v>
      </c>
      <c r="D396" s="12">
        <v>8.8000000000000005E-3</v>
      </c>
    </row>
    <row r="397" spans="1:4" x14ac:dyDescent="0.3">
      <c r="A397" s="10" t="d">
        <v>2021-07-12</v>
      </c>
      <c r="B397" s="11">
        <v>6559.25</v>
      </c>
      <c r="C397" s="12">
        <f t="shared" si="6"/>
        <v>4.568564796926528E-3</v>
      </c>
      <c r="D397" s="12">
        <v>8.8000000000000005E-3</v>
      </c>
    </row>
    <row r="398" spans="1:4" x14ac:dyDescent="0.3">
      <c r="A398" s="10" t="d">
        <v>2021-07-13</v>
      </c>
      <c r="B398" s="11">
        <v>6558.4702150000003</v>
      </c>
      <c r="C398" s="12">
        <f t="shared" si="6"/>
        <v>-1.1888325646982806E-4</v>
      </c>
      <c r="D398" s="12">
        <v>8.8000000000000005E-3</v>
      </c>
    </row>
    <row r="399" spans="1:4" x14ac:dyDescent="0.3">
      <c r="A399" s="10" t="d">
        <v>2021-07-14</v>
      </c>
      <c r="B399" s="11">
        <v>6558.3798829999996</v>
      </c>
      <c r="C399" s="12">
        <f t="shared" si="6"/>
        <v>-1.3773333878085095E-5</v>
      </c>
      <c r="D399" s="12">
        <v>8.8999999999999999E-3</v>
      </c>
    </row>
    <row r="400" spans="1:4" x14ac:dyDescent="0.3">
      <c r="A400" s="10" t="d">
        <v>2021-07-15</v>
      </c>
      <c r="B400" s="11">
        <v>6493.3598629999997</v>
      </c>
      <c r="C400" s="12">
        <f t="shared" si="6"/>
        <v>-9.9140368749511699E-3</v>
      </c>
      <c r="D400" s="12">
        <v>8.9999999999999993E-3</v>
      </c>
    </row>
    <row r="401" spans="1:4" x14ac:dyDescent="0.3">
      <c r="A401" s="10" t="d">
        <v>2021-07-16</v>
      </c>
      <c r="B401" s="11">
        <v>6460.080078</v>
      </c>
      <c r="C401" s="12">
        <f t="shared" si="6"/>
        <v>-5.1252026227026504E-3</v>
      </c>
      <c r="D401" s="12">
        <v>8.9999999999999993E-3</v>
      </c>
    </row>
    <row r="402" spans="1:4" x14ac:dyDescent="0.3">
      <c r="A402" s="10" t="d">
        <v>2021-07-19</v>
      </c>
      <c r="B402" s="11">
        <v>6295.9702150000003</v>
      </c>
      <c r="C402" s="12">
        <f t="shared" si="6"/>
        <v>-2.5403688656876072E-2</v>
      </c>
      <c r="D402" s="12">
        <v>8.9999999999999993E-3</v>
      </c>
    </row>
    <row r="403" spans="1:4" x14ac:dyDescent="0.3">
      <c r="A403" s="10" t="d">
        <v>2021-07-20</v>
      </c>
      <c r="B403" s="11">
        <v>6346.8500979999999</v>
      </c>
      <c r="C403" s="12">
        <f t="shared" si="6"/>
        <v>8.0813411217828656E-3</v>
      </c>
      <c r="D403" s="12">
        <v>8.9999999999999993E-3</v>
      </c>
    </row>
    <row r="404" spans="1:4" x14ac:dyDescent="0.3">
      <c r="A404" s="10" t="d">
        <v>2021-07-21</v>
      </c>
      <c r="B404" s="11">
        <v>6464.4799800000001</v>
      </c>
      <c r="C404" s="12">
        <f t="shared" si="6"/>
        <v>1.8533584405446623E-2</v>
      </c>
      <c r="D404" s="12">
        <v>9.1000000000000004E-3</v>
      </c>
    </row>
    <row r="405" spans="1:4" x14ac:dyDescent="0.3">
      <c r="A405" s="10" t="d">
        <v>2021-07-22</v>
      </c>
      <c r="B405" s="11">
        <v>6481.5898440000001</v>
      </c>
      <c r="C405" s="12">
        <f t="shared" si="6"/>
        <v>2.6467502495073109E-3</v>
      </c>
      <c r="D405" s="12">
        <v>9.1999999999999998E-3</v>
      </c>
    </row>
    <row r="406" spans="1:4" x14ac:dyDescent="0.3">
      <c r="A406" s="10" t="d">
        <v>2021-07-23</v>
      </c>
      <c r="B406" s="11">
        <v>6568.8198240000002</v>
      </c>
      <c r="C406" s="12">
        <f t="shared" si="6"/>
        <v>1.3458114768053205E-2</v>
      </c>
      <c r="D406" s="12">
        <v>9.2999999999999992E-3</v>
      </c>
    </row>
    <row r="407" spans="1:4" x14ac:dyDescent="0.3">
      <c r="A407" s="10" t="d">
        <v>2021-07-26</v>
      </c>
      <c r="B407" s="11">
        <v>6578.6000979999999</v>
      </c>
      <c r="C407" s="12">
        <f t="shared" si="6"/>
        <v>1.4888936311308598E-3</v>
      </c>
      <c r="D407" s="12">
        <v>9.2999999999999992E-3</v>
      </c>
    </row>
    <row r="408" spans="1:4" x14ac:dyDescent="0.3">
      <c r="A408" s="10" t="d">
        <v>2021-07-27</v>
      </c>
      <c r="B408" s="11">
        <v>6531.919922</v>
      </c>
      <c r="C408" s="12">
        <f t="shared" si="6"/>
        <v>-7.0957613024982885E-3</v>
      </c>
      <c r="D408" s="12">
        <v>9.4999999999999998E-3</v>
      </c>
    </row>
    <row r="409" spans="1:4" x14ac:dyDescent="0.3">
      <c r="A409" s="10" t="d">
        <v>2021-07-28</v>
      </c>
      <c r="B409" s="11">
        <v>6609.3100590000004</v>
      </c>
      <c r="C409" s="12">
        <f t="shared" si="6"/>
        <v>1.1847992309174596E-2</v>
      </c>
      <c r="D409" s="12">
        <v>9.7000000000000003E-3</v>
      </c>
    </row>
    <row r="410" spans="1:4" x14ac:dyDescent="0.3">
      <c r="A410" s="10" t="d">
        <v>2021-07-29</v>
      </c>
      <c r="B410" s="11">
        <v>6633.7700199999999</v>
      </c>
      <c r="C410" s="12">
        <f t="shared" si="6"/>
        <v>3.7008342446715838E-3</v>
      </c>
      <c r="D410" s="12">
        <v>9.7000000000000003E-3</v>
      </c>
    </row>
    <row r="411" spans="1:4" x14ac:dyDescent="0.3">
      <c r="A411" s="10" t="d">
        <v>2021-07-30</v>
      </c>
      <c r="B411" s="11">
        <v>6612.7597660000001</v>
      </c>
      <c r="C411" s="12">
        <f t="shared" si="6"/>
        <v>-3.1671664734617684E-3</v>
      </c>
      <c r="D411" s="12">
        <v>9.7999999999999997E-3</v>
      </c>
    </row>
    <row r="412" spans="1:4" x14ac:dyDescent="0.3">
      <c r="A412" s="10" t="d">
        <v>2021-08-02</v>
      </c>
      <c r="B412" s="11">
        <v>6675.8999020000001</v>
      </c>
      <c r="C412" s="12">
        <f t="shared" si="6"/>
        <v>9.5482277043602466E-3</v>
      </c>
      <c r="D412" s="12">
        <v>1.01E-2</v>
      </c>
    </row>
    <row r="413" spans="1:4" x14ac:dyDescent="0.3">
      <c r="A413" s="10" t="d">
        <v>2021-08-03</v>
      </c>
      <c r="B413" s="11">
        <v>6723.8100590000004</v>
      </c>
      <c r="C413" s="12">
        <f t="shared" si="6"/>
        <v>7.1765840865359717E-3</v>
      </c>
      <c r="D413" s="12">
        <v>1.0200000000000001E-2</v>
      </c>
    </row>
    <row r="414" spans="1:4" x14ac:dyDescent="0.3">
      <c r="A414" s="10" t="d">
        <v>2021-08-04</v>
      </c>
      <c r="B414" s="11">
        <v>6746.2299800000001</v>
      </c>
      <c r="C414" s="12">
        <f t="shared" si="6"/>
        <v>3.3344072487577242E-3</v>
      </c>
      <c r="D414" s="12">
        <v>1.06E-2</v>
      </c>
    </row>
    <row r="415" spans="1:4" x14ac:dyDescent="0.3">
      <c r="A415" s="10" t="d">
        <v>2021-08-05</v>
      </c>
      <c r="B415" s="11">
        <v>6781.1899409999996</v>
      </c>
      <c r="C415" s="12">
        <f t="shared" si="6"/>
        <v>5.1821478223604183E-3</v>
      </c>
      <c r="D415" s="12">
        <v>1.0699999999999999E-2</v>
      </c>
    </row>
    <row r="416" spans="1:4" x14ac:dyDescent="0.3">
      <c r="A416" s="10" t="d">
        <v>2021-08-06</v>
      </c>
      <c r="B416" s="11">
        <v>6816.9599609999996</v>
      </c>
      <c r="C416" s="12">
        <f t="shared" si="6"/>
        <v>5.2748883767035504E-3</v>
      </c>
      <c r="D416" s="12">
        <v>1.0699999999999999E-2</v>
      </c>
    </row>
    <row r="417" spans="1:4" x14ac:dyDescent="0.3">
      <c r="A417" s="10" t="d">
        <v>2021-08-09</v>
      </c>
      <c r="B417" s="11">
        <v>6813.1801759999998</v>
      </c>
      <c r="C417" s="12">
        <f t="shared" si="6"/>
        <v>-5.544678304734024E-4</v>
      </c>
      <c r="D417" s="12">
        <v>1.11E-2</v>
      </c>
    </row>
    <row r="418" spans="1:4" x14ac:dyDescent="0.3">
      <c r="A418" s="10" t="d">
        <v>2021-08-10</v>
      </c>
      <c r="B418" s="11">
        <v>6820.2099609999996</v>
      </c>
      <c r="C418" s="12">
        <f t="shared" si="6"/>
        <v>1.0317920293320187E-3</v>
      </c>
      <c r="D418" s="12">
        <v>1.11E-2</v>
      </c>
    </row>
    <row r="419" spans="1:4" x14ac:dyDescent="0.3">
      <c r="A419" s="10" t="d">
        <v>2021-08-11</v>
      </c>
      <c r="B419" s="11">
        <v>6857.9902339999999</v>
      </c>
      <c r="C419" s="12">
        <f t="shared" si="6"/>
        <v>5.5394589339681924E-3</v>
      </c>
      <c r="D419" s="12">
        <v>1.12E-2</v>
      </c>
    </row>
    <row r="420" spans="1:4" x14ac:dyDescent="0.3">
      <c r="A420" s="10" t="d">
        <v>2021-08-12</v>
      </c>
      <c r="B420" s="11">
        <v>6882.4702150000003</v>
      </c>
      <c r="C420" s="12">
        <f t="shared" si="6"/>
        <v>3.5695561184434909E-3</v>
      </c>
      <c r="D420" s="12">
        <v>1.14E-2</v>
      </c>
    </row>
    <row r="421" spans="1:4" x14ac:dyDescent="0.3">
      <c r="A421" s="10" t="d">
        <v>2021-08-13</v>
      </c>
      <c r="B421" s="11">
        <v>6896.0400390000004</v>
      </c>
      <c r="C421" s="12">
        <f t="shared" si="6"/>
        <v>1.9716502325611814E-3</v>
      </c>
      <c r="D421" s="12">
        <v>1.1599999999999999E-2</v>
      </c>
    </row>
    <row r="422" spans="1:4" x14ac:dyDescent="0.3">
      <c r="A422" s="10" t="d">
        <v>2021-08-16</v>
      </c>
      <c r="B422" s="11">
        <v>6838.7700199999999</v>
      </c>
      <c r="C422" s="12">
        <f t="shared" si="6"/>
        <v>-8.3047689218906078E-3</v>
      </c>
      <c r="D422" s="12">
        <v>1.18E-2</v>
      </c>
    </row>
    <row r="423" spans="1:4" x14ac:dyDescent="0.3">
      <c r="A423" s="10" t="d">
        <v>2021-08-17</v>
      </c>
      <c r="B423" s="11">
        <v>6819.8398440000001</v>
      </c>
      <c r="C423" s="12">
        <f t="shared" si="6"/>
        <v>-2.7680673490464661E-3</v>
      </c>
      <c r="D423" s="12">
        <v>1.18E-2</v>
      </c>
    </row>
    <row r="424" spans="1:4" x14ac:dyDescent="0.3">
      <c r="A424" s="10" t="d">
        <v>2021-08-18</v>
      </c>
      <c r="B424" s="11">
        <v>6770.1098629999997</v>
      </c>
      <c r="C424" s="12">
        <f t="shared" si="6"/>
        <v>-7.291957309489042E-3</v>
      </c>
      <c r="D424" s="12">
        <v>1.1900000000000001E-2</v>
      </c>
    </row>
    <row r="425" spans="1:4" x14ac:dyDescent="0.3">
      <c r="A425" s="10" t="d">
        <v>2021-08-19</v>
      </c>
      <c r="B425" s="11">
        <v>6605.8901370000003</v>
      </c>
      <c r="C425" s="12">
        <f t="shared" si="6"/>
        <v>-2.4256582141671423E-2</v>
      </c>
      <c r="D425" s="12">
        <v>1.2E-2</v>
      </c>
    </row>
    <row r="426" spans="1:4" x14ac:dyDescent="0.3">
      <c r="A426" s="10" t="d">
        <v>2021-08-20</v>
      </c>
      <c r="B426" s="11">
        <v>6626.1098629999997</v>
      </c>
      <c r="C426" s="12">
        <f t="shared" si="6"/>
        <v>3.0608631964294131E-3</v>
      </c>
      <c r="D426" s="12">
        <v>1.2E-2</v>
      </c>
    </row>
    <row r="427" spans="1:4" x14ac:dyDescent="0.3">
      <c r="A427" s="10" t="d">
        <v>2021-08-23</v>
      </c>
      <c r="B427" s="11">
        <v>6683.1000979999999</v>
      </c>
      <c r="C427" s="12">
        <f t="shared" si="6"/>
        <v>8.6008587509591398E-3</v>
      </c>
      <c r="D427" s="12">
        <v>1.21E-2</v>
      </c>
    </row>
    <row r="428" spans="1:4" x14ac:dyDescent="0.3">
      <c r="A428" s="10" t="d">
        <v>2021-08-24</v>
      </c>
      <c r="B428" s="11">
        <v>6664.3100590000004</v>
      </c>
      <c r="C428" s="12">
        <f t="shared" si="6"/>
        <v>-2.8115752756153801E-3</v>
      </c>
      <c r="D428" s="12">
        <v>1.21E-2</v>
      </c>
    </row>
    <row r="429" spans="1:4" x14ac:dyDescent="0.3">
      <c r="A429" s="10" t="d">
        <v>2021-08-25</v>
      </c>
      <c r="B429" s="11">
        <v>6676.4799800000001</v>
      </c>
      <c r="C429" s="12">
        <f t="shared" si="6"/>
        <v>1.826133672091757E-3</v>
      </c>
      <c r="D429" s="12">
        <v>1.2200000000000001E-2</v>
      </c>
    </row>
    <row r="430" spans="1:4" x14ac:dyDescent="0.3">
      <c r="A430" s="10" t="d">
        <v>2021-08-26</v>
      </c>
      <c r="B430" s="11">
        <v>6666.0297849999997</v>
      </c>
      <c r="C430" s="12">
        <f t="shared" si="6"/>
        <v>-1.5652252431378293E-3</v>
      </c>
      <c r="D430" s="12">
        <v>1.24E-2</v>
      </c>
    </row>
    <row r="431" spans="1:4" x14ac:dyDescent="0.3">
      <c r="A431" s="10" t="d">
        <v>2021-08-27</v>
      </c>
      <c r="B431" s="11">
        <v>6681.919922</v>
      </c>
      <c r="C431" s="12">
        <f t="shared" si="6"/>
        <v>2.383748274836177E-3</v>
      </c>
      <c r="D431" s="12">
        <v>1.2500000000000001E-2</v>
      </c>
    </row>
    <row r="432" spans="1:4" x14ac:dyDescent="0.3">
      <c r="A432" s="10" t="d">
        <v>2021-08-30</v>
      </c>
      <c r="B432" s="11">
        <v>6687.2998049999997</v>
      </c>
      <c r="C432" s="12">
        <f t="shared" si="6"/>
        <v>8.0514029841730398E-4</v>
      </c>
      <c r="D432" s="12">
        <v>1.29E-2</v>
      </c>
    </row>
    <row r="433" spans="1:4" x14ac:dyDescent="0.3">
      <c r="A433" s="10" t="d">
        <v>2021-08-31</v>
      </c>
      <c r="B433" s="11">
        <v>6680.1801759999998</v>
      </c>
      <c r="C433" s="12">
        <f t="shared" si="6"/>
        <v>-1.0646492915835114E-3</v>
      </c>
      <c r="D433" s="12">
        <v>1.29E-2</v>
      </c>
    </row>
    <row r="434" spans="1:4" x14ac:dyDescent="0.3">
      <c r="A434" s="10" t="d">
        <v>2021-09-01</v>
      </c>
      <c r="B434" s="11">
        <v>6758.6899409999996</v>
      </c>
      <c r="C434" s="12">
        <f t="shared" si="6"/>
        <v>1.1752641834731225E-2</v>
      </c>
      <c r="D434" s="12">
        <v>1.3299999999999999E-2</v>
      </c>
    </row>
    <row r="435" spans="1:4" x14ac:dyDescent="0.3">
      <c r="A435" s="10" t="d">
        <v>2021-09-02</v>
      </c>
      <c r="B435" s="11">
        <v>6763.080078</v>
      </c>
      <c r="C435" s="12">
        <f t="shared" si="6"/>
        <v>6.4955443115811409E-4</v>
      </c>
      <c r="D435" s="12">
        <v>1.3299999999999999E-2</v>
      </c>
    </row>
    <row r="436" spans="1:4" x14ac:dyDescent="0.3">
      <c r="A436" s="10" t="d">
        <v>2021-09-03</v>
      </c>
      <c r="B436" s="11">
        <v>6689.9902339999999</v>
      </c>
      <c r="C436" s="12">
        <f t="shared" si="6"/>
        <v>-1.0807182993109621E-2</v>
      </c>
      <c r="D436" s="12">
        <v>1.35E-2</v>
      </c>
    </row>
    <row r="437" spans="1:4" x14ac:dyDescent="0.3">
      <c r="A437" s="10" t="d">
        <v>2021-09-06</v>
      </c>
      <c r="B437" s="11">
        <v>6743.5</v>
      </c>
      <c r="C437" s="12">
        <f t="shared" si="6"/>
        <v>7.9984819302204267E-3</v>
      </c>
      <c r="D437" s="12">
        <v>1.3599999999999999E-2</v>
      </c>
    </row>
    <row r="438" spans="1:4" x14ac:dyDescent="0.3">
      <c r="A438" s="10" t="d">
        <v>2021-09-07</v>
      </c>
      <c r="B438" s="11">
        <v>6726.0698240000002</v>
      </c>
      <c r="C438" s="12">
        <f t="shared" si="6"/>
        <v>-2.5847373025876543E-3</v>
      </c>
      <c r="D438" s="12">
        <v>1.3899999999999999E-2</v>
      </c>
    </row>
    <row r="439" spans="1:4" x14ac:dyDescent="0.3">
      <c r="A439" s="10" t="d">
        <v>2021-09-08</v>
      </c>
      <c r="B439" s="11">
        <v>6668.8901370000003</v>
      </c>
      <c r="C439" s="12">
        <f t="shared" si="6"/>
        <v>-8.5012033024056567E-3</v>
      </c>
      <c r="D439" s="12">
        <v>1.4E-2</v>
      </c>
    </row>
    <row r="440" spans="1:4" x14ac:dyDescent="0.3">
      <c r="A440" s="10" t="d">
        <v>2021-09-09</v>
      </c>
      <c r="B440" s="11">
        <v>6684.7202150000003</v>
      </c>
      <c r="C440" s="12">
        <f t="shared" si="6"/>
        <v>2.3737200155948463E-3</v>
      </c>
      <c r="D440" s="12">
        <v>1.4E-2</v>
      </c>
    </row>
    <row r="441" spans="1:4" x14ac:dyDescent="0.3">
      <c r="A441" s="10" t="d">
        <v>2021-09-10</v>
      </c>
      <c r="B441" s="11">
        <v>6663.7700199999999</v>
      </c>
      <c r="C441" s="12">
        <f t="shared" si="6"/>
        <v>-3.1340421627504642E-3</v>
      </c>
      <c r="D441" s="12">
        <v>1.43E-2</v>
      </c>
    </row>
    <row r="442" spans="1:4" x14ac:dyDescent="0.3">
      <c r="A442" s="10" t="d">
        <v>2021-09-13</v>
      </c>
      <c r="B442" s="11">
        <v>6676.9301759999998</v>
      </c>
      <c r="C442" s="12">
        <f t="shared" si="6"/>
        <v>1.974881480078437E-3</v>
      </c>
      <c r="D442" s="12">
        <v>1.43E-2</v>
      </c>
    </row>
    <row r="443" spans="1:4" x14ac:dyDescent="0.3">
      <c r="A443" s="10" t="d">
        <v>2021-09-14</v>
      </c>
      <c r="B443" s="11">
        <v>6652.9702150000003</v>
      </c>
      <c r="C443" s="12">
        <f t="shared" si="6"/>
        <v>-3.5884696063054303E-3</v>
      </c>
      <c r="D443" s="12">
        <v>1.44E-2</v>
      </c>
    </row>
    <row r="444" spans="1:4" x14ac:dyDescent="0.3">
      <c r="A444" s="10" t="d">
        <v>2021-09-15</v>
      </c>
      <c r="B444" s="11">
        <v>6583.6201170000004</v>
      </c>
      <c r="C444" s="12">
        <f t="shared" si="6"/>
        <v>-1.042393032868852E-2</v>
      </c>
      <c r="D444" s="12">
        <v>1.4500000000000001E-2</v>
      </c>
    </row>
    <row r="445" spans="1:4" x14ac:dyDescent="0.3">
      <c r="A445" s="10" t="d">
        <v>2021-09-16</v>
      </c>
      <c r="B445" s="11">
        <v>6622.5898440000001</v>
      </c>
      <c r="C445" s="12">
        <f t="shared" si="6"/>
        <v>5.9191943501377591E-3</v>
      </c>
      <c r="D445" s="12">
        <v>1.46E-2</v>
      </c>
    </row>
    <row r="446" spans="1:4" x14ac:dyDescent="0.3">
      <c r="A446" s="10" t="d">
        <v>2021-09-17</v>
      </c>
      <c r="B446" s="11">
        <v>6570.1899409999996</v>
      </c>
      <c r="C446" s="12">
        <f t="shared" si="6"/>
        <v>-7.9122977919996416E-3</v>
      </c>
      <c r="D446" s="12">
        <v>1.49E-2</v>
      </c>
    </row>
    <row r="447" spans="1:4" x14ac:dyDescent="0.3">
      <c r="A447" s="10" t="d">
        <v>2021-09-20</v>
      </c>
      <c r="B447" s="11">
        <v>6455.8100590000004</v>
      </c>
      <c r="C447" s="12">
        <f t="shared" si="6"/>
        <v>-1.7408915575824337E-2</v>
      </c>
      <c r="D447" s="12">
        <v>1.4999999999999999E-2</v>
      </c>
    </row>
    <row r="448" spans="1:4" x14ac:dyDescent="0.3">
      <c r="A448" s="10" t="d">
        <v>2021-09-21</v>
      </c>
      <c r="B448" s="11">
        <v>6552.7299800000001</v>
      </c>
      <c r="C448" s="12">
        <f t="shared" si="6"/>
        <v>1.5012821026988598E-2</v>
      </c>
      <c r="D448" s="12">
        <v>1.52E-2</v>
      </c>
    </row>
    <row r="449" spans="1:4" x14ac:dyDescent="0.3">
      <c r="A449" s="10" t="d">
        <v>2021-09-22</v>
      </c>
      <c r="B449" s="11">
        <v>6637</v>
      </c>
      <c r="C449" s="12">
        <f t="shared" si="6"/>
        <v>1.2860291856555324E-2</v>
      </c>
      <c r="D449" s="12">
        <v>1.54E-2</v>
      </c>
    </row>
    <row r="450" spans="1:4" x14ac:dyDescent="0.3">
      <c r="A450" s="10" t="d">
        <v>2021-09-23</v>
      </c>
      <c r="B450" s="11">
        <v>6701.9799800000001</v>
      </c>
      <c r="C450" s="12">
        <f t="shared" si="6"/>
        <v>9.7905650143137058E-3</v>
      </c>
      <c r="D450" s="12">
        <v>1.54E-2</v>
      </c>
    </row>
    <row r="451" spans="1:4" x14ac:dyDescent="0.3">
      <c r="A451" s="10" t="d">
        <v>2021-09-24</v>
      </c>
      <c r="B451" s="11">
        <v>6638.4599609999996</v>
      </c>
      <c r="C451" s="12">
        <f t="shared" si="6"/>
        <v>-9.4777989772509737E-3</v>
      </c>
      <c r="D451" s="12">
        <v>1.55E-2</v>
      </c>
    </row>
    <row r="452" spans="1:4" x14ac:dyDescent="0.3">
      <c r="A452" s="10" t="d">
        <v>2021-09-27</v>
      </c>
      <c r="B452" s="11">
        <v>6650.9101559999999</v>
      </c>
      <c r="C452" s="12">
        <f t="shared" si="6"/>
        <v>1.8754643506390728E-3</v>
      </c>
      <c r="D452" s="12">
        <v>1.5699999999999999E-2</v>
      </c>
    </row>
    <row r="453" spans="1:4" x14ac:dyDescent="0.3">
      <c r="A453" s="10" t="d">
        <v>2021-09-28</v>
      </c>
      <c r="B453" s="11">
        <v>6506.5</v>
      </c>
      <c r="C453" s="12">
        <f t="shared" ref="C453:C494" si="7">(B453-B452)/B452</f>
        <v>-2.1712841192076976E-2</v>
      </c>
      <c r="D453" s="12">
        <v>1.6500000000000001E-2</v>
      </c>
    </row>
    <row r="454" spans="1:4" x14ac:dyDescent="0.3">
      <c r="A454" s="10" t="d">
        <v>2021-09-29</v>
      </c>
      <c r="B454" s="11">
        <v>6560.7998049999997</v>
      </c>
      <c r="C454" s="12">
        <f t="shared" si="7"/>
        <v>8.3454706831629366E-3</v>
      </c>
      <c r="D454" s="12">
        <v>1.7000000000000001E-2</v>
      </c>
    </row>
    <row r="455" spans="1:4" x14ac:dyDescent="0.3">
      <c r="A455" s="10" t="d">
        <v>2021-09-30</v>
      </c>
      <c r="B455" s="11">
        <v>6520.0097660000001</v>
      </c>
      <c r="C455" s="12">
        <f t="shared" si="7"/>
        <v>-6.2172357353311326E-3</v>
      </c>
      <c r="D455" s="12">
        <v>1.7299999999999999E-2</v>
      </c>
    </row>
    <row r="456" spans="1:4" x14ac:dyDescent="0.3">
      <c r="A456" s="10" t="d">
        <v>2021-10-01</v>
      </c>
      <c r="B456" s="11">
        <v>6517.6899409999996</v>
      </c>
      <c r="C456" s="12">
        <f t="shared" si="7"/>
        <v>-3.5580084743089198E-4</v>
      </c>
      <c r="D456" s="12">
        <v>1.7600000000000001E-2</v>
      </c>
    </row>
    <row r="457" spans="1:4" x14ac:dyDescent="0.3">
      <c r="A457" s="10" t="d">
        <v>2021-10-04</v>
      </c>
      <c r="B457" s="11">
        <v>6477.6601559999999</v>
      </c>
      <c r="C457" s="12">
        <f t="shared" si="7"/>
        <v>-6.1417136074837595E-3</v>
      </c>
      <c r="D457" s="12">
        <v>1.7600000000000001E-2</v>
      </c>
    </row>
    <row r="458" spans="1:4" x14ac:dyDescent="0.3">
      <c r="A458" s="10" t="d">
        <v>2021-10-05</v>
      </c>
      <c r="B458" s="11">
        <v>6576.2797849999997</v>
      </c>
      <c r="C458" s="12">
        <f t="shared" si="7"/>
        <v>1.5224575946401317E-2</v>
      </c>
      <c r="D458" s="12">
        <v>1.7899999999999999E-2</v>
      </c>
    </row>
    <row r="459" spans="1:4" x14ac:dyDescent="0.3">
      <c r="A459" s="10" t="d">
        <v>2021-10-06</v>
      </c>
      <c r="B459" s="11">
        <v>6493.1201170000004</v>
      </c>
      <c r="C459" s="12">
        <f t="shared" si="7"/>
        <v>-1.2645396898970188E-2</v>
      </c>
      <c r="D459" s="12">
        <v>1.7899999999999999E-2</v>
      </c>
    </row>
    <row r="460" spans="1:4" x14ac:dyDescent="0.3">
      <c r="A460" s="10" t="d">
        <v>2021-10-07</v>
      </c>
      <c r="B460" s="11">
        <v>6600.1899409999996</v>
      </c>
      <c r="C460" s="12">
        <f t="shared" si="7"/>
        <v>1.6489734067859575E-2</v>
      </c>
      <c r="D460" s="12">
        <v>1.83E-2</v>
      </c>
    </row>
    <row r="461" spans="1:4" x14ac:dyDescent="0.3">
      <c r="A461" s="10" t="d">
        <v>2021-10-08</v>
      </c>
      <c r="B461" s="11">
        <v>6559.9902339999999</v>
      </c>
      <c r="C461" s="12">
        <f t="shared" si="7"/>
        <v>-6.0906894133881664E-3</v>
      </c>
      <c r="D461" s="12">
        <v>1.8499999999999999E-2</v>
      </c>
    </row>
    <row r="462" spans="1:4" x14ac:dyDescent="0.3">
      <c r="A462" s="10" t="d">
        <v>2021-10-11</v>
      </c>
      <c r="B462" s="11">
        <v>6570.5400390000004</v>
      </c>
      <c r="C462" s="12">
        <f t="shared" si="7"/>
        <v>1.6082043758726364E-3</v>
      </c>
      <c r="D462" s="12">
        <v>1.8599999999999998E-2</v>
      </c>
    </row>
    <row r="463" spans="1:4" x14ac:dyDescent="0.3">
      <c r="A463" s="10" t="d">
        <v>2021-10-12</v>
      </c>
      <c r="B463" s="11">
        <v>6548.1098629999997</v>
      </c>
      <c r="C463" s="12">
        <f t="shared" si="7"/>
        <v>-3.4137492301796403E-3</v>
      </c>
      <c r="D463" s="12">
        <v>1.9E-2</v>
      </c>
    </row>
    <row r="464" spans="1:4" x14ac:dyDescent="0.3">
      <c r="A464" s="10" t="d">
        <v>2021-10-13</v>
      </c>
      <c r="B464" s="11">
        <v>6597.3798829999996</v>
      </c>
      <c r="C464" s="12">
        <f t="shared" si="7"/>
        <v>7.5243117526783525E-3</v>
      </c>
      <c r="D464" s="12">
        <v>1.9300000000000001E-2</v>
      </c>
    </row>
    <row r="465" spans="1:4" x14ac:dyDescent="0.3">
      <c r="A465" s="10" t="d">
        <v>2021-10-14</v>
      </c>
      <c r="B465" s="11">
        <v>6685.2099609999996</v>
      </c>
      <c r="C465" s="12">
        <f t="shared" si="7"/>
        <v>1.3312872618767763E-2</v>
      </c>
      <c r="D465" s="12">
        <v>2.0199999999999999E-2</v>
      </c>
    </row>
    <row r="466" spans="1:4" x14ac:dyDescent="0.3">
      <c r="A466" s="10" t="d">
        <v>2021-10-15</v>
      </c>
      <c r="B466" s="11">
        <v>6727.5200199999999</v>
      </c>
      <c r="C466" s="12">
        <f t="shared" si="7"/>
        <v>6.3289050376618928E-3</v>
      </c>
      <c r="D466" s="12">
        <v>2.0299999999999999E-2</v>
      </c>
    </row>
    <row r="467" spans="1:4" x14ac:dyDescent="0.3">
      <c r="A467" s="10" t="d">
        <v>2021-10-18</v>
      </c>
      <c r="B467" s="11">
        <v>6673.1000979999999</v>
      </c>
      <c r="C467" s="12">
        <f t="shared" si="7"/>
        <v>-8.0891505098783859E-3</v>
      </c>
      <c r="D467" s="12">
        <v>2.0299999999999999E-2</v>
      </c>
    </row>
    <row r="468" spans="1:4" x14ac:dyDescent="0.3">
      <c r="A468" s="10" t="d">
        <v>2021-10-19</v>
      </c>
      <c r="B468" s="11">
        <v>6669.8500979999999</v>
      </c>
      <c r="C468" s="12">
        <f t="shared" si="7"/>
        <v>-4.8703000888208767E-4</v>
      </c>
      <c r="D468" s="12">
        <v>2.07E-2</v>
      </c>
    </row>
    <row r="469" spans="1:4" x14ac:dyDescent="0.3">
      <c r="A469" s="10" t="d">
        <v>2021-10-20</v>
      </c>
      <c r="B469" s="11">
        <v>6705.6098629999997</v>
      </c>
      <c r="C469" s="12">
        <f t="shared" si="7"/>
        <v>5.3614046004905862E-3</v>
      </c>
      <c r="D469" s="12">
        <v>2.0799999999999999E-2</v>
      </c>
    </row>
    <row r="470" spans="1:4" x14ac:dyDescent="0.3">
      <c r="A470" s="10" t="d">
        <v>2021-10-21</v>
      </c>
      <c r="B470" s="11">
        <v>6686.169922</v>
      </c>
      <c r="C470" s="12">
        <f t="shared" si="7"/>
        <v>-2.8990563717798019E-3</v>
      </c>
      <c r="D470" s="12">
        <v>2.1100000000000001E-2</v>
      </c>
    </row>
    <row r="471" spans="1:4" x14ac:dyDescent="0.3">
      <c r="A471" s="10" t="d">
        <v>2021-10-22</v>
      </c>
      <c r="B471" s="11">
        <v>6733.6899409999996</v>
      </c>
      <c r="C471" s="12">
        <f t="shared" si="7"/>
        <v>7.1072107879940286E-3</v>
      </c>
      <c r="D471" s="12">
        <v>2.12E-2</v>
      </c>
    </row>
    <row r="472" spans="1:4" x14ac:dyDescent="0.3">
      <c r="A472" s="10" t="d">
        <v>2021-10-25</v>
      </c>
      <c r="B472" s="11">
        <v>6712.8701170000004</v>
      </c>
      <c r="C472" s="12">
        <f t="shared" si="7"/>
        <v>-3.0918893181035531E-3</v>
      </c>
      <c r="D472" s="12">
        <v>2.1499999999999998E-2</v>
      </c>
    </row>
    <row r="473" spans="1:4" x14ac:dyDescent="0.3">
      <c r="A473" s="10" t="d">
        <v>2021-10-26</v>
      </c>
      <c r="B473" s="11">
        <v>6766.5097660000001</v>
      </c>
      <c r="C473" s="12">
        <f t="shared" si="7"/>
        <v>7.9905685742615619E-3</v>
      </c>
      <c r="D473" s="12">
        <v>2.2200000000000001E-2</v>
      </c>
    </row>
    <row r="474" spans="1:4" x14ac:dyDescent="0.3">
      <c r="A474" s="10" t="d">
        <v>2021-10-27</v>
      </c>
      <c r="B474" s="11">
        <v>6753.5200199999999</v>
      </c>
      <c r="C474" s="12">
        <f t="shared" si="7"/>
        <v>-1.9197114094581498E-3</v>
      </c>
      <c r="D474" s="12">
        <v>2.2800000000000001E-2</v>
      </c>
    </row>
    <row r="475" spans="1:4" x14ac:dyDescent="0.3">
      <c r="A475" s="10" t="d">
        <v>2021-10-28</v>
      </c>
      <c r="B475" s="11">
        <v>6804.2202150000003</v>
      </c>
      <c r="C475" s="12">
        <f t="shared" si="7"/>
        <v>7.5072250988900378E-3</v>
      </c>
      <c r="D475" s="12">
        <v>2.4E-2</v>
      </c>
    </row>
    <row r="476" spans="1:4" x14ac:dyDescent="0.3">
      <c r="A476" s="10" t="d">
        <v>2021-10-29</v>
      </c>
      <c r="B476" s="11">
        <v>6830.3398440000001</v>
      </c>
      <c r="C476" s="12">
        <f t="shared" si="7"/>
        <v>3.8387395138121355E-3</v>
      </c>
      <c r="D476" s="12">
        <v>2.4E-2</v>
      </c>
    </row>
    <row r="477" spans="1:4" x14ac:dyDescent="0.3">
      <c r="A477" s="10" t="d">
        <v>2021-11-01</v>
      </c>
      <c r="B477" s="11">
        <v>6893.2900390000004</v>
      </c>
      <c r="C477" s="12">
        <f t="shared" si="7"/>
        <v>9.2162610408467321E-3</v>
      </c>
      <c r="D477" s="12">
        <v>2.41E-2</v>
      </c>
    </row>
    <row r="478" spans="1:4" x14ac:dyDescent="0.3">
      <c r="A478" s="10" t="d">
        <v>2021-11-02</v>
      </c>
      <c r="B478" s="11">
        <v>6927.0297849999997</v>
      </c>
      <c r="C478" s="12">
        <f t="shared" si="7"/>
        <v>4.8945780330017655E-3</v>
      </c>
      <c r="D478" s="12">
        <v>2.4400000000000002E-2</v>
      </c>
    </row>
    <row r="479" spans="1:4" x14ac:dyDescent="0.3">
      <c r="A479" s="10" t="d">
        <v>2021-11-03</v>
      </c>
      <c r="B479" s="11">
        <v>6950.6499020000001</v>
      </c>
      <c r="C479" s="12">
        <f t="shared" si="7"/>
        <v>3.4098477606012475E-3</v>
      </c>
      <c r="D479" s="12">
        <v>2.4400000000000002E-2</v>
      </c>
    </row>
    <row r="480" spans="1:4" x14ac:dyDescent="0.3">
      <c r="A480" s="10" t="d">
        <v>2021-11-04</v>
      </c>
      <c r="B480" s="11">
        <v>6987.7900390000004</v>
      </c>
      <c r="C480" s="12">
        <f t="shared" si="7"/>
        <v>5.3434049367546924E-3</v>
      </c>
      <c r="D480" s="12">
        <v>2.4899999999999999E-2</v>
      </c>
    </row>
    <row r="481" spans="1:4" x14ac:dyDescent="0.3">
      <c r="A481" s="10" t="d">
        <v>2021-11-05</v>
      </c>
      <c r="B481" s="11">
        <v>7040.7900390000004</v>
      </c>
      <c r="C481" s="12">
        <f t="shared" si="7"/>
        <v>7.58465834036202E-3</v>
      </c>
      <c r="D481" s="12">
        <v>2.5100000000000001E-2</v>
      </c>
    </row>
    <row r="482" spans="1:4" x14ac:dyDescent="0.3">
      <c r="A482" s="10" t="d">
        <v>2021-11-08</v>
      </c>
      <c r="B482" s="11">
        <v>7047.4799800000001</v>
      </c>
      <c r="C482" s="12">
        <f t="shared" si="7"/>
        <v>9.5016908087629942E-4</v>
      </c>
      <c r="D482" s="12">
        <v>2.5499999999999998E-2</v>
      </c>
    </row>
    <row r="483" spans="1:4" x14ac:dyDescent="0.3">
      <c r="A483" s="10" t="d">
        <v>2021-11-09</v>
      </c>
      <c r="B483" s="11">
        <v>7043.2700199999999</v>
      </c>
      <c r="C483" s="12">
        <f t="shared" si="7"/>
        <v>-5.9737097685237227E-4</v>
      </c>
      <c r="D483" s="12">
        <v>2.6800000000000001E-2</v>
      </c>
    </row>
    <row r="484" spans="1:4" x14ac:dyDescent="0.3">
      <c r="A484" s="10" t="d">
        <v>2021-11-10</v>
      </c>
      <c r="B484" s="11">
        <v>7045.1601559999999</v>
      </c>
      <c r="C484" s="12">
        <f t="shared" si="7"/>
        <v>2.6836057607230345E-4</v>
      </c>
      <c r="D484" s="12">
        <v>2.8400000000000002E-2</v>
      </c>
    </row>
    <row r="485" spans="1:4" x14ac:dyDescent="0.3">
      <c r="A485" s="10" t="d">
        <v>2021-11-11</v>
      </c>
      <c r="B485" s="11">
        <v>7059.5498049999997</v>
      </c>
      <c r="C485" s="12">
        <f t="shared" si="7"/>
        <v>2.0424871374634134E-3</v>
      </c>
      <c r="D485" s="12">
        <v>2.8400000000000002E-2</v>
      </c>
    </row>
    <row r="486" spans="1:4" x14ac:dyDescent="0.3">
      <c r="A486" s="10" t="d">
        <v>2021-11-12</v>
      </c>
      <c r="B486" s="11">
        <v>7091.3999020000001</v>
      </c>
      <c r="C486" s="12">
        <f t="shared" si="7"/>
        <v>4.5116328774169557E-3</v>
      </c>
      <c r="D486" s="12">
        <v>3.3599999999999998E-2</v>
      </c>
    </row>
    <row r="487" spans="1:4" x14ac:dyDescent="0.3">
      <c r="A487" s="10" t="d">
        <v>2021-11-15</v>
      </c>
      <c r="B487" s="11">
        <v>7128.6298829999996</v>
      </c>
      <c r="C487" s="12">
        <f t="shared" si="7"/>
        <v>5.2500185456329238E-3</v>
      </c>
      <c r="D487" s="12">
        <v>3.4200000000000001E-2</v>
      </c>
    </row>
    <row r="488" spans="1:4" x14ac:dyDescent="0.3">
      <c r="A488" s="10" t="d">
        <v>2021-11-16</v>
      </c>
      <c r="B488" s="11">
        <v>7152.6000979999999</v>
      </c>
      <c r="C488" s="12">
        <f t="shared" si="7"/>
        <v>3.3625276376268672E-3</v>
      </c>
      <c r="D488" s="12">
        <v>3.7100000000000001E-2</v>
      </c>
    </row>
    <row r="489" spans="1:4" x14ac:dyDescent="0.3">
      <c r="A489" s="10" t="d">
        <v>2021-11-17</v>
      </c>
      <c r="B489" s="11">
        <v>7156.8500979999999</v>
      </c>
      <c r="C489" s="12">
        <f t="shared" si="7"/>
        <v>5.9418951734605983E-4</v>
      </c>
      <c r="D489" s="12">
        <v>4.4699999999999997E-2</v>
      </c>
    </row>
    <row r="490" spans="1:4" x14ac:dyDescent="0.3">
      <c r="A490" s="10" t="d">
        <v>2021-11-18</v>
      </c>
      <c r="B490" s="11">
        <v>7141.9799800000001</v>
      </c>
      <c r="C490" s="12">
        <f t="shared" si="7"/>
        <v>-2.0777461867135254E-3</v>
      </c>
      <c r="D490" s="12">
        <v>4.6100000000000002E-2</v>
      </c>
    </row>
    <row r="491" spans="1:4" x14ac:dyDescent="0.3">
      <c r="A491" s="10" t="d">
        <v>2021-11-19</v>
      </c>
      <c r="B491" s="11">
        <v>7112.2900390000004</v>
      </c>
      <c r="C491" s="12">
        <f t="shared" si="7"/>
        <v>-4.157102243795373E-3</v>
      </c>
      <c r="D491" s="12">
        <v>5.0099999999999999E-2</v>
      </c>
    </row>
    <row r="492" spans="1:4" x14ac:dyDescent="0.3">
      <c r="A492" s="10" t="d">
        <v>2021-11-22</v>
      </c>
      <c r="B492" s="11">
        <v>7105</v>
      </c>
      <c r="C492" s="12">
        <f t="shared" si="7"/>
        <v>-1.0249918043310597E-3</v>
      </c>
      <c r="D492" s="12">
        <v>5.16E-2</v>
      </c>
    </row>
    <row r="493" spans="1:4" x14ac:dyDescent="0.3">
      <c r="A493" s="10" t="d">
        <v>2021-11-23</v>
      </c>
      <c r="B493" s="11">
        <v>7044.6201170000004</v>
      </c>
      <c r="C493" s="12">
        <f t="shared" si="7"/>
        <v>-8.4982242083039561E-3</v>
      </c>
      <c r="D493" s="12">
        <v>7.5700000000000003E-2</v>
      </c>
    </row>
    <row r="494" spans="1:4" x14ac:dyDescent="0.3">
      <c r="A494" s="10" t="d">
        <v>2021-11-24</v>
      </c>
      <c r="B494" s="11">
        <v>7042.2299800000001</v>
      </c>
      <c r="C494" s="12">
        <f t="shared" si="7"/>
        <v>-3.3928543488561861E-4</v>
      </c>
      <c r="D494" s="12">
        <v>8.3900000000000002E-2</v>
      </c>
    </row>
    <row r="495" spans="1:4" x14ac:dyDescent="0.3">
      <c r="C495"/>
      <c r="D495"/>
    </row>
  </sheetData>
  <sortState xmlns:xlrd2="http://schemas.microsoft.com/office/spreadsheetml/2017/richdata2" ref="C5:D494">
    <sortCondition ref="D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9F9-E7D8-418D-8598-248BD26C39A9}">
  <dimension ref="A1:V493"/>
  <sheetViews>
    <sheetView tabSelected="1" topLeftCell="E18" workbookViewId="0">
      <selection activeCell="R33" sqref="R33"/>
    </sheetView>
  </sheetViews>
  <sheetFormatPr defaultRowHeight="13.8" x14ac:dyDescent="0.3"/>
  <cols>
    <col min="1" max="1" width="8.796875" style="32"/>
    <col min="2" max="2" width="11.5" style="32" customWidth="1"/>
    <col min="3" max="16384" width="8.796875" style="32"/>
  </cols>
  <sheetData>
    <row r="1" spans="1:22" x14ac:dyDescent="0.3">
      <c r="I1" s="32" t="s">
        <v>21</v>
      </c>
      <c r="J1" s="32">
        <v>23</v>
      </c>
    </row>
    <row r="2" spans="1:22" x14ac:dyDescent="0.3">
      <c r="A2" s="32" t="s">
        <v>0</v>
      </c>
      <c r="B2" s="32" t="s">
        <v>14</v>
      </c>
      <c r="C2" s="33" t="s">
        <v>17</v>
      </c>
      <c r="I2" s="32" t="s">
        <v>20</v>
      </c>
      <c r="L2" s="32" t="s">
        <v>22</v>
      </c>
    </row>
    <row r="3" spans="1:22" ht="15.6" x14ac:dyDescent="0.3">
      <c r="A3" s="32">
        <v>43826</v>
      </c>
      <c r="B3" s="32">
        <v>6037.3901370000003</v>
      </c>
      <c r="C3" s="33" t="str">
        <f t="shared" ref="C3:C66" si="0">IFERROR(100*(B3-B2)/B2,"")</f>
        <v/>
      </c>
      <c r="E3" s="32" cm="1">
        <f t="array" ref="E3:E492">_xlfn._xlws.SORT(_xlfn._xlws.FILTER(Table1[Change],ISNUMBER(Table1[Change])))</f>
        <v>-12.276774361477145</v>
      </c>
      <c r="V3"/>
    </row>
    <row r="4" spans="1:22" x14ac:dyDescent="0.3">
      <c r="A4" s="32">
        <v>43829</v>
      </c>
      <c r="B4" s="32">
        <v>5982.2202150000003</v>
      </c>
      <c r="C4" s="33">
        <f t="shared" si="0"/>
        <v>-0.91380415623453748</v>
      </c>
      <c r="E4" s="32">
        <v>-8.3905524204591178</v>
      </c>
      <c r="M4" s="32" cm="1">
        <f t="array" ref="M4:M27">FREQUENCY(_xlfn.ANCHORARRAY(E3),_xlfn.ANCHORARRAY(J5))</f>
        <v>0</v>
      </c>
    </row>
    <row r="5" spans="1:22" x14ac:dyDescent="0.3">
      <c r="A5" s="32">
        <v>43830</v>
      </c>
      <c r="B5" s="32">
        <v>5978.0600590000004</v>
      </c>
      <c r="C5" s="33">
        <f t="shared" si="0"/>
        <v>-6.9542006988786778E-2</v>
      </c>
      <c r="E5" s="32">
        <v>-5.935696337940672</v>
      </c>
      <c r="G5" s="32" t="s">
        <v>18</v>
      </c>
      <c r="H5" s="32">
        <f>MIN(_xlfn.ANCHORARRAY(E3))</f>
        <v>-12.276774361477145</v>
      </c>
      <c r="I5" s="32">
        <v>-13</v>
      </c>
      <c r="J5" s="32" cm="1">
        <f t="array" ref="J5:J27">_xlfn.SEQUENCE(J1,1,I5,(I6-I5)/(J1-1))</f>
        <v>-13</v>
      </c>
      <c r="K5" s="32">
        <f>J6</f>
        <v>-12</v>
      </c>
      <c r="L5" s="32" t="str">
        <f>"("&amp;J5&amp;"-"&amp;K5&amp;")"</f>
        <v>(-13--12)</v>
      </c>
      <c r="M5" s="32">
        <v>1</v>
      </c>
      <c r="N5" s="34">
        <f>SUM(M5:$M$5)/SUM($M$5:$M$26)</f>
        <v>2.0408163265306124E-3</v>
      </c>
    </row>
    <row r="6" spans="1:22" x14ac:dyDescent="0.3">
      <c r="A6" s="32">
        <v>43832</v>
      </c>
      <c r="B6" s="32">
        <v>6041.5</v>
      </c>
      <c r="C6" s="33">
        <f t="shared" si="0"/>
        <v>1.0612128411873427</v>
      </c>
      <c r="E6" s="32">
        <v>-5.752287558169602</v>
      </c>
      <c r="G6" s="32" t="s">
        <v>19</v>
      </c>
      <c r="H6" s="32">
        <f>MAX(_xlfn.ANCHORARRAY(E3))</f>
        <v>8.3894768439446317</v>
      </c>
      <c r="I6" s="32">
        <v>9</v>
      </c>
      <c r="J6" s="32">
        <v>-12</v>
      </c>
      <c r="K6" s="32">
        <f t="shared" ref="K6:K27" si="1">J7</f>
        <v>-11</v>
      </c>
      <c r="L6" s="32" t="str">
        <f t="shared" ref="L6:L26" si="2">"("&amp;J6&amp;"-"&amp;K6&amp;")"</f>
        <v>(-12--11)</v>
      </c>
      <c r="M6" s="32">
        <v>0</v>
      </c>
      <c r="N6" s="34">
        <f>SUM(M$5:$M6)/SUM($M$5:$M$27)</f>
        <v>2.0408163265306124E-3</v>
      </c>
    </row>
    <row r="7" spans="1:22" x14ac:dyDescent="0.3">
      <c r="A7" s="32">
        <v>43833</v>
      </c>
      <c r="B7" s="32">
        <v>6044.1601559999999</v>
      </c>
      <c r="C7" s="33">
        <f t="shared" si="0"/>
        <v>4.4031382934700249E-2</v>
      </c>
      <c r="E7" s="32">
        <v>-4.7061164057365295</v>
      </c>
      <c r="J7" s="32">
        <v>-11</v>
      </c>
      <c r="K7" s="32">
        <f t="shared" si="1"/>
        <v>-10</v>
      </c>
      <c r="L7" s="32" t="str">
        <f t="shared" si="2"/>
        <v>(-11--10)</v>
      </c>
      <c r="M7" s="32">
        <v>0</v>
      </c>
      <c r="N7" s="34">
        <f>SUM(M$5:$M7)/SUM($M$5:$M$27)</f>
        <v>2.0408163265306124E-3</v>
      </c>
    </row>
    <row r="8" spans="1:22" x14ac:dyDescent="0.3">
      <c r="A8" s="32">
        <v>43836</v>
      </c>
      <c r="B8" s="32">
        <v>6013.5898440000001</v>
      </c>
      <c r="C8" s="33">
        <f t="shared" si="0"/>
        <v>-0.50578262671701169</v>
      </c>
      <c r="E8" s="32">
        <v>-4.2965132428841795</v>
      </c>
      <c r="J8" s="32">
        <v>-10</v>
      </c>
      <c r="K8" s="32">
        <f t="shared" si="1"/>
        <v>-9</v>
      </c>
      <c r="L8" s="32" t="str">
        <f t="shared" si="2"/>
        <v>(-10--9)</v>
      </c>
      <c r="M8" s="32">
        <v>0</v>
      </c>
      <c r="N8" s="34">
        <f>SUM(M$5:$M8)/SUM($M$5:$M$27)</f>
        <v>2.0408163265306124E-3</v>
      </c>
    </row>
    <row r="9" spans="1:22" x14ac:dyDescent="0.3">
      <c r="A9" s="32">
        <v>43837</v>
      </c>
      <c r="B9" s="32">
        <v>6012.3500979999999</v>
      </c>
      <c r="C9" s="33">
        <f t="shared" si="0"/>
        <v>-2.0615739220012485E-2</v>
      </c>
      <c r="E9" s="32">
        <v>-4.2419631014996071</v>
      </c>
      <c r="J9" s="32">
        <v>-9</v>
      </c>
      <c r="K9" s="32">
        <f t="shared" si="1"/>
        <v>-8</v>
      </c>
      <c r="L9" s="32" t="str">
        <f t="shared" si="2"/>
        <v>(-9--8)</v>
      </c>
      <c r="M9" s="32">
        <v>1</v>
      </c>
      <c r="N9" s="34">
        <f>SUM(M$5:$M9)/SUM($M$5:$M$27)</f>
        <v>4.0816326530612249E-3</v>
      </c>
    </row>
    <row r="10" spans="1:22" x14ac:dyDescent="0.3">
      <c r="A10" s="32">
        <v>43838</v>
      </c>
      <c r="B10" s="32">
        <v>6031</v>
      </c>
      <c r="C10" s="33">
        <f t="shared" si="0"/>
        <v>0.31019321390156529</v>
      </c>
      <c r="E10" s="32">
        <v>-4.2277200071832892</v>
      </c>
      <c r="J10" s="32">
        <v>-8</v>
      </c>
      <c r="K10" s="32">
        <f t="shared" si="1"/>
        <v>-7</v>
      </c>
      <c r="L10" s="32" t="str">
        <f t="shared" si="2"/>
        <v>(-8--7)</v>
      </c>
      <c r="M10" s="32">
        <v>0</v>
      </c>
      <c r="N10" s="34">
        <f>SUM(M$5:$M10)/SUM($M$5:$M$27)</f>
        <v>4.0816326530612249E-3</v>
      </c>
    </row>
    <row r="11" spans="1:22" x14ac:dyDescent="0.3">
      <c r="A11" s="32">
        <v>43839</v>
      </c>
      <c r="B11" s="32">
        <v>6042.5498049999997</v>
      </c>
      <c r="C11" s="33">
        <f t="shared" si="0"/>
        <v>0.19150729563919169</v>
      </c>
      <c r="E11" s="32">
        <v>-4.1407590036010591</v>
      </c>
      <c r="J11" s="32">
        <v>-7</v>
      </c>
      <c r="K11" s="32">
        <f t="shared" si="1"/>
        <v>-6</v>
      </c>
      <c r="L11" s="32" t="str">
        <f t="shared" si="2"/>
        <v>(-7--6)</v>
      </c>
      <c r="M11" s="32">
        <v>0</v>
      </c>
      <c r="N11" s="34">
        <f>SUM(M$5:$M11)/SUM($M$5:$M$27)</f>
        <v>4.0816326530612249E-3</v>
      </c>
    </row>
    <row r="12" spans="1:22" x14ac:dyDescent="0.3">
      <c r="A12" s="32">
        <v>43840</v>
      </c>
      <c r="B12" s="32">
        <v>6037.1098629999997</v>
      </c>
      <c r="C12" s="33">
        <f t="shared" si="0"/>
        <v>-9.0027259609819207E-2</v>
      </c>
      <c r="E12" s="32">
        <v>-3.944629095862616</v>
      </c>
      <c r="J12" s="32">
        <v>-6</v>
      </c>
      <c r="K12" s="32">
        <f t="shared" si="1"/>
        <v>-5</v>
      </c>
      <c r="L12" s="32" t="str">
        <f t="shared" si="2"/>
        <v>(-6--5)</v>
      </c>
      <c r="M12" s="32">
        <v>2</v>
      </c>
      <c r="N12" s="34">
        <f>SUM(M$5:$M12)/SUM($M$5:$M$27)</f>
        <v>8.1632653061224497E-3</v>
      </c>
    </row>
    <row r="13" spans="1:22" x14ac:dyDescent="0.3">
      <c r="A13" s="32">
        <v>43843</v>
      </c>
      <c r="B13" s="32">
        <v>6036.1401370000003</v>
      </c>
      <c r="C13" s="33">
        <f t="shared" si="0"/>
        <v>-1.6062752244125508E-2</v>
      </c>
      <c r="E13" s="32">
        <v>-3.7727149560937718</v>
      </c>
      <c r="J13" s="32">
        <v>-5</v>
      </c>
      <c r="K13" s="32">
        <f t="shared" si="1"/>
        <v>-4</v>
      </c>
      <c r="L13" s="32" t="str">
        <f t="shared" si="2"/>
        <v>(-5--4)</v>
      </c>
      <c r="M13" s="32">
        <v>5</v>
      </c>
      <c r="N13" s="34">
        <f>SUM(M$5:$M13)/SUM($M$5:$M$27)</f>
        <v>1.8367346938775512E-2</v>
      </c>
    </row>
    <row r="14" spans="1:22" x14ac:dyDescent="0.3">
      <c r="A14" s="32">
        <v>43844</v>
      </c>
      <c r="B14" s="32">
        <v>6040.8901370000003</v>
      </c>
      <c r="C14" s="33">
        <f t="shared" si="0"/>
        <v>7.8692672671459546E-2</v>
      </c>
      <c r="E14" s="32">
        <v>-3.7620097466851559</v>
      </c>
      <c r="J14" s="32">
        <v>-4</v>
      </c>
      <c r="K14" s="32">
        <f t="shared" si="1"/>
        <v>-3</v>
      </c>
      <c r="L14" s="32" t="str">
        <f t="shared" si="2"/>
        <v>(-4--3)</v>
      </c>
      <c r="M14" s="32">
        <v>8</v>
      </c>
      <c r="N14" s="34">
        <f>SUM(M$5:$M14)/SUM($M$5:$M$27)</f>
        <v>3.4693877551020408E-2</v>
      </c>
    </row>
    <row r="15" spans="1:22" x14ac:dyDescent="0.3">
      <c r="A15" s="32">
        <v>43845</v>
      </c>
      <c r="B15" s="32">
        <v>6032.6098629999997</v>
      </c>
      <c r="C15" s="33">
        <f t="shared" si="0"/>
        <v>-0.13707042856622381</v>
      </c>
      <c r="E15" s="32">
        <v>-3.7391201286242763</v>
      </c>
      <c r="J15" s="32">
        <v>-3</v>
      </c>
      <c r="K15" s="32">
        <f t="shared" si="1"/>
        <v>-2</v>
      </c>
      <c r="L15" s="32" t="str">
        <f t="shared" si="2"/>
        <v>(-3--2)</v>
      </c>
      <c r="M15" s="32">
        <v>13</v>
      </c>
      <c r="N15" s="34">
        <f>SUM(M$5:$M15)/SUM($M$5:$M$27)</f>
        <v>6.1224489795918366E-2</v>
      </c>
    </row>
    <row r="16" spans="1:22" x14ac:dyDescent="0.3">
      <c r="A16" s="32">
        <v>43846</v>
      </c>
      <c r="B16" s="32">
        <v>6039.0297849999997</v>
      </c>
      <c r="C16" s="33">
        <f t="shared" si="0"/>
        <v>0.10642030805564863</v>
      </c>
      <c r="E16" s="32">
        <v>-3.3790703961079918</v>
      </c>
      <c r="J16" s="32">
        <v>-2</v>
      </c>
      <c r="K16" s="32">
        <f t="shared" si="1"/>
        <v>-1</v>
      </c>
      <c r="L16" s="32" t="str">
        <f t="shared" si="2"/>
        <v>(-2--1)</v>
      </c>
      <c r="M16" s="32">
        <v>40</v>
      </c>
      <c r="N16" s="34">
        <f>SUM(M$5:$M16)/SUM($M$5:$M$27)</f>
        <v>0.14285714285714285</v>
      </c>
    </row>
    <row r="17" spans="1:17" x14ac:dyDescent="0.3">
      <c r="A17" s="32">
        <v>43847</v>
      </c>
      <c r="B17" s="32">
        <v>6100.7202150000003</v>
      </c>
      <c r="C17" s="33">
        <f t="shared" si="0"/>
        <v>1.0215288249319434</v>
      </c>
      <c r="E17" s="32">
        <v>-3.3724688254693458</v>
      </c>
      <c r="J17" s="32">
        <v>-1</v>
      </c>
      <c r="K17" s="32">
        <f t="shared" si="1"/>
        <v>0</v>
      </c>
      <c r="L17" s="32" t="str">
        <f t="shared" si="2"/>
        <v>(-1-0)</v>
      </c>
      <c r="M17" s="32">
        <v>148</v>
      </c>
      <c r="N17" s="34">
        <f>SUM(M$5:$M17)/SUM($M$5:$M$27)</f>
        <v>0.44489795918367347</v>
      </c>
    </row>
    <row r="18" spans="1:17" x14ac:dyDescent="0.3">
      <c r="A18" s="32">
        <v>43850</v>
      </c>
      <c r="B18" s="32">
        <v>6078.5400390000004</v>
      </c>
      <c r="C18" s="33">
        <f t="shared" si="0"/>
        <v>-0.36356651703949427</v>
      </c>
      <c r="E18" s="32">
        <v>-3.3239168180706926</v>
      </c>
      <c r="J18" s="32">
        <v>0</v>
      </c>
      <c r="K18" s="32">
        <f t="shared" si="1"/>
        <v>1</v>
      </c>
      <c r="L18" s="32" t="str">
        <f t="shared" si="2"/>
        <v>(0-1)</v>
      </c>
      <c r="M18" s="32">
        <v>189</v>
      </c>
      <c r="N18" s="34">
        <f>SUM(M$5:$M18)/SUM($M$5:$M$27)</f>
        <v>0.83061224489795915</v>
      </c>
    </row>
    <row r="19" spans="1:17" x14ac:dyDescent="0.3">
      <c r="A19" s="32">
        <v>43851</v>
      </c>
      <c r="B19" s="32">
        <v>6045.9902339999999</v>
      </c>
      <c r="C19" s="33">
        <f t="shared" si="0"/>
        <v>-0.53548721882492412</v>
      </c>
      <c r="E19" s="32">
        <v>-3.3217246683549435</v>
      </c>
      <c r="J19" s="32">
        <v>1</v>
      </c>
      <c r="K19" s="32">
        <f t="shared" si="1"/>
        <v>2</v>
      </c>
      <c r="L19" s="32" t="str">
        <f t="shared" si="2"/>
        <v>(1-2)</v>
      </c>
      <c r="M19" s="32">
        <v>53</v>
      </c>
      <c r="N19" s="34">
        <f>SUM(M$5:$M19)/SUM($M$5:$M$27)</f>
        <v>0.93877551020408168</v>
      </c>
    </row>
    <row r="20" spans="1:17" x14ac:dyDescent="0.3">
      <c r="A20" s="32">
        <v>43852</v>
      </c>
      <c r="B20" s="32">
        <v>6010.9799800000001</v>
      </c>
      <c r="C20" s="33">
        <f t="shared" si="0"/>
        <v>-0.57906567237104478</v>
      </c>
      <c r="E20" s="32">
        <v>-2.9160948459780864</v>
      </c>
      <c r="J20" s="32">
        <v>2</v>
      </c>
      <c r="K20" s="32">
        <f t="shared" si="1"/>
        <v>3</v>
      </c>
      <c r="L20" s="32" t="str">
        <f t="shared" si="2"/>
        <v>(2-3)</v>
      </c>
      <c r="M20" s="32">
        <v>21</v>
      </c>
      <c r="N20" s="34">
        <f>SUM(M$5:$M20)/SUM($M$5:$M$27)</f>
        <v>0.98163265306122449</v>
      </c>
    </row>
    <row r="21" spans="1:17" x14ac:dyDescent="0.3">
      <c r="A21" s="32">
        <v>43853</v>
      </c>
      <c r="B21" s="32">
        <v>5971.7900390000004</v>
      </c>
      <c r="C21" s="33">
        <f t="shared" si="0"/>
        <v>-0.65197257569305089</v>
      </c>
      <c r="E21" s="32">
        <v>-2.8518681945220714</v>
      </c>
      <c r="J21" s="32">
        <v>3</v>
      </c>
      <c r="K21" s="32">
        <f t="shared" si="1"/>
        <v>4</v>
      </c>
      <c r="L21" s="32" t="str">
        <f t="shared" si="2"/>
        <v>(3-4)</v>
      </c>
      <c r="M21" s="32">
        <v>3</v>
      </c>
      <c r="N21" s="34">
        <f>SUM(M$5:$M21)/SUM($M$5:$M$27)</f>
        <v>0.98775510204081629</v>
      </c>
    </row>
    <row r="22" spans="1:17" x14ac:dyDescent="0.3">
      <c r="A22" s="32">
        <v>43854</v>
      </c>
      <c r="B22" s="32">
        <v>6024.2597660000001</v>
      </c>
      <c r="C22" s="33">
        <f t="shared" si="0"/>
        <v>0.87862645299542308</v>
      </c>
      <c r="E22" s="32">
        <v>-2.6765071936308695</v>
      </c>
      <c r="J22" s="32">
        <v>4</v>
      </c>
      <c r="K22" s="32">
        <f t="shared" si="1"/>
        <v>5</v>
      </c>
      <c r="L22" s="32" t="str">
        <f t="shared" si="2"/>
        <v>(4-5)</v>
      </c>
      <c r="M22" s="32">
        <v>2</v>
      </c>
      <c r="N22" s="34">
        <f>SUM(M$5:$M22)/SUM($M$5:$M$27)</f>
        <v>0.99183673469387756</v>
      </c>
    </row>
    <row r="23" spans="1:17" x14ac:dyDescent="0.3">
      <c r="A23" s="32">
        <v>43857</v>
      </c>
      <c r="B23" s="32">
        <v>5863.0200199999999</v>
      </c>
      <c r="C23" s="33">
        <f t="shared" si="0"/>
        <v>-2.6765071936308695</v>
      </c>
      <c r="E23" s="32">
        <v>-2.5403688656876069</v>
      </c>
      <c r="H23" s="32">
        <f>J23-J22</f>
        <v>1</v>
      </c>
      <c r="J23" s="32">
        <v>5</v>
      </c>
      <c r="K23" s="32">
        <f t="shared" si="1"/>
        <v>6</v>
      </c>
      <c r="L23" s="32" t="str">
        <f t="shared" si="2"/>
        <v>(5-6)</v>
      </c>
      <c r="M23" s="32">
        <v>2</v>
      </c>
      <c r="N23" s="34">
        <f>SUM(M$5:$M23)/SUM($M$5:$M$27)</f>
        <v>0.99591836734693873</v>
      </c>
    </row>
    <row r="24" spans="1:17" x14ac:dyDescent="0.3">
      <c r="A24" s="32">
        <v>43858</v>
      </c>
      <c r="B24" s="32">
        <v>5925.8198240000002</v>
      </c>
      <c r="C24" s="33">
        <f t="shared" si="0"/>
        <v>1.0711169974821309</v>
      </c>
      <c r="E24" s="32">
        <v>-2.4331385097198197</v>
      </c>
      <c r="J24" s="32">
        <v>6</v>
      </c>
      <c r="K24" s="32">
        <f t="shared" si="1"/>
        <v>7</v>
      </c>
      <c r="L24" s="32" t="str">
        <f t="shared" si="2"/>
        <v>(6-7)</v>
      </c>
      <c r="M24" s="32">
        <v>0</v>
      </c>
      <c r="N24" s="34">
        <f>SUM(M$5:$M24)/SUM($M$5:$M$27)</f>
        <v>0.99591836734693873</v>
      </c>
    </row>
    <row r="25" spans="1:17" x14ac:dyDescent="0.3">
      <c r="A25" s="32">
        <v>43859</v>
      </c>
      <c r="B25" s="32">
        <v>5954.8901370000003</v>
      </c>
      <c r="C25" s="33">
        <f t="shared" si="0"/>
        <v>0.49057031538932877</v>
      </c>
      <c r="E25" s="32">
        <v>-2.4256582141671421</v>
      </c>
      <c r="J25" s="32">
        <v>7</v>
      </c>
      <c r="K25" s="32">
        <f t="shared" si="1"/>
        <v>8</v>
      </c>
      <c r="L25" s="32" t="str">
        <f t="shared" si="2"/>
        <v>(7-8)</v>
      </c>
      <c r="M25" s="32">
        <v>1</v>
      </c>
      <c r="N25" s="34">
        <f>SUM(M$5:$M25)/SUM($M$5:$M$27)</f>
        <v>0.99795918367346936</v>
      </c>
    </row>
    <row r="26" spans="1:17" x14ac:dyDescent="0.3">
      <c r="A26" s="32">
        <v>43860</v>
      </c>
      <c r="B26" s="32">
        <v>5871.7700199999999</v>
      </c>
      <c r="C26" s="33">
        <f t="shared" si="0"/>
        <v>-1.3958295633960305</v>
      </c>
      <c r="E26" s="32">
        <v>-2.1712841192076979</v>
      </c>
      <c r="J26" s="32">
        <v>8</v>
      </c>
      <c r="K26" s="32">
        <f t="shared" si="1"/>
        <v>9</v>
      </c>
      <c r="L26" s="32" t="str">
        <f t="shared" si="2"/>
        <v>(8-9)</v>
      </c>
      <c r="M26" s="32">
        <v>1</v>
      </c>
      <c r="N26" s="34">
        <f>SUM(M$5:$M26)/SUM($M$5:$M$27)</f>
        <v>1</v>
      </c>
    </row>
    <row r="27" spans="1:17" x14ac:dyDescent="0.3">
      <c r="A27" s="32">
        <v>43861</v>
      </c>
      <c r="B27" s="32">
        <v>5806.3398440000001</v>
      </c>
      <c r="C27" s="33">
        <f t="shared" si="0"/>
        <v>-1.1143177572884546</v>
      </c>
      <c r="E27" s="32">
        <v>-2.1336123290865703</v>
      </c>
      <c r="J27" s="32">
        <v>9</v>
      </c>
      <c r="K27" s="32">
        <f t="shared" si="1"/>
        <v>0</v>
      </c>
      <c r="M27" s="32">
        <v>0</v>
      </c>
      <c r="N27" s="34"/>
      <c r="P27" s="35">
        <v>0.01</v>
      </c>
      <c r="Q27" s="32" cm="1">
        <f t="array" ref="Q27">_fInterp(P27,$N$5:$N$26,$K$5:$K$26)</f>
        <v>-4.82</v>
      </c>
    </row>
    <row r="28" spans="1:17" x14ac:dyDescent="0.3">
      <c r="A28" s="32">
        <v>43864</v>
      </c>
      <c r="B28" s="32">
        <v>5832.5097660000001</v>
      </c>
      <c r="C28" s="33">
        <f t="shared" si="0"/>
        <v>0.45071288803466808</v>
      </c>
      <c r="E28" s="32">
        <v>-2.1179053779836101</v>
      </c>
      <c r="P28" s="35">
        <v>0.05</v>
      </c>
      <c r="Q28" s="32" cm="1">
        <f t="array" ref="Q28">_fInterp(P28,$N$5:$N$26,$K$5:$K$26)</f>
        <v>-2.4230769230769229</v>
      </c>
    </row>
    <row r="29" spans="1:17" x14ac:dyDescent="0.3">
      <c r="A29" s="32">
        <v>43865</v>
      </c>
      <c r="B29" s="32">
        <v>5935.0498049999997</v>
      </c>
      <c r="C29" s="33">
        <f t="shared" si="0"/>
        <v>1.7580774505984689</v>
      </c>
      <c r="E29" s="32">
        <v>-2.1094172951864127</v>
      </c>
    </row>
    <row r="30" spans="1:17" x14ac:dyDescent="0.3">
      <c r="A30" s="32">
        <v>43866</v>
      </c>
      <c r="B30" s="32">
        <v>5985.3999020000001</v>
      </c>
      <c r="C30" s="33">
        <f t="shared" si="0"/>
        <v>0.84835171825488098</v>
      </c>
      <c r="E30" s="32">
        <v>-2.0896705925320385</v>
      </c>
    </row>
    <row r="31" spans="1:17" x14ac:dyDescent="0.3">
      <c r="A31" s="32">
        <v>43867</v>
      </c>
      <c r="B31" s="32">
        <v>6038.1801759999998</v>
      </c>
      <c r="C31" s="33">
        <f t="shared" si="0"/>
        <v>0.88181700244228289</v>
      </c>
      <c r="E31" s="32">
        <v>-2.0199556229903757</v>
      </c>
    </row>
    <row r="32" spans="1:17" x14ac:dyDescent="0.3">
      <c r="A32" s="32">
        <v>43868</v>
      </c>
      <c r="B32" s="32">
        <v>6029.75</v>
      </c>
      <c r="C32" s="33">
        <f t="shared" si="0"/>
        <v>-0.13961451553743512</v>
      </c>
      <c r="E32" s="32">
        <v>-2.0066766142794954</v>
      </c>
    </row>
    <row r="33" spans="1:5" x14ac:dyDescent="0.3">
      <c r="A33" s="32">
        <v>43871</v>
      </c>
      <c r="B33" s="32">
        <v>6015.669922</v>
      </c>
      <c r="C33" s="33">
        <f t="shared" si="0"/>
        <v>-0.23351014552842086</v>
      </c>
      <c r="E33" s="32">
        <v>-1.9370244624565454</v>
      </c>
    </row>
    <row r="34" spans="1:5" x14ac:dyDescent="0.3">
      <c r="A34" s="32">
        <v>43872</v>
      </c>
      <c r="B34" s="32">
        <v>6054.7597660000001</v>
      </c>
      <c r="C34" s="33">
        <f t="shared" si="0"/>
        <v>0.64980034654235275</v>
      </c>
      <c r="E34" s="32">
        <v>-1.9048243331566181</v>
      </c>
    </row>
    <row r="35" spans="1:5" x14ac:dyDescent="0.3">
      <c r="A35" s="32">
        <v>43873</v>
      </c>
      <c r="B35" s="32">
        <v>6104.7299800000001</v>
      </c>
      <c r="C35" s="33">
        <f t="shared" si="0"/>
        <v>0.82530465173207235</v>
      </c>
      <c r="E35" s="32">
        <v>-1.8992154718224015</v>
      </c>
    </row>
    <row r="36" spans="1:5" x14ac:dyDescent="0.3">
      <c r="A36" s="32">
        <v>43874</v>
      </c>
      <c r="B36" s="32">
        <v>6093.1401370000003</v>
      </c>
      <c r="C36" s="33">
        <f t="shared" si="0"/>
        <v>-0.1898502151277745</v>
      </c>
      <c r="E36" s="32">
        <v>-1.8571919569897599</v>
      </c>
    </row>
    <row r="37" spans="1:5" x14ac:dyDescent="0.3">
      <c r="A37" s="32">
        <v>43875</v>
      </c>
      <c r="B37" s="32">
        <v>6069.3500979999999</v>
      </c>
      <c r="C37" s="33">
        <f t="shared" si="0"/>
        <v>-0.39043971523874427</v>
      </c>
      <c r="E37" s="32">
        <v>-1.7744565941854906</v>
      </c>
    </row>
    <row r="38" spans="1:5" x14ac:dyDescent="0.3">
      <c r="A38" s="32">
        <v>43878</v>
      </c>
      <c r="B38" s="32">
        <v>6085.9501950000003</v>
      </c>
      <c r="C38" s="33">
        <f t="shared" si="0"/>
        <v>0.27350699386200511</v>
      </c>
      <c r="E38" s="32">
        <v>-1.7408915575824335</v>
      </c>
    </row>
    <row r="39" spans="1:5" x14ac:dyDescent="0.3">
      <c r="A39" s="32">
        <v>43879</v>
      </c>
      <c r="B39" s="32">
        <v>6056.8198240000002</v>
      </c>
      <c r="C39" s="33">
        <f t="shared" si="0"/>
        <v>-0.47864951349639157</v>
      </c>
      <c r="E39" s="32">
        <v>-1.6529605352588106</v>
      </c>
    </row>
    <row r="40" spans="1:5" x14ac:dyDescent="0.3">
      <c r="A40" s="32">
        <v>43880</v>
      </c>
      <c r="B40" s="32">
        <v>6111.2402339999999</v>
      </c>
      <c r="C40" s="33">
        <f t="shared" si="0"/>
        <v>0.89849808284473276</v>
      </c>
      <c r="E40" s="32">
        <v>-1.5917833968562081</v>
      </c>
    </row>
    <row r="41" spans="1:5" x14ac:dyDescent="0.3">
      <c r="A41" s="32">
        <v>43881</v>
      </c>
      <c r="B41" s="32">
        <v>6062.2998049999997</v>
      </c>
      <c r="C41" s="33">
        <f t="shared" si="0"/>
        <v>-0.80082646281386916</v>
      </c>
      <c r="E41" s="32">
        <v>-1.5869536022583384</v>
      </c>
    </row>
    <row r="42" spans="1:5" x14ac:dyDescent="0.3">
      <c r="A42" s="32">
        <v>43882</v>
      </c>
      <c r="B42" s="32">
        <v>6029.7202150000003</v>
      </c>
      <c r="C42" s="33">
        <f t="shared" si="0"/>
        <v>-0.53741304534508039</v>
      </c>
      <c r="E42" s="32">
        <v>-1.5756390601957304</v>
      </c>
    </row>
    <row r="43" spans="1:5" x14ac:dyDescent="0.3">
      <c r="A43" s="32">
        <v>43885</v>
      </c>
      <c r="B43" s="32">
        <v>5791.8701170000004</v>
      </c>
      <c r="C43" s="33">
        <f t="shared" si="0"/>
        <v>-3.944629095862616</v>
      </c>
      <c r="E43" s="32">
        <v>-1.5726252703963901</v>
      </c>
    </row>
    <row r="44" spans="1:5" x14ac:dyDescent="0.3">
      <c r="A44" s="32">
        <v>43886</v>
      </c>
      <c r="B44" s="32">
        <v>5679.6801759999998</v>
      </c>
      <c r="C44" s="33">
        <f t="shared" si="0"/>
        <v>-1.9370244624565454</v>
      </c>
      <c r="E44" s="32">
        <v>-1.5686458442076845</v>
      </c>
    </row>
    <row r="45" spans="1:5" x14ac:dyDescent="0.3">
      <c r="A45" s="32">
        <v>43887</v>
      </c>
      <c r="B45" s="32">
        <v>5684.5498049999997</v>
      </c>
      <c r="C45" s="33">
        <f t="shared" si="0"/>
        <v>8.5737732567704436E-2</v>
      </c>
      <c r="E45" s="32">
        <v>-1.5536633360371053</v>
      </c>
    </row>
    <row r="46" spans="1:5" x14ac:dyDescent="0.3">
      <c r="A46" s="32">
        <v>43888</v>
      </c>
      <c r="B46" s="32">
        <v>5495.6000979999999</v>
      </c>
      <c r="C46" s="33">
        <f t="shared" si="0"/>
        <v>-3.3239168180706926</v>
      </c>
      <c r="E46" s="32">
        <v>-1.536219319052825</v>
      </c>
    </row>
    <row r="47" spans="1:5" x14ac:dyDescent="0.3">
      <c r="A47" s="32">
        <v>43889</v>
      </c>
      <c r="B47" s="32">
        <v>5309.8999020000001</v>
      </c>
      <c r="C47" s="33">
        <f t="shared" si="0"/>
        <v>-3.3790703961079918</v>
      </c>
      <c r="E47" s="32">
        <v>-1.5282068230176424</v>
      </c>
    </row>
    <row r="48" spans="1:5" x14ac:dyDescent="0.3">
      <c r="A48" s="32">
        <v>43892</v>
      </c>
      <c r="B48" s="32">
        <v>5333.5200199999999</v>
      </c>
      <c r="C48" s="33">
        <f t="shared" si="0"/>
        <v>0.4448316999554584</v>
      </c>
      <c r="E48" s="32">
        <v>-1.5176666757001001</v>
      </c>
    </row>
    <row r="49" spans="1:5" x14ac:dyDescent="0.3">
      <c r="A49" s="32">
        <v>43893</v>
      </c>
      <c r="B49" s="32">
        <v>5393.169922</v>
      </c>
      <c r="C49" s="33">
        <f t="shared" si="0"/>
        <v>1.1183965144280101</v>
      </c>
      <c r="E49" s="32">
        <v>-1.5144786250674627</v>
      </c>
    </row>
    <row r="50" spans="1:5" x14ac:dyDescent="0.3">
      <c r="A50" s="32">
        <v>43894</v>
      </c>
      <c r="B50" s="32">
        <v>5464.8901370000003</v>
      </c>
      <c r="C50" s="33">
        <f t="shared" si="0"/>
        <v>1.3298341427633638</v>
      </c>
      <c r="E50" s="32">
        <v>-1.4565830526922825</v>
      </c>
    </row>
    <row r="51" spans="1:5" x14ac:dyDescent="0.3">
      <c r="A51" s="32">
        <v>43895</v>
      </c>
      <c r="B51" s="32">
        <v>5361.1000979999999</v>
      </c>
      <c r="C51" s="33">
        <f t="shared" si="0"/>
        <v>-1.8992154718224015</v>
      </c>
      <c r="E51" s="32">
        <v>-1.4341336285741095</v>
      </c>
    </row>
    <row r="52" spans="1:5" x14ac:dyDescent="0.3">
      <c r="A52" s="32">
        <v>43896</v>
      </c>
      <c r="B52" s="32">
        <v>5139.1098629999997</v>
      </c>
      <c r="C52" s="33">
        <f t="shared" si="0"/>
        <v>-4.1407590036010591</v>
      </c>
      <c r="E52" s="32">
        <v>-1.4269700602503295</v>
      </c>
    </row>
    <row r="53" spans="1:5" x14ac:dyDescent="0.3">
      <c r="A53" s="32">
        <v>43899</v>
      </c>
      <c r="B53" s="32">
        <v>4707.9101559999999</v>
      </c>
      <c r="C53" s="33">
        <f t="shared" si="0"/>
        <v>-8.3905524204591178</v>
      </c>
      <c r="E53" s="32">
        <v>-1.4224331567852024</v>
      </c>
    </row>
    <row r="54" spans="1:5" x14ac:dyDescent="0.3">
      <c r="A54" s="32">
        <v>43900</v>
      </c>
      <c r="B54" s="32">
        <v>4636.6098629999997</v>
      </c>
      <c r="C54" s="33">
        <f t="shared" si="0"/>
        <v>-1.5144786250674627</v>
      </c>
      <c r="E54" s="32">
        <v>-1.3958295633960305</v>
      </c>
    </row>
    <row r="55" spans="1:5" x14ac:dyDescent="0.3">
      <c r="A55" s="32">
        <v>43901</v>
      </c>
      <c r="B55" s="32">
        <v>4610.25</v>
      </c>
      <c r="C55" s="33">
        <f t="shared" si="0"/>
        <v>-0.56851587213214883</v>
      </c>
      <c r="E55" s="32">
        <v>-1.3947346870222899</v>
      </c>
    </row>
    <row r="56" spans="1:5" x14ac:dyDescent="0.3">
      <c r="A56" s="32">
        <v>43902</v>
      </c>
      <c r="B56" s="32">
        <v>4044.26001</v>
      </c>
      <c r="C56" s="33">
        <f t="shared" si="0"/>
        <v>-12.276774361477145</v>
      </c>
      <c r="E56" s="32">
        <v>-1.3258327677275663</v>
      </c>
    </row>
    <row r="57" spans="1:5" x14ac:dyDescent="0.3">
      <c r="A57" s="32">
        <v>43903</v>
      </c>
      <c r="B57" s="32">
        <v>4118.3598629999997</v>
      </c>
      <c r="C57" s="33">
        <f t="shared" si="0"/>
        <v>1.8322227754095295</v>
      </c>
      <c r="E57" s="32">
        <v>-1.315752090968096</v>
      </c>
    </row>
    <row r="58" spans="1:5" x14ac:dyDescent="0.3">
      <c r="A58" s="32">
        <v>43906</v>
      </c>
      <c r="B58" s="32">
        <v>3881.459961</v>
      </c>
      <c r="C58" s="33">
        <f t="shared" si="0"/>
        <v>-5.752287558169602</v>
      </c>
      <c r="E58" s="32">
        <v>-1.3060356470123176</v>
      </c>
    </row>
    <row r="59" spans="1:5" x14ac:dyDescent="0.3">
      <c r="A59" s="32">
        <v>43907</v>
      </c>
      <c r="B59" s="32">
        <v>3991.780029</v>
      </c>
      <c r="C59" s="33">
        <f t="shared" si="0"/>
        <v>2.8422312508301046</v>
      </c>
      <c r="E59" s="32">
        <v>-1.2958925185351573</v>
      </c>
    </row>
    <row r="60" spans="1:5" x14ac:dyDescent="0.3">
      <c r="A60" s="32">
        <v>43908</v>
      </c>
      <c r="B60" s="32">
        <v>3754.8400879999999</v>
      </c>
      <c r="C60" s="33">
        <f t="shared" si="0"/>
        <v>-5.935696337940672</v>
      </c>
      <c r="E60" s="32">
        <v>-1.2645396898970187</v>
      </c>
    </row>
    <row r="61" spans="1:5" x14ac:dyDescent="0.3">
      <c r="A61" s="32">
        <v>43909</v>
      </c>
      <c r="B61" s="32">
        <v>3855.5</v>
      </c>
      <c r="C61" s="33">
        <f t="shared" si="0"/>
        <v>2.6808042324278092</v>
      </c>
      <c r="E61" s="32">
        <v>-1.2411468744010847</v>
      </c>
    </row>
    <row r="62" spans="1:5" x14ac:dyDescent="0.3">
      <c r="A62" s="32">
        <v>43910</v>
      </c>
      <c r="B62" s="32">
        <v>4048.8000489999999</v>
      </c>
      <c r="C62" s="33">
        <f t="shared" si="0"/>
        <v>5.0136181818181802</v>
      </c>
      <c r="E62" s="32">
        <v>-1.2224693340635453</v>
      </c>
    </row>
    <row r="63" spans="1:5" x14ac:dyDescent="0.3">
      <c r="A63" s="32">
        <v>43913</v>
      </c>
      <c r="B63" s="32">
        <v>3914.3100589999999</v>
      </c>
      <c r="C63" s="33">
        <f t="shared" si="0"/>
        <v>-3.3217246683549435</v>
      </c>
      <c r="E63" s="32">
        <v>-1.2167838872904089</v>
      </c>
    </row>
    <row r="64" spans="1:5" x14ac:dyDescent="0.3">
      <c r="A64" s="32">
        <v>43914</v>
      </c>
      <c r="B64" s="32">
        <v>4242.7001950000003</v>
      </c>
      <c r="C64" s="33">
        <f t="shared" si="0"/>
        <v>8.3894768439446317</v>
      </c>
      <c r="E64" s="32">
        <v>-1.2069574255668829</v>
      </c>
    </row>
    <row r="65" spans="1:5" x14ac:dyDescent="0.3">
      <c r="A65" s="32">
        <v>43915</v>
      </c>
      <c r="B65" s="32">
        <v>4432.2998049999997</v>
      </c>
      <c r="C65" s="33">
        <f t="shared" si="0"/>
        <v>4.4688429840845565</v>
      </c>
      <c r="E65" s="32">
        <v>-1.1568692205084021</v>
      </c>
    </row>
    <row r="66" spans="1:5" x14ac:dyDescent="0.3">
      <c r="A66" s="32">
        <v>43916</v>
      </c>
      <c r="B66" s="32">
        <v>4543.580078</v>
      </c>
      <c r="C66" s="33">
        <f t="shared" si="0"/>
        <v>2.5106666492746492</v>
      </c>
      <c r="E66" s="32">
        <v>-1.1458753481041675</v>
      </c>
    </row>
    <row r="67" spans="1:5" x14ac:dyDescent="0.3">
      <c r="A67" s="32">
        <v>43917</v>
      </c>
      <c r="B67" s="32">
        <v>4351.4902339999999</v>
      </c>
      <c r="C67" s="33">
        <f t="shared" ref="C67:C130" si="3">IFERROR(100*(B67-B66)/B66,"")</f>
        <v>-4.2277200071832892</v>
      </c>
      <c r="E67" s="32">
        <v>-1.1143177572884546</v>
      </c>
    </row>
    <row r="68" spans="1:5" x14ac:dyDescent="0.3">
      <c r="A68" s="32">
        <v>43920</v>
      </c>
      <c r="B68" s="32">
        <v>4378.5097660000001</v>
      </c>
      <c r="C68" s="33">
        <f t="shared" si="3"/>
        <v>0.62092594828515146</v>
      </c>
      <c r="E68" s="32">
        <v>-1.1137396542254305</v>
      </c>
    </row>
    <row r="69" spans="1:5" x14ac:dyDescent="0.3">
      <c r="A69" s="32">
        <v>43921</v>
      </c>
      <c r="B69" s="32">
        <v>4396.1201170000004</v>
      </c>
      <c r="C69" s="33">
        <f t="shared" si="3"/>
        <v>0.40219965104904287</v>
      </c>
      <c r="E69" s="32">
        <v>-1.1097157855865762</v>
      </c>
    </row>
    <row r="70" spans="1:5" x14ac:dyDescent="0.3">
      <c r="A70" s="32">
        <v>43922</v>
      </c>
      <c r="B70" s="32">
        <v>4207.2402339999999</v>
      </c>
      <c r="C70" s="33">
        <f t="shared" si="3"/>
        <v>-4.2965132428841795</v>
      </c>
      <c r="E70" s="32">
        <v>-1.0807182993109621</v>
      </c>
    </row>
    <row r="71" spans="1:5" x14ac:dyDescent="0.3">
      <c r="A71" s="32">
        <v>43923</v>
      </c>
      <c r="B71" s="32">
        <v>4220.9599609999996</v>
      </c>
      <c r="C71" s="33">
        <f t="shared" si="3"/>
        <v>0.32609801762985552</v>
      </c>
      <c r="E71" s="32">
        <v>-1.0693109539167542</v>
      </c>
    </row>
    <row r="72" spans="1:5" x14ac:dyDescent="0.3">
      <c r="A72" s="32">
        <v>43924</v>
      </c>
      <c r="B72" s="32">
        <v>4154.580078</v>
      </c>
      <c r="C72" s="33">
        <f t="shared" si="3"/>
        <v>-1.5726252703963901</v>
      </c>
      <c r="E72" s="32">
        <v>-1.042393032868852</v>
      </c>
    </row>
    <row r="73" spans="1:5" x14ac:dyDescent="0.3">
      <c r="A73" s="32">
        <v>43927</v>
      </c>
      <c r="B73" s="32">
        <v>4346.1401370000003</v>
      </c>
      <c r="C73" s="33">
        <f t="shared" si="3"/>
        <v>4.6108163858576221</v>
      </c>
      <c r="E73" s="32">
        <v>-0.99140368749511698</v>
      </c>
    </row>
    <row r="74" spans="1:5" x14ac:dyDescent="0.3">
      <c r="A74" s="32">
        <v>43928</v>
      </c>
      <c r="B74" s="32">
        <v>4438.2700199999999</v>
      </c>
      <c r="C74" s="33">
        <f t="shared" si="3"/>
        <v>2.1198093042529891</v>
      </c>
      <c r="E74" s="32">
        <v>-0.97918418834062815</v>
      </c>
    </row>
    <row r="75" spans="1:5" x14ac:dyDescent="0.3">
      <c r="A75" s="32">
        <v>43929</v>
      </c>
      <c r="B75" s="32">
        <v>4442.75</v>
      </c>
      <c r="C75" s="33">
        <f t="shared" si="3"/>
        <v>0.10093978013532554</v>
      </c>
      <c r="E75" s="32">
        <v>-0.97722764951281704</v>
      </c>
    </row>
    <row r="76" spans="1:5" x14ac:dyDescent="0.3">
      <c r="A76" s="32">
        <v>43930</v>
      </c>
      <c r="B76" s="32">
        <v>4506.8500979999999</v>
      </c>
      <c r="C76" s="33">
        <f t="shared" si="3"/>
        <v>1.4428022733667185</v>
      </c>
      <c r="E76" s="32">
        <v>-0.96455302058868175</v>
      </c>
    </row>
    <row r="77" spans="1:5" x14ac:dyDescent="0.3">
      <c r="A77" s="32">
        <v>43935</v>
      </c>
      <c r="B77" s="32">
        <v>4523.9101559999999</v>
      </c>
      <c r="C77" s="33">
        <f t="shared" si="3"/>
        <v>0.37853617557794411</v>
      </c>
      <c r="E77" s="32">
        <v>-0.94777989772509741</v>
      </c>
    </row>
    <row r="78" spans="1:5" x14ac:dyDescent="0.3">
      <c r="A78" s="32">
        <v>43936</v>
      </c>
      <c r="B78" s="32">
        <v>4353.7202150000003</v>
      </c>
      <c r="C78" s="33">
        <f t="shared" si="3"/>
        <v>-3.7620097466851559</v>
      </c>
      <c r="E78" s="32">
        <v>-0.91449855871979346</v>
      </c>
    </row>
    <row r="79" spans="1:5" x14ac:dyDescent="0.3">
      <c r="A79" s="32">
        <v>43937</v>
      </c>
      <c r="B79" s="32">
        <v>4350.1601559999999</v>
      </c>
      <c r="C79" s="33">
        <f t="shared" si="3"/>
        <v>-8.1770504860068607E-2</v>
      </c>
      <c r="E79" s="32">
        <v>-0.914016123421309</v>
      </c>
    </row>
    <row r="80" spans="1:5" x14ac:dyDescent="0.3">
      <c r="A80" s="32">
        <v>43938</v>
      </c>
      <c r="B80" s="32">
        <v>4499.0097660000001</v>
      </c>
      <c r="C80" s="33">
        <f t="shared" si="3"/>
        <v>3.421704136448815</v>
      </c>
      <c r="E80" s="32">
        <v>-0.91380415623453748</v>
      </c>
    </row>
    <row r="81" spans="1:5" x14ac:dyDescent="0.3">
      <c r="A81" s="32">
        <v>43941</v>
      </c>
      <c r="B81" s="32">
        <v>4528.2998049999997</v>
      </c>
      <c r="C81" s="33">
        <f t="shared" si="3"/>
        <v>0.6510330166729299</v>
      </c>
      <c r="E81" s="32">
        <v>-0.90751018895948576</v>
      </c>
    </row>
    <row r="82" spans="1:5" x14ac:dyDescent="0.3">
      <c r="A82" s="32">
        <v>43942</v>
      </c>
      <c r="B82" s="32">
        <v>4357.4599609999996</v>
      </c>
      <c r="C82" s="33">
        <f t="shared" si="3"/>
        <v>-3.7727149560937718</v>
      </c>
      <c r="E82" s="32">
        <v>-0.89321148231147673</v>
      </c>
    </row>
    <row r="83" spans="1:5" x14ac:dyDescent="0.3">
      <c r="A83" s="32">
        <v>43943</v>
      </c>
      <c r="B83" s="32">
        <v>4411.7998049999997</v>
      </c>
      <c r="C83" s="33">
        <f t="shared" si="3"/>
        <v>1.2470532026995278</v>
      </c>
      <c r="E83" s="32">
        <v>-0.89015207711519118</v>
      </c>
    </row>
    <row r="84" spans="1:5" x14ac:dyDescent="0.3">
      <c r="A84" s="32">
        <v>43944</v>
      </c>
      <c r="B84" s="32">
        <v>4451</v>
      </c>
      <c r="C84" s="33">
        <f t="shared" si="3"/>
        <v>0.88853068436092264</v>
      </c>
      <c r="E84" s="32">
        <v>-0.88731446970042804</v>
      </c>
    </row>
    <row r="85" spans="1:5" x14ac:dyDescent="0.3">
      <c r="A85" s="32">
        <v>43945</v>
      </c>
      <c r="B85" s="32">
        <v>4393.3198240000002</v>
      </c>
      <c r="C85" s="33">
        <f t="shared" si="3"/>
        <v>-1.2958925185351573</v>
      </c>
      <c r="E85" s="32">
        <v>-0.85723314889812119</v>
      </c>
    </row>
    <row r="86" spans="1:5" x14ac:dyDescent="0.3">
      <c r="A86" s="32">
        <v>43948</v>
      </c>
      <c r="B86" s="32">
        <v>4505.2597660000001</v>
      </c>
      <c r="C86" s="33">
        <f t="shared" si="3"/>
        <v>2.5479579562701096</v>
      </c>
      <c r="E86" s="32">
        <v>-0.85012033024056555</v>
      </c>
    </row>
    <row r="87" spans="1:5" x14ac:dyDescent="0.3">
      <c r="A87" s="32">
        <v>43949</v>
      </c>
      <c r="B87" s="32">
        <v>4569.7900390000004</v>
      </c>
      <c r="C87" s="33">
        <f t="shared" si="3"/>
        <v>1.4323319042997953</v>
      </c>
      <c r="E87" s="32">
        <v>-0.84982242083039561</v>
      </c>
    </row>
    <row r="88" spans="1:5" x14ac:dyDescent="0.3">
      <c r="A88" s="32">
        <v>43950</v>
      </c>
      <c r="B88" s="32">
        <v>4671.1098629999997</v>
      </c>
      <c r="C88" s="33">
        <f t="shared" si="3"/>
        <v>2.2171658464678803</v>
      </c>
      <c r="E88" s="32">
        <v>-0.83653333634512139</v>
      </c>
    </row>
    <row r="89" spans="1:5" x14ac:dyDescent="0.3">
      <c r="A89" s="32">
        <v>43951</v>
      </c>
      <c r="B89" s="32">
        <v>4572.1801759999998</v>
      </c>
      <c r="C89" s="33">
        <f t="shared" si="3"/>
        <v>-2.1179053779836101</v>
      </c>
      <c r="E89" s="32">
        <v>-0.83047689218906084</v>
      </c>
    </row>
    <row r="90" spans="1:5" x14ac:dyDescent="0.3">
      <c r="A90" s="32">
        <v>43955</v>
      </c>
      <c r="B90" s="32">
        <v>4378.2299800000001</v>
      </c>
      <c r="C90" s="33">
        <f t="shared" si="3"/>
        <v>-4.2419631014996071</v>
      </c>
      <c r="E90" s="32">
        <v>-0.82543741762260459</v>
      </c>
    </row>
    <row r="91" spans="1:5" x14ac:dyDescent="0.3">
      <c r="A91" s="32">
        <v>43956</v>
      </c>
      <c r="B91" s="32">
        <v>4483.1298829999996</v>
      </c>
      <c r="C91" s="33">
        <f t="shared" si="3"/>
        <v>2.3959431888956995</v>
      </c>
      <c r="E91" s="32">
        <v>-0.82323584517628612</v>
      </c>
    </row>
    <row r="92" spans="1:5" x14ac:dyDescent="0.3">
      <c r="A92" s="32">
        <v>43957</v>
      </c>
      <c r="B92" s="32">
        <v>4433.3798829999996</v>
      </c>
      <c r="C92" s="33">
        <f t="shared" si="3"/>
        <v>-1.1097157855865762</v>
      </c>
      <c r="E92" s="32">
        <v>-0.8182343878931122</v>
      </c>
    </row>
    <row r="93" spans="1:5" x14ac:dyDescent="0.3">
      <c r="A93" s="32">
        <v>43958</v>
      </c>
      <c r="B93" s="32">
        <v>4501.4399409999996</v>
      </c>
      <c r="C93" s="33">
        <f t="shared" si="3"/>
        <v>1.5351731589927466</v>
      </c>
      <c r="E93" s="32">
        <v>-0.80891505098783845</v>
      </c>
    </row>
    <row r="94" spans="1:5" x14ac:dyDescent="0.3">
      <c r="A94" s="32">
        <v>43959</v>
      </c>
      <c r="B94" s="32">
        <v>4549.6401370000003</v>
      </c>
      <c r="C94" s="33">
        <f t="shared" si="3"/>
        <v>1.0707728333990159</v>
      </c>
      <c r="E94" s="32">
        <v>-0.80082646281386916</v>
      </c>
    </row>
    <row r="95" spans="1:5" x14ac:dyDescent="0.3">
      <c r="A95" s="32">
        <v>43962</v>
      </c>
      <c r="B95" s="32">
        <v>4490.2202150000003</v>
      </c>
      <c r="C95" s="33">
        <f t="shared" si="3"/>
        <v>-1.3060356470123176</v>
      </c>
      <c r="E95" s="32">
        <v>-0.79122977919996418</v>
      </c>
    </row>
    <row r="96" spans="1:5" x14ac:dyDescent="0.3">
      <c r="A96" s="32">
        <v>43963</v>
      </c>
      <c r="B96" s="32">
        <v>4472.5</v>
      </c>
      <c r="C96" s="33">
        <f t="shared" si="3"/>
        <v>-0.39464022144847699</v>
      </c>
      <c r="E96" s="32">
        <v>-0.77887931604113925</v>
      </c>
    </row>
    <row r="97" spans="1:5" x14ac:dyDescent="0.3">
      <c r="A97" s="32">
        <v>43964</v>
      </c>
      <c r="B97" s="32">
        <v>4344.9501950000003</v>
      </c>
      <c r="C97" s="33">
        <f t="shared" si="3"/>
        <v>-2.8518681945220714</v>
      </c>
      <c r="E97" s="32">
        <v>-0.75860815985578289</v>
      </c>
    </row>
    <row r="98" spans="1:5" x14ac:dyDescent="0.3">
      <c r="A98" s="32">
        <v>43965</v>
      </c>
      <c r="B98" s="32">
        <v>4273.1298829999996</v>
      </c>
      <c r="C98" s="33">
        <f t="shared" si="3"/>
        <v>-1.6529605352588106</v>
      </c>
      <c r="E98" s="32">
        <v>-0.74500474178668175</v>
      </c>
    </row>
    <row r="99" spans="1:5" x14ac:dyDescent="0.3">
      <c r="A99" s="32">
        <v>43966</v>
      </c>
      <c r="B99" s="32">
        <v>4277.6298829999996</v>
      </c>
      <c r="C99" s="33">
        <f t="shared" si="3"/>
        <v>0.10530922586515727</v>
      </c>
      <c r="E99" s="32">
        <v>-0.74347561531381412</v>
      </c>
    </row>
    <row r="100" spans="1:5" x14ac:dyDescent="0.3">
      <c r="A100" s="32">
        <v>43969</v>
      </c>
      <c r="B100" s="32">
        <v>4498.3398440000001</v>
      </c>
      <c r="C100" s="33">
        <f t="shared" si="3"/>
        <v>5.1596320167188363</v>
      </c>
      <c r="E100" s="32">
        <v>-0.72919573094890422</v>
      </c>
    </row>
    <row r="101" spans="1:5" x14ac:dyDescent="0.3">
      <c r="A101" s="32">
        <v>43970</v>
      </c>
      <c r="B101" s="32">
        <v>4458.1601559999999</v>
      </c>
      <c r="C101" s="33">
        <f t="shared" si="3"/>
        <v>-0.89321148231147673</v>
      </c>
      <c r="E101" s="32">
        <v>-0.7095761302498288</v>
      </c>
    </row>
    <row r="102" spans="1:5" x14ac:dyDescent="0.3">
      <c r="A102" s="32">
        <v>43971</v>
      </c>
      <c r="B102" s="32">
        <v>4496.9799800000001</v>
      </c>
      <c r="C102" s="33">
        <f t="shared" si="3"/>
        <v>0.87075884763257383</v>
      </c>
      <c r="E102" s="32">
        <v>-0.69205521730257435</v>
      </c>
    </row>
    <row r="103" spans="1:5" x14ac:dyDescent="0.3">
      <c r="A103" s="32">
        <v>43972</v>
      </c>
      <c r="B103" s="32">
        <v>4445.4501950000003</v>
      </c>
      <c r="C103" s="33">
        <f t="shared" si="3"/>
        <v>-1.1458753481041675</v>
      </c>
      <c r="E103" s="32">
        <v>-0.68815593775764861</v>
      </c>
    </row>
    <row r="104" spans="1:5" x14ac:dyDescent="0.3">
      <c r="A104" s="32">
        <v>43973</v>
      </c>
      <c r="B104" s="32">
        <v>4444.5600590000004</v>
      </c>
      <c r="C104" s="33">
        <f t="shared" si="3"/>
        <v>-2.0023528798076749E-2</v>
      </c>
      <c r="E104" s="32">
        <v>-0.68142178711002399</v>
      </c>
    </row>
    <row r="105" spans="1:5" x14ac:dyDescent="0.3">
      <c r="A105" s="32">
        <v>43976</v>
      </c>
      <c r="B105" s="32">
        <v>4539.9101559999999</v>
      </c>
      <c r="C105" s="33">
        <f t="shared" si="3"/>
        <v>2.1453213756650813</v>
      </c>
      <c r="E105" s="32">
        <v>-0.66892251484715992</v>
      </c>
    </row>
    <row r="106" spans="1:5" x14ac:dyDescent="0.3">
      <c r="A106" s="32">
        <v>43977</v>
      </c>
      <c r="B106" s="32">
        <v>4606.2402339999999</v>
      </c>
      <c r="C106" s="33">
        <f t="shared" si="3"/>
        <v>1.4610438471417178</v>
      </c>
      <c r="E106" s="32">
        <v>-0.66752012080915546</v>
      </c>
    </row>
    <row r="107" spans="1:5" x14ac:dyDescent="0.3">
      <c r="A107" s="32">
        <v>43978</v>
      </c>
      <c r="B107" s="32">
        <v>4688.7402339999999</v>
      </c>
      <c r="C107" s="33">
        <f t="shared" si="3"/>
        <v>1.7910485734340014</v>
      </c>
      <c r="E107" s="32">
        <v>-0.65197257569305089</v>
      </c>
    </row>
    <row r="108" spans="1:5" x14ac:dyDescent="0.3">
      <c r="A108" s="32">
        <v>43979</v>
      </c>
      <c r="B108" s="32">
        <v>4771.3901370000003</v>
      </c>
      <c r="C108" s="33">
        <f t="shared" si="3"/>
        <v>1.7627315414206939</v>
      </c>
      <c r="E108" s="32">
        <v>-0.65055164581155034</v>
      </c>
    </row>
    <row r="109" spans="1:5" x14ac:dyDescent="0.3">
      <c r="A109" s="32">
        <v>43980</v>
      </c>
      <c r="B109" s="32">
        <v>4695.4399409999996</v>
      </c>
      <c r="C109" s="33">
        <f t="shared" si="3"/>
        <v>-1.5917833968562081</v>
      </c>
      <c r="E109" s="32">
        <v>-0.64297137661352033</v>
      </c>
    </row>
    <row r="110" spans="1:5" x14ac:dyDescent="0.3">
      <c r="A110" s="32">
        <v>43983</v>
      </c>
      <c r="B110" s="32">
        <v>4762.7797849999997</v>
      </c>
      <c r="C110" s="33">
        <f t="shared" si="3"/>
        <v>1.4341540909084347</v>
      </c>
      <c r="E110" s="32">
        <v>-0.63770838050247747</v>
      </c>
    </row>
    <row r="111" spans="1:5" x14ac:dyDescent="0.3">
      <c r="A111" s="32">
        <v>43984</v>
      </c>
      <c r="B111" s="32">
        <v>4858.9702150000003</v>
      </c>
      <c r="C111" s="33">
        <f t="shared" si="3"/>
        <v>2.0196279135756972</v>
      </c>
      <c r="E111" s="32">
        <v>-0.63623881621411116</v>
      </c>
    </row>
    <row r="112" spans="1:5" x14ac:dyDescent="0.3">
      <c r="A112" s="32">
        <v>43985</v>
      </c>
      <c r="B112" s="32">
        <v>5022.3798829999996</v>
      </c>
      <c r="C112" s="33">
        <f t="shared" si="3"/>
        <v>3.3630514444303774</v>
      </c>
      <c r="E112" s="32">
        <v>-0.62172357353311325</v>
      </c>
    </row>
    <row r="113" spans="1:5" x14ac:dyDescent="0.3">
      <c r="A113" s="32">
        <v>43986</v>
      </c>
      <c r="B113" s="32">
        <v>5011.9799800000001</v>
      </c>
      <c r="C113" s="33">
        <f t="shared" si="3"/>
        <v>-0.20707121409118509</v>
      </c>
      <c r="E113" s="32">
        <v>-0.61753805733164879</v>
      </c>
    </row>
    <row r="114" spans="1:5" x14ac:dyDescent="0.3">
      <c r="A114" s="32">
        <v>43987</v>
      </c>
      <c r="B114" s="32">
        <v>5197.7900390000004</v>
      </c>
      <c r="C114" s="33">
        <f t="shared" si="3"/>
        <v>3.7073184597996014</v>
      </c>
      <c r="E114" s="32">
        <v>-0.61417136074837597</v>
      </c>
    </row>
    <row r="115" spans="1:5" x14ac:dyDescent="0.3">
      <c r="A115" s="32">
        <v>43990</v>
      </c>
      <c r="B115" s="32">
        <v>5175.5200199999999</v>
      </c>
      <c r="C115" s="33">
        <f t="shared" si="3"/>
        <v>-0.42845168490655344</v>
      </c>
      <c r="E115" s="32">
        <v>-0.60966461028990215</v>
      </c>
    </row>
    <row r="116" spans="1:5" x14ac:dyDescent="0.3">
      <c r="A116" s="32">
        <v>43991</v>
      </c>
      <c r="B116" s="32">
        <v>5095.1098629999997</v>
      </c>
      <c r="C116" s="33">
        <f t="shared" si="3"/>
        <v>-1.5536633360371053</v>
      </c>
      <c r="E116" s="32">
        <v>-0.60906894133881662</v>
      </c>
    </row>
    <row r="117" spans="1:5" x14ac:dyDescent="0.3">
      <c r="A117" s="32">
        <v>43992</v>
      </c>
      <c r="B117" s="32">
        <v>5053.419922</v>
      </c>
      <c r="C117" s="33">
        <f t="shared" si="3"/>
        <v>-0.8182343878931122</v>
      </c>
      <c r="E117" s="32">
        <v>-0.59249729500598614</v>
      </c>
    </row>
    <row r="118" spans="1:5" x14ac:dyDescent="0.3">
      <c r="A118" s="32">
        <v>43993</v>
      </c>
      <c r="B118" s="32">
        <v>4815.6000979999999</v>
      </c>
      <c r="C118" s="33">
        <f t="shared" si="3"/>
        <v>-4.7061164057365295</v>
      </c>
      <c r="E118" s="32">
        <v>-0.57906567237104478</v>
      </c>
    </row>
    <row r="119" spans="1:5" x14ac:dyDescent="0.3">
      <c r="A119" s="32">
        <v>43994</v>
      </c>
      <c r="B119" s="32">
        <v>4839.2597660000001</v>
      </c>
      <c r="C119" s="33">
        <f t="shared" si="3"/>
        <v>0.49131297280740771</v>
      </c>
      <c r="E119" s="32">
        <v>-0.56969949276751852</v>
      </c>
    </row>
    <row r="120" spans="1:5" x14ac:dyDescent="0.3">
      <c r="A120" s="32">
        <v>43997</v>
      </c>
      <c r="B120" s="32">
        <v>4815.7202150000003</v>
      </c>
      <c r="C120" s="33">
        <f t="shared" si="3"/>
        <v>-0.48642875436002886</v>
      </c>
      <c r="E120" s="32">
        <v>-0.56851587213214883</v>
      </c>
    </row>
    <row r="121" spans="1:5" x14ac:dyDescent="0.3">
      <c r="A121" s="32">
        <v>43998</v>
      </c>
      <c r="B121" s="32">
        <v>4952.4599609999996</v>
      </c>
      <c r="C121" s="33">
        <f t="shared" si="3"/>
        <v>2.839445397473102</v>
      </c>
      <c r="E121" s="32">
        <v>-0.55842224054589074</v>
      </c>
    </row>
    <row r="122" spans="1:5" x14ac:dyDescent="0.3">
      <c r="A122" s="32">
        <v>43999</v>
      </c>
      <c r="B122" s="32">
        <v>4995.9702150000003</v>
      </c>
      <c r="C122" s="33">
        <f t="shared" si="3"/>
        <v>0.87855842031310705</v>
      </c>
      <c r="E122" s="32">
        <v>-0.53741304534508039</v>
      </c>
    </row>
    <row r="123" spans="1:5" x14ac:dyDescent="0.3">
      <c r="A123" s="32">
        <v>44000</v>
      </c>
      <c r="B123" s="32">
        <v>4958.75</v>
      </c>
      <c r="C123" s="33">
        <f t="shared" si="3"/>
        <v>-0.74500474178668175</v>
      </c>
      <c r="E123" s="32">
        <v>-0.53548721882492412</v>
      </c>
    </row>
    <row r="124" spans="1:5" x14ac:dyDescent="0.3">
      <c r="A124" s="32">
        <v>44001</v>
      </c>
      <c r="B124" s="32">
        <v>4979.4501950000003</v>
      </c>
      <c r="C124" s="33">
        <f t="shared" si="3"/>
        <v>0.4174478447189382</v>
      </c>
      <c r="E124" s="32">
        <v>-0.52502145829459812</v>
      </c>
    </row>
    <row r="125" spans="1:5" x14ac:dyDescent="0.3">
      <c r="A125" s="32">
        <v>44004</v>
      </c>
      <c r="B125" s="32">
        <v>4948.7001950000003</v>
      </c>
      <c r="C125" s="33">
        <f t="shared" si="3"/>
        <v>-0.61753805733164879</v>
      </c>
      <c r="E125" s="32">
        <v>-0.51252026227026504</v>
      </c>
    </row>
    <row r="126" spans="1:5" x14ac:dyDescent="0.3">
      <c r="A126" s="32">
        <v>44005</v>
      </c>
      <c r="B126" s="32">
        <v>5017.6801759999998</v>
      </c>
      <c r="C126" s="33">
        <f t="shared" si="3"/>
        <v>1.3939009897931287</v>
      </c>
      <c r="E126" s="32">
        <v>-0.50578262671701169</v>
      </c>
    </row>
    <row r="127" spans="1:5" x14ac:dyDescent="0.3">
      <c r="A127" s="32">
        <v>44006</v>
      </c>
      <c r="B127" s="32">
        <v>4871.3598629999997</v>
      </c>
      <c r="C127" s="33">
        <f t="shared" si="3"/>
        <v>-2.9160948459780864</v>
      </c>
      <c r="E127" s="32">
        <v>-0.49150012990557707</v>
      </c>
    </row>
    <row r="128" spans="1:5" x14ac:dyDescent="0.3">
      <c r="A128" s="32">
        <v>44007</v>
      </c>
      <c r="B128" s="32">
        <v>4918.580078</v>
      </c>
      <c r="C128" s="33">
        <f t="shared" si="3"/>
        <v>0.96934359866651232</v>
      </c>
      <c r="E128" s="32">
        <v>-0.48642875436002886</v>
      </c>
    </row>
    <row r="129" spans="1:5" x14ac:dyDescent="0.3">
      <c r="A129" s="32">
        <v>44008</v>
      </c>
      <c r="B129" s="32">
        <v>4909.6401370000003</v>
      </c>
      <c r="C129" s="33">
        <f t="shared" si="3"/>
        <v>-0.18175857377999236</v>
      </c>
      <c r="E129" s="32">
        <v>-0.47864951349639157</v>
      </c>
    </row>
    <row r="130" spans="1:5" x14ac:dyDescent="0.3">
      <c r="A130" s="32">
        <v>44011</v>
      </c>
      <c r="B130" s="32">
        <v>4945.4599609999996</v>
      </c>
      <c r="C130" s="33">
        <f t="shared" si="3"/>
        <v>0.72958145608379932</v>
      </c>
      <c r="E130" s="32">
        <v>-0.46389289237340775</v>
      </c>
    </row>
    <row r="131" spans="1:5" x14ac:dyDescent="0.3">
      <c r="A131" s="32">
        <v>44012</v>
      </c>
      <c r="B131" s="32">
        <v>4935.9902339999999</v>
      </c>
      <c r="C131" s="33">
        <f t="shared" ref="C131:C194" si="4">IFERROR(100*(B131-B130)/B130,"")</f>
        <v>-0.1914832406829326</v>
      </c>
      <c r="E131" s="32">
        <v>-0.46369173924830498</v>
      </c>
    </row>
    <row r="132" spans="1:5" x14ac:dyDescent="0.3">
      <c r="A132" s="32">
        <v>44013</v>
      </c>
      <c r="B132" s="32">
        <v>4926.9399409999996</v>
      </c>
      <c r="C132" s="33">
        <f t="shared" si="4"/>
        <v>-0.18335313829553737</v>
      </c>
      <c r="E132" s="32">
        <v>-0.44160097633529671</v>
      </c>
    </row>
    <row r="133" spans="1:5" x14ac:dyDescent="0.3">
      <c r="A133" s="32">
        <v>44014</v>
      </c>
      <c r="B133" s="32">
        <v>5049.3798829999996</v>
      </c>
      <c r="C133" s="33">
        <f t="shared" si="4"/>
        <v>2.4851113158718325</v>
      </c>
      <c r="E133" s="32">
        <v>-0.43585681718931318</v>
      </c>
    </row>
    <row r="134" spans="1:5" x14ac:dyDescent="0.3">
      <c r="A134" s="32">
        <v>44015</v>
      </c>
      <c r="B134" s="32">
        <v>5007.1401370000003</v>
      </c>
      <c r="C134" s="33">
        <f t="shared" si="4"/>
        <v>-0.83653333634512139</v>
      </c>
      <c r="E134" s="32">
        <v>-0.42845168490655344</v>
      </c>
    </row>
    <row r="135" spans="1:5" x14ac:dyDescent="0.3">
      <c r="A135" s="32">
        <v>44018</v>
      </c>
      <c r="B135" s="32">
        <v>5081.5097660000001</v>
      </c>
      <c r="C135" s="33">
        <f t="shared" si="4"/>
        <v>1.4852715714994538</v>
      </c>
      <c r="E135" s="32">
        <v>-0.41571022437953731</v>
      </c>
    </row>
    <row r="136" spans="1:5" x14ac:dyDescent="0.3">
      <c r="A136" s="32">
        <v>44019</v>
      </c>
      <c r="B136" s="32">
        <v>5043.7299800000001</v>
      </c>
      <c r="C136" s="33">
        <f t="shared" si="4"/>
        <v>-0.74347561531381412</v>
      </c>
      <c r="E136" s="32">
        <v>-0.40066850117569203</v>
      </c>
    </row>
    <row r="137" spans="1:5" x14ac:dyDescent="0.3">
      <c r="A137" s="32">
        <v>44020</v>
      </c>
      <c r="B137" s="32">
        <v>4981.1298829999996</v>
      </c>
      <c r="C137" s="33">
        <f t="shared" si="4"/>
        <v>-1.2411468744010847</v>
      </c>
      <c r="E137" s="32">
        <v>-0.39464022144847699</v>
      </c>
    </row>
    <row r="138" spans="1:5" x14ac:dyDescent="0.3">
      <c r="A138" s="32">
        <v>44021</v>
      </c>
      <c r="B138" s="32">
        <v>4921.0097660000001</v>
      </c>
      <c r="C138" s="33">
        <f t="shared" si="4"/>
        <v>-1.2069574255668829</v>
      </c>
      <c r="E138" s="32">
        <v>-0.39043971523874427</v>
      </c>
    </row>
    <row r="139" spans="1:5" x14ac:dyDescent="0.3">
      <c r="A139" s="32">
        <v>44022</v>
      </c>
      <c r="B139" s="32">
        <v>4970.4799800000001</v>
      </c>
      <c r="C139" s="33">
        <f t="shared" si="4"/>
        <v>1.0052858326312848</v>
      </c>
      <c r="E139" s="32">
        <v>-0.38958956640717141</v>
      </c>
    </row>
    <row r="140" spans="1:5" x14ac:dyDescent="0.3">
      <c r="A140" s="32">
        <v>44025</v>
      </c>
      <c r="B140" s="32">
        <v>5056.2299800000001</v>
      </c>
      <c r="C140" s="33">
        <f t="shared" si="4"/>
        <v>1.725185502105171</v>
      </c>
      <c r="E140" s="32">
        <v>-0.38837652262679478</v>
      </c>
    </row>
    <row r="141" spans="1:5" x14ac:dyDescent="0.3">
      <c r="A141" s="32">
        <v>44026</v>
      </c>
      <c r="B141" s="32">
        <v>5007.4599609999996</v>
      </c>
      <c r="C141" s="33">
        <f t="shared" si="4"/>
        <v>-0.96455302058868175</v>
      </c>
      <c r="E141" s="32">
        <v>-0.37774895152370247</v>
      </c>
    </row>
    <row r="142" spans="1:5" x14ac:dyDescent="0.3">
      <c r="A142" s="32">
        <v>44027</v>
      </c>
      <c r="B142" s="32">
        <v>5108.9799800000001</v>
      </c>
      <c r="C142" s="33">
        <f t="shared" si="4"/>
        <v>2.0273755514907155</v>
      </c>
      <c r="E142" s="32">
        <v>-0.36440460504332722</v>
      </c>
    </row>
    <row r="143" spans="1:5" x14ac:dyDescent="0.3">
      <c r="A143" s="32">
        <v>44028</v>
      </c>
      <c r="B143" s="32">
        <v>5085.2797849999997</v>
      </c>
      <c r="C143" s="33">
        <f t="shared" si="4"/>
        <v>-0.46389289237340775</v>
      </c>
      <c r="E143" s="32">
        <v>-0.36356651703949427</v>
      </c>
    </row>
    <row r="144" spans="1:5" x14ac:dyDescent="0.3">
      <c r="A144" s="32">
        <v>44029</v>
      </c>
      <c r="B144" s="32">
        <v>5069.419922</v>
      </c>
      <c r="C144" s="33">
        <f t="shared" si="4"/>
        <v>-0.31187788421752843</v>
      </c>
      <c r="E144" s="32">
        <v>-0.358846960630543</v>
      </c>
    </row>
    <row r="145" spans="1:5" x14ac:dyDescent="0.3">
      <c r="A145" s="32">
        <v>44032</v>
      </c>
      <c r="B145" s="32">
        <v>5093.1801759999998</v>
      </c>
      <c r="C145" s="33">
        <f t="shared" si="4"/>
        <v>0.46869768860311439</v>
      </c>
      <c r="E145" s="32">
        <v>-0.35755352117313322</v>
      </c>
    </row>
    <row r="146" spans="1:5" x14ac:dyDescent="0.3">
      <c r="A146" s="32">
        <v>44033</v>
      </c>
      <c r="B146" s="32">
        <v>5104.2797849999997</v>
      </c>
      <c r="C146" s="33">
        <f t="shared" si="4"/>
        <v>0.21793081368499917</v>
      </c>
      <c r="E146" s="32">
        <v>-0.3418186947965367</v>
      </c>
    </row>
    <row r="147" spans="1:5" x14ac:dyDescent="0.3">
      <c r="A147" s="32">
        <v>44034</v>
      </c>
      <c r="B147" s="32">
        <v>5037.1201170000004</v>
      </c>
      <c r="C147" s="33">
        <f t="shared" si="4"/>
        <v>-1.315752090968096</v>
      </c>
      <c r="E147" s="32">
        <v>-0.34137492301796407</v>
      </c>
    </row>
    <row r="148" spans="1:5" x14ac:dyDescent="0.3">
      <c r="A148" s="32">
        <v>44035</v>
      </c>
      <c r="B148" s="32">
        <v>5033.7597660000001</v>
      </c>
      <c r="C148" s="33">
        <f t="shared" si="4"/>
        <v>-6.6711750403951386E-2</v>
      </c>
      <c r="E148" s="32">
        <v>-0.33915657848660985</v>
      </c>
    </row>
    <row r="149" spans="1:5" x14ac:dyDescent="0.3">
      <c r="A149" s="32">
        <v>44036</v>
      </c>
      <c r="B149" s="32">
        <v>4956.4301759999998</v>
      </c>
      <c r="C149" s="33">
        <f t="shared" si="4"/>
        <v>-1.536219319052825</v>
      </c>
      <c r="E149" s="32">
        <v>-0.33219262975719038</v>
      </c>
    </row>
    <row r="150" spans="1:5" x14ac:dyDescent="0.3">
      <c r="A150" s="32">
        <v>44039</v>
      </c>
      <c r="B150" s="32">
        <v>4939.6201170000004</v>
      </c>
      <c r="C150" s="33">
        <f t="shared" si="4"/>
        <v>-0.33915657848660985</v>
      </c>
      <c r="E150" s="32">
        <v>-0.31671664734617683</v>
      </c>
    </row>
    <row r="151" spans="1:5" x14ac:dyDescent="0.3">
      <c r="A151" s="32">
        <v>44040</v>
      </c>
      <c r="B151" s="32">
        <v>4928.9399409999996</v>
      </c>
      <c r="C151" s="33">
        <f t="shared" si="4"/>
        <v>-0.21621452150225656</v>
      </c>
      <c r="E151" s="32">
        <v>-0.31340421627504644</v>
      </c>
    </row>
    <row r="152" spans="1:5" x14ac:dyDescent="0.3">
      <c r="A152" s="32">
        <v>44041</v>
      </c>
      <c r="B152" s="32">
        <v>4958.7402339999999</v>
      </c>
      <c r="C152" s="33">
        <f t="shared" si="4"/>
        <v>0.60459841987756613</v>
      </c>
      <c r="E152" s="32">
        <v>-0.31187788421752843</v>
      </c>
    </row>
    <row r="153" spans="1:5" x14ac:dyDescent="0.3">
      <c r="A153" s="32">
        <v>44042</v>
      </c>
      <c r="B153" s="32">
        <v>4852.9399409999996</v>
      </c>
      <c r="C153" s="33">
        <f t="shared" si="4"/>
        <v>-2.1336123290865703</v>
      </c>
      <c r="E153" s="32">
        <v>-0.30918893181035534</v>
      </c>
    </row>
    <row r="154" spans="1:5" x14ac:dyDescent="0.3">
      <c r="A154" s="32">
        <v>44043</v>
      </c>
      <c r="B154" s="32">
        <v>4783.6899409999996</v>
      </c>
      <c r="C154" s="33">
        <f t="shared" si="4"/>
        <v>-1.4269700602503295</v>
      </c>
      <c r="E154" s="32">
        <v>-0.3035924794877366</v>
      </c>
    </row>
    <row r="155" spans="1:5" x14ac:dyDescent="0.3">
      <c r="A155" s="32">
        <v>44046</v>
      </c>
      <c r="B155" s="32">
        <v>4875.9301759999998</v>
      </c>
      <c r="C155" s="33">
        <f t="shared" si="4"/>
        <v>1.9282235290675629</v>
      </c>
      <c r="E155" s="32">
        <v>-0.28990563717798024</v>
      </c>
    </row>
    <row r="156" spans="1:5" x14ac:dyDescent="0.3">
      <c r="A156" s="32">
        <v>44047</v>
      </c>
      <c r="B156" s="32">
        <v>4889.5200199999999</v>
      </c>
      <c r="C156" s="33">
        <f t="shared" si="4"/>
        <v>0.27871285087081782</v>
      </c>
      <c r="E156" s="32">
        <v>-0.28431367349728165</v>
      </c>
    </row>
    <row r="157" spans="1:5" x14ac:dyDescent="0.3">
      <c r="A157" s="32">
        <v>44048</v>
      </c>
      <c r="B157" s="32">
        <v>4933.3398440000001</v>
      </c>
      <c r="C157" s="33">
        <f t="shared" si="4"/>
        <v>0.89619888702286477</v>
      </c>
      <c r="E157" s="32">
        <v>-0.281157527561538</v>
      </c>
    </row>
    <row r="158" spans="1:5" x14ac:dyDescent="0.3">
      <c r="A158" s="32">
        <v>44049</v>
      </c>
      <c r="B158" s="32">
        <v>4885.1298829999996</v>
      </c>
      <c r="C158" s="33">
        <f t="shared" si="4"/>
        <v>-0.97722764951281704</v>
      </c>
      <c r="E158" s="32">
        <v>-0.27861626555245694</v>
      </c>
    </row>
    <row r="159" spans="1:5" x14ac:dyDescent="0.3">
      <c r="A159" s="32">
        <v>44050</v>
      </c>
      <c r="B159" s="32">
        <v>4889.5200199999999</v>
      </c>
      <c r="C159" s="33">
        <f t="shared" si="4"/>
        <v>8.9867354710010339E-2</v>
      </c>
      <c r="E159" s="32">
        <v>-0.27680673490464658</v>
      </c>
    </row>
    <row r="160" spans="1:5" x14ac:dyDescent="0.3">
      <c r="A160" s="32">
        <v>44053</v>
      </c>
      <c r="B160" s="32">
        <v>4909.5097660000001</v>
      </c>
      <c r="C160" s="33">
        <f t="shared" si="4"/>
        <v>0.40882839048075309</v>
      </c>
      <c r="E160" s="32">
        <v>-0.27494783140357026</v>
      </c>
    </row>
    <row r="161" spans="1:5" x14ac:dyDescent="0.3">
      <c r="A161" s="32">
        <v>44054</v>
      </c>
      <c r="B161" s="32">
        <v>5027.9902339999999</v>
      </c>
      <c r="C161" s="33">
        <f t="shared" si="4"/>
        <v>2.4132851068046892</v>
      </c>
      <c r="E161" s="32">
        <v>-0.26990405259180211</v>
      </c>
    </row>
    <row r="162" spans="1:5" x14ac:dyDescent="0.3">
      <c r="A162" s="32">
        <v>44055</v>
      </c>
      <c r="B162" s="32">
        <v>5073.3100590000004</v>
      </c>
      <c r="C162" s="33">
        <f t="shared" si="4"/>
        <v>0.90135069661713452</v>
      </c>
      <c r="E162" s="32">
        <v>-0.25977574509980705</v>
      </c>
    </row>
    <row r="163" spans="1:5" x14ac:dyDescent="0.3">
      <c r="A163" s="32">
        <v>44056</v>
      </c>
      <c r="B163" s="32">
        <v>5042.3798829999996</v>
      </c>
      <c r="C163" s="33">
        <f t="shared" si="4"/>
        <v>-0.60966461028990215</v>
      </c>
      <c r="E163" s="32">
        <v>-0.25847373025876541</v>
      </c>
    </row>
    <row r="164" spans="1:5" x14ac:dyDescent="0.3">
      <c r="A164" s="32">
        <v>44057</v>
      </c>
      <c r="B164" s="32">
        <v>4962.9301759999998</v>
      </c>
      <c r="C164" s="33">
        <f t="shared" si="4"/>
        <v>-1.5756390601957304</v>
      </c>
      <c r="E164" s="32">
        <v>-0.2584000867854605</v>
      </c>
    </row>
    <row r="165" spans="1:5" x14ac:dyDescent="0.3">
      <c r="A165" s="32">
        <v>44060</v>
      </c>
      <c r="B165" s="32">
        <v>4971.9399409999996</v>
      </c>
      <c r="C165" s="33">
        <f t="shared" si="4"/>
        <v>0.18154124036581629</v>
      </c>
      <c r="E165" s="32">
        <v>-0.24907247137982325</v>
      </c>
    </row>
    <row r="166" spans="1:5" x14ac:dyDescent="0.3">
      <c r="A166" s="32">
        <v>44061</v>
      </c>
      <c r="B166" s="32">
        <v>4938.0600590000004</v>
      </c>
      <c r="C166" s="33">
        <f t="shared" si="4"/>
        <v>-0.68142178711002399</v>
      </c>
      <c r="E166" s="32">
        <v>-0.24301296397370012</v>
      </c>
    </row>
    <row r="167" spans="1:5" x14ac:dyDescent="0.3">
      <c r="A167" s="32">
        <v>44062</v>
      </c>
      <c r="B167" s="32">
        <v>4977.2299800000001</v>
      </c>
      <c r="C167" s="33">
        <f t="shared" si="4"/>
        <v>0.79322488045906736</v>
      </c>
      <c r="E167" s="32">
        <v>-0.23351014552842086</v>
      </c>
    </row>
    <row r="168" spans="1:5" x14ac:dyDescent="0.3">
      <c r="A168" s="32">
        <v>44063</v>
      </c>
      <c r="B168" s="32">
        <v>4911.2402339999999</v>
      </c>
      <c r="C168" s="33">
        <f t="shared" si="4"/>
        <v>-1.3258327677275663</v>
      </c>
      <c r="E168" s="32">
        <v>-0.23125276835173808</v>
      </c>
    </row>
    <row r="169" spans="1:5" x14ac:dyDescent="0.3">
      <c r="A169" s="32">
        <v>44064</v>
      </c>
      <c r="B169" s="32">
        <v>4896.330078</v>
      </c>
      <c r="C169" s="33">
        <f t="shared" si="4"/>
        <v>-0.3035924794877366</v>
      </c>
      <c r="E169" s="32">
        <v>-0.22804763477127524</v>
      </c>
    </row>
    <row r="170" spans="1:5" x14ac:dyDescent="0.3">
      <c r="A170" s="32">
        <v>44067</v>
      </c>
      <c r="B170" s="32">
        <v>5007.8901370000003</v>
      </c>
      <c r="C170" s="33">
        <f t="shared" si="4"/>
        <v>2.2784423685253103</v>
      </c>
      <c r="E170" s="32">
        <v>-0.22060488567755765</v>
      </c>
    </row>
    <row r="171" spans="1:5" x14ac:dyDescent="0.3">
      <c r="A171" s="32">
        <v>44068</v>
      </c>
      <c r="B171" s="32">
        <v>5008.2700199999999</v>
      </c>
      <c r="C171" s="33">
        <f t="shared" si="4"/>
        <v>7.5856895739965131E-3</v>
      </c>
      <c r="E171" s="32">
        <v>-0.21621452150225656</v>
      </c>
    </row>
    <row r="172" spans="1:5" x14ac:dyDescent="0.3">
      <c r="A172" s="32">
        <v>44069</v>
      </c>
      <c r="B172" s="32">
        <v>5048.4301759999998</v>
      </c>
      <c r="C172" s="33">
        <f t="shared" si="4"/>
        <v>0.80187681254454235</v>
      </c>
      <c r="E172" s="32">
        <v>-0.21484881134927422</v>
      </c>
    </row>
    <row r="173" spans="1:5" x14ac:dyDescent="0.3">
      <c r="A173" s="32">
        <v>44070</v>
      </c>
      <c r="B173" s="32">
        <v>5015.9702150000003</v>
      </c>
      <c r="C173" s="33">
        <f t="shared" si="4"/>
        <v>-0.64297137661352033</v>
      </c>
      <c r="E173" s="32">
        <v>-0.20854184236637349</v>
      </c>
    </row>
    <row r="174" spans="1:5" x14ac:dyDescent="0.3">
      <c r="A174" s="32">
        <v>44071</v>
      </c>
      <c r="B174" s="32">
        <v>5002.9399409999996</v>
      </c>
      <c r="C174" s="33">
        <f t="shared" si="4"/>
        <v>-0.25977574509980705</v>
      </c>
      <c r="E174" s="32">
        <v>-0.20777461867135255</v>
      </c>
    </row>
    <row r="175" spans="1:5" x14ac:dyDescent="0.3">
      <c r="A175" s="32">
        <v>44074</v>
      </c>
      <c r="B175" s="32">
        <v>4947.2202150000003</v>
      </c>
      <c r="C175" s="33">
        <f t="shared" si="4"/>
        <v>-1.1137396542254305</v>
      </c>
      <c r="E175" s="32">
        <v>-0.20707121409118509</v>
      </c>
    </row>
    <row r="176" spans="1:5" x14ac:dyDescent="0.3">
      <c r="A176" s="32">
        <v>44075</v>
      </c>
      <c r="B176" s="32">
        <v>4938.1000979999999</v>
      </c>
      <c r="C176" s="33">
        <f t="shared" si="4"/>
        <v>-0.18434831286361872</v>
      </c>
      <c r="E176" s="32">
        <v>-0.20238591282895083</v>
      </c>
    </row>
    <row r="177" spans="1:5" x14ac:dyDescent="0.3">
      <c r="A177" s="32">
        <v>44076</v>
      </c>
      <c r="B177" s="32">
        <v>5031.7402339999999</v>
      </c>
      <c r="C177" s="33">
        <f t="shared" si="4"/>
        <v>1.8962786120501194</v>
      </c>
      <c r="E177" s="32">
        <v>-0.19197114094581497</v>
      </c>
    </row>
    <row r="178" spans="1:5" x14ac:dyDescent="0.3">
      <c r="A178" s="32">
        <v>44077</v>
      </c>
      <c r="B178" s="32">
        <v>5009.5200199999999</v>
      </c>
      <c r="C178" s="33">
        <f t="shared" si="4"/>
        <v>-0.44160097633529671</v>
      </c>
      <c r="E178" s="32">
        <v>-0.1914832406829326</v>
      </c>
    </row>
    <row r="179" spans="1:5" x14ac:dyDescent="0.3">
      <c r="A179" s="32">
        <v>44078</v>
      </c>
      <c r="B179" s="32">
        <v>4965.0698240000002</v>
      </c>
      <c r="C179" s="33">
        <f t="shared" si="4"/>
        <v>-0.88731446970042804</v>
      </c>
      <c r="E179" s="32">
        <v>-0.1898502151277745</v>
      </c>
    </row>
    <row r="180" spans="1:5" x14ac:dyDescent="0.3">
      <c r="A180" s="32">
        <v>44081</v>
      </c>
      <c r="B180" s="32">
        <v>5053.7202150000003</v>
      </c>
      <c r="C180" s="33">
        <f t="shared" si="4"/>
        <v>1.7854812548956436</v>
      </c>
      <c r="E180" s="32">
        <v>-0.18434831286361872</v>
      </c>
    </row>
    <row r="181" spans="1:5" x14ac:dyDescent="0.3">
      <c r="A181" s="32">
        <v>44082</v>
      </c>
      <c r="B181" s="32">
        <v>4973.5200199999999</v>
      </c>
      <c r="C181" s="33">
        <f t="shared" si="4"/>
        <v>-1.5869536022583384</v>
      </c>
      <c r="E181" s="32">
        <v>-0.18335313829553737</v>
      </c>
    </row>
    <row r="182" spans="1:5" x14ac:dyDescent="0.3">
      <c r="A182" s="32">
        <v>44083</v>
      </c>
      <c r="B182" s="32">
        <v>5042.9799800000001</v>
      </c>
      <c r="C182" s="33">
        <f t="shared" si="4"/>
        <v>1.3965955645233361</v>
      </c>
      <c r="E182" s="32">
        <v>-0.18175857377999236</v>
      </c>
    </row>
    <row r="183" spans="1:5" x14ac:dyDescent="0.3">
      <c r="A183" s="32">
        <v>44084</v>
      </c>
      <c r="B183" s="32">
        <v>5023.9301759999998</v>
      </c>
      <c r="C183" s="33">
        <f t="shared" si="4"/>
        <v>-0.37774895152370247</v>
      </c>
      <c r="E183" s="32">
        <v>-0.17496903757000265</v>
      </c>
    </row>
    <row r="184" spans="1:5" x14ac:dyDescent="0.3">
      <c r="A184" s="32">
        <v>44085</v>
      </c>
      <c r="B184" s="32">
        <v>5034.1401370000003</v>
      </c>
      <c r="C184" s="33">
        <f t="shared" si="4"/>
        <v>0.20322657048011641</v>
      </c>
      <c r="E184" s="32">
        <v>-0.15652252431378291</v>
      </c>
    </row>
    <row r="185" spans="1:5" x14ac:dyDescent="0.3">
      <c r="A185" s="32">
        <v>44088</v>
      </c>
      <c r="B185" s="32">
        <v>5051.8798829999996</v>
      </c>
      <c r="C185" s="33">
        <f t="shared" si="4"/>
        <v>0.35238879962072228</v>
      </c>
      <c r="E185" s="32">
        <v>-0.15493261453127913</v>
      </c>
    </row>
    <row r="186" spans="1:5" x14ac:dyDescent="0.3">
      <c r="A186" s="32">
        <v>44089</v>
      </c>
      <c r="B186" s="32">
        <v>5067.9301759999998</v>
      </c>
      <c r="C186" s="33">
        <f t="shared" si="4"/>
        <v>0.31770931557598636</v>
      </c>
      <c r="E186" s="32">
        <v>-0.14902548346978076</v>
      </c>
    </row>
    <row r="187" spans="1:5" x14ac:dyDescent="0.3">
      <c r="A187" s="32">
        <v>44090</v>
      </c>
      <c r="B187" s="32">
        <v>5074.419922</v>
      </c>
      <c r="C187" s="33">
        <f t="shared" si="4"/>
        <v>0.12805515811432119</v>
      </c>
      <c r="E187" s="32">
        <v>-0.13961451553743512</v>
      </c>
    </row>
    <row r="188" spans="1:5" x14ac:dyDescent="0.3">
      <c r="A188" s="32">
        <v>44091</v>
      </c>
      <c r="B188" s="32">
        <v>5039.5</v>
      </c>
      <c r="C188" s="33">
        <f t="shared" si="4"/>
        <v>-0.68815593775764861</v>
      </c>
      <c r="E188" s="32">
        <v>-0.13707042856622381</v>
      </c>
    </row>
    <row r="189" spans="1:5" x14ac:dyDescent="0.3">
      <c r="A189" s="32">
        <v>44092</v>
      </c>
      <c r="B189" s="32">
        <v>4978.1801759999998</v>
      </c>
      <c r="C189" s="33">
        <f t="shared" si="4"/>
        <v>-1.2167838872904089</v>
      </c>
      <c r="E189" s="32">
        <v>-0.12529528438763876</v>
      </c>
    </row>
    <row r="190" spans="1:5" x14ac:dyDescent="0.3">
      <c r="A190" s="32">
        <v>44095</v>
      </c>
      <c r="B190" s="32">
        <v>4792.0400390000004</v>
      </c>
      <c r="C190" s="33">
        <f t="shared" si="4"/>
        <v>-3.7391201286242763</v>
      </c>
      <c r="E190" s="32">
        <v>-0.12486197902874251</v>
      </c>
    </row>
    <row r="191" spans="1:5" x14ac:dyDescent="0.3">
      <c r="A191" s="32">
        <v>44096</v>
      </c>
      <c r="B191" s="32">
        <v>4772.8398440000001</v>
      </c>
      <c r="C191" s="33">
        <f t="shared" si="4"/>
        <v>-0.40066850117569203</v>
      </c>
      <c r="E191" s="32">
        <v>-0.12025416645103333</v>
      </c>
    </row>
    <row r="192" spans="1:5" x14ac:dyDescent="0.3">
      <c r="A192" s="32">
        <v>44097</v>
      </c>
      <c r="B192" s="32">
        <v>4802.2597660000001</v>
      </c>
      <c r="C192" s="33">
        <f t="shared" si="4"/>
        <v>0.61640287463205401</v>
      </c>
      <c r="E192" s="32">
        <v>-0.10646492915835115</v>
      </c>
    </row>
    <row r="193" spans="1:5" x14ac:dyDescent="0.3">
      <c r="A193" s="32">
        <v>44098</v>
      </c>
      <c r="B193" s="32">
        <v>4762.6201170000004</v>
      </c>
      <c r="C193" s="33">
        <f t="shared" si="4"/>
        <v>-0.82543741762260459</v>
      </c>
      <c r="E193" s="32">
        <v>-0.10582508519643777</v>
      </c>
    </row>
    <row r="194" spans="1:5" x14ac:dyDescent="0.3">
      <c r="A194" s="32">
        <v>44099</v>
      </c>
      <c r="B194" s="32">
        <v>4729.6601559999999</v>
      </c>
      <c r="C194" s="33">
        <f t="shared" si="4"/>
        <v>-0.69205521730257435</v>
      </c>
      <c r="E194" s="32">
        <v>-0.10249918043310598</v>
      </c>
    </row>
    <row r="195" spans="1:5" x14ac:dyDescent="0.3">
      <c r="A195" s="32">
        <v>44102</v>
      </c>
      <c r="B195" s="32">
        <v>4843.2700199999999</v>
      </c>
      <c r="C195" s="33">
        <f t="shared" ref="C195:C258" si="5">IFERROR(100*(B195-B194)/B194,"")</f>
        <v>2.4020724587553226</v>
      </c>
      <c r="E195" s="32">
        <v>-0.10094956676383889</v>
      </c>
    </row>
    <row r="196" spans="1:5" x14ac:dyDescent="0.3">
      <c r="A196" s="32">
        <v>44103</v>
      </c>
      <c r="B196" s="32">
        <v>4832.0698240000002</v>
      </c>
      <c r="C196" s="33">
        <f t="shared" si="5"/>
        <v>-0.23125276835173808</v>
      </c>
      <c r="E196" s="32">
        <v>-9.0027259609819207E-2</v>
      </c>
    </row>
    <row r="197" spans="1:5" x14ac:dyDescent="0.3">
      <c r="A197" s="32">
        <v>44104</v>
      </c>
      <c r="B197" s="32">
        <v>4803.4399409999996</v>
      </c>
      <c r="C197" s="33">
        <f t="shared" si="5"/>
        <v>-0.59249729500598614</v>
      </c>
      <c r="E197" s="32">
        <v>-8.1770504860068607E-2</v>
      </c>
    </row>
    <row r="198" spans="1:5" x14ac:dyDescent="0.3">
      <c r="A198" s="32">
        <v>44105</v>
      </c>
      <c r="B198" s="32">
        <v>4824.0400390000004</v>
      </c>
      <c r="C198" s="33">
        <f t="shared" si="5"/>
        <v>0.42886136296131533</v>
      </c>
      <c r="E198" s="32">
        <v>-8.0771239129523262E-2</v>
      </c>
    </row>
    <row r="199" spans="1:5" x14ac:dyDescent="0.3">
      <c r="A199" s="32">
        <v>44106</v>
      </c>
      <c r="B199" s="32">
        <v>4824.8798829999996</v>
      </c>
      <c r="C199" s="33">
        <f t="shared" si="5"/>
        <v>1.7409556993918954E-2</v>
      </c>
      <c r="E199" s="32">
        <v>-6.9925003947767655E-2</v>
      </c>
    </row>
    <row r="200" spans="1:5" x14ac:dyDescent="0.3">
      <c r="A200" s="32">
        <v>44109</v>
      </c>
      <c r="B200" s="32">
        <v>4871.8701170000004</v>
      </c>
      <c r="C200" s="33">
        <f t="shared" si="5"/>
        <v>0.9739151054426527</v>
      </c>
      <c r="E200" s="32">
        <v>-6.9542006988786778E-2</v>
      </c>
    </row>
    <row r="201" spans="1:5" x14ac:dyDescent="0.3">
      <c r="A201" s="32">
        <v>44110</v>
      </c>
      <c r="B201" s="32">
        <v>4895.4599609999996</v>
      </c>
      <c r="C201" s="33">
        <f t="shared" si="5"/>
        <v>0.48420510878736905</v>
      </c>
      <c r="E201" s="32">
        <v>-6.8055126772273239E-2</v>
      </c>
    </row>
    <row r="202" spans="1:5" x14ac:dyDescent="0.3">
      <c r="A202" s="32">
        <v>44111</v>
      </c>
      <c r="B202" s="32">
        <v>4882</v>
      </c>
      <c r="C202" s="33">
        <f t="shared" si="5"/>
        <v>-0.27494783140357026</v>
      </c>
      <c r="E202" s="32">
        <v>-6.6711750403951386E-2</v>
      </c>
    </row>
    <row r="203" spans="1:5" x14ac:dyDescent="0.3">
      <c r="A203" s="32">
        <v>44112</v>
      </c>
      <c r="B203" s="32">
        <v>4911.9399409999996</v>
      </c>
      <c r="C203" s="33">
        <f t="shared" si="5"/>
        <v>0.61327204014747305</v>
      </c>
      <c r="E203" s="32">
        <v>-5.9737097685237231E-2</v>
      </c>
    </row>
    <row r="204" spans="1:5" x14ac:dyDescent="0.3">
      <c r="A204" s="32">
        <v>44113</v>
      </c>
      <c r="B204" s="32">
        <v>4946.8100590000004</v>
      </c>
      <c r="C204" s="33">
        <f t="shared" si="5"/>
        <v>0.70990521909560811</v>
      </c>
      <c r="E204" s="32">
        <v>-5.5446783047340242E-2</v>
      </c>
    </row>
    <row r="205" spans="1:5" x14ac:dyDescent="0.3">
      <c r="A205" s="32">
        <v>44116</v>
      </c>
      <c r="B205" s="32">
        <v>4979.2900390000004</v>
      </c>
      <c r="C205" s="33">
        <f t="shared" si="5"/>
        <v>0.65658433642317593</v>
      </c>
      <c r="E205" s="32">
        <v>-5.2952994916354718E-2</v>
      </c>
    </row>
    <row r="206" spans="1:5" x14ac:dyDescent="0.3">
      <c r="A206" s="32">
        <v>44117</v>
      </c>
      <c r="B206" s="32">
        <v>4947.6098629999997</v>
      </c>
      <c r="C206" s="33">
        <f t="shared" si="5"/>
        <v>-0.63623881621411116</v>
      </c>
      <c r="E206" s="32">
        <v>-4.8703000888208767E-2</v>
      </c>
    </row>
    <row r="207" spans="1:5" x14ac:dyDescent="0.3">
      <c r="A207" s="32">
        <v>44118</v>
      </c>
      <c r="B207" s="32">
        <v>4941.6601559999999</v>
      </c>
      <c r="C207" s="33">
        <f t="shared" si="5"/>
        <v>-0.12025416645103333</v>
      </c>
      <c r="E207" s="32">
        <v>-3.5580084743089199E-2</v>
      </c>
    </row>
    <row r="208" spans="1:5" x14ac:dyDescent="0.3">
      <c r="A208" s="32">
        <v>44119</v>
      </c>
      <c r="B208" s="32">
        <v>4837.419922</v>
      </c>
      <c r="C208" s="33">
        <f t="shared" si="5"/>
        <v>-2.1094172951864127</v>
      </c>
      <c r="E208" s="32">
        <v>-3.3928543488561863E-2</v>
      </c>
    </row>
    <row r="209" spans="1:5" x14ac:dyDescent="0.3">
      <c r="A209" s="32">
        <v>44120</v>
      </c>
      <c r="B209" s="32">
        <v>4935.8598629999997</v>
      </c>
      <c r="C209" s="33">
        <f t="shared" si="5"/>
        <v>2.0349678669058004</v>
      </c>
      <c r="E209" s="32">
        <v>-3.1725156261089536E-2</v>
      </c>
    </row>
    <row r="210" spans="1:5" x14ac:dyDescent="0.3">
      <c r="A210" s="32">
        <v>44123</v>
      </c>
      <c r="B210" s="32">
        <v>4942.6201170000004</v>
      </c>
      <c r="C210" s="33">
        <f t="shared" si="5"/>
        <v>0.13696203270835677</v>
      </c>
      <c r="E210" s="32">
        <v>-2.8049532060927189E-2</v>
      </c>
    </row>
    <row r="211" spans="1:5" x14ac:dyDescent="0.3">
      <c r="A211" s="32">
        <v>44124</v>
      </c>
      <c r="B211" s="32">
        <v>4929.2797849999997</v>
      </c>
      <c r="C211" s="33">
        <f t="shared" si="5"/>
        <v>-0.26990405259180211</v>
      </c>
      <c r="E211" s="32">
        <v>-2.0615739220012485E-2</v>
      </c>
    </row>
    <row r="212" spans="1:5" x14ac:dyDescent="0.3">
      <c r="A212" s="32">
        <v>44125</v>
      </c>
      <c r="B212" s="32">
        <v>4853.9501950000003</v>
      </c>
      <c r="C212" s="33">
        <f t="shared" si="5"/>
        <v>-1.5282068230176424</v>
      </c>
      <c r="E212" s="32">
        <v>-2.0023528798076749E-2</v>
      </c>
    </row>
    <row r="213" spans="1:5" x14ac:dyDescent="0.3">
      <c r="A213" s="32">
        <v>44126</v>
      </c>
      <c r="B213" s="32">
        <v>4851.3798829999996</v>
      </c>
      <c r="C213" s="33">
        <f t="shared" si="5"/>
        <v>-5.2952994916354718E-2</v>
      </c>
      <c r="E213" s="32">
        <v>-1.7281177853174061E-2</v>
      </c>
    </row>
    <row r="214" spans="1:5" x14ac:dyDescent="0.3">
      <c r="A214" s="32">
        <v>44127</v>
      </c>
      <c r="B214" s="32">
        <v>4909.6401370000003</v>
      </c>
      <c r="C214" s="33">
        <f t="shared" si="5"/>
        <v>1.2009006799107576</v>
      </c>
      <c r="E214" s="32">
        <v>-1.6062752244125508E-2</v>
      </c>
    </row>
    <row r="215" spans="1:5" x14ac:dyDescent="0.3">
      <c r="A215" s="32">
        <v>44130</v>
      </c>
      <c r="B215" s="32">
        <v>4816.1201170000004</v>
      </c>
      <c r="C215" s="33">
        <f t="shared" si="5"/>
        <v>-1.9048243331566181</v>
      </c>
      <c r="E215" s="32">
        <v>-1.4647351098745676E-2</v>
      </c>
    </row>
    <row r="216" spans="1:5" x14ac:dyDescent="0.3">
      <c r="A216" s="32">
        <v>44131</v>
      </c>
      <c r="B216" s="32">
        <v>4730.6601559999999</v>
      </c>
      <c r="C216" s="33">
        <f t="shared" si="5"/>
        <v>-1.7744565941854906</v>
      </c>
      <c r="E216" s="32">
        <v>-1.1888325646982806E-2</v>
      </c>
    </row>
    <row r="217" spans="1:5" x14ac:dyDescent="0.3">
      <c r="A217" s="32">
        <v>44132</v>
      </c>
      <c r="B217" s="32">
        <v>4571.1201170000004</v>
      </c>
      <c r="C217" s="33">
        <f t="shared" si="5"/>
        <v>-3.3724688254693458</v>
      </c>
      <c r="E217" s="32">
        <v>-1.1085472625780116E-2</v>
      </c>
    </row>
    <row r="218" spans="1:5" x14ac:dyDescent="0.3">
      <c r="A218" s="32">
        <v>44133</v>
      </c>
      <c r="B218" s="32">
        <v>4569.669922</v>
      </c>
      <c r="C218" s="33">
        <f t="shared" si="5"/>
        <v>-3.1725156261089536E-2</v>
      </c>
      <c r="E218" s="32">
        <v>-1.0079416032551299E-2</v>
      </c>
    </row>
    <row r="219" spans="1:5" x14ac:dyDescent="0.3">
      <c r="A219" s="32">
        <v>44134</v>
      </c>
      <c r="B219" s="32">
        <v>4594.2402339999999</v>
      </c>
      <c r="C219" s="33">
        <f t="shared" si="5"/>
        <v>0.53768242388163967</v>
      </c>
      <c r="E219" s="32">
        <v>-1.3773333878085096E-3</v>
      </c>
    </row>
    <row r="220" spans="1:5" x14ac:dyDescent="0.3">
      <c r="A220" s="32">
        <v>44137</v>
      </c>
      <c r="B220" s="32">
        <v>4691.1401370000003</v>
      </c>
      <c r="C220" s="33">
        <f t="shared" si="5"/>
        <v>2.1091605589730782</v>
      </c>
      <c r="E220" s="32">
        <v>-1.0795760191519765E-3</v>
      </c>
    </row>
    <row r="221" spans="1:5" x14ac:dyDescent="0.3">
      <c r="A221" s="32">
        <v>44138</v>
      </c>
      <c r="B221" s="32">
        <v>4805.6098629999997</v>
      </c>
      <c r="C221" s="33">
        <f t="shared" si="5"/>
        <v>2.4401259109092215</v>
      </c>
      <c r="E221" s="32">
        <v>4.8353424065624498E-3</v>
      </c>
    </row>
    <row r="222" spans="1:5" x14ac:dyDescent="0.3">
      <c r="A222" s="32">
        <v>44139</v>
      </c>
      <c r="B222" s="32">
        <v>4922.8500979999999</v>
      </c>
      <c r="C222" s="33">
        <f t="shared" si="5"/>
        <v>2.4396536202963968</v>
      </c>
      <c r="E222" s="32">
        <v>7.5243483700866689E-3</v>
      </c>
    </row>
    <row r="223" spans="1:5" x14ac:dyDescent="0.3">
      <c r="A223" s="32">
        <v>44140</v>
      </c>
      <c r="B223" s="32">
        <v>4983.9902339999999</v>
      </c>
      <c r="C223" s="33">
        <f t="shared" si="5"/>
        <v>1.2419662346582381</v>
      </c>
      <c r="E223" s="32">
        <v>7.5856895739965131E-3</v>
      </c>
    </row>
    <row r="224" spans="1:5" x14ac:dyDescent="0.3">
      <c r="A224" s="32">
        <v>44141</v>
      </c>
      <c r="B224" s="32">
        <v>4960.8798829999996</v>
      </c>
      <c r="C224" s="33">
        <f t="shared" si="5"/>
        <v>-0.46369173924830498</v>
      </c>
      <c r="E224" s="32">
        <v>1.0117271417970929E-2</v>
      </c>
    </row>
    <row r="225" spans="1:5" x14ac:dyDescent="0.3">
      <c r="A225" s="32">
        <v>44144</v>
      </c>
      <c r="B225" s="32">
        <v>5336.3198240000002</v>
      </c>
      <c r="C225" s="33">
        <f t="shared" si="5"/>
        <v>7.5680111160635528</v>
      </c>
      <c r="E225" s="32">
        <v>1.7409556993918954E-2</v>
      </c>
    </row>
    <row r="226" spans="1:5" x14ac:dyDescent="0.3">
      <c r="A226" s="32">
        <v>44145</v>
      </c>
      <c r="B226" s="32">
        <v>5418.9702150000003</v>
      </c>
      <c r="C226" s="33">
        <f t="shared" si="5"/>
        <v>1.548827538939505</v>
      </c>
      <c r="E226" s="32">
        <v>2.0814112640579117E-2</v>
      </c>
    </row>
    <row r="227" spans="1:5" x14ac:dyDescent="0.3">
      <c r="A227" s="32">
        <v>44146</v>
      </c>
      <c r="B227" s="32">
        <v>5445.2099609999996</v>
      </c>
      <c r="C227" s="33">
        <f t="shared" si="5"/>
        <v>0.4842201554709834</v>
      </c>
      <c r="E227" s="32">
        <v>2.4538110060530482E-2</v>
      </c>
    </row>
    <row r="228" spans="1:5" x14ac:dyDescent="0.3">
      <c r="A228" s="32">
        <v>44147</v>
      </c>
      <c r="B228" s="32">
        <v>5362.5698240000002</v>
      </c>
      <c r="C228" s="33">
        <f t="shared" si="5"/>
        <v>-1.5176666757001001</v>
      </c>
      <c r="E228" s="32">
        <v>2.6836057607230342E-2</v>
      </c>
    </row>
    <row r="229" spans="1:5" x14ac:dyDescent="0.3">
      <c r="A229" s="32">
        <v>44148</v>
      </c>
      <c r="B229" s="32">
        <v>5380.1601559999999</v>
      </c>
      <c r="C229" s="33">
        <f t="shared" si="5"/>
        <v>0.32802056807306873</v>
      </c>
      <c r="E229" s="32">
        <v>3.2081607870967505E-2</v>
      </c>
    </row>
    <row r="230" spans="1:5" x14ac:dyDescent="0.3">
      <c r="A230" s="32">
        <v>44151</v>
      </c>
      <c r="B230" s="32">
        <v>5471.4799800000001</v>
      </c>
      <c r="C230" s="33">
        <f t="shared" si="5"/>
        <v>1.6973439702935147</v>
      </c>
      <c r="E230" s="32">
        <v>3.3475755054892184E-2</v>
      </c>
    </row>
    <row r="231" spans="1:5" x14ac:dyDescent="0.3">
      <c r="A231" s="32">
        <v>44152</v>
      </c>
      <c r="B231" s="32">
        <v>5483</v>
      </c>
      <c r="C231" s="33">
        <f t="shared" si="5"/>
        <v>0.21054669014799046</v>
      </c>
      <c r="E231" s="32">
        <v>4.4031382934700249E-2</v>
      </c>
    </row>
    <row r="232" spans="1:5" x14ac:dyDescent="0.3">
      <c r="A232" s="32">
        <v>44153</v>
      </c>
      <c r="B232" s="32">
        <v>5511.4501950000003</v>
      </c>
      <c r="C232" s="33">
        <f t="shared" si="5"/>
        <v>0.51888008389568396</v>
      </c>
      <c r="E232" s="32">
        <v>4.468680478652956E-2</v>
      </c>
    </row>
    <row r="233" spans="1:5" x14ac:dyDescent="0.3">
      <c r="A233" s="32">
        <v>44154</v>
      </c>
      <c r="B233" s="32">
        <v>5474.6601559999999</v>
      </c>
      <c r="C233" s="33">
        <f t="shared" si="5"/>
        <v>-0.66752012080915546</v>
      </c>
      <c r="E233" s="32">
        <v>5.1021632030569405E-2</v>
      </c>
    </row>
    <row r="234" spans="1:5" x14ac:dyDescent="0.3">
      <c r="A234" s="32">
        <v>44155</v>
      </c>
      <c r="B234" s="32">
        <v>5495.8901370000003</v>
      </c>
      <c r="C234" s="33">
        <f t="shared" si="5"/>
        <v>0.38778628070151955</v>
      </c>
      <c r="E234" s="32">
        <v>5.9418951734605978E-2</v>
      </c>
    </row>
    <row r="235" spans="1:5" x14ac:dyDescent="0.3">
      <c r="A235" s="32">
        <v>44158</v>
      </c>
      <c r="B235" s="32">
        <v>5492.1499020000001</v>
      </c>
      <c r="C235" s="33">
        <f t="shared" si="5"/>
        <v>-6.8055126772273239E-2</v>
      </c>
      <c r="E235" s="32">
        <v>5.984606617443855E-2</v>
      </c>
    </row>
    <row r="236" spans="1:5" x14ac:dyDescent="0.3">
      <c r="A236" s="32">
        <v>44159</v>
      </c>
      <c r="B236" s="32">
        <v>5558.419922</v>
      </c>
      <c r="C236" s="33">
        <f t="shared" si="5"/>
        <v>1.2066316685177747</v>
      </c>
      <c r="E236" s="32">
        <v>6.4955443115811418E-2</v>
      </c>
    </row>
    <row r="237" spans="1:5" x14ac:dyDescent="0.3">
      <c r="A237" s="32">
        <v>44160</v>
      </c>
      <c r="B237" s="32">
        <v>5571.2900390000004</v>
      </c>
      <c r="C237" s="33">
        <f t="shared" si="5"/>
        <v>0.23154272582143337</v>
      </c>
      <c r="E237" s="32">
        <v>7.8692672671459546E-2</v>
      </c>
    </row>
    <row r="238" spans="1:5" x14ac:dyDescent="0.3">
      <c r="A238" s="32">
        <v>44161</v>
      </c>
      <c r="B238" s="32">
        <v>5566.7900390000004</v>
      </c>
      <c r="C238" s="33">
        <f t="shared" si="5"/>
        <v>-8.0771239129523262E-2</v>
      </c>
      <c r="E238" s="32">
        <v>8.0514029841730395E-2</v>
      </c>
    </row>
    <row r="239" spans="1:5" x14ac:dyDescent="0.3">
      <c r="A239" s="32">
        <v>44162</v>
      </c>
      <c r="B239" s="32">
        <v>5598.1801759999998</v>
      </c>
      <c r="C239" s="33">
        <f t="shared" si="5"/>
        <v>0.56388217949815533</v>
      </c>
      <c r="E239" s="32">
        <v>8.5737732567704436E-2</v>
      </c>
    </row>
    <row r="240" spans="1:5" x14ac:dyDescent="0.3">
      <c r="A240" s="32">
        <v>44165</v>
      </c>
      <c r="B240" s="32">
        <v>5518.5498049999997</v>
      </c>
      <c r="C240" s="33">
        <f t="shared" si="5"/>
        <v>-1.4224331567852024</v>
      </c>
      <c r="E240" s="32">
        <v>8.6091597457392505E-2</v>
      </c>
    </row>
    <row r="241" spans="1:5" x14ac:dyDescent="0.3">
      <c r="A241" s="32">
        <v>44166</v>
      </c>
      <c r="B241" s="32">
        <v>5581.6401370000003</v>
      </c>
      <c r="C241" s="33">
        <f t="shared" si="5"/>
        <v>1.1432411453972675</v>
      </c>
      <c r="E241" s="32">
        <v>8.9867354710010339E-2</v>
      </c>
    </row>
    <row r="242" spans="1:5" x14ac:dyDescent="0.3">
      <c r="A242" s="32">
        <v>44167</v>
      </c>
      <c r="B242" s="32">
        <v>5583.0097660000001</v>
      </c>
      <c r="C242" s="33">
        <f t="shared" si="5"/>
        <v>2.4538110060530482E-2</v>
      </c>
      <c r="E242" s="32">
        <v>9.5016908087629942E-2</v>
      </c>
    </row>
    <row r="243" spans="1:5" x14ac:dyDescent="0.3">
      <c r="A243" s="32">
        <v>44168</v>
      </c>
      <c r="B243" s="32">
        <v>5574.3598629999997</v>
      </c>
      <c r="C243" s="33">
        <f t="shared" si="5"/>
        <v>-0.15493261453127913</v>
      </c>
      <c r="E243" s="32">
        <v>9.6908637632131464E-2</v>
      </c>
    </row>
    <row r="244" spans="1:5" x14ac:dyDescent="0.3">
      <c r="A244" s="32">
        <v>44169</v>
      </c>
      <c r="B244" s="32">
        <v>5609.1499020000001</v>
      </c>
      <c r="C244" s="33">
        <f t="shared" si="5"/>
        <v>0.62410823583386643</v>
      </c>
      <c r="E244" s="32">
        <v>9.943669480438061E-2</v>
      </c>
    </row>
    <row r="245" spans="1:5" x14ac:dyDescent="0.3">
      <c r="A245" s="32">
        <v>44172</v>
      </c>
      <c r="B245" s="32">
        <v>5573.3798829999996</v>
      </c>
      <c r="C245" s="33">
        <f t="shared" si="5"/>
        <v>-0.63770838050247747</v>
      </c>
      <c r="E245" s="32">
        <v>0.10093978013532554</v>
      </c>
    </row>
    <row r="246" spans="1:5" x14ac:dyDescent="0.3">
      <c r="A246" s="32">
        <v>44173</v>
      </c>
      <c r="B246" s="32">
        <v>5560.669922</v>
      </c>
      <c r="C246" s="33">
        <f t="shared" si="5"/>
        <v>-0.22804763477127524</v>
      </c>
      <c r="E246" s="32">
        <v>0.10317920293320186</v>
      </c>
    </row>
    <row r="247" spans="1:5" x14ac:dyDescent="0.3">
      <c r="A247" s="32">
        <v>44174</v>
      </c>
      <c r="B247" s="32">
        <v>5546.8198240000002</v>
      </c>
      <c r="C247" s="33">
        <f t="shared" si="5"/>
        <v>-0.24907247137982325</v>
      </c>
      <c r="E247" s="32">
        <v>0.10530922586515727</v>
      </c>
    </row>
    <row r="248" spans="1:5" x14ac:dyDescent="0.3">
      <c r="A248" s="32">
        <v>44175</v>
      </c>
      <c r="B248" s="32">
        <v>5549.6499020000001</v>
      </c>
      <c r="C248" s="33">
        <f t="shared" si="5"/>
        <v>5.1021632030569405E-2</v>
      </c>
      <c r="E248" s="32">
        <v>0.10642030805564863</v>
      </c>
    </row>
    <row r="249" spans="1:5" x14ac:dyDescent="0.3">
      <c r="A249" s="32">
        <v>44176</v>
      </c>
      <c r="B249" s="32">
        <v>5507.5498049999997</v>
      </c>
      <c r="C249" s="33">
        <f t="shared" si="5"/>
        <v>-0.75860815985578289</v>
      </c>
      <c r="E249" s="32">
        <v>0.11384791967720154</v>
      </c>
    </row>
    <row r="250" spans="1:5" x14ac:dyDescent="0.3">
      <c r="A250" s="32">
        <v>44179</v>
      </c>
      <c r="B250" s="32">
        <v>5527.8398440000001</v>
      </c>
      <c r="C250" s="33">
        <f t="shared" si="5"/>
        <v>0.36840409471341012</v>
      </c>
      <c r="E250" s="32">
        <v>0.11893560604263184</v>
      </c>
    </row>
    <row r="251" spans="1:5" x14ac:dyDescent="0.3">
      <c r="A251" s="32">
        <v>44180</v>
      </c>
      <c r="B251" s="32">
        <v>5530.3100590000004</v>
      </c>
      <c r="C251" s="33">
        <f t="shared" si="5"/>
        <v>4.468680478652956E-2</v>
      </c>
      <c r="E251" s="32">
        <v>0.12805515811432119</v>
      </c>
    </row>
    <row r="252" spans="1:5" x14ac:dyDescent="0.3">
      <c r="A252" s="32">
        <v>44181</v>
      </c>
      <c r="B252" s="32">
        <v>5547.6801759999998</v>
      </c>
      <c r="C252" s="33">
        <f t="shared" si="5"/>
        <v>0.31408938765976485</v>
      </c>
      <c r="E252" s="32">
        <v>0.13163422251489743</v>
      </c>
    </row>
    <row r="253" spans="1:5" x14ac:dyDescent="0.3">
      <c r="A253" s="32">
        <v>44182</v>
      </c>
      <c r="B253" s="32">
        <v>5549.4599609999996</v>
      </c>
      <c r="C253" s="33">
        <f t="shared" si="5"/>
        <v>3.2081607870967505E-2</v>
      </c>
      <c r="E253" s="32">
        <v>0.13570475827597728</v>
      </c>
    </row>
    <row r="254" spans="1:5" x14ac:dyDescent="0.3">
      <c r="A254" s="32">
        <v>44183</v>
      </c>
      <c r="B254" s="32">
        <v>5527.8398440000001</v>
      </c>
      <c r="C254" s="33">
        <f t="shared" si="5"/>
        <v>-0.38958956640717141</v>
      </c>
      <c r="E254" s="32">
        <v>0.13696203270835677</v>
      </c>
    </row>
    <row r="255" spans="1:5" x14ac:dyDescent="0.3">
      <c r="A255" s="32">
        <v>44186</v>
      </c>
      <c r="B255" s="32">
        <v>5393.3398440000001</v>
      </c>
      <c r="C255" s="33">
        <f t="shared" si="5"/>
        <v>-2.4331385097198197</v>
      </c>
      <c r="E255" s="32">
        <v>0.14300811166525387</v>
      </c>
    </row>
    <row r="256" spans="1:5" x14ac:dyDescent="0.3">
      <c r="A256" s="32">
        <v>44187</v>
      </c>
      <c r="B256" s="32">
        <v>5466.8598629999997</v>
      </c>
      <c r="C256" s="33">
        <f t="shared" si="5"/>
        <v>1.3631631072124888</v>
      </c>
      <c r="E256" s="32">
        <v>0.143490809288501</v>
      </c>
    </row>
    <row r="257" spans="1:5" x14ac:dyDescent="0.3">
      <c r="A257" s="32">
        <v>44188</v>
      </c>
      <c r="B257" s="32">
        <v>5527.5898440000001</v>
      </c>
      <c r="C257" s="33">
        <f t="shared" si="5"/>
        <v>1.1108750273813341</v>
      </c>
      <c r="E257" s="32">
        <v>0.14888936311308598</v>
      </c>
    </row>
    <row r="258" spans="1:5" x14ac:dyDescent="0.3">
      <c r="A258" s="32">
        <v>44189</v>
      </c>
      <c r="B258" s="32">
        <v>5522.0097660000001</v>
      </c>
      <c r="C258" s="33">
        <f t="shared" si="5"/>
        <v>-0.10094956676383889</v>
      </c>
      <c r="E258" s="32">
        <v>0.15301431778721536</v>
      </c>
    </row>
    <row r="259" spans="1:5" x14ac:dyDescent="0.3">
      <c r="A259" s="32">
        <v>44193</v>
      </c>
      <c r="B259" s="32">
        <v>5588.3798829999996</v>
      </c>
      <c r="C259" s="33">
        <f t="shared" ref="C259:C322" si="6">IFERROR(100*(B259-B258)/B258,"")</f>
        <v>1.2019195874779531</v>
      </c>
      <c r="E259" s="32">
        <v>0.16082043758726366</v>
      </c>
    </row>
    <row r="260" spans="1:5" x14ac:dyDescent="0.3">
      <c r="A260" s="32">
        <v>44194</v>
      </c>
      <c r="B260" s="32">
        <v>5611.7900390000004</v>
      </c>
      <c r="C260" s="33">
        <f t="shared" si="6"/>
        <v>0.41890774231750322</v>
      </c>
      <c r="E260" s="32">
        <v>0.18154124036581629</v>
      </c>
    </row>
    <row r="261" spans="1:5" x14ac:dyDescent="0.3">
      <c r="A261" s="32">
        <v>44195</v>
      </c>
      <c r="B261" s="32">
        <v>5599.4101559999999</v>
      </c>
      <c r="C261" s="33">
        <f t="shared" si="6"/>
        <v>-0.22060488567755765</v>
      </c>
      <c r="E261" s="32">
        <v>0.1826133672091757</v>
      </c>
    </row>
    <row r="262" spans="1:5" x14ac:dyDescent="0.3">
      <c r="A262" s="32">
        <v>44196</v>
      </c>
      <c r="B262" s="32">
        <v>5551.4101559999999</v>
      </c>
      <c r="C262" s="33">
        <f t="shared" si="6"/>
        <v>-0.85723314889812119</v>
      </c>
      <c r="E262" s="32">
        <v>0.18754643506390728</v>
      </c>
    </row>
    <row r="263" spans="1:5" x14ac:dyDescent="0.3">
      <c r="A263" s="32">
        <v>44200</v>
      </c>
      <c r="B263" s="32">
        <v>5588.9599609999996</v>
      </c>
      <c r="C263" s="33">
        <f t="shared" si="6"/>
        <v>0.67640120158326944</v>
      </c>
      <c r="E263" s="32">
        <v>0.18990093808998026</v>
      </c>
    </row>
    <row r="264" spans="1:5" x14ac:dyDescent="0.3">
      <c r="A264" s="32">
        <v>44201</v>
      </c>
      <c r="B264" s="32">
        <v>5564.6000979999999</v>
      </c>
      <c r="C264" s="33">
        <f t="shared" si="6"/>
        <v>-0.43585681718931318</v>
      </c>
      <c r="E264" s="32">
        <v>0.19082841084669444</v>
      </c>
    </row>
    <row r="265" spans="1:5" x14ac:dyDescent="0.3">
      <c r="A265" s="32">
        <v>44202</v>
      </c>
      <c r="B265" s="32">
        <v>5630.6000979999999</v>
      </c>
      <c r="C265" s="33">
        <f t="shared" si="6"/>
        <v>1.1860690586502591</v>
      </c>
      <c r="E265" s="32">
        <v>0.19150729563919169</v>
      </c>
    </row>
    <row r="266" spans="1:5" x14ac:dyDescent="0.3">
      <c r="A266" s="32">
        <v>44203</v>
      </c>
      <c r="B266" s="32">
        <v>5669.8500979999999</v>
      </c>
      <c r="C266" s="33">
        <f t="shared" si="6"/>
        <v>0.6970837800031594</v>
      </c>
      <c r="E266" s="32">
        <v>0.19716502325611812</v>
      </c>
    </row>
    <row r="267" spans="1:5" x14ac:dyDescent="0.3">
      <c r="A267" s="32">
        <v>44204</v>
      </c>
      <c r="B267" s="32">
        <v>5706.8798829999996</v>
      </c>
      <c r="C267" s="33">
        <f t="shared" si="6"/>
        <v>0.65309989435279281</v>
      </c>
      <c r="E267" s="32">
        <v>0.1974881480078437</v>
      </c>
    </row>
    <row r="268" spans="1:5" x14ac:dyDescent="0.3">
      <c r="A268" s="32">
        <v>44207</v>
      </c>
      <c r="B268" s="32">
        <v>5662.4301759999998</v>
      </c>
      <c r="C268" s="33">
        <f t="shared" si="6"/>
        <v>-0.77887931604113925</v>
      </c>
      <c r="E268" s="32">
        <v>0.19775348158375128</v>
      </c>
    </row>
    <row r="269" spans="1:5" x14ac:dyDescent="0.3">
      <c r="A269" s="32">
        <v>44208</v>
      </c>
      <c r="B269" s="32">
        <v>5650.9702150000003</v>
      </c>
      <c r="C269" s="33">
        <f t="shared" si="6"/>
        <v>-0.20238591282895083</v>
      </c>
      <c r="E269" s="32">
        <v>0.20322657048011641</v>
      </c>
    </row>
    <row r="270" spans="1:5" x14ac:dyDescent="0.3">
      <c r="A270" s="32">
        <v>44209</v>
      </c>
      <c r="B270" s="32">
        <v>5662.669922</v>
      </c>
      <c r="C270" s="33">
        <f t="shared" si="6"/>
        <v>0.20703890756571192</v>
      </c>
      <c r="E270" s="32">
        <v>0.20424871374634135</v>
      </c>
    </row>
    <row r="271" spans="1:5" x14ac:dyDescent="0.3">
      <c r="A271" s="32">
        <v>44210</v>
      </c>
      <c r="B271" s="32">
        <v>5681.1401370000003</v>
      </c>
      <c r="C271" s="33">
        <f t="shared" si="6"/>
        <v>0.32617502440397905</v>
      </c>
      <c r="E271" s="32">
        <v>0.20457808843823955</v>
      </c>
    </row>
    <row r="272" spans="1:5" x14ac:dyDescent="0.3">
      <c r="A272" s="32">
        <v>44211</v>
      </c>
      <c r="B272" s="32">
        <v>5611.6899409999996</v>
      </c>
      <c r="C272" s="33">
        <f t="shared" si="6"/>
        <v>-1.2224693340635453</v>
      </c>
      <c r="E272" s="32">
        <v>0.20703890756571192</v>
      </c>
    </row>
    <row r="273" spans="1:5" x14ac:dyDescent="0.3">
      <c r="A273" s="32">
        <v>44214</v>
      </c>
      <c r="B273" s="32">
        <v>5617.2700199999999</v>
      </c>
      <c r="C273" s="33">
        <f t="shared" si="6"/>
        <v>9.943669480438061E-2</v>
      </c>
      <c r="E273" s="32">
        <v>0.21054669014799046</v>
      </c>
    </row>
    <row r="274" spans="1:5" x14ac:dyDescent="0.3">
      <c r="A274" s="32">
        <v>44215</v>
      </c>
      <c r="B274" s="32">
        <v>5598.6098629999997</v>
      </c>
      <c r="C274" s="33">
        <f t="shared" si="6"/>
        <v>-0.33219262975719038</v>
      </c>
      <c r="E274" s="32">
        <v>0.21197461443643967</v>
      </c>
    </row>
    <row r="275" spans="1:5" x14ac:dyDescent="0.3">
      <c r="A275" s="32">
        <v>44216</v>
      </c>
      <c r="B275" s="32">
        <v>5628.4399409999996</v>
      </c>
      <c r="C275" s="33">
        <f t="shared" si="6"/>
        <v>0.53281222892740721</v>
      </c>
      <c r="E275" s="32">
        <v>0.21499838969888721</v>
      </c>
    </row>
    <row r="276" spans="1:5" x14ac:dyDescent="0.3">
      <c r="A276" s="32">
        <v>44217</v>
      </c>
      <c r="B276" s="32">
        <v>5590.7900390000004</v>
      </c>
      <c r="C276" s="33">
        <f t="shared" si="6"/>
        <v>-0.66892251484715992</v>
      </c>
      <c r="E276" s="32">
        <v>0.21793081368499917</v>
      </c>
    </row>
    <row r="277" spans="1:5" x14ac:dyDescent="0.3">
      <c r="A277" s="32">
        <v>44218</v>
      </c>
      <c r="B277" s="32">
        <v>5559.5698240000002</v>
      </c>
      <c r="C277" s="33">
        <f t="shared" si="6"/>
        <v>-0.55842224054589074</v>
      </c>
      <c r="E277" s="32">
        <v>0.22402700968611813</v>
      </c>
    </row>
    <row r="278" spans="1:5" x14ac:dyDescent="0.3">
      <c r="A278" s="32">
        <v>44221</v>
      </c>
      <c r="B278" s="32">
        <v>5472.3598629999997</v>
      </c>
      <c r="C278" s="33">
        <f t="shared" si="6"/>
        <v>-1.5686458442076845</v>
      </c>
      <c r="E278" s="32">
        <v>0.23154272582143337</v>
      </c>
    </row>
    <row r="279" spans="1:5" x14ac:dyDescent="0.3">
      <c r="A279" s="32">
        <v>44222</v>
      </c>
      <c r="B279" s="32">
        <v>5523.5200199999999</v>
      </c>
      <c r="C279" s="33">
        <f t="shared" si="6"/>
        <v>0.93488290757168457</v>
      </c>
      <c r="E279" s="32">
        <v>0.23737200155948462</v>
      </c>
    </row>
    <row r="280" spans="1:5" x14ac:dyDescent="0.3">
      <c r="A280" s="32">
        <v>44223</v>
      </c>
      <c r="B280" s="32">
        <v>5459.6201170000004</v>
      </c>
      <c r="C280" s="33">
        <f t="shared" si="6"/>
        <v>-1.1568692205084021</v>
      </c>
      <c r="E280" s="32">
        <v>0.2377026180591621</v>
      </c>
    </row>
    <row r="281" spans="1:5" x14ac:dyDescent="0.3">
      <c r="A281" s="32">
        <v>44224</v>
      </c>
      <c r="B281" s="32">
        <v>5510.5200199999999</v>
      </c>
      <c r="C281" s="33">
        <f t="shared" si="6"/>
        <v>0.93229752087528872</v>
      </c>
      <c r="E281" s="32">
        <v>0.23837482748361771</v>
      </c>
    </row>
    <row r="282" spans="1:5" x14ac:dyDescent="0.3">
      <c r="A282" s="32">
        <v>44225</v>
      </c>
      <c r="B282" s="32">
        <v>5399.2099609999996</v>
      </c>
      <c r="C282" s="33">
        <f t="shared" si="6"/>
        <v>-2.0199556229903757</v>
      </c>
      <c r="E282" s="32">
        <v>0.26467502495073109</v>
      </c>
    </row>
    <row r="283" spans="1:5" x14ac:dyDescent="0.3">
      <c r="A283" s="32">
        <v>44228</v>
      </c>
      <c r="B283" s="32">
        <v>5461.6801759999998</v>
      </c>
      <c r="C283" s="33">
        <f t="shared" si="6"/>
        <v>1.1570251101779718</v>
      </c>
      <c r="E283" s="32">
        <v>0.27350699386200511</v>
      </c>
    </row>
    <row r="284" spans="1:5" x14ac:dyDescent="0.3">
      <c r="A284" s="32">
        <v>44229</v>
      </c>
      <c r="B284" s="32">
        <v>5563.1098629999997</v>
      </c>
      <c r="C284" s="33">
        <f t="shared" si="6"/>
        <v>1.8571150951992292</v>
      </c>
      <c r="E284" s="32">
        <v>0.27793535425577837</v>
      </c>
    </row>
    <row r="285" spans="1:5" x14ac:dyDescent="0.3">
      <c r="A285" s="32">
        <v>44230</v>
      </c>
      <c r="B285" s="32">
        <v>5563.0498049999997</v>
      </c>
      <c r="C285" s="33">
        <f t="shared" si="6"/>
        <v>-1.0795760191519765E-3</v>
      </c>
      <c r="E285" s="32">
        <v>0.27871285087081782</v>
      </c>
    </row>
    <row r="286" spans="1:5" x14ac:dyDescent="0.3">
      <c r="A286" s="32">
        <v>44231</v>
      </c>
      <c r="B286" s="32">
        <v>5608.5400390000004</v>
      </c>
      <c r="C286" s="33">
        <f t="shared" si="6"/>
        <v>0.81772113489105791</v>
      </c>
      <c r="E286" s="32">
        <v>0.28092438031917344</v>
      </c>
    </row>
    <row r="287" spans="1:5" x14ac:dyDescent="0.3">
      <c r="A287" s="32">
        <v>44232</v>
      </c>
      <c r="B287" s="32">
        <v>5659.2597660000001</v>
      </c>
      <c r="C287" s="33">
        <f t="shared" si="6"/>
        <v>0.90433030070768639</v>
      </c>
      <c r="E287" s="32">
        <v>0.2924314688768514</v>
      </c>
    </row>
    <row r="288" spans="1:5" x14ac:dyDescent="0.3">
      <c r="A288" s="32">
        <v>44235</v>
      </c>
      <c r="B288" s="32">
        <v>5686.0297849999997</v>
      </c>
      <c r="C288" s="33">
        <f t="shared" si="6"/>
        <v>0.47303039808898556</v>
      </c>
      <c r="E288" s="32">
        <v>0.30608631964294131</v>
      </c>
    </row>
    <row r="289" spans="1:5" x14ac:dyDescent="0.3">
      <c r="A289" s="32">
        <v>44236</v>
      </c>
      <c r="B289" s="32">
        <v>5691.5400390000004</v>
      </c>
      <c r="C289" s="33">
        <f t="shared" si="6"/>
        <v>9.6908637632131464E-2</v>
      </c>
      <c r="E289" s="32">
        <v>0.31019321390156529</v>
      </c>
    </row>
    <row r="290" spans="1:5" x14ac:dyDescent="0.3">
      <c r="A290" s="32">
        <v>44237</v>
      </c>
      <c r="B290" s="32">
        <v>5670.7998049999997</v>
      </c>
      <c r="C290" s="33">
        <f t="shared" si="6"/>
        <v>-0.36440460504332722</v>
      </c>
      <c r="E290" s="32">
        <v>0.31103030761840639</v>
      </c>
    </row>
    <row r="291" spans="1:5" x14ac:dyDescent="0.3">
      <c r="A291" s="32">
        <v>44238</v>
      </c>
      <c r="B291" s="32">
        <v>5669.8198240000002</v>
      </c>
      <c r="C291" s="33">
        <f t="shared" si="6"/>
        <v>-1.7281177853174061E-2</v>
      </c>
      <c r="E291" s="32">
        <v>0.3138518798030554</v>
      </c>
    </row>
    <row r="292" spans="1:5" x14ac:dyDescent="0.3">
      <c r="A292" s="32">
        <v>44239</v>
      </c>
      <c r="B292" s="32">
        <v>5703.669922</v>
      </c>
      <c r="C292" s="33">
        <f t="shared" si="6"/>
        <v>0.59702246368948964</v>
      </c>
      <c r="E292" s="32">
        <v>0.31408938765976485</v>
      </c>
    </row>
    <row r="293" spans="1:5" x14ac:dyDescent="0.3">
      <c r="A293" s="32">
        <v>44242</v>
      </c>
      <c r="B293" s="32">
        <v>5786.25</v>
      </c>
      <c r="C293" s="33">
        <f t="shared" si="6"/>
        <v>1.4478411115880832</v>
      </c>
      <c r="E293" s="32">
        <v>0.31770931557598636</v>
      </c>
    </row>
    <row r="294" spans="1:5" x14ac:dyDescent="0.3">
      <c r="A294" s="32">
        <v>44243</v>
      </c>
      <c r="B294" s="32">
        <v>5786.5297849999997</v>
      </c>
      <c r="C294" s="33">
        <f t="shared" si="6"/>
        <v>4.8353424065624498E-3</v>
      </c>
      <c r="E294" s="32">
        <v>0.32239988447324647</v>
      </c>
    </row>
    <row r="295" spans="1:5" x14ac:dyDescent="0.3">
      <c r="A295" s="32">
        <v>44244</v>
      </c>
      <c r="B295" s="32">
        <v>5765.8398440000001</v>
      </c>
      <c r="C295" s="33">
        <f t="shared" si="6"/>
        <v>-0.35755352117313322</v>
      </c>
      <c r="E295" s="32">
        <v>0.32609801762985552</v>
      </c>
    </row>
    <row r="296" spans="1:5" x14ac:dyDescent="0.3">
      <c r="A296" s="32">
        <v>44245</v>
      </c>
      <c r="B296" s="32">
        <v>5728.330078</v>
      </c>
      <c r="C296" s="33">
        <f t="shared" si="6"/>
        <v>-0.65055164581155034</v>
      </c>
      <c r="E296" s="32">
        <v>0.32617502440397905</v>
      </c>
    </row>
    <row r="297" spans="1:5" x14ac:dyDescent="0.3">
      <c r="A297" s="32">
        <v>44246</v>
      </c>
      <c r="B297" s="32">
        <v>5773.5498049999997</v>
      </c>
      <c r="C297" s="33">
        <f t="shared" si="6"/>
        <v>0.78940505145939133</v>
      </c>
      <c r="E297" s="32">
        <v>0.32802056807306873</v>
      </c>
    </row>
    <row r="298" spans="1:5" x14ac:dyDescent="0.3">
      <c r="A298" s="32">
        <v>44249</v>
      </c>
      <c r="B298" s="32">
        <v>5767.4399409999996</v>
      </c>
      <c r="C298" s="33">
        <f t="shared" si="6"/>
        <v>-0.10582508519643777</v>
      </c>
      <c r="E298" s="32">
        <v>0.33344072487577242</v>
      </c>
    </row>
    <row r="299" spans="1:5" x14ac:dyDescent="0.3">
      <c r="A299" s="32">
        <v>44250</v>
      </c>
      <c r="B299" s="32">
        <v>5779.8398440000001</v>
      </c>
      <c r="C299" s="33">
        <f t="shared" si="6"/>
        <v>0.21499838969888721</v>
      </c>
      <c r="E299" s="32">
        <v>0.33625276376268676</v>
      </c>
    </row>
    <row r="300" spans="1:5" x14ac:dyDescent="0.3">
      <c r="A300" s="32">
        <v>44251</v>
      </c>
      <c r="B300" s="32">
        <v>5797.9799800000001</v>
      </c>
      <c r="C300" s="33">
        <f t="shared" si="6"/>
        <v>0.3138518798030554</v>
      </c>
      <c r="E300" s="32">
        <v>0.34098477606012478</v>
      </c>
    </row>
    <row r="301" spans="1:5" x14ac:dyDescent="0.3">
      <c r="A301" s="32">
        <v>44252</v>
      </c>
      <c r="B301" s="32">
        <v>5783.8901370000003</v>
      </c>
      <c r="C301" s="33">
        <f t="shared" si="6"/>
        <v>-0.24301296397370012</v>
      </c>
      <c r="E301" s="32">
        <v>0.34573535774641467</v>
      </c>
    </row>
    <row r="302" spans="1:5" x14ac:dyDescent="0.3">
      <c r="A302" s="32">
        <v>44253</v>
      </c>
      <c r="B302" s="32">
        <v>5703.2202150000003</v>
      </c>
      <c r="C302" s="33">
        <f t="shared" si="6"/>
        <v>-1.3947346870222899</v>
      </c>
      <c r="E302" s="32">
        <v>0.34993156428933203</v>
      </c>
    </row>
    <row r="303" spans="1:5" x14ac:dyDescent="0.3">
      <c r="A303" s="32">
        <v>44256</v>
      </c>
      <c r="B303" s="32">
        <v>5792.7900390000004</v>
      </c>
      <c r="C303" s="33">
        <f t="shared" si="6"/>
        <v>1.5705131596430939</v>
      </c>
      <c r="E303" s="32">
        <v>0.35019189820387348</v>
      </c>
    </row>
    <row r="304" spans="1:5" x14ac:dyDescent="0.3">
      <c r="A304" s="32">
        <v>44257</v>
      </c>
      <c r="B304" s="32">
        <v>5809.7299800000001</v>
      </c>
      <c r="C304" s="33">
        <f t="shared" si="6"/>
        <v>0.2924314688768514</v>
      </c>
      <c r="E304" s="32">
        <v>0.35238879962072228</v>
      </c>
    </row>
    <row r="305" spans="1:5" x14ac:dyDescent="0.3">
      <c r="A305" s="32">
        <v>44258</v>
      </c>
      <c r="B305" s="32">
        <v>5830.0600590000004</v>
      </c>
      <c r="C305" s="33">
        <f t="shared" si="6"/>
        <v>0.34993156428933203</v>
      </c>
      <c r="E305" s="32">
        <v>0.3569556118443491</v>
      </c>
    </row>
    <row r="306" spans="1:5" x14ac:dyDescent="0.3">
      <c r="A306" s="32">
        <v>44259</v>
      </c>
      <c r="B306" s="32">
        <v>5830.6499020000001</v>
      </c>
      <c r="C306" s="33">
        <f t="shared" si="6"/>
        <v>1.0117271417970929E-2</v>
      </c>
      <c r="E306" s="32">
        <v>0.36386052764190147</v>
      </c>
    </row>
    <row r="307" spans="1:5" x14ac:dyDescent="0.3">
      <c r="A307" s="32">
        <v>44260</v>
      </c>
      <c r="B307" s="32">
        <v>5782.6499020000001</v>
      </c>
      <c r="C307" s="33">
        <f t="shared" si="6"/>
        <v>-0.82323584517628612</v>
      </c>
      <c r="E307" s="32">
        <v>0.36840409471341012</v>
      </c>
    </row>
    <row r="308" spans="1:5" x14ac:dyDescent="0.3">
      <c r="A308" s="32">
        <v>44263</v>
      </c>
      <c r="B308" s="32">
        <v>5902.9902339999999</v>
      </c>
      <c r="C308" s="33">
        <f t="shared" si="6"/>
        <v>2.0810585810906272</v>
      </c>
      <c r="E308" s="32">
        <v>0.37008342446715836</v>
      </c>
    </row>
    <row r="309" spans="1:5" x14ac:dyDescent="0.3">
      <c r="A309" s="32">
        <v>44264</v>
      </c>
      <c r="B309" s="32">
        <v>5924.9702150000003</v>
      </c>
      <c r="C309" s="33">
        <f t="shared" si="6"/>
        <v>0.37235333498267154</v>
      </c>
      <c r="E309" s="32">
        <v>0.37235333498267154</v>
      </c>
    </row>
    <row r="310" spans="1:5" x14ac:dyDescent="0.3">
      <c r="A310" s="32">
        <v>44265</v>
      </c>
      <c r="B310" s="32">
        <v>5990.5498049999997</v>
      </c>
      <c r="C310" s="33">
        <f t="shared" si="6"/>
        <v>1.1068340872663673</v>
      </c>
      <c r="E310" s="32">
        <v>0.37853617557794411</v>
      </c>
    </row>
    <row r="311" spans="1:5" x14ac:dyDescent="0.3">
      <c r="A311" s="32">
        <v>44266</v>
      </c>
      <c r="B311" s="32">
        <v>6033.7597660000001</v>
      </c>
      <c r="C311" s="33">
        <f t="shared" si="6"/>
        <v>0.72130209090216346</v>
      </c>
      <c r="E311" s="32">
        <v>0.38387395138121355</v>
      </c>
    </row>
    <row r="312" spans="1:5" x14ac:dyDescent="0.3">
      <c r="A312" s="32">
        <v>44267</v>
      </c>
      <c r="B312" s="32">
        <v>6046.5498049999997</v>
      </c>
      <c r="C312" s="33">
        <f t="shared" si="6"/>
        <v>0.21197461443643967</v>
      </c>
      <c r="E312" s="32">
        <v>0.38778628070151955</v>
      </c>
    </row>
    <row r="313" spans="1:5" x14ac:dyDescent="0.3">
      <c r="A313" s="32">
        <v>44270</v>
      </c>
      <c r="B313" s="32">
        <v>6035.9702150000003</v>
      </c>
      <c r="C313" s="33">
        <f t="shared" si="6"/>
        <v>-0.17496903757000265</v>
      </c>
      <c r="E313" s="32">
        <v>0.39585355366283836</v>
      </c>
    </row>
    <row r="314" spans="1:5" x14ac:dyDescent="0.3">
      <c r="A314" s="32">
        <v>44271</v>
      </c>
      <c r="B314" s="32">
        <v>6055.4301759999998</v>
      </c>
      <c r="C314" s="33">
        <f t="shared" si="6"/>
        <v>0.32239988447324647</v>
      </c>
      <c r="E314" s="32">
        <v>0.40219965104904287</v>
      </c>
    </row>
    <row r="315" spans="1:5" x14ac:dyDescent="0.3">
      <c r="A315" s="32">
        <v>44272</v>
      </c>
      <c r="B315" s="32">
        <v>6054.8198240000002</v>
      </c>
      <c r="C315" s="33">
        <f t="shared" si="6"/>
        <v>-1.0079416032551299E-2</v>
      </c>
      <c r="E315" s="32">
        <v>0.40882839048075309</v>
      </c>
    </row>
    <row r="316" spans="1:5" x14ac:dyDescent="0.3">
      <c r="A316" s="32">
        <v>44273</v>
      </c>
      <c r="B316" s="32">
        <v>6062.7900390000004</v>
      </c>
      <c r="C316" s="33">
        <f t="shared" si="6"/>
        <v>0.13163422251489743</v>
      </c>
      <c r="E316" s="32">
        <v>0.41168928609895855</v>
      </c>
    </row>
    <row r="317" spans="1:5" x14ac:dyDescent="0.3">
      <c r="A317" s="32">
        <v>44274</v>
      </c>
      <c r="B317" s="32">
        <v>5997.9599609999996</v>
      </c>
      <c r="C317" s="33">
        <f t="shared" si="6"/>
        <v>-1.0693109539167542</v>
      </c>
      <c r="E317" s="32">
        <v>0.4174478447189382</v>
      </c>
    </row>
    <row r="318" spans="1:5" x14ac:dyDescent="0.3">
      <c r="A318" s="32">
        <v>44277</v>
      </c>
      <c r="B318" s="32">
        <v>5968.4799800000001</v>
      </c>
      <c r="C318" s="33">
        <f t="shared" si="6"/>
        <v>-0.49150012990557707</v>
      </c>
      <c r="E318" s="32">
        <v>0.41890774231750322</v>
      </c>
    </row>
    <row r="319" spans="1:5" x14ac:dyDescent="0.3">
      <c r="A319" s="32">
        <v>44278</v>
      </c>
      <c r="B319" s="32">
        <v>5945.2998049999997</v>
      </c>
      <c r="C319" s="33">
        <f t="shared" si="6"/>
        <v>-0.38837652262679478</v>
      </c>
      <c r="E319" s="32">
        <v>0.42819763971742131</v>
      </c>
    </row>
    <row r="320" spans="1:5" x14ac:dyDescent="0.3">
      <c r="A320" s="32">
        <v>44279</v>
      </c>
      <c r="B320" s="32">
        <v>5947.2900390000004</v>
      </c>
      <c r="C320" s="33">
        <f t="shared" si="6"/>
        <v>3.3475755054892184E-2</v>
      </c>
      <c r="E320" s="32">
        <v>0.42886136296131533</v>
      </c>
    </row>
    <row r="321" spans="1:5" x14ac:dyDescent="0.3">
      <c r="A321" s="32">
        <v>44280</v>
      </c>
      <c r="B321" s="32">
        <v>5952.4101559999999</v>
      </c>
      <c r="C321" s="33">
        <f t="shared" si="6"/>
        <v>8.6091597457392505E-2</v>
      </c>
      <c r="E321" s="32">
        <v>0.4448316999554584</v>
      </c>
    </row>
    <row r="322" spans="1:5" x14ac:dyDescent="0.3">
      <c r="A322" s="32">
        <v>44281</v>
      </c>
      <c r="B322" s="32">
        <v>5988.8100590000004</v>
      </c>
      <c r="C322" s="33">
        <f t="shared" si="6"/>
        <v>0.61151537017840629</v>
      </c>
      <c r="E322" s="32">
        <v>0.44582657885226079</v>
      </c>
    </row>
    <row r="323" spans="1:5" x14ac:dyDescent="0.3">
      <c r="A323" s="32">
        <v>44284</v>
      </c>
      <c r="B323" s="32">
        <v>6015.5097660000001</v>
      </c>
      <c r="C323" s="33">
        <f t="shared" ref="C323:C386" si="7">IFERROR(100*(B323-B322)/B322,"")</f>
        <v>0.44582657885226079</v>
      </c>
      <c r="E323" s="32">
        <v>0.44705868089663015</v>
      </c>
    </row>
    <row r="324" spans="1:5" x14ac:dyDescent="0.3">
      <c r="A324" s="32">
        <v>44285</v>
      </c>
      <c r="B324" s="32">
        <v>6088.0400390000004</v>
      </c>
      <c r="C324" s="33">
        <f t="shared" si="7"/>
        <v>1.2057211412064444</v>
      </c>
      <c r="E324" s="32">
        <v>0.45071288803466808</v>
      </c>
    </row>
    <row r="325" spans="1:5" x14ac:dyDescent="0.3">
      <c r="A325" s="32">
        <v>44286</v>
      </c>
      <c r="B325" s="32">
        <v>6067.2299800000001</v>
      </c>
      <c r="C325" s="33">
        <f t="shared" si="7"/>
        <v>-0.3418186947965367</v>
      </c>
      <c r="E325" s="32">
        <v>0.45116328774169562</v>
      </c>
    </row>
    <row r="326" spans="1:5" x14ac:dyDescent="0.3">
      <c r="A326" s="32">
        <v>44287</v>
      </c>
      <c r="B326" s="32">
        <v>6102.9599609999996</v>
      </c>
      <c r="C326" s="33">
        <f t="shared" si="7"/>
        <v>0.58890104904181495</v>
      </c>
      <c r="E326" s="32">
        <v>0.45685647969265281</v>
      </c>
    </row>
    <row r="327" spans="1:5" x14ac:dyDescent="0.3">
      <c r="A327" s="32">
        <v>44292</v>
      </c>
      <c r="B327" s="32">
        <v>6131.3398440000001</v>
      </c>
      <c r="C327" s="33">
        <f t="shared" si="7"/>
        <v>0.46501833833676892</v>
      </c>
      <c r="E327" s="32">
        <v>0.46501833833676892</v>
      </c>
    </row>
    <row r="328" spans="1:5" x14ac:dyDescent="0.3">
      <c r="A328" s="32">
        <v>44293</v>
      </c>
      <c r="B328" s="32">
        <v>6130.6601559999999</v>
      </c>
      <c r="C328" s="33">
        <f t="shared" si="7"/>
        <v>-1.1085472625780116E-2</v>
      </c>
      <c r="E328" s="32">
        <v>0.46869768860311439</v>
      </c>
    </row>
    <row r="329" spans="1:5" x14ac:dyDescent="0.3">
      <c r="A329" s="32">
        <v>44294</v>
      </c>
      <c r="B329" s="32">
        <v>6165.7202150000003</v>
      </c>
      <c r="C329" s="33">
        <f t="shared" si="7"/>
        <v>0.57188064756268586</v>
      </c>
      <c r="E329" s="32">
        <v>0.47303039808898556</v>
      </c>
    </row>
    <row r="330" spans="1:5" x14ac:dyDescent="0.3">
      <c r="A330" s="32">
        <v>44295</v>
      </c>
      <c r="B330" s="32">
        <v>6169.4101559999999</v>
      </c>
      <c r="C330" s="33">
        <f t="shared" si="7"/>
        <v>5.984606617443855E-2</v>
      </c>
      <c r="E330" s="32">
        <v>0.48420510878736905</v>
      </c>
    </row>
    <row r="331" spans="1:5" x14ac:dyDescent="0.3">
      <c r="A331" s="32">
        <v>44298</v>
      </c>
      <c r="B331" s="32">
        <v>6161.6801759999998</v>
      </c>
      <c r="C331" s="33">
        <f t="shared" si="7"/>
        <v>-0.12529528438763876</v>
      </c>
      <c r="E331" s="32">
        <v>0.4842201554709834</v>
      </c>
    </row>
    <row r="332" spans="1:5" x14ac:dyDescent="0.3">
      <c r="A332" s="32">
        <v>44299</v>
      </c>
      <c r="B332" s="32">
        <v>6184.1000979999999</v>
      </c>
      <c r="C332" s="33">
        <f t="shared" si="7"/>
        <v>0.36386052764190147</v>
      </c>
      <c r="E332" s="32">
        <v>0.48945780330017657</v>
      </c>
    </row>
    <row r="333" spans="1:5" x14ac:dyDescent="0.3">
      <c r="A333" s="32">
        <v>44300</v>
      </c>
      <c r="B333" s="32">
        <v>6208.580078</v>
      </c>
      <c r="C333" s="33">
        <f t="shared" si="7"/>
        <v>0.39585355366283836</v>
      </c>
      <c r="E333" s="32">
        <v>0.49057031538932877</v>
      </c>
    </row>
    <row r="334" spans="1:5" x14ac:dyDescent="0.3">
      <c r="A334" s="32">
        <v>44301</v>
      </c>
      <c r="B334" s="32">
        <v>6234.1401370000003</v>
      </c>
      <c r="C334" s="33">
        <f t="shared" si="7"/>
        <v>0.41168928609895855</v>
      </c>
      <c r="E334" s="32">
        <v>0.49131297280740771</v>
      </c>
    </row>
    <row r="335" spans="1:5" x14ac:dyDescent="0.3">
      <c r="A335" s="32">
        <v>44302</v>
      </c>
      <c r="B335" s="32">
        <v>6287.0698240000002</v>
      </c>
      <c r="C335" s="33">
        <f t="shared" si="7"/>
        <v>0.84902947057379929</v>
      </c>
      <c r="E335" s="32">
        <v>0.49496283916946715</v>
      </c>
    </row>
    <row r="336" spans="1:5" x14ac:dyDescent="0.3">
      <c r="A336" s="32">
        <v>44305</v>
      </c>
      <c r="B336" s="32">
        <v>6296.6899409999996</v>
      </c>
      <c r="C336" s="33">
        <f t="shared" si="7"/>
        <v>0.15301431778721536</v>
      </c>
      <c r="E336" s="32">
        <v>0.50813014460475148</v>
      </c>
    </row>
    <row r="337" spans="1:5" x14ac:dyDescent="0.3">
      <c r="A337" s="32">
        <v>44306</v>
      </c>
      <c r="B337" s="32">
        <v>6165.1098629999997</v>
      </c>
      <c r="C337" s="33">
        <f t="shared" si="7"/>
        <v>-2.0896705925320385</v>
      </c>
      <c r="E337" s="32">
        <v>0.51821478223604178</v>
      </c>
    </row>
    <row r="338" spans="1:5" x14ac:dyDescent="0.3">
      <c r="A338" s="32">
        <v>44307</v>
      </c>
      <c r="B338" s="32">
        <v>6210.5498049999997</v>
      </c>
      <c r="C338" s="33">
        <f t="shared" si="7"/>
        <v>0.73704999602210619</v>
      </c>
      <c r="E338" s="32">
        <v>0.51888008389568396</v>
      </c>
    </row>
    <row r="339" spans="1:5" x14ac:dyDescent="0.3">
      <c r="A339" s="32">
        <v>44308</v>
      </c>
      <c r="B339" s="32">
        <v>6267.2797849999997</v>
      </c>
      <c r="C339" s="33">
        <f t="shared" si="7"/>
        <v>0.91344537571098461</v>
      </c>
      <c r="E339" s="32">
        <v>0.5250018545632924</v>
      </c>
    </row>
    <row r="340" spans="1:5" x14ac:dyDescent="0.3">
      <c r="A340" s="32">
        <v>44309</v>
      </c>
      <c r="B340" s="32">
        <v>6257.9399409999996</v>
      </c>
      <c r="C340" s="33">
        <f t="shared" si="7"/>
        <v>-0.14902548346978076</v>
      </c>
      <c r="E340" s="32">
        <v>0.52748883767035504</v>
      </c>
    </row>
    <row r="341" spans="1:5" x14ac:dyDescent="0.3">
      <c r="A341" s="32">
        <v>44312</v>
      </c>
      <c r="B341" s="32">
        <v>6275.5200199999999</v>
      </c>
      <c r="C341" s="33">
        <f t="shared" si="7"/>
        <v>0.28092438031917344</v>
      </c>
      <c r="E341" s="32">
        <v>0.52951045687202591</v>
      </c>
    </row>
    <row r="342" spans="1:5" x14ac:dyDescent="0.3">
      <c r="A342" s="32">
        <v>44313</v>
      </c>
      <c r="B342" s="32">
        <v>6273.7597660000001</v>
      </c>
      <c r="C342" s="33">
        <f t="shared" si="7"/>
        <v>-2.8049532060927189E-2</v>
      </c>
      <c r="E342" s="32">
        <v>0.53281222892740721</v>
      </c>
    </row>
    <row r="343" spans="1:5" x14ac:dyDescent="0.3">
      <c r="A343" s="32">
        <v>44314</v>
      </c>
      <c r="B343" s="32">
        <v>6306.9799800000001</v>
      </c>
      <c r="C343" s="33">
        <f t="shared" si="7"/>
        <v>0.52951045687202591</v>
      </c>
      <c r="E343" s="32">
        <v>0.53434049367546932</v>
      </c>
    </row>
    <row r="344" spans="1:5" x14ac:dyDescent="0.3">
      <c r="A344" s="32">
        <v>44315</v>
      </c>
      <c r="B344" s="32">
        <v>6302.5698240000002</v>
      </c>
      <c r="C344" s="33">
        <f t="shared" si="7"/>
        <v>-6.9925003947767655E-2</v>
      </c>
      <c r="E344" s="32">
        <v>0.53614046004905869</v>
      </c>
    </row>
    <row r="345" spans="1:5" x14ac:dyDescent="0.3">
      <c r="A345" s="32">
        <v>44316</v>
      </c>
      <c r="B345" s="32">
        <v>6269.4799800000001</v>
      </c>
      <c r="C345" s="33">
        <f t="shared" si="7"/>
        <v>-0.52502145829459812</v>
      </c>
      <c r="E345" s="32">
        <v>0.53768242388163967</v>
      </c>
    </row>
    <row r="346" spans="1:5" x14ac:dyDescent="0.3">
      <c r="A346" s="32">
        <v>44319</v>
      </c>
      <c r="B346" s="32">
        <v>6307.8999020000001</v>
      </c>
      <c r="C346" s="33">
        <f t="shared" si="7"/>
        <v>0.61280875164386506</v>
      </c>
      <c r="E346" s="32">
        <v>0.55394589339681932</v>
      </c>
    </row>
    <row r="347" spans="1:5" x14ac:dyDescent="0.3">
      <c r="A347" s="32">
        <v>44320</v>
      </c>
      <c r="B347" s="32">
        <v>6251.75</v>
      </c>
      <c r="C347" s="33">
        <f t="shared" si="7"/>
        <v>-0.89015207711519118</v>
      </c>
      <c r="E347" s="32">
        <v>0.56388217949815533</v>
      </c>
    </row>
    <row r="348" spans="1:5" x14ac:dyDescent="0.3">
      <c r="A348" s="32">
        <v>44321</v>
      </c>
      <c r="B348" s="32">
        <v>6339.4702150000003</v>
      </c>
      <c r="C348" s="33">
        <f t="shared" si="7"/>
        <v>1.4031305634422406</v>
      </c>
      <c r="E348" s="32">
        <v>0.57188064756268586</v>
      </c>
    </row>
    <row r="349" spans="1:5" x14ac:dyDescent="0.3">
      <c r="A349" s="32">
        <v>44322</v>
      </c>
      <c r="B349" s="32">
        <v>6357.0898440000001</v>
      </c>
      <c r="C349" s="33">
        <f t="shared" si="7"/>
        <v>0.27793535425577837</v>
      </c>
      <c r="E349" s="32">
        <v>0.58890104904181495</v>
      </c>
    </row>
    <row r="350" spans="1:5" x14ac:dyDescent="0.3">
      <c r="A350" s="32">
        <v>44323</v>
      </c>
      <c r="B350" s="32">
        <v>6385.5097660000001</v>
      </c>
      <c r="C350" s="33">
        <f t="shared" si="7"/>
        <v>0.44705868089663015</v>
      </c>
      <c r="E350" s="32">
        <v>0.59191943501377586</v>
      </c>
    </row>
    <row r="351" spans="1:5" x14ac:dyDescent="0.3">
      <c r="A351" s="32">
        <v>44326</v>
      </c>
      <c r="B351" s="32">
        <v>6385.9902339999999</v>
      </c>
      <c r="C351" s="33">
        <f t="shared" si="7"/>
        <v>7.5243483700866689E-3</v>
      </c>
      <c r="E351" s="32">
        <v>0.59702246368948964</v>
      </c>
    </row>
    <row r="352" spans="1:5" x14ac:dyDescent="0.3">
      <c r="A352" s="32">
        <v>44327</v>
      </c>
      <c r="B352" s="32">
        <v>6267.3901370000003</v>
      </c>
      <c r="C352" s="33">
        <f t="shared" si="7"/>
        <v>-1.8571919569897599</v>
      </c>
      <c r="E352" s="32">
        <v>0.60459841987756613</v>
      </c>
    </row>
    <row r="353" spans="1:5" x14ac:dyDescent="0.3">
      <c r="A353" s="32">
        <v>44328</v>
      </c>
      <c r="B353" s="32">
        <v>6279.3500979999999</v>
      </c>
      <c r="C353" s="33">
        <f t="shared" si="7"/>
        <v>0.19082841084669444</v>
      </c>
      <c r="E353" s="32">
        <v>0.61151537017840629</v>
      </c>
    </row>
    <row r="354" spans="1:5" x14ac:dyDescent="0.3">
      <c r="A354" s="32">
        <v>44329</v>
      </c>
      <c r="B354" s="32">
        <v>6288.330078</v>
      </c>
      <c r="C354" s="33">
        <f t="shared" si="7"/>
        <v>0.14300811166525387</v>
      </c>
      <c r="E354" s="32">
        <v>0.61280875164386506</v>
      </c>
    </row>
    <row r="355" spans="1:5" x14ac:dyDescent="0.3">
      <c r="A355" s="32">
        <v>44330</v>
      </c>
      <c r="B355" s="32">
        <v>6385.1401370000003</v>
      </c>
      <c r="C355" s="33">
        <f t="shared" si="7"/>
        <v>1.539519360453018</v>
      </c>
      <c r="E355" s="32">
        <v>0.61327204014747305</v>
      </c>
    </row>
    <row r="356" spans="1:5" x14ac:dyDescent="0.3">
      <c r="A356" s="32">
        <v>44333</v>
      </c>
      <c r="B356" s="32">
        <v>6367.3500979999999</v>
      </c>
      <c r="C356" s="33">
        <f t="shared" si="7"/>
        <v>-0.27861626555245694</v>
      </c>
      <c r="E356" s="32">
        <v>0.61640287463205401</v>
      </c>
    </row>
    <row r="357" spans="1:5" x14ac:dyDescent="0.3">
      <c r="A357" s="32">
        <v>44334</v>
      </c>
      <c r="B357" s="32">
        <v>6353.669922</v>
      </c>
      <c r="C357" s="33">
        <f t="shared" si="7"/>
        <v>-0.21484881134927422</v>
      </c>
      <c r="E357" s="32">
        <v>0.62092594828515146</v>
      </c>
    </row>
    <row r="358" spans="1:5" x14ac:dyDescent="0.3">
      <c r="A358" s="32">
        <v>44335</v>
      </c>
      <c r="B358" s="32">
        <v>6262.5498049999997</v>
      </c>
      <c r="C358" s="33">
        <f t="shared" si="7"/>
        <v>-1.4341336285741095</v>
      </c>
      <c r="E358" s="32">
        <v>0.62410823583386643</v>
      </c>
    </row>
    <row r="359" spans="1:5" x14ac:dyDescent="0.3">
      <c r="A359" s="32">
        <v>44336</v>
      </c>
      <c r="B359" s="32">
        <v>6343.580078</v>
      </c>
      <c r="C359" s="33">
        <f t="shared" si="7"/>
        <v>1.2938862847095602</v>
      </c>
      <c r="E359" s="32">
        <v>0.63289050376618927</v>
      </c>
    </row>
    <row r="360" spans="1:5" x14ac:dyDescent="0.3">
      <c r="A360" s="32">
        <v>44337</v>
      </c>
      <c r="B360" s="32">
        <v>6386.4101559999999</v>
      </c>
      <c r="C360" s="33">
        <f t="shared" si="7"/>
        <v>0.67517202389448516</v>
      </c>
      <c r="E360" s="32">
        <v>0.64980034654235275</v>
      </c>
    </row>
    <row r="361" spans="1:5" x14ac:dyDescent="0.3">
      <c r="A361" s="32">
        <v>44340</v>
      </c>
      <c r="B361" s="32">
        <v>6408.4902339999999</v>
      </c>
      <c r="C361" s="33">
        <f t="shared" si="7"/>
        <v>0.34573535774641467</v>
      </c>
      <c r="E361" s="32">
        <v>0.6510330166729299</v>
      </c>
    </row>
    <row r="362" spans="1:5" x14ac:dyDescent="0.3">
      <c r="A362" s="32">
        <v>44341</v>
      </c>
      <c r="B362" s="32">
        <v>6390.2700199999999</v>
      </c>
      <c r="C362" s="33">
        <f t="shared" si="7"/>
        <v>-0.28431367349728165</v>
      </c>
      <c r="E362" s="32">
        <v>0.65309989435279281</v>
      </c>
    </row>
    <row r="363" spans="1:5" x14ac:dyDescent="0.3">
      <c r="A363" s="32">
        <v>44342</v>
      </c>
      <c r="B363" s="32">
        <v>6391.6000979999999</v>
      </c>
      <c r="C363" s="33">
        <f t="shared" si="7"/>
        <v>2.0814112640579117E-2</v>
      </c>
      <c r="E363" s="32">
        <v>0.65501577453227344</v>
      </c>
    </row>
    <row r="364" spans="1:5" x14ac:dyDescent="0.3">
      <c r="A364" s="32">
        <v>44343</v>
      </c>
      <c r="B364" s="32">
        <v>6435.7099609999996</v>
      </c>
      <c r="C364" s="33">
        <f t="shared" si="7"/>
        <v>0.69012238443706964</v>
      </c>
      <c r="E364" s="32">
        <v>0.65658433642317593</v>
      </c>
    </row>
    <row r="365" spans="1:5" x14ac:dyDescent="0.3">
      <c r="A365" s="32">
        <v>44344</v>
      </c>
      <c r="B365" s="32">
        <v>6484.1098629999997</v>
      </c>
      <c r="C365" s="33">
        <f t="shared" si="7"/>
        <v>0.75205225675644949</v>
      </c>
      <c r="E365" s="32">
        <v>0.67517202389448516</v>
      </c>
    </row>
    <row r="366" spans="1:5" x14ac:dyDescent="0.3">
      <c r="A366" s="32">
        <v>44347</v>
      </c>
      <c r="B366" s="32">
        <v>6447.169922</v>
      </c>
      <c r="C366" s="33">
        <f t="shared" si="7"/>
        <v>-0.56969949276751852</v>
      </c>
      <c r="E366" s="32">
        <v>0.67640120158326944</v>
      </c>
    </row>
    <row r="367" spans="1:5" x14ac:dyDescent="0.3">
      <c r="A367" s="32">
        <v>44348</v>
      </c>
      <c r="B367" s="32">
        <v>6489.3999020000001</v>
      </c>
      <c r="C367" s="33">
        <f t="shared" si="7"/>
        <v>0.65501577453227344</v>
      </c>
      <c r="E367" s="32">
        <v>0.69012238443706964</v>
      </c>
    </row>
    <row r="368" spans="1:5" x14ac:dyDescent="0.3">
      <c r="A368" s="32">
        <v>44349</v>
      </c>
      <c r="B368" s="32">
        <v>6521.5200199999999</v>
      </c>
      <c r="C368" s="33">
        <f t="shared" si="7"/>
        <v>0.49496283916946715</v>
      </c>
      <c r="E368" s="32">
        <v>0.6970837800031594</v>
      </c>
    </row>
    <row r="369" spans="1:5" x14ac:dyDescent="0.3">
      <c r="A369" s="32">
        <v>44350</v>
      </c>
      <c r="B369" s="32">
        <v>6507.919922</v>
      </c>
      <c r="C369" s="33">
        <f t="shared" si="7"/>
        <v>-0.20854184236637349</v>
      </c>
      <c r="E369" s="32">
        <v>0.7066832638342927</v>
      </c>
    </row>
    <row r="370" spans="1:5" x14ac:dyDescent="0.3">
      <c r="A370" s="32">
        <v>44351</v>
      </c>
      <c r="B370" s="32">
        <v>6515.6601559999999</v>
      </c>
      <c r="C370" s="33">
        <f t="shared" si="7"/>
        <v>0.11893560604263184</v>
      </c>
      <c r="E370" s="32">
        <v>0.70990521909560811</v>
      </c>
    </row>
    <row r="371" spans="1:5" x14ac:dyDescent="0.3">
      <c r="A371" s="32">
        <v>44354</v>
      </c>
      <c r="B371" s="32">
        <v>6543.5600590000004</v>
      </c>
      <c r="C371" s="33">
        <f t="shared" si="7"/>
        <v>0.42819763971742131</v>
      </c>
      <c r="E371" s="32">
        <v>0.71072107879940283</v>
      </c>
    </row>
    <row r="372" spans="1:5" x14ac:dyDescent="0.3">
      <c r="A372" s="32">
        <v>44355</v>
      </c>
      <c r="B372" s="32">
        <v>6551.0097660000001</v>
      </c>
      <c r="C372" s="33">
        <f t="shared" si="7"/>
        <v>0.11384791967720154</v>
      </c>
      <c r="E372" s="32">
        <v>0.7176584086535972</v>
      </c>
    </row>
    <row r="373" spans="1:5" x14ac:dyDescent="0.3">
      <c r="A373" s="32">
        <v>44356</v>
      </c>
      <c r="B373" s="32">
        <v>6563.4501950000003</v>
      </c>
      <c r="C373" s="33">
        <f t="shared" si="7"/>
        <v>0.18990093808998026</v>
      </c>
      <c r="E373" s="32">
        <v>0.72130209090216346</v>
      </c>
    </row>
    <row r="374" spans="1:5" x14ac:dyDescent="0.3">
      <c r="A374" s="32">
        <v>44357</v>
      </c>
      <c r="B374" s="32">
        <v>6546.4902339999999</v>
      </c>
      <c r="C374" s="33">
        <f t="shared" si="7"/>
        <v>-0.2584000867854605</v>
      </c>
      <c r="E374" s="32">
        <v>0.72958145608379932</v>
      </c>
    </row>
    <row r="375" spans="1:5" x14ac:dyDescent="0.3">
      <c r="A375" s="32">
        <v>44358</v>
      </c>
      <c r="B375" s="32">
        <v>6600.6601559999999</v>
      </c>
      <c r="C375" s="33">
        <f t="shared" si="7"/>
        <v>0.82746510059179357</v>
      </c>
      <c r="E375" s="32">
        <v>0.73704999602210619</v>
      </c>
    </row>
    <row r="376" spans="1:5" x14ac:dyDescent="0.3">
      <c r="A376" s="32">
        <v>44361</v>
      </c>
      <c r="B376" s="32">
        <v>6616.3500979999999</v>
      </c>
      <c r="C376" s="33">
        <f t="shared" si="7"/>
        <v>0.2377026180591621</v>
      </c>
      <c r="E376" s="32">
        <v>0.7507225098890038</v>
      </c>
    </row>
    <row r="377" spans="1:5" x14ac:dyDescent="0.3">
      <c r="A377" s="32">
        <v>44362</v>
      </c>
      <c r="B377" s="32">
        <v>6639.5200199999999</v>
      </c>
      <c r="C377" s="33">
        <f t="shared" si="7"/>
        <v>0.35019189820387348</v>
      </c>
      <c r="E377" s="32">
        <v>0.75205225675644949</v>
      </c>
    </row>
    <row r="378" spans="1:5" x14ac:dyDescent="0.3">
      <c r="A378" s="32">
        <v>44363</v>
      </c>
      <c r="B378" s="32">
        <v>6652.6499020000001</v>
      </c>
      <c r="C378" s="33">
        <f t="shared" si="7"/>
        <v>0.19775348158375128</v>
      </c>
      <c r="E378" s="32">
        <v>0.75243117526783521</v>
      </c>
    </row>
    <row r="379" spans="1:5" x14ac:dyDescent="0.3">
      <c r="A379" s="32">
        <v>44364</v>
      </c>
      <c r="B379" s="32">
        <v>6666.2597660000001</v>
      </c>
      <c r="C379" s="33">
        <f t="shared" si="7"/>
        <v>0.20457808843823955</v>
      </c>
      <c r="E379" s="32">
        <v>0.75846583403620205</v>
      </c>
    </row>
    <row r="380" spans="1:5" x14ac:dyDescent="0.3">
      <c r="A380" s="32">
        <v>44365</v>
      </c>
      <c r="B380" s="32">
        <v>6569.1601559999999</v>
      </c>
      <c r="C380" s="33">
        <f t="shared" si="7"/>
        <v>-1.4565830526922825</v>
      </c>
      <c r="E380" s="32">
        <v>0.78940505145939133</v>
      </c>
    </row>
    <row r="381" spans="1:5" x14ac:dyDescent="0.3">
      <c r="A381" s="32">
        <v>44368</v>
      </c>
      <c r="B381" s="32">
        <v>6602.5400390000004</v>
      </c>
      <c r="C381" s="33">
        <f t="shared" si="7"/>
        <v>0.50813014460475148</v>
      </c>
      <c r="E381" s="32">
        <v>0.79322488045906736</v>
      </c>
    </row>
    <row r="382" spans="1:5" x14ac:dyDescent="0.3">
      <c r="A382" s="32">
        <v>44369</v>
      </c>
      <c r="B382" s="32">
        <v>6611.5</v>
      </c>
      <c r="C382" s="33">
        <f t="shared" si="7"/>
        <v>0.13570475827597728</v>
      </c>
      <c r="E382" s="32">
        <v>0.79905685742615618</v>
      </c>
    </row>
    <row r="383" spans="1:5" x14ac:dyDescent="0.3">
      <c r="A383" s="32">
        <v>44370</v>
      </c>
      <c r="B383" s="32">
        <v>6551.0698240000002</v>
      </c>
      <c r="C383" s="33">
        <f t="shared" si="7"/>
        <v>-0.914016123421309</v>
      </c>
      <c r="E383" s="32">
        <v>0.79984819302204269</v>
      </c>
    </row>
    <row r="384" spans="1:5" x14ac:dyDescent="0.3">
      <c r="A384" s="32">
        <v>44371</v>
      </c>
      <c r="B384" s="32">
        <v>6631.1499020000001</v>
      </c>
      <c r="C384" s="33">
        <f t="shared" si="7"/>
        <v>1.2223969542596644</v>
      </c>
      <c r="E384" s="32">
        <v>0.80187681254454235</v>
      </c>
    </row>
    <row r="385" spans="1:5" x14ac:dyDescent="0.3">
      <c r="A385" s="32">
        <v>44372</v>
      </c>
      <c r="B385" s="32">
        <v>6622.8701170000004</v>
      </c>
      <c r="C385" s="33">
        <f t="shared" si="7"/>
        <v>-0.12486197902874251</v>
      </c>
      <c r="E385" s="32">
        <v>0.80813411217828646</v>
      </c>
    </row>
    <row r="386" spans="1:5" x14ac:dyDescent="0.3">
      <c r="A386" s="32">
        <v>44375</v>
      </c>
      <c r="B386" s="32">
        <v>6558.0200199999999</v>
      </c>
      <c r="C386" s="33">
        <f t="shared" si="7"/>
        <v>-0.97918418834062815</v>
      </c>
      <c r="E386" s="32">
        <v>0.81772113489105791</v>
      </c>
    </row>
    <row r="387" spans="1:5" x14ac:dyDescent="0.3">
      <c r="A387" s="32">
        <v>44376</v>
      </c>
      <c r="B387" s="32">
        <v>6567.4301759999998</v>
      </c>
      <c r="C387" s="33">
        <f t="shared" ref="C387:C450" si="8">IFERROR(100*(B387-B386)/B386,"")</f>
        <v>0.143490809288501</v>
      </c>
      <c r="E387" s="32">
        <v>0.82530465173207235</v>
      </c>
    </row>
    <row r="388" spans="1:5" x14ac:dyDescent="0.3">
      <c r="A388" s="32">
        <v>44377</v>
      </c>
      <c r="B388" s="32">
        <v>6507.830078</v>
      </c>
      <c r="C388" s="33">
        <f t="shared" si="8"/>
        <v>-0.90751018895948576</v>
      </c>
      <c r="E388" s="32">
        <v>0.82746510059179357</v>
      </c>
    </row>
    <row r="389" spans="1:5" x14ac:dyDescent="0.3">
      <c r="A389" s="32">
        <v>44378</v>
      </c>
      <c r="B389" s="32">
        <v>6553.8198240000002</v>
      </c>
      <c r="C389" s="33">
        <f t="shared" si="8"/>
        <v>0.7066832638342927</v>
      </c>
      <c r="E389" s="32">
        <v>0.83454706831629377</v>
      </c>
    </row>
    <row r="390" spans="1:5" x14ac:dyDescent="0.3">
      <c r="A390" s="32">
        <v>44379</v>
      </c>
      <c r="B390" s="32">
        <v>6552.8598629999997</v>
      </c>
      <c r="C390" s="33">
        <f t="shared" si="8"/>
        <v>-1.4647351098745676E-2</v>
      </c>
      <c r="E390" s="32">
        <v>0.84835171825488098</v>
      </c>
    </row>
    <row r="391" spans="1:5" x14ac:dyDescent="0.3">
      <c r="A391" s="32">
        <v>44382</v>
      </c>
      <c r="B391" s="32">
        <v>6567.5400390000004</v>
      </c>
      <c r="C391" s="33">
        <f t="shared" si="8"/>
        <v>0.22402700968611813</v>
      </c>
      <c r="E391" s="32">
        <v>0.84902947057379929</v>
      </c>
    </row>
    <row r="392" spans="1:5" x14ac:dyDescent="0.3">
      <c r="A392" s="32">
        <v>44383</v>
      </c>
      <c r="B392" s="32">
        <v>6507.4799800000001</v>
      </c>
      <c r="C392" s="33">
        <f t="shared" si="8"/>
        <v>-0.91449855871979346</v>
      </c>
      <c r="E392" s="32">
        <v>0.86008587509591394</v>
      </c>
    </row>
    <row r="393" spans="1:5" x14ac:dyDescent="0.3">
      <c r="A393" s="32">
        <v>44384</v>
      </c>
      <c r="B393" s="32">
        <v>6527.7202150000003</v>
      </c>
      <c r="C393" s="33">
        <f t="shared" si="8"/>
        <v>0.31103030761840639</v>
      </c>
      <c r="E393" s="32">
        <v>0.87075884763257383</v>
      </c>
    </row>
    <row r="394" spans="1:5" x14ac:dyDescent="0.3">
      <c r="A394" s="32">
        <v>44385</v>
      </c>
      <c r="B394" s="32">
        <v>6396.7299800000001</v>
      </c>
      <c r="C394" s="33">
        <f t="shared" si="8"/>
        <v>-2.0066766142794954</v>
      </c>
      <c r="E394" s="32">
        <v>0.87855842031310705</v>
      </c>
    </row>
    <row r="395" spans="1:5" x14ac:dyDescent="0.3">
      <c r="A395" s="32">
        <v>44386</v>
      </c>
      <c r="B395" s="32">
        <v>6529.419922</v>
      </c>
      <c r="C395" s="33">
        <f t="shared" si="8"/>
        <v>2.0743402084325586</v>
      </c>
      <c r="E395" s="32">
        <v>0.87862645299542308</v>
      </c>
    </row>
    <row r="396" spans="1:5" x14ac:dyDescent="0.3">
      <c r="A396" s="32">
        <v>44389</v>
      </c>
      <c r="B396" s="32">
        <v>6559.25</v>
      </c>
      <c r="C396" s="33">
        <f t="shared" si="8"/>
        <v>0.45685647969265281</v>
      </c>
      <c r="E396" s="32">
        <v>0.88181700244228289</v>
      </c>
    </row>
    <row r="397" spans="1:5" x14ac:dyDescent="0.3">
      <c r="A397" s="32">
        <v>44390</v>
      </c>
      <c r="B397" s="32">
        <v>6558.4702150000003</v>
      </c>
      <c r="C397" s="33">
        <f t="shared" si="8"/>
        <v>-1.1888325646982806E-2</v>
      </c>
      <c r="E397" s="32">
        <v>0.88853068436092264</v>
      </c>
    </row>
    <row r="398" spans="1:5" x14ac:dyDescent="0.3">
      <c r="A398" s="32">
        <v>44391</v>
      </c>
      <c r="B398" s="32">
        <v>6558.3798829999996</v>
      </c>
      <c r="C398" s="33">
        <f t="shared" si="8"/>
        <v>-1.3773333878085096E-3</v>
      </c>
      <c r="E398" s="32">
        <v>0.89619888702286477</v>
      </c>
    </row>
    <row r="399" spans="1:5" x14ac:dyDescent="0.3">
      <c r="A399" s="32">
        <v>44392</v>
      </c>
      <c r="B399" s="32">
        <v>6493.3598629999997</v>
      </c>
      <c r="C399" s="33">
        <f t="shared" si="8"/>
        <v>-0.99140368749511698</v>
      </c>
      <c r="E399" s="32">
        <v>0.89849808284473276</v>
      </c>
    </row>
    <row r="400" spans="1:5" x14ac:dyDescent="0.3">
      <c r="A400" s="32">
        <v>44393</v>
      </c>
      <c r="B400" s="32">
        <v>6460.080078</v>
      </c>
      <c r="C400" s="33">
        <f t="shared" si="8"/>
        <v>-0.51252026227026504</v>
      </c>
      <c r="E400" s="32">
        <v>0.90135069661713452</v>
      </c>
    </row>
    <row r="401" spans="1:5" x14ac:dyDescent="0.3">
      <c r="A401" s="32">
        <v>44396</v>
      </c>
      <c r="B401" s="32">
        <v>6295.9702150000003</v>
      </c>
      <c r="C401" s="33">
        <f t="shared" si="8"/>
        <v>-2.5403688656876069</v>
      </c>
      <c r="E401" s="32">
        <v>0.90433030070768639</v>
      </c>
    </row>
    <row r="402" spans="1:5" x14ac:dyDescent="0.3">
      <c r="A402" s="32">
        <v>44397</v>
      </c>
      <c r="B402" s="32">
        <v>6346.8500979999999</v>
      </c>
      <c r="C402" s="33">
        <f t="shared" si="8"/>
        <v>0.80813411217828646</v>
      </c>
      <c r="E402" s="32">
        <v>0.91344537571098461</v>
      </c>
    </row>
    <row r="403" spans="1:5" x14ac:dyDescent="0.3">
      <c r="A403" s="32">
        <v>44398</v>
      </c>
      <c r="B403" s="32">
        <v>6464.4799800000001</v>
      </c>
      <c r="C403" s="33">
        <f t="shared" si="8"/>
        <v>1.8533584405446624</v>
      </c>
      <c r="E403" s="32">
        <v>0.92162610408467327</v>
      </c>
    </row>
    <row r="404" spans="1:5" x14ac:dyDescent="0.3">
      <c r="A404" s="32">
        <v>44399</v>
      </c>
      <c r="B404" s="32">
        <v>6481.5898440000001</v>
      </c>
      <c r="C404" s="33">
        <f t="shared" si="8"/>
        <v>0.26467502495073109</v>
      </c>
      <c r="E404" s="32">
        <v>0.93229752087528872</v>
      </c>
    </row>
    <row r="405" spans="1:5" x14ac:dyDescent="0.3">
      <c r="A405" s="32">
        <v>44400</v>
      </c>
      <c r="B405" s="32">
        <v>6568.8198240000002</v>
      </c>
      <c r="C405" s="33">
        <f t="shared" si="8"/>
        <v>1.3458114768053204</v>
      </c>
      <c r="E405" s="32">
        <v>0.93488290757168457</v>
      </c>
    </row>
    <row r="406" spans="1:5" x14ac:dyDescent="0.3">
      <c r="A406" s="32">
        <v>44403</v>
      </c>
      <c r="B406" s="32">
        <v>6578.6000979999999</v>
      </c>
      <c r="C406" s="33">
        <f t="shared" si="8"/>
        <v>0.14888936311308598</v>
      </c>
      <c r="E406" s="32">
        <v>0.9548227704360247</v>
      </c>
    </row>
    <row r="407" spans="1:5" x14ac:dyDescent="0.3">
      <c r="A407" s="32">
        <v>44404</v>
      </c>
      <c r="B407" s="32">
        <v>6531.919922</v>
      </c>
      <c r="C407" s="33">
        <f t="shared" si="8"/>
        <v>-0.7095761302498288</v>
      </c>
      <c r="E407" s="32">
        <v>0.96934359866651232</v>
      </c>
    </row>
    <row r="408" spans="1:5" x14ac:dyDescent="0.3">
      <c r="A408" s="32">
        <v>44405</v>
      </c>
      <c r="B408" s="32">
        <v>6609.3100590000004</v>
      </c>
      <c r="C408" s="33">
        <f t="shared" si="8"/>
        <v>1.1847992309174595</v>
      </c>
      <c r="E408" s="32">
        <v>0.9739151054426527</v>
      </c>
    </row>
    <row r="409" spans="1:5" x14ac:dyDescent="0.3">
      <c r="A409" s="32">
        <v>44406</v>
      </c>
      <c r="B409" s="32">
        <v>6633.7700199999999</v>
      </c>
      <c r="C409" s="33">
        <f t="shared" si="8"/>
        <v>0.37008342446715836</v>
      </c>
      <c r="E409" s="32">
        <v>0.97905650143137068</v>
      </c>
    </row>
    <row r="410" spans="1:5" x14ac:dyDescent="0.3">
      <c r="A410" s="32">
        <v>44407</v>
      </c>
      <c r="B410" s="32">
        <v>6612.7597660000001</v>
      </c>
      <c r="C410" s="33">
        <f t="shared" si="8"/>
        <v>-0.31671664734617683</v>
      </c>
      <c r="E410" s="32">
        <v>1.0052858326312848</v>
      </c>
    </row>
    <row r="411" spans="1:5" x14ac:dyDescent="0.3">
      <c r="A411" s="32">
        <v>44410</v>
      </c>
      <c r="B411" s="32">
        <v>6675.8999020000001</v>
      </c>
      <c r="C411" s="33">
        <f t="shared" si="8"/>
        <v>0.9548227704360247</v>
      </c>
      <c r="E411" s="32">
        <v>1.0215288249319434</v>
      </c>
    </row>
    <row r="412" spans="1:5" x14ac:dyDescent="0.3">
      <c r="A412" s="32">
        <v>44411</v>
      </c>
      <c r="B412" s="32">
        <v>6723.8100590000004</v>
      </c>
      <c r="C412" s="33">
        <f t="shared" si="8"/>
        <v>0.7176584086535972</v>
      </c>
      <c r="E412" s="32">
        <v>1.0612128411873427</v>
      </c>
    </row>
    <row r="413" spans="1:5" x14ac:dyDescent="0.3">
      <c r="A413" s="32">
        <v>44412</v>
      </c>
      <c r="B413" s="32">
        <v>6746.2299800000001</v>
      </c>
      <c r="C413" s="33">
        <f t="shared" si="8"/>
        <v>0.33344072487577242</v>
      </c>
      <c r="E413" s="32">
        <v>1.0707728333990159</v>
      </c>
    </row>
    <row r="414" spans="1:5" x14ac:dyDescent="0.3">
      <c r="A414" s="32">
        <v>44413</v>
      </c>
      <c r="B414" s="32">
        <v>6781.1899409999996</v>
      </c>
      <c r="C414" s="33">
        <f t="shared" si="8"/>
        <v>0.51821478223604178</v>
      </c>
      <c r="E414" s="32">
        <v>1.0711169974821309</v>
      </c>
    </row>
    <row r="415" spans="1:5" x14ac:dyDescent="0.3">
      <c r="A415" s="32">
        <v>44414</v>
      </c>
      <c r="B415" s="32">
        <v>6816.9599609999996</v>
      </c>
      <c r="C415" s="33">
        <f t="shared" si="8"/>
        <v>0.52748883767035504</v>
      </c>
      <c r="E415" s="32">
        <v>1.1068340872663673</v>
      </c>
    </row>
    <row r="416" spans="1:5" x14ac:dyDescent="0.3">
      <c r="A416" s="32">
        <v>44417</v>
      </c>
      <c r="B416" s="32">
        <v>6813.1801759999998</v>
      </c>
      <c r="C416" s="33">
        <f t="shared" si="8"/>
        <v>-5.5446783047340242E-2</v>
      </c>
      <c r="E416" s="32">
        <v>1.1108750273813341</v>
      </c>
    </row>
    <row r="417" spans="1:5" x14ac:dyDescent="0.3">
      <c r="A417" s="32">
        <v>44418</v>
      </c>
      <c r="B417" s="32">
        <v>6820.2099609999996</v>
      </c>
      <c r="C417" s="33">
        <f t="shared" si="8"/>
        <v>0.10317920293320186</v>
      </c>
      <c r="E417" s="32">
        <v>1.1183965144280101</v>
      </c>
    </row>
    <row r="418" spans="1:5" x14ac:dyDescent="0.3">
      <c r="A418" s="32">
        <v>44419</v>
      </c>
      <c r="B418" s="32">
        <v>6857.9902339999999</v>
      </c>
      <c r="C418" s="33">
        <f t="shared" si="8"/>
        <v>0.55394589339681932</v>
      </c>
      <c r="E418" s="32">
        <v>1.1432411453972675</v>
      </c>
    </row>
    <row r="419" spans="1:5" x14ac:dyDescent="0.3">
      <c r="A419" s="32">
        <v>44420</v>
      </c>
      <c r="B419" s="32">
        <v>6882.4702150000003</v>
      </c>
      <c r="C419" s="33">
        <f t="shared" si="8"/>
        <v>0.3569556118443491</v>
      </c>
      <c r="E419" s="32">
        <v>1.1570251101779718</v>
      </c>
    </row>
    <row r="420" spans="1:5" x14ac:dyDescent="0.3">
      <c r="A420" s="32">
        <v>44421</v>
      </c>
      <c r="B420" s="32">
        <v>6896.0400390000004</v>
      </c>
      <c r="C420" s="33">
        <f t="shared" si="8"/>
        <v>0.19716502325611812</v>
      </c>
      <c r="E420" s="32">
        <v>1.1752641834731223</v>
      </c>
    </row>
    <row r="421" spans="1:5" x14ac:dyDescent="0.3">
      <c r="A421" s="32">
        <v>44424</v>
      </c>
      <c r="B421" s="32">
        <v>6838.7700199999999</v>
      </c>
      <c r="C421" s="33">
        <f t="shared" si="8"/>
        <v>-0.83047689218906084</v>
      </c>
      <c r="E421" s="32">
        <v>1.1847992309174595</v>
      </c>
    </row>
    <row r="422" spans="1:5" x14ac:dyDescent="0.3">
      <c r="A422" s="32">
        <v>44425</v>
      </c>
      <c r="B422" s="32">
        <v>6819.8398440000001</v>
      </c>
      <c r="C422" s="33">
        <f t="shared" si="8"/>
        <v>-0.27680673490464658</v>
      </c>
      <c r="E422" s="32">
        <v>1.1860690586502591</v>
      </c>
    </row>
    <row r="423" spans="1:5" x14ac:dyDescent="0.3">
      <c r="A423" s="32">
        <v>44426</v>
      </c>
      <c r="B423" s="32">
        <v>6770.1098629999997</v>
      </c>
      <c r="C423" s="33">
        <f t="shared" si="8"/>
        <v>-0.72919573094890422</v>
      </c>
      <c r="E423" s="32">
        <v>1.2009006799107576</v>
      </c>
    </row>
    <row r="424" spans="1:5" x14ac:dyDescent="0.3">
      <c r="A424" s="32">
        <v>44427</v>
      </c>
      <c r="B424" s="32">
        <v>6605.8901370000003</v>
      </c>
      <c r="C424" s="33">
        <f t="shared" si="8"/>
        <v>-2.4256582141671421</v>
      </c>
      <c r="E424" s="32">
        <v>1.2019195874779531</v>
      </c>
    </row>
    <row r="425" spans="1:5" x14ac:dyDescent="0.3">
      <c r="A425" s="32">
        <v>44428</v>
      </c>
      <c r="B425" s="32">
        <v>6626.1098629999997</v>
      </c>
      <c r="C425" s="33">
        <f t="shared" si="8"/>
        <v>0.30608631964294131</v>
      </c>
      <c r="E425" s="32">
        <v>1.2057211412064444</v>
      </c>
    </row>
    <row r="426" spans="1:5" x14ac:dyDescent="0.3">
      <c r="A426" s="32">
        <v>44431</v>
      </c>
      <c r="B426" s="32">
        <v>6683.1000979999999</v>
      </c>
      <c r="C426" s="33">
        <f t="shared" si="8"/>
        <v>0.86008587509591394</v>
      </c>
      <c r="E426" s="32">
        <v>1.2066316685177747</v>
      </c>
    </row>
    <row r="427" spans="1:5" x14ac:dyDescent="0.3">
      <c r="A427" s="32">
        <v>44432</v>
      </c>
      <c r="B427" s="32">
        <v>6664.3100590000004</v>
      </c>
      <c r="C427" s="33">
        <f t="shared" si="8"/>
        <v>-0.281157527561538</v>
      </c>
      <c r="E427" s="32">
        <v>1.2223969542596644</v>
      </c>
    </row>
    <row r="428" spans="1:5" x14ac:dyDescent="0.3">
      <c r="A428" s="32">
        <v>44433</v>
      </c>
      <c r="B428" s="32">
        <v>6676.4799800000001</v>
      </c>
      <c r="C428" s="33">
        <f t="shared" si="8"/>
        <v>0.1826133672091757</v>
      </c>
      <c r="E428" s="32">
        <v>1.2419662346582381</v>
      </c>
    </row>
    <row r="429" spans="1:5" x14ac:dyDescent="0.3">
      <c r="A429" s="32">
        <v>44434</v>
      </c>
      <c r="B429" s="32">
        <v>6666.0297849999997</v>
      </c>
      <c r="C429" s="33">
        <f t="shared" si="8"/>
        <v>-0.15652252431378291</v>
      </c>
      <c r="E429" s="32">
        <v>1.2470532026995278</v>
      </c>
    </row>
    <row r="430" spans="1:5" x14ac:dyDescent="0.3">
      <c r="A430" s="32">
        <v>44435</v>
      </c>
      <c r="B430" s="32">
        <v>6681.919922</v>
      </c>
      <c r="C430" s="33">
        <f t="shared" si="8"/>
        <v>0.23837482748361771</v>
      </c>
      <c r="E430" s="32">
        <v>1.2860291856555324</v>
      </c>
    </row>
    <row r="431" spans="1:5" x14ac:dyDescent="0.3">
      <c r="A431" s="32">
        <v>44438</v>
      </c>
      <c r="B431" s="32">
        <v>6687.2998049999997</v>
      </c>
      <c r="C431" s="33">
        <f t="shared" si="8"/>
        <v>8.0514029841730395E-2</v>
      </c>
      <c r="E431" s="32">
        <v>1.2938862847095602</v>
      </c>
    </row>
    <row r="432" spans="1:5" x14ac:dyDescent="0.3">
      <c r="A432" s="32">
        <v>44439</v>
      </c>
      <c r="B432" s="32">
        <v>6680.1801759999998</v>
      </c>
      <c r="C432" s="33">
        <f t="shared" si="8"/>
        <v>-0.10646492915835115</v>
      </c>
      <c r="E432" s="32">
        <v>1.3298341427633638</v>
      </c>
    </row>
    <row r="433" spans="1:5" x14ac:dyDescent="0.3">
      <c r="A433" s="32">
        <v>44440</v>
      </c>
      <c r="B433" s="32">
        <v>6758.6899409999996</v>
      </c>
      <c r="C433" s="33">
        <f t="shared" si="8"/>
        <v>1.1752641834731223</v>
      </c>
      <c r="E433" s="32">
        <v>1.3312872618767762</v>
      </c>
    </row>
    <row r="434" spans="1:5" x14ac:dyDescent="0.3">
      <c r="A434" s="32">
        <v>44441</v>
      </c>
      <c r="B434" s="32">
        <v>6763.080078</v>
      </c>
      <c r="C434" s="33">
        <f t="shared" si="8"/>
        <v>6.4955443115811418E-2</v>
      </c>
      <c r="E434" s="32">
        <v>1.3458114768053204</v>
      </c>
    </row>
    <row r="435" spans="1:5" x14ac:dyDescent="0.3">
      <c r="A435" s="32">
        <v>44442</v>
      </c>
      <c r="B435" s="32">
        <v>6689.9902339999999</v>
      </c>
      <c r="C435" s="33">
        <f t="shared" si="8"/>
        <v>-1.0807182993109621</v>
      </c>
      <c r="E435" s="32">
        <v>1.3631631072124888</v>
      </c>
    </row>
    <row r="436" spans="1:5" x14ac:dyDescent="0.3">
      <c r="A436" s="32">
        <v>44445</v>
      </c>
      <c r="B436" s="32">
        <v>6743.5</v>
      </c>
      <c r="C436" s="33">
        <f t="shared" si="8"/>
        <v>0.79984819302204269</v>
      </c>
      <c r="E436" s="32">
        <v>1.3939009897931287</v>
      </c>
    </row>
    <row r="437" spans="1:5" x14ac:dyDescent="0.3">
      <c r="A437" s="32">
        <v>44446</v>
      </c>
      <c r="B437" s="32">
        <v>6726.0698240000002</v>
      </c>
      <c r="C437" s="33">
        <f t="shared" si="8"/>
        <v>-0.25847373025876541</v>
      </c>
      <c r="E437" s="32">
        <v>1.3965955645233361</v>
      </c>
    </row>
    <row r="438" spans="1:5" x14ac:dyDescent="0.3">
      <c r="A438" s="32">
        <v>44447</v>
      </c>
      <c r="B438" s="32">
        <v>6668.8901370000003</v>
      </c>
      <c r="C438" s="33">
        <f t="shared" si="8"/>
        <v>-0.85012033024056555</v>
      </c>
      <c r="E438" s="32">
        <v>1.4031305634422406</v>
      </c>
    </row>
    <row r="439" spans="1:5" x14ac:dyDescent="0.3">
      <c r="A439" s="32">
        <v>44448</v>
      </c>
      <c r="B439" s="32">
        <v>6684.7202150000003</v>
      </c>
      <c r="C439" s="33">
        <f t="shared" si="8"/>
        <v>0.23737200155948462</v>
      </c>
      <c r="E439" s="32">
        <v>1.4323319042997953</v>
      </c>
    </row>
    <row r="440" spans="1:5" x14ac:dyDescent="0.3">
      <c r="A440" s="32">
        <v>44449</v>
      </c>
      <c r="B440" s="32">
        <v>6663.7700199999999</v>
      </c>
      <c r="C440" s="33">
        <f t="shared" si="8"/>
        <v>-0.31340421627504644</v>
      </c>
      <c r="E440" s="32">
        <v>1.4341540909084347</v>
      </c>
    </row>
    <row r="441" spans="1:5" x14ac:dyDescent="0.3">
      <c r="A441" s="32">
        <v>44452</v>
      </c>
      <c r="B441" s="32">
        <v>6676.9301759999998</v>
      </c>
      <c r="C441" s="33">
        <f t="shared" si="8"/>
        <v>0.1974881480078437</v>
      </c>
      <c r="E441" s="32">
        <v>1.4428022733667185</v>
      </c>
    </row>
    <row r="442" spans="1:5" x14ac:dyDescent="0.3">
      <c r="A442" s="32">
        <v>44453</v>
      </c>
      <c r="B442" s="32">
        <v>6652.9702150000003</v>
      </c>
      <c r="C442" s="33">
        <f t="shared" si="8"/>
        <v>-0.358846960630543</v>
      </c>
      <c r="E442" s="32">
        <v>1.4478411115880832</v>
      </c>
    </row>
    <row r="443" spans="1:5" x14ac:dyDescent="0.3">
      <c r="A443" s="32">
        <v>44454</v>
      </c>
      <c r="B443" s="32">
        <v>6583.6201170000004</v>
      </c>
      <c r="C443" s="33">
        <f t="shared" si="8"/>
        <v>-1.042393032868852</v>
      </c>
      <c r="E443" s="32">
        <v>1.4610438471417178</v>
      </c>
    </row>
    <row r="444" spans="1:5" x14ac:dyDescent="0.3">
      <c r="A444" s="32">
        <v>44455</v>
      </c>
      <c r="B444" s="32">
        <v>6622.5898440000001</v>
      </c>
      <c r="C444" s="33">
        <f t="shared" si="8"/>
        <v>0.59191943501377586</v>
      </c>
      <c r="E444" s="32">
        <v>1.4852715714994538</v>
      </c>
    </row>
    <row r="445" spans="1:5" x14ac:dyDescent="0.3">
      <c r="A445" s="32">
        <v>44456</v>
      </c>
      <c r="B445" s="32">
        <v>6570.1899409999996</v>
      </c>
      <c r="C445" s="33">
        <f t="shared" si="8"/>
        <v>-0.79122977919996418</v>
      </c>
      <c r="E445" s="32">
        <v>1.5012821026988596</v>
      </c>
    </row>
    <row r="446" spans="1:5" x14ac:dyDescent="0.3">
      <c r="A446" s="32">
        <v>44459</v>
      </c>
      <c r="B446" s="32">
        <v>6455.8100590000004</v>
      </c>
      <c r="C446" s="33">
        <f t="shared" si="8"/>
        <v>-1.7408915575824335</v>
      </c>
      <c r="E446" s="32">
        <v>1.5224575946401318</v>
      </c>
    </row>
    <row r="447" spans="1:5" x14ac:dyDescent="0.3">
      <c r="A447" s="32">
        <v>44460</v>
      </c>
      <c r="B447" s="32">
        <v>6552.7299800000001</v>
      </c>
      <c r="C447" s="33">
        <f t="shared" si="8"/>
        <v>1.5012821026988596</v>
      </c>
      <c r="E447" s="32">
        <v>1.5351731589927466</v>
      </c>
    </row>
    <row r="448" spans="1:5" x14ac:dyDescent="0.3">
      <c r="A448" s="32">
        <v>44461</v>
      </c>
      <c r="B448" s="32">
        <v>6637</v>
      </c>
      <c r="C448" s="33">
        <f t="shared" si="8"/>
        <v>1.2860291856555324</v>
      </c>
      <c r="E448" s="32">
        <v>1.539519360453018</v>
      </c>
    </row>
    <row r="449" spans="1:5" x14ac:dyDescent="0.3">
      <c r="A449" s="32">
        <v>44462</v>
      </c>
      <c r="B449" s="32">
        <v>6701.9799800000001</v>
      </c>
      <c r="C449" s="33">
        <f t="shared" si="8"/>
        <v>0.97905650143137068</v>
      </c>
      <c r="E449" s="32">
        <v>1.548827538939505</v>
      </c>
    </row>
    <row r="450" spans="1:5" x14ac:dyDescent="0.3">
      <c r="A450" s="32">
        <v>44463</v>
      </c>
      <c r="B450" s="32">
        <v>6638.4599609999996</v>
      </c>
      <c r="C450" s="33">
        <f t="shared" si="8"/>
        <v>-0.94777989772509741</v>
      </c>
      <c r="E450" s="32">
        <v>1.5705131596430939</v>
      </c>
    </row>
    <row r="451" spans="1:5" x14ac:dyDescent="0.3">
      <c r="A451" s="32">
        <v>44466</v>
      </c>
      <c r="B451" s="32">
        <v>6650.9101559999999</v>
      </c>
      <c r="C451" s="33">
        <f t="shared" ref="C451:C514" si="9">IFERROR(100*(B451-B450)/B450,"")</f>
        <v>0.18754643506390728</v>
      </c>
      <c r="E451" s="32">
        <v>1.6489734067859574</v>
      </c>
    </row>
    <row r="452" spans="1:5" x14ac:dyDescent="0.3">
      <c r="A452" s="32">
        <v>44467</v>
      </c>
      <c r="B452" s="32">
        <v>6506.5</v>
      </c>
      <c r="C452" s="33">
        <f t="shared" si="9"/>
        <v>-2.1712841192076979</v>
      </c>
      <c r="E452" s="32">
        <v>1.6973439702935147</v>
      </c>
    </row>
    <row r="453" spans="1:5" x14ac:dyDescent="0.3">
      <c r="A453" s="32">
        <v>44468</v>
      </c>
      <c r="B453" s="32">
        <v>6560.7998049999997</v>
      </c>
      <c r="C453" s="33">
        <f t="shared" si="9"/>
        <v>0.83454706831629377</v>
      </c>
      <c r="E453" s="32">
        <v>1.725185502105171</v>
      </c>
    </row>
    <row r="454" spans="1:5" x14ac:dyDescent="0.3">
      <c r="A454" s="32">
        <v>44469</v>
      </c>
      <c r="B454" s="32">
        <v>6520.0097660000001</v>
      </c>
      <c r="C454" s="33">
        <f t="shared" si="9"/>
        <v>-0.62172357353311325</v>
      </c>
      <c r="E454" s="32">
        <v>1.7580774505984689</v>
      </c>
    </row>
    <row r="455" spans="1:5" x14ac:dyDescent="0.3">
      <c r="A455" s="32">
        <v>44470</v>
      </c>
      <c r="B455" s="32">
        <v>6517.6899409999996</v>
      </c>
      <c r="C455" s="33">
        <f t="shared" si="9"/>
        <v>-3.5580084743089199E-2</v>
      </c>
      <c r="E455" s="32">
        <v>1.7627315414206939</v>
      </c>
    </row>
    <row r="456" spans="1:5" x14ac:dyDescent="0.3">
      <c r="A456" s="32">
        <v>44473</v>
      </c>
      <c r="B456" s="32">
        <v>6477.6601559999999</v>
      </c>
      <c r="C456" s="33">
        <f t="shared" si="9"/>
        <v>-0.61417136074837597</v>
      </c>
      <c r="E456" s="32">
        <v>1.7854812548956436</v>
      </c>
    </row>
    <row r="457" spans="1:5" x14ac:dyDescent="0.3">
      <c r="A457" s="32">
        <v>44474</v>
      </c>
      <c r="B457" s="32">
        <v>6576.2797849999997</v>
      </c>
      <c r="C457" s="33">
        <f t="shared" si="9"/>
        <v>1.5224575946401318</v>
      </c>
      <c r="E457" s="32">
        <v>1.7910485734340014</v>
      </c>
    </row>
    <row r="458" spans="1:5" x14ac:dyDescent="0.3">
      <c r="A458" s="32">
        <v>44475</v>
      </c>
      <c r="B458" s="32">
        <v>6493.1201170000004</v>
      </c>
      <c r="C458" s="33">
        <f t="shared" si="9"/>
        <v>-1.2645396898970187</v>
      </c>
      <c r="E458" s="32">
        <v>1.8322227754095295</v>
      </c>
    </row>
    <row r="459" spans="1:5" x14ac:dyDescent="0.3">
      <c r="A459" s="32">
        <v>44476</v>
      </c>
      <c r="B459" s="32">
        <v>6600.1899409999996</v>
      </c>
      <c r="C459" s="33">
        <f t="shared" si="9"/>
        <v>1.6489734067859574</v>
      </c>
      <c r="E459" s="32">
        <v>1.8533584405446624</v>
      </c>
    </row>
    <row r="460" spans="1:5" x14ac:dyDescent="0.3">
      <c r="A460" s="32">
        <v>44477</v>
      </c>
      <c r="B460" s="32">
        <v>6559.9902339999999</v>
      </c>
      <c r="C460" s="33">
        <f t="shared" si="9"/>
        <v>-0.60906894133881662</v>
      </c>
      <c r="E460" s="32">
        <v>1.8571150951992292</v>
      </c>
    </row>
    <row r="461" spans="1:5" x14ac:dyDescent="0.3">
      <c r="A461" s="32">
        <v>44480</v>
      </c>
      <c r="B461" s="32">
        <v>6570.5400390000004</v>
      </c>
      <c r="C461" s="33">
        <f t="shared" si="9"/>
        <v>0.16082043758726366</v>
      </c>
      <c r="E461" s="32">
        <v>1.8962786120501194</v>
      </c>
    </row>
    <row r="462" spans="1:5" x14ac:dyDescent="0.3">
      <c r="A462" s="32">
        <v>44481</v>
      </c>
      <c r="B462" s="32">
        <v>6548.1098629999997</v>
      </c>
      <c r="C462" s="33">
        <f t="shared" si="9"/>
        <v>-0.34137492301796407</v>
      </c>
      <c r="E462" s="32">
        <v>1.9282235290675629</v>
      </c>
    </row>
    <row r="463" spans="1:5" x14ac:dyDescent="0.3">
      <c r="A463" s="32">
        <v>44482</v>
      </c>
      <c r="B463" s="32">
        <v>6597.3798829999996</v>
      </c>
      <c r="C463" s="33">
        <f t="shared" si="9"/>
        <v>0.75243117526783521</v>
      </c>
      <c r="E463" s="32">
        <v>2.0196279135756972</v>
      </c>
    </row>
    <row r="464" spans="1:5" x14ac:dyDescent="0.3">
      <c r="A464" s="32">
        <v>44483</v>
      </c>
      <c r="B464" s="32">
        <v>6685.2099609999996</v>
      </c>
      <c r="C464" s="33">
        <f t="shared" si="9"/>
        <v>1.3312872618767762</v>
      </c>
      <c r="E464" s="32">
        <v>2.0273755514907155</v>
      </c>
    </row>
    <row r="465" spans="1:5" x14ac:dyDescent="0.3">
      <c r="A465" s="32">
        <v>44484</v>
      </c>
      <c r="B465" s="32">
        <v>6727.5200199999999</v>
      </c>
      <c r="C465" s="33">
        <f t="shared" si="9"/>
        <v>0.63289050376618927</v>
      </c>
      <c r="E465" s="32">
        <v>2.0349678669058004</v>
      </c>
    </row>
    <row r="466" spans="1:5" x14ac:dyDescent="0.3">
      <c r="A466" s="32">
        <v>44487</v>
      </c>
      <c r="B466" s="32">
        <v>6673.1000979999999</v>
      </c>
      <c r="C466" s="33">
        <f t="shared" si="9"/>
        <v>-0.80891505098783845</v>
      </c>
      <c r="E466" s="32">
        <v>2.0743402084325586</v>
      </c>
    </row>
    <row r="467" spans="1:5" x14ac:dyDescent="0.3">
      <c r="A467" s="32">
        <v>44488</v>
      </c>
      <c r="B467" s="32">
        <v>6669.8500979999999</v>
      </c>
      <c r="C467" s="33">
        <f t="shared" si="9"/>
        <v>-4.8703000888208767E-2</v>
      </c>
      <c r="E467" s="32">
        <v>2.0810585810906272</v>
      </c>
    </row>
    <row r="468" spans="1:5" x14ac:dyDescent="0.3">
      <c r="A468" s="32">
        <v>44489</v>
      </c>
      <c r="B468" s="32">
        <v>6705.6098629999997</v>
      </c>
      <c r="C468" s="33">
        <f t="shared" si="9"/>
        <v>0.53614046004905869</v>
      </c>
      <c r="E468" s="32">
        <v>2.1091605589730782</v>
      </c>
    </row>
    <row r="469" spans="1:5" x14ac:dyDescent="0.3">
      <c r="A469" s="32">
        <v>44490</v>
      </c>
      <c r="B469" s="32">
        <v>6686.169922</v>
      </c>
      <c r="C469" s="33">
        <f t="shared" si="9"/>
        <v>-0.28990563717798024</v>
      </c>
      <c r="E469" s="32">
        <v>2.1198093042529891</v>
      </c>
    </row>
    <row r="470" spans="1:5" x14ac:dyDescent="0.3">
      <c r="A470" s="32">
        <v>44491</v>
      </c>
      <c r="B470" s="32">
        <v>6733.6899409999996</v>
      </c>
      <c r="C470" s="33">
        <f t="shared" si="9"/>
        <v>0.71072107879940283</v>
      </c>
      <c r="E470" s="32">
        <v>2.1453213756650813</v>
      </c>
    </row>
    <row r="471" spans="1:5" x14ac:dyDescent="0.3">
      <c r="A471" s="32">
        <v>44494</v>
      </c>
      <c r="B471" s="32">
        <v>6712.8701170000004</v>
      </c>
      <c r="C471" s="33">
        <f t="shared" si="9"/>
        <v>-0.30918893181035534</v>
      </c>
      <c r="E471" s="32">
        <v>2.2171658464678803</v>
      </c>
    </row>
    <row r="472" spans="1:5" x14ac:dyDescent="0.3">
      <c r="A472" s="32">
        <v>44495</v>
      </c>
      <c r="B472" s="32">
        <v>6766.5097660000001</v>
      </c>
      <c r="C472" s="33">
        <f t="shared" si="9"/>
        <v>0.79905685742615618</v>
      </c>
      <c r="E472" s="32">
        <v>2.2784423685253103</v>
      </c>
    </row>
    <row r="473" spans="1:5" x14ac:dyDescent="0.3">
      <c r="A473" s="32">
        <v>44496</v>
      </c>
      <c r="B473" s="32">
        <v>6753.5200199999999</v>
      </c>
      <c r="C473" s="33">
        <f t="shared" si="9"/>
        <v>-0.19197114094581497</v>
      </c>
      <c r="E473" s="32">
        <v>2.3959431888956995</v>
      </c>
    </row>
    <row r="474" spans="1:5" x14ac:dyDescent="0.3">
      <c r="A474" s="32">
        <v>44497</v>
      </c>
      <c r="B474" s="32">
        <v>6804.2202150000003</v>
      </c>
      <c r="C474" s="33">
        <f t="shared" si="9"/>
        <v>0.7507225098890038</v>
      </c>
      <c r="E474" s="32">
        <v>2.4020724587553226</v>
      </c>
    </row>
    <row r="475" spans="1:5" x14ac:dyDescent="0.3">
      <c r="A475" s="32">
        <v>44498</v>
      </c>
      <c r="B475" s="32">
        <v>6830.3398440000001</v>
      </c>
      <c r="C475" s="33">
        <f t="shared" si="9"/>
        <v>0.38387395138121355</v>
      </c>
      <c r="E475" s="32">
        <v>2.4132851068046892</v>
      </c>
    </row>
    <row r="476" spans="1:5" x14ac:dyDescent="0.3">
      <c r="A476" s="32">
        <v>44501</v>
      </c>
      <c r="B476" s="32">
        <v>6893.2900390000004</v>
      </c>
      <c r="C476" s="33">
        <f t="shared" si="9"/>
        <v>0.92162610408467327</v>
      </c>
      <c r="E476" s="32">
        <v>2.4396536202963968</v>
      </c>
    </row>
    <row r="477" spans="1:5" x14ac:dyDescent="0.3">
      <c r="A477" s="32">
        <v>44502</v>
      </c>
      <c r="B477" s="32">
        <v>6927.0297849999997</v>
      </c>
      <c r="C477" s="33">
        <f t="shared" si="9"/>
        <v>0.48945780330017657</v>
      </c>
      <c r="E477" s="32">
        <v>2.4401259109092215</v>
      </c>
    </row>
    <row r="478" spans="1:5" x14ac:dyDescent="0.3">
      <c r="A478" s="32">
        <v>44503</v>
      </c>
      <c r="B478" s="32">
        <v>6950.6499020000001</v>
      </c>
      <c r="C478" s="33">
        <f t="shared" si="9"/>
        <v>0.34098477606012478</v>
      </c>
      <c r="E478" s="32">
        <v>2.4851113158718325</v>
      </c>
    </row>
    <row r="479" spans="1:5" x14ac:dyDescent="0.3">
      <c r="A479" s="32">
        <v>44504</v>
      </c>
      <c r="B479" s="32">
        <v>6987.7900390000004</v>
      </c>
      <c r="C479" s="33">
        <f t="shared" si="9"/>
        <v>0.53434049367546932</v>
      </c>
      <c r="E479" s="32">
        <v>2.5106666492746492</v>
      </c>
    </row>
    <row r="480" spans="1:5" x14ac:dyDescent="0.3">
      <c r="A480" s="32">
        <v>44505</v>
      </c>
      <c r="B480" s="32">
        <v>7040.7900390000004</v>
      </c>
      <c r="C480" s="33">
        <f t="shared" si="9"/>
        <v>0.75846583403620205</v>
      </c>
      <c r="E480" s="32">
        <v>2.5479579562701096</v>
      </c>
    </row>
    <row r="481" spans="1:5" x14ac:dyDescent="0.3">
      <c r="A481" s="32">
        <v>44508</v>
      </c>
      <c r="B481" s="32">
        <v>7047.4799800000001</v>
      </c>
      <c r="C481" s="33">
        <f t="shared" si="9"/>
        <v>9.5016908087629942E-2</v>
      </c>
      <c r="E481" s="32">
        <v>2.6808042324278092</v>
      </c>
    </row>
    <row r="482" spans="1:5" x14ac:dyDescent="0.3">
      <c r="A482" s="32">
        <v>44509</v>
      </c>
      <c r="B482" s="32">
        <v>7043.2700199999999</v>
      </c>
      <c r="C482" s="33">
        <f t="shared" si="9"/>
        <v>-5.9737097685237231E-2</v>
      </c>
      <c r="E482" s="32">
        <v>2.839445397473102</v>
      </c>
    </row>
    <row r="483" spans="1:5" x14ac:dyDescent="0.3">
      <c r="A483" s="32">
        <v>44510</v>
      </c>
      <c r="B483" s="32">
        <v>7045.1601559999999</v>
      </c>
      <c r="C483" s="33">
        <f t="shared" si="9"/>
        <v>2.6836057607230342E-2</v>
      </c>
      <c r="E483" s="32">
        <v>2.8422312508301046</v>
      </c>
    </row>
    <row r="484" spans="1:5" x14ac:dyDescent="0.3">
      <c r="A484" s="32">
        <v>44511</v>
      </c>
      <c r="B484" s="32">
        <v>7059.5498049999997</v>
      </c>
      <c r="C484" s="33">
        <f t="shared" si="9"/>
        <v>0.20424871374634135</v>
      </c>
      <c r="E484" s="32">
        <v>3.3630514444303774</v>
      </c>
    </row>
    <row r="485" spans="1:5" x14ac:dyDescent="0.3">
      <c r="A485" s="32">
        <v>44512</v>
      </c>
      <c r="B485" s="32">
        <v>7091.3999020000001</v>
      </c>
      <c r="C485" s="33">
        <f t="shared" si="9"/>
        <v>0.45116328774169562</v>
      </c>
      <c r="E485" s="32">
        <v>3.421704136448815</v>
      </c>
    </row>
    <row r="486" spans="1:5" x14ac:dyDescent="0.3">
      <c r="A486" s="32">
        <v>44515</v>
      </c>
      <c r="B486" s="32">
        <v>7128.6298829999996</v>
      </c>
      <c r="C486" s="33">
        <f t="shared" si="9"/>
        <v>0.5250018545632924</v>
      </c>
      <c r="E486" s="32">
        <v>3.7073184597996014</v>
      </c>
    </row>
    <row r="487" spans="1:5" x14ac:dyDescent="0.3">
      <c r="A487" s="32">
        <v>44516</v>
      </c>
      <c r="B487" s="32">
        <v>7152.6000979999999</v>
      </c>
      <c r="C487" s="33">
        <f t="shared" si="9"/>
        <v>0.33625276376268676</v>
      </c>
      <c r="E487" s="32">
        <v>4.4688429840845565</v>
      </c>
    </row>
    <row r="488" spans="1:5" x14ac:dyDescent="0.3">
      <c r="A488" s="32">
        <v>44517</v>
      </c>
      <c r="B488" s="32">
        <v>7156.8500979999999</v>
      </c>
      <c r="C488" s="33">
        <f t="shared" si="9"/>
        <v>5.9418951734605978E-2</v>
      </c>
      <c r="E488" s="32">
        <v>4.6108163858576221</v>
      </c>
    </row>
    <row r="489" spans="1:5" x14ac:dyDescent="0.3">
      <c r="A489" s="32">
        <v>44518</v>
      </c>
      <c r="B489" s="32">
        <v>7141.9799800000001</v>
      </c>
      <c r="C489" s="33">
        <f t="shared" si="9"/>
        <v>-0.20777461867135255</v>
      </c>
      <c r="E489" s="32">
        <v>5.0136181818181802</v>
      </c>
    </row>
    <row r="490" spans="1:5" x14ac:dyDescent="0.3">
      <c r="A490" s="32">
        <v>44519</v>
      </c>
      <c r="B490" s="32">
        <v>7112.2900390000004</v>
      </c>
      <c r="C490" s="33">
        <f t="shared" si="9"/>
        <v>-0.41571022437953731</v>
      </c>
      <c r="E490" s="32">
        <v>5.1596320167188363</v>
      </c>
    </row>
    <row r="491" spans="1:5" x14ac:dyDescent="0.3">
      <c r="A491" s="32">
        <v>44522</v>
      </c>
      <c r="B491" s="32">
        <v>7105</v>
      </c>
      <c r="C491" s="33">
        <f t="shared" si="9"/>
        <v>-0.10249918043310598</v>
      </c>
      <c r="E491" s="32">
        <v>7.5680111160635528</v>
      </c>
    </row>
    <row r="492" spans="1:5" x14ac:dyDescent="0.3">
      <c r="A492" s="32">
        <v>44523</v>
      </c>
      <c r="B492" s="32">
        <v>7044.6201170000004</v>
      </c>
      <c r="C492" s="33">
        <f t="shared" si="9"/>
        <v>-0.84982242083039561</v>
      </c>
      <c r="E492" s="32">
        <v>8.3894768439446317</v>
      </c>
    </row>
    <row r="493" spans="1:5" x14ac:dyDescent="0.3">
      <c r="A493" s="32">
        <v>44524</v>
      </c>
      <c r="B493" s="32">
        <v>7042.2299800000001</v>
      </c>
      <c r="C493" s="33">
        <f t="shared" si="9"/>
        <v>-3.3928543488561863E-2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FB6C-4C4C-0F4B-9A91-A9F63459B426}">
  <dimension ref="A1:G26"/>
  <sheetViews>
    <sheetView workbookViewId="0">
      <selection activeCell="E29" sqref="E29"/>
    </sheetView>
  </sheetViews>
  <sheetFormatPr defaultColWidth="11.19921875" defaultRowHeight="24" customHeight="1" x14ac:dyDescent="0.3"/>
  <cols>
    <col min="1" max="1" width="3.296875" style="15" customWidth="1"/>
    <col min="2" max="4" width="16.69921875" style="15" customWidth="1"/>
    <col min="5" max="5" width="15.19921875" style="15" customWidth="1"/>
    <col min="6" max="7" width="14.5" style="15" customWidth="1"/>
    <col min="8" max="16384" width="11.19921875" style="15"/>
  </cols>
  <sheetData>
    <row r="1" spans="1:7" ht="24" customHeight="1" x14ac:dyDescent="0.3">
      <c r="A1" s="13" t="s">
        <v>16</v>
      </c>
    </row>
    <row r="3" spans="1:7" ht="24" customHeight="1" x14ac:dyDescent="0.3">
      <c r="B3" s="29" t="s">
        <v>2</v>
      </c>
      <c r="C3" s="29" t="s">
        <v>1</v>
      </c>
      <c r="D3" s="29" t="s">
        <v>5</v>
      </c>
      <c r="F3" s="20" t="s">
        <v>15</v>
      </c>
      <c r="G3" s="21">
        <v>0.05</v>
      </c>
    </row>
    <row r="4" spans="1:7" ht="24" customHeight="1" x14ac:dyDescent="0.3">
      <c r="B4" s="30">
        <v>-0.1</v>
      </c>
      <c r="C4" s="26">
        <v>1</v>
      </c>
      <c r="D4" s="27">
        <f t="shared" ref="D4:D24" si="0">C4/$C$26</f>
        <v>2.0408163265306124E-3</v>
      </c>
      <c r="F4" s="20" t="s">
        <v>6</v>
      </c>
      <c r="G4" s="21">
        <f>PERCENTILE('Data CAC 40 index'!C5:C494,G3)</f>
        <v>-2.1265442010902382E-2</v>
      </c>
    </row>
    <row r="5" spans="1:7" ht="24" customHeight="1" x14ac:dyDescent="0.3">
      <c r="B5" s="30">
        <v>-0.09</v>
      </c>
      <c r="C5" s="26">
        <v>0</v>
      </c>
      <c r="D5" s="27">
        <f t="shared" si="0"/>
        <v>0</v>
      </c>
      <c r="F5" s="14"/>
      <c r="G5" s="14"/>
    </row>
    <row r="6" spans="1:7" ht="24" customHeight="1" x14ac:dyDescent="0.3">
      <c r="B6" s="30">
        <v>-0.08</v>
      </c>
      <c r="C6" s="26">
        <v>1</v>
      </c>
      <c r="D6" s="27">
        <f t="shared" si="0"/>
        <v>2.0408163265306124E-3</v>
      </c>
      <c r="F6" s="20" t="s">
        <v>15</v>
      </c>
      <c r="G6" s="21">
        <v>0.01</v>
      </c>
    </row>
    <row r="7" spans="1:7" ht="24" customHeight="1" x14ac:dyDescent="0.3">
      <c r="B7" s="30">
        <v>-7.0000000000000007E-2</v>
      </c>
      <c r="C7" s="26">
        <v>0</v>
      </c>
      <c r="D7" s="27">
        <f t="shared" si="0"/>
        <v>0</v>
      </c>
      <c r="F7" s="20" t="s">
        <v>6</v>
      </c>
      <c r="G7" s="21">
        <f>PERCENTILE('Data CAC 40 index'!C5:C494,G6)</f>
        <v>-4.3415695907979383E-2</v>
      </c>
    </row>
    <row r="8" spans="1:7" ht="24" customHeight="1" x14ac:dyDescent="0.3">
      <c r="B8" s="30">
        <v>-0.06</v>
      </c>
      <c r="C8" s="26">
        <v>0</v>
      </c>
      <c r="D8" s="27">
        <f t="shared" si="0"/>
        <v>0</v>
      </c>
    </row>
    <row r="9" spans="1:7" ht="24" customHeight="1" x14ac:dyDescent="0.3">
      <c r="B9" s="30">
        <v>-0.05</v>
      </c>
      <c r="C9" s="26">
        <v>2</v>
      </c>
      <c r="D9" s="27">
        <f t="shared" si="0"/>
        <v>4.0816326530612249E-3</v>
      </c>
    </row>
    <row r="10" spans="1:7" ht="24" customHeight="1" x14ac:dyDescent="0.3">
      <c r="B10" s="30">
        <v>-3.9999999999999897E-2</v>
      </c>
      <c r="C10" s="26">
        <v>5</v>
      </c>
      <c r="D10" s="27">
        <f t="shared" si="0"/>
        <v>1.020408163265306E-2</v>
      </c>
    </row>
    <row r="11" spans="1:7" ht="24" customHeight="1" x14ac:dyDescent="0.3">
      <c r="B11" s="30">
        <v>-2.9999999999999898E-2</v>
      </c>
      <c r="C11" s="26">
        <v>8</v>
      </c>
      <c r="D11" s="27">
        <f t="shared" si="0"/>
        <v>1.6326530612244899E-2</v>
      </c>
    </row>
    <row r="12" spans="1:7" ht="24" customHeight="1" x14ac:dyDescent="0.3">
      <c r="B12" s="30">
        <v>-1.99999999999999E-2</v>
      </c>
      <c r="C12" s="26">
        <v>13</v>
      </c>
      <c r="D12" s="27">
        <f t="shared" si="0"/>
        <v>2.6530612244897958E-2</v>
      </c>
    </row>
    <row r="13" spans="1:7" ht="24" customHeight="1" x14ac:dyDescent="0.3">
      <c r="B13" s="30">
        <v>-9.99999999999991E-3</v>
      </c>
      <c r="C13" s="26">
        <v>40</v>
      </c>
      <c r="D13" s="27">
        <f t="shared" si="0"/>
        <v>8.1632653061224483E-2</v>
      </c>
    </row>
    <row r="14" spans="1:7" ht="24" customHeight="1" x14ac:dyDescent="0.3">
      <c r="B14" s="30">
        <v>0</v>
      </c>
      <c r="C14" s="26">
        <v>148</v>
      </c>
      <c r="D14" s="27">
        <f t="shared" si="0"/>
        <v>0.30204081632653063</v>
      </c>
    </row>
    <row r="15" spans="1:7" ht="24" customHeight="1" x14ac:dyDescent="0.3">
      <c r="B15" s="30">
        <v>0.01</v>
      </c>
      <c r="C15" s="26">
        <v>189</v>
      </c>
      <c r="D15" s="27">
        <f t="shared" si="0"/>
        <v>0.38571428571428573</v>
      </c>
    </row>
    <row r="16" spans="1:7" ht="24" customHeight="1" x14ac:dyDescent="0.3">
      <c r="B16" s="30">
        <v>0.02</v>
      </c>
      <c r="C16" s="26">
        <v>53</v>
      </c>
      <c r="D16" s="27">
        <f t="shared" si="0"/>
        <v>0.10816326530612246</v>
      </c>
    </row>
    <row r="17" spans="2:7" ht="24" customHeight="1" x14ac:dyDescent="0.3">
      <c r="B17" s="30">
        <v>0.03</v>
      </c>
      <c r="C17" s="26">
        <v>21</v>
      </c>
      <c r="D17" s="27">
        <f t="shared" si="0"/>
        <v>4.2857142857142858E-2</v>
      </c>
    </row>
    <row r="18" spans="2:7" ht="24" customHeight="1" x14ac:dyDescent="0.3">
      <c r="B18" s="30">
        <v>0.04</v>
      </c>
      <c r="C18" s="26">
        <v>3</v>
      </c>
      <c r="D18" s="27">
        <f t="shared" si="0"/>
        <v>6.1224489795918364E-3</v>
      </c>
    </row>
    <row r="19" spans="2:7" ht="24" customHeight="1" x14ac:dyDescent="0.3">
      <c r="B19" s="30">
        <v>0.05</v>
      </c>
      <c r="C19" s="26">
        <v>2</v>
      </c>
      <c r="D19" s="27">
        <f t="shared" si="0"/>
        <v>4.0816326530612249E-3</v>
      </c>
    </row>
    <row r="20" spans="2:7" ht="24" customHeight="1" x14ac:dyDescent="0.3">
      <c r="B20" s="30">
        <v>0.06</v>
      </c>
      <c r="C20" s="26">
        <v>2</v>
      </c>
      <c r="D20" s="27">
        <f t="shared" si="0"/>
        <v>4.0816326530612249E-3</v>
      </c>
      <c r="G20" s="28"/>
    </row>
    <row r="21" spans="2:7" ht="24" customHeight="1" x14ac:dyDescent="0.3">
      <c r="B21" s="30">
        <v>7.0000000000000007E-2</v>
      </c>
      <c r="C21" s="26">
        <v>0</v>
      </c>
      <c r="D21" s="27">
        <f t="shared" si="0"/>
        <v>0</v>
      </c>
      <c r="G21" s="28"/>
    </row>
    <row r="22" spans="2:7" ht="24" customHeight="1" x14ac:dyDescent="0.3">
      <c r="B22" s="30">
        <v>0.08</v>
      </c>
      <c r="C22" s="26">
        <v>1</v>
      </c>
      <c r="D22" s="27">
        <f t="shared" si="0"/>
        <v>2.0408163265306124E-3</v>
      </c>
      <c r="G22" s="28"/>
    </row>
    <row r="23" spans="2:7" ht="24" customHeight="1" x14ac:dyDescent="0.3">
      <c r="B23" s="30">
        <v>0.09</v>
      </c>
      <c r="C23" s="26">
        <v>1</v>
      </c>
      <c r="D23" s="27">
        <f t="shared" si="0"/>
        <v>2.0408163265306124E-3</v>
      </c>
    </row>
    <row r="24" spans="2:7" ht="24" customHeight="1" x14ac:dyDescent="0.3">
      <c r="B24" s="30">
        <v>0.1</v>
      </c>
      <c r="C24" s="26">
        <v>0</v>
      </c>
      <c r="D24" s="27">
        <f t="shared" si="0"/>
        <v>0</v>
      </c>
    </row>
    <row r="26" spans="2:7" ht="24" customHeight="1" x14ac:dyDescent="0.3">
      <c r="B26" s="31" t="s">
        <v>4</v>
      </c>
      <c r="C26" s="31">
        <f>SUM(C4:C24)</f>
        <v>490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3AC2-8D4F-433B-A462-C5A00C57843C}">
  <dimension ref="A1:Q211"/>
  <sheetViews>
    <sheetView zoomScale="115" zoomScaleNormal="115" workbookViewId="0">
      <selection activeCell="G10" sqref="G10"/>
    </sheetView>
  </sheetViews>
  <sheetFormatPr defaultColWidth="11.19921875" defaultRowHeight="24" customHeight="1" x14ac:dyDescent="0.3"/>
  <cols>
    <col min="1" max="1" width="4.19921875" style="17" customWidth="1"/>
    <col min="2" max="3" width="22.296875" style="17" customWidth="1"/>
    <col min="4" max="4" width="11.19921875" style="17"/>
    <col min="5" max="6" width="14.69921875" style="17" customWidth="1"/>
    <col min="7" max="16384" width="11.19921875" style="17"/>
  </cols>
  <sheetData>
    <row r="1" spans="1:17" ht="24" customHeight="1" x14ac:dyDescent="0.3">
      <c r="A1" s="24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4" customHeight="1" x14ac:dyDescent="0.3">
      <c r="A3" s="16"/>
      <c r="B3" s="25" t="s">
        <v>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4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4" customHeight="1" x14ac:dyDescent="0.3">
      <c r="A5" s="16"/>
      <c r="B5" s="18" t="s">
        <v>9</v>
      </c>
      <c r="C5" s="19">
        <f>AVERAGE('Data CAC 40 index'!C5:C494)</f>
        <v>4.3929319156568703E-4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4" customHeight="1" x14ac:dyDescent="0.3">
      <c r="A6" s="16"/>
      <c r="B6" s="18" t="s">
        <v>10</v>
      </c>
      <c r="C6" s="19">
        <f>STDEV('Data CAC 40 index'!C5:C494)</f>
        <v>1.5731707833950455E-2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4" customHeight="1" x14ac:dyDescent="0.3">
      <c r="A8" s="16"/>
      <c r="B8" s="3" t="s">
        <v>11</v>
      </c>
      <c r="C8" s="3" t="s">
        <v>12</v>
      </c>
      <c r="D8" s="16"/>
      <c r="E8" s="20" t="s">
        <v>15</v>
      </c>
      <c r="F8" s="21">
        <v>0.05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4" customHeight="1" x14ac:dyDescent="0.3">
      <c r="A9" s="16"/>
      <c r="B9" s="22">
        <v>-0.1</v>
      </c>
      <c r="C9" s="23">
        <f>NORMDIST(B9,$C$5,$C$6,0)</f>
        <v>3.5708943324740657E-8</v>
      </c>
      <c r="D9" s="16"/>
      <c r="E9" s="20" t="s">
        <v>6</v>
      </c>
      <c r="F9" s="21">
        <f>NORMINV(F8,C5,C6)</f>
        <v>-2.5437063497248613E-2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4" customHeight="1" x14ac:dyDescent="0.3">
      <c r="A10" s="16"/>
      <c r="B10" s="22">
        <v>-9.9000000000000005E-2</v>
      </c>
      <c r="C10" s="23">
        <f t="shared" ref="C10:C73" si="0">NORMDIST(B10,$C$5,$C$6,0)</f>
        <v>5.3475205974383216E-8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4" customHeight="1" x14ac:dyDescent="0.3">
      <c r="A11" s="16"/>
      <c r="B11" s="22">
        <v>-9.8000000000000004E-2</v>
      </c>
      <c r="C11" s="23">
        <f t="shared" si="0"/>
        <v>7.9757790267176808E-8</v>
      </c>
      <c r="D11" s="16"/>
      <c r="E11" s="20" t="s">
        <v>15</v>
      </c>
      <c r="F11" s="21">
        <v>0.01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4" customHeight="1" x14ac:dyDescent="0.3">
      <c r="A12" s="16"/>
      <c r="B12" s="22">
        <v>-9.7000000000000003E-2</v>
      </c>
      <c r="C12" s="23">
        <f t="shared" si="0"/>
        <v>1.1847833441846672E-7</v>
      </c>
      <c r="D12" s="16"/>
      <c r="E12" s="20" t="s">
        <v>6</v>
      </c>
      <c r="F12" s="21">
        <f>NORMINV(F11,C5,C6)</f>
        <v>-3.6158131882976591E-2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4" customHeight="1" x14ac:dyDescent="0.3">
      <c r="A13" s="16"/>
      <c r="B13" s="22">
        <v>-9.6000000000000002E-2</v>
      </c>
      <c r="C13" s="23">
        <f t="shared" si="0"/>
        <v>1.7528709649815173E-7</v>
      </c>
      <c r="D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4" customHeight="1" x14ac:dyDescent="0.3">
      <c r="A14" s="16"/>
      <c r="B14" s="22">
        <v>-9.5000000000000001E-2</v>
      </c>
      <c r="C14" s="23">
        <f t="shared" si="0"/>
        <v>2.5828913299776462E-7</v>
      </c>
      <c r="D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4" customHeight="1" x14ac:dyDescent="0.3">
      <c r="A15" s="16"/>
      <c r="B15" s="22">
        <v>-9.4E-2</v>
      </c>
      <c r="C15" s="23">
        <f t="shared" si="0"/>
        <v>3.7905960147465618E-7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4" customHeight="1" x14ac:dyDescent="0.3">
      <c r="A16" s="16"/>
      <c r="B16" s="22">
        <v>-9.2999999999999999E-2</v>
      </c>
      <c r="C16" s="23">
        <f t="shared" si="0"/>
        <v>5.5405649319560168E-7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4" customHeight="1" x14ac:dyDescent="0.3">
      <c r="A17" s="16"/>
      <c r="B17" s="22">
        <v>-9.1999999999999998E-2</v>
      </c>
      <c r="C17" s="23">
        <f t="shared" si="0"/>
        <v>8.0657689315485633E-7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4" customHeight="1" x14ac:dyDescent="0.3">
      <c r="A18" s="16"/>
      <c r="B18" s="22">
        <v>-9.0999999999999998E-2</v>
      </c>
      <c r="C18" s="23">
        <f t="shared" si="0"/>
        <v>1.1694527607336067E-6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4" customHeight="1" x14ac:dyDescent="0.3">
      <c r="A19" s="16"/>
      <c r="B19" s="22">
        <v>-0.09</v>
      </c>
      <c r="C19" s="23">
        <f t="shared" si="0"/>
        <v>1.6887477009892945E-6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4" customHeight="1" x14ac:dyDescent="0.3">
      <c r="A20" s="16"/>
      <c r="B20" s="22">
        <v>-8.8999999999999996E-2</v>
      </c>
      <c r="C20" s="23">
        <f t="shared" si="0"/>
        <v>2.4288015879757518E-6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24" customHeight="1" x14ac:dyDescent="0.3">
      <c r="A21" s="16"/>
      <c r="B21" s="22">
        <v>-8.7999999999999995E-2</v>
      </c>
      <c r="C21" s="23">
        <f t="shared" si="0"/>
        <v>3.4790805629998935E-6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24" customHeight="1" x14ac:dyDescent="0.3">
      <c r="A22" s="16"/>
      <c r="B22" s="22">
        <v>-8.6999999999999994E-2</v>
      </c>
      <c r="C22" s="23">
        <f t="shared" si="0"/>
        <v>4.963432419012319E-6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24" customHeight="1" x14ac:dyDescent="0.3">
      <c r="A23" s="16"/>
      <c r="B23" s="22">
        <v>-8.5999999999999993E-2</v>
      </c>
      <c r="C23" s="23">
        <f t="shared" si="0"/>
        <v>7.0525296466328861E-6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4" customHeight="1" x14ac:dyDescent="0.3">
      <c r="A24" s="16"/>
      <c r="B24" s="22">
        <v>-8.5000000000000006E-2</v>
      </c>
      <c r="C24" s="23">
        <f t="shared" si="0"/>
        <v>9.9805139952227142E-6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24" customHeight="1" x14ac:dyDescent="0.3">
      <c r="A25" s="16"/>
      <c r="B25" s="22">
        <v>-8.4000000000000005E-2</v>
      </c>
      <c r="C25" s="23">
        <f t="shared" si="0"/>
        <v>1.4067148610052708E-5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24" customHeight="1" x14ac:dyDescent="0.3">
      <c r="A26" s="16"/>
      <c r="B26" s="22">
        <v>-8.3000000000000004E-2</v>
      </c>
      <c r="C26" s="23">
        <f t="shared" si="0"/>
        <v>1.9747149908681737E-5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4" customHeight="1" x14ac:dyDescent="0.3">
      <c r="A27" s="16"/>
      <c r="B27" s="22">
        <v>-8.2000000000000003E-2</v>
      </c>
      <c r="C27" s="23">
        <f t="shared" si="0"/>
        <v>2.7608826700005629E-5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24" customHeight="1" x14ac:dyDescent="0.3">
      <c r="A28" s="16"/>
      <c r="B28" s="22">
        <v>-8.1000000000000003E-2</v>
      </c>
      <c r="C28" s="23">
        <f t="shared" si="0"/>
        <v>3.844471611714948E-5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24" customHeight="1" x14ac:dyDescent="0.3">
      <c r="A29" s="16"/>
      <c r="B29" s="22">
        <v>-0.08</v>
      </c>
      <c r="C29" s="23">
        <f t="shared" si="0"/>
        <v>5.3317594335039833E-5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24" customHeight="1" x14ac:dyDescent="0.3">
      <c r="A30" s="16"/>
      <c r="B30" s="22">
        <v>-7.9000000000000001E-2</v>
      </c>
      <c r="C30" s="23">
        <f t="shared" si="0"/>
        <v>7.3646076331623415E-5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4" customHeight="1" x14ac:dyDescent="0.3">
      <c r="A31" s="16"/>
      <c r="B31" s="22">
        <v>-7.8E-2</v>
      </c>
      <c r="C31" s="23">
        <f t="shared" si="0"/>
        <v>1.0131502629466705E-4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24" customHeight="1" x14ac:dyDescent="0.3">
      <c r="A32" s="16"/>
      <c r="B32" s="22">
        <v>-7.6999999999999999E-2</v>
      </c>
      <c r="C32" s="23">
        <f t="shared" si="0"/>
        <v>1.3881720287843029E-4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24" customHeight="1" x14ac:dyDescent="0.3">
      <c r="A33" s="16"/>
      <c r="B33" s="22">
        <v>-7.5999999999999998E-2</v>
      </c>
      <c r="C33" s="23">
        <f t="shared" si="0"/>
        <v>1.8943398576160039E-4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24" customHeight="1" x14ac:dyDescent="0.3">
      <c r="A34" s="16"/>
      <c r="B34" s="22">
        <v>-7.4999999999999997E-2</v>
      </c>
      <c r="C34" s="23">
        <f t="shared" si="0"/>
        <v>2.5746469521313462E-4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24" customHeight="1" x14ac:dyDescent="0.3">
      <c r="A35" s="16"/>
      <c r="B35" s="22">
        <v>-7.3999999999999996E-2</v>
      </c>
      <c r="C35" s="23">
        <f t="shared" si="0"/>
        <v>3.4851594537005837E-4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24" customHeight="1" x14ac:dyDescent="0.3">
      <c r="A36" s="16"/>
      <c r="B36" s="22">
        <v>-7.2999999999999995E-2</v>
      </c>
      <c r="C36" s="23">
        <f t="shared" si="0"/>
        <v>4.6986468070666016E-4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24" customHeight="1" x14ac:dyDescent="0.3">
      <c r="A37" s="16"/>
      <c r="B37" s="22">
        <v>-7.1999999999999995E-2</v>
      </c>
      <c r="C37" s="23">
        <f t="shared" si="0"/>
        <v>6.3091104248959415E-4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24" customHeight="1" x14ac:dyDescent="0.3">
      <c r="A38" s="16"/>
      <c r="B38" s="22">
        <v>-7.0999999999999994E-2</v>
      </c>
      <c r="C38" s="23">
        <f t="shared" si="0"/>
        <v>8.4373999624109486E-4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24" customHeight="1" x14ac:dyDescent="0.3">
      <c r="A39" s="16"/>
      <c r="B39" s="22">
        <v>-7.0000000000000007E-2</v>
      </c>
      <c r="C39" s="23">
        <f t="shared" si="0"/>
        <v>1.123813706697923E-3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24" customHeight="1" x14ac:dyDescent="0.3">
      <c r="A40" s="16"/>
      <c r="B40" s="22">
        <v>-6.9000000000000006E-2</v>
      </c>
      <c r="C40" s="23">
        <f t="shared" si="0"/>
        <v>1.4908199395568043E-3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4" customHeight="1" x14ac:dyDescent="0.3">
      <c r="A41" s="16"/>
      <c r="B41" s="22">
        <v>-6.8000000000000005E-2</v>
      </c>
      <c r="C41" s="23">
        <f t="shared" si="0"/>
        <v>1.9697052426878689E-3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24" customHeight="1" x14ac:dyDescent="0.3">
      <c r="A42" s="16"/>
      <c r="B42" s="22">
        <v>-6.7000000000000004E-2</v>
      </c>
      <c r="C42" s="23">
        <f t="shared" si="0"/>
        <v>2.5919252289285533E-3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24" customHeight="1" x14ac:dyDescent="0.3">
      <c r="A43" s="16"/>
      <c r="B43" s="22">
        <v>-6.6000000000000003E-2</v>
      </c>
      <c r="C43" s="23">
        <f t="shared" si="0"/>
        <v>3.3969478306133069E-3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24" customHeight="1" x14ac:dyDescent="0.3">
      <c r="A44" s="16"/>
      <c r="B44" s="22">
        <v>-6.5000000000000002E-2</v>
      </c>
      <c r="C44" s="23">
        <f t="shared" si="0"/>
        <v>4.4340487673855079E-3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24" customHeight="1" x14ac:dyDescent="0.3">
      <c r="A45" s="16"/>
      <c r="B45" s="22">
        <v>-6.4000000000000001E-2</v>
      </c>
      <c r="C45" s="23">
        <f t="shared" si="0"/>
        <v>5.7644414659911254E-3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24" customHeight="1" x14ac:dyDescent="0.3">
      <c r="A46" s="16"/>
      <c r="B46" s="22">
        <v>-6.3E-2</v>
      </c>
      <c r="C46" s="23">
        <f t="shared" si="0"/>
        <v>7.4637860501623257E-3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24" customHeight="1" x14ac:dyDescent="0.3">
      <c r="A47" s="16"/>
      <c r="B47" s="22">
        <v>-6.2E-2</v>
      </c>
      <c r="C47" s="23">
        <f t="shared" si="0"/>
        <v>9.6251234887402906E-3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24" customHeight="1" x14ac:dyDescent="0.3">
      <c r="A48" s="16"/>
      <c r="B48" s="22">
        <v>-6.0999999999999999E-2</v>
      </c>
      <c r="C48" s="23">
        <f t="shared" si="0"/>
        <v>1.2362281210882623E-2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24" customHeight="1" x14ac:dyDescent="0.3">
      <c r="A49" s="16"/>
      <c r="B49" s="22">
        <v>-0.06</v>
      </c>
      <c r="C49" s="23">
        <f t="shared" si="0"/>
        <v>1.5813795082589805E-2</v>
      </c>
      <c r="D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ht="24" customHeight="1" x14ac:dyDescent="0.3">
      <c r="A50" s="16"/>
      <c r="B50" s="22">
        <v>-5.8999999999999997E-2</v>
      </c>
      <c r="C50" s="23">
        <f t="shared" si="0"/>
        <v>2.0147389162533648E-2</v>
      </c>
      <c r="D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ht="24" customHeight="1" x14ac:dyDescent="0.3">
      <c r="A51" s="16"/>
      <c r="B51" s="22">
        <v>-5.8000000000000003E-2</v>
      </c>
      <c r="C51" s="23">
        <f t="shared" si="0"/>
        <v>2.5565048660083255E-2</v>
      </c>
      <c r="D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ht="24" customHeight="1" x14ac:dyDescent="0.3">
      <c r="A52" s="16"/>
      <c r="B52" s="22">
        <v>-5.7000000000000002E-2</v>
      </c>
      <c r="C52" s="23">
        <f t="shared" si="0"/>
        <v>3.2308712530441389E-2</v>
      </c>
      <c r="D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ht="24" customHeight="1" x14ac:dyDescent="0.3">
      <c r="A53" s="16"/>
      <c r="B53" s="22">
        <v>-5.6000000000000001E-2</v>
      </c>
      <c r="C53" s="23">
        <f t="shared" si="0"/>
        <v>4.0666599688951387E-2</v>
      </c>
      <c r="D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ht="24" customHeight="1" x14ac:dyDescent="0.3">
      <c r="A54" s="16"/>
      <c r="B54" s="22">
        <v>-5.5E-2</v>
      </c>
      <c r="C54" s="23">
        <f t="shared" si="0"/>
        <v>5.0980166463222044E-2</v>
      </c>
      <c r="D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ht="24" customHeight="1" x14ac:dyDescent="0.3">
      <c r="A55" s="16"/>
      <c r="B55" s="22">
        <v>-5.3999999999999999E-2</v>
      </c>
      <c r="C55" s="23">
        <f t="shared" si="0"/>
        <v>6.3651672237842544E-2</v>
      </c>
      <c r="D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24" customHeight="1" x14ac:dyDescent="0.3">
      <c r="A56" s="16"/>
      <c r="B56" s="22">
        <v>-5.2999999999999999E-2</v>
      </c>
      <c r="C56" s="23">
        <f t="shared" si="0"/>
        <v>7.9152304982506735E-2</v>
      </c>
      <c r="D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24" customHeight="1" x14ac:dyDescent="0.3">
      <c r="A57" s="16"/>
      <c r="B57" s="22">
        <v>-5.1999999999999998E-2</v>
      </c>
      <c r="C57" s="23">
        <f t="shared" si="0"/>
        <v>9.8030788319861201E-2</v>
      </c>
      <c r="D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ht="24" customHeight="1" x14ac:dyDescent="0.3">
      <c r="A58" s="16"/>
      <c r="B58" s="22">
        <v>-5.0999999999999997E-2</v>
      </c>
      <c r="C58" s="23">
        <f t="shared" si="0"/>
        <v>0.12092235698505817</v>
      </c>
      <c r="D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24" customHeight="1" x14ac:dyDescent="0.3">
      <c r="A59" s="16"/>
      <c r="B59" s="22">
        <v>-0.05</v>
      </c>
      <c r="C59" s="23">
        <f t="shared" si="0"/>
        <v>0.14855794817037551</v>
      </c>
      <c r="D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ht="24" customHeight="1" x14ac:dyDescent="0.3">
      <c r="A60" s="16"/>
      <c r="B60" s="22">
        <v>-4.9000000000000002E-2</v>
      </c>
      <c r="C60" s="23">
        <f t="shared" si="0"/>
        <v>0.18177341280880893</v>
      </c>
      <c r="D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ht="24" customHeight="1" x14ac:dyDescent="0.3">
      <c r="A61" s="16"/>
      <c r="B61" s="22">
        <v>-4.8000000000000001E-2</v>
      </c>
      <c r="C61" s="23">
        <f t="shared" si="0"/>
        <v>0.22151850410142337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24" customHeight="1" x14ac:dyDescent="0.3">
      <c r="A62" s="16"/>
      <c r="B62" s="22">
        <v>-4.7E-2</v>
      </c>
      <c r="C62" s="23">
        <f t="shared" si="0"/>
        <v>0.26886535163692127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ht="24" customHeight="1" x14ac:dyDescent="0.3">
      <c r="A63" s="16"/>
      <c r="B63" s="22">
        <v>-4.5999999999999999E-2</v>
      </c>
      <c r="C63" s="23">
        <f t="shared" si="0"/>
        <v>0.32501607974573454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ht="24" customHeight="1" x14ac:dyDescent="0.3">
      <c r="A64" s="16"/>
      <c r="B64" s="22">
        <v>-4.4999999999999998E-2</v>
      </c>
      <c r="C64" s="23">
        <f t="shared" si="0"/>
        <v>0.39130918009764915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ht="24" customHeight="1" x14ac:dyDescent="0.3">
      <c r="A65" s="16"/>
      <c r="B65" s="22">
        <v>-4.3999999999999997E-2</v>
      </c>
      <c r="C65" s="23">
        <f t="shared" si="0"/>
        <v>0.46922420317249175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24" customHeight="1" x14ac:dyDescent="0.3">
      <c r="A66" s="16"/>
      <c r="B66" s="22">
        <v>-4.2999999999999899E-2</v>
      </c>
      <c r="C66" s="23">
        <f t="shared" si="0"/>
        <v>0.56038429361950826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ht="24" customHeight="1" x14ac:dyDescent="0.3">
      <c r="A67" s="16"/>
      <c r="B67" s="22">
        <v>-4.1999999999999899E-2</v>
      </c>
      <c r="C67" s="23">
        <f t="shared" si="0"/>
        <v>0.66655606346421936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24" customHeight="1" x14ac:dyDescent="0.3">
      <c r="A68" s="16"/>
      <c r="B68" s="22">
        <v>-4.0999999999999898E-2</v>
      </c>
      <c r="C68" s="23">
        <f t="shared" si="0"/>
        <v>0.78964627761640305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ht="24" customHeight="1" x14ac:dyDescent="0.3">
      <c r="A69" s="16"/>
      <c r="B69" s="22">
        <v>-3.9999999999999897E-2</v>
      </c>
      <c r="C69" s="23">
        <f t="shared" si="0"/>
        <v>0.93169482127253966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ht="24" customHeight="1" x14ac:dyDescent="0.3">
      <c r="A70" s="16"/>
      <c r="B70" s="22">
        <v>-3.8999999999999903E-2</v>
      </c>
      <c r="C70" s="23">
        <f t="shared" si="0"/>
        <v>1.0948634316550745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24" customHeight="1" x14ac:dyDescent="0.3">
      <c r="A71" s="16"/>
      <c r="B71" s="22">
        <v>-3.7999999999999902E-2</v>
      </c>
      <c r="C71" s="23">
        <f t="shared" si="0"/>
        <v>1.2814197099673186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ht="24" customHeight="1" x14ac:dyDescent="0.3">
      <c r="A72" s="16"/>
      <c r="B72" s="22">
        <v>-3.6999999999999901E-2</v>
      </c>
      <c r="C72" s="23">
        <f t="shared" si="0"/>
        <v>1.4937159859882307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ht="24" customHeight="1" x14ac:dyDescent="0.3">
      <c r="A73" s="16"/>
      <c r="B73" s="22">
        <v>-3.59999999999999E-2</v>
      </c>
      <c r="C73" s="23">
        <f t="shared" si="0"/>
        <v>1.7341626893602438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ht="24" customHeight="1" x14ac:dyDescent="0.3">
      <c r="A74" s="16"/>
      <c r="B74" s="22">
        <v>-3.4999999999999899E-2</v>
      </c>
      <c r="C74" s="23">
        <f t="shared" ref="C74:C137" si="1">NORMDIST(B74,$C$5,$C$6,0)</f>
        <v>2.0051959895700704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24" customHeight="1" x14ac:dyDescent="0.3">
      <c r="A75" s="16"/>
      <c r="B75" s="22">
        <v>-3.3999999999999898E-2</v>
      </c>
      <c r="C75" s="23">
        <f t="shared" si="1"/>
        <v>2.3092396011914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ht="24" customHeight="1" x14ac:dyDescent="0.3">
      <c r="A76" s="16"/>
      <c r="B76" s="22">
        <v>-3.2999999999999897E-2</v>
      </c>
      <c r="C76" s="23">
        <f t="shared" si="1"/>
        <v>2.648660811349147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ht="24" customHeight="1" x14ac:dyDescent="0.3">
      <c r="A77" s="16"/>
      <c r="B77" s="22">
        <v>-3.1999999999999897E-2</v>
      </c>
      <c r="C77" s="23">
        <f t="shared" si="1"/>
        <v>3.0257209705252972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ht="24" customHeight="1" x14ac:dyDescent="0.3">
      <c r="A78" s="16"/>
      <c r="B78" s="22">
        <v>-3.0999999999999899E-2</v>
      </c>
      <c r="C78" s="23">
        <f t="shared" si="1"/>
        <v>3.442520892347066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ht="24" customHeight="1" x14ac:dyDescent="0.3">
      <c r="A79" s="16"/>
      <c r="B79" s="22">
        <v>-2.9999999999999898E-2</v>
      </c>
      <c r="C79" s="23">
        <f t="shared" si="1"/>
        <v>3.9009418280598727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17" ht="24" customHeight="1" x14ac:dyDescent="0.3">
      <c r="A80" s="16"/>
      <c r="B80" s="22">
        <v>-2.8999999999999901E-2</v>
      </c>
      <c r="C80" s="23">
        <f t="shared" si="1"/>
        <v>4.4025829107733268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17" ht="24" customHeight="1" x14ac:dyDescent="0.3">
      <c r="A81" s="16"/>
      <c r="B81" s="22">
        <v>-2.79999999999999E-2</v>
      </c>
      <c r="C81" s="23">
        <f t="shared" si="1"/>
        <v>4.9486961957499469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ht="24" customHeight="1" x14ac:dyDescent="0.3">
      <c r="A82" s="16"/>
      <c r="B82" s="22">
        <v>-2.6999999999999899E-2</v>
      </c>
      <c r="C82" s="23">
        <f t="shared" si="1"/>
        <v>5.5401206473102738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ht="24" customHeight="1" x14ac:dyDescent="0.3">
      <c r="A83" s="16"/>
      <c r="B83" s="22">
        <v>-2.5999999999999902E-2</v>
      </c>
      <c r="C83" s="23">
        <f t="shared" si="1"/>
        <v>6.1772166307852148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ht="24" customHeight="1" x14ac:dyDescent="0.3">
      <c r="A84" s="16"/>
      <c r="B84" s="22">
        <v>-2.4999999999999901E-2</v>
      </c>
      <c r="C84" s="23">
        <f t="shared" si="1"/>
        <v>6.8598026492206676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ht="24" customHeight="1" x14ac:dyDescent="0.3">
      <c r="A85" s="16"/>
      <c r="B85" s="22">
        <v>-2.39999999999999E-2</v>
      </c>
      <c r="C85" s="23">
        <f t="shared" si="1"/>
        <v>7.5870962089289611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ht="24" customHeight="1" x14ac:dyDescent="0.3">
      <c r="A86" s="16"/>
      <c r="B86" s="22">
        <v>-2.2999999999999899E-2</v>
      </c>
      <c r="C86" s="23">
        <f t="shared" si="1"/>
        <v>8.3576607954815518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ht="24" customHeight="1" x14ac:dyDescent="0.3">
      <c r="A87" s="16"/>
      <c r="B87" s="22">
        <v>-2.1999999999999902E-2</v>
      </c>
      <c r="C87" s="23">
        <f t="shared" si="1"/>
        <v>9.1693609831419423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spans="1:17" ht="24" customHeight="1" x14ac:dyDescent="0.3">
      <c r="A88" s="16"/>
      <c r="B88" s="22">
        <v>-2.0999999999999901E-2</v>
      </c>
      <c r="C88" s="23">
        <f t="shared" si="1"/>
        <v>10.019327678163803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ht="24" customHeight="1" x14ac:dyDescent="0.3">
      <c r="A89" s="16"/>
      <c r="B89" s="22">
        <v>-1.99999999999999E-2</v>
      </c>
      <c r="C89" s="23">
        <f t="shared" si="1"/>
        <v>10.903935403781889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ht="24" customHeight="1" x14ac:dyDescent="0.3">
      <c r="A90" s="16"/>
      <c r="B90" s="22">
        <v>-1.8999999999999899E-2</v>
      </c>
      <c r="C90" s="23">
        <f t="shared" si="1"/>
        <v>11.818793368373745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ht="24" customHeight="1" x14ac:dyDescent="0.3">
      <c r="A91" s="16"/>
      <c r="B91" s="22">
        <v>-1.7999999999999901E-2</v>
      </c>
      <c r="C91" s="23">
        <f t="shared" si="1"/>
        <v>12.758751817168919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ht="24" customHeight="1" x14ac:dyDescent="0.3">
      <c r="A92" s="16"/>
      <c r="B92" s="22">
        <v>-1.6999999999999901E-2</v>
      </c>
      <c r="C92" s="23">
        <f t="shared" si="1"/>
        <v>13.717924854075665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ht="24" customHeight="1" x14ac:dyDescent="0.3">
      <c r="A93" s="16"/>
      <c r="B93" s="22">
        <v>-1.59999999999999E-2</v>
      </c>
      <c r="C93" s="23">
        <f t="shared" si="1"/>
        <v>14.689730538967488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ht="24" customHeight="1" x14ac:dyDescent="0.3">
      <c r="A94" s="16"/>
      <c r="B94" s="22">
        <v>-1.4999999999999901E-2</v>
      </c>
      <c r="C94" s="23">
        <f t="shared" si="1"/>
        <v>15.666948625695433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ht="24" customHeight="1" x14ac:dyDescent="0.3">
      <c r="A95" s="16"/>
      <c r="B95" s="22">
        <v>-1.39999999999999E-2</v>
      </c>
      <c r="C95" s="23">
        <f t="shared" si="1"/>
        <v>16.641795818914304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ht="24" customHeight="1" x14ac:dyDescent="0.3">
      <c r="A96" s="16"/>
      <c r="B96" s="22">
        <v>-1.2999999999999901E-2</v>
      </c>
      <c r="C96" s="23">
        <f t="shared" si="1"/>
        <v>17.606017908173868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ht="24" customHeight="1" x14ac:dyDescent="0.3">
      <c r="A97" s="16"/>
      <c r="B97" s="22">
        <v>-1.19999999999999E-2</v>
      </c>
      <c r="C97" s="23">
        <f t="shared" si="1"/>
        <v>18.550997602719242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ht="24" customHeight="1" x14ac:dyDescent="0.3">
      <c r="A98" s="16"/>
      <c r="B98" s="22">
        <v>-1.09999999999999E-2</v>
      </c>
      <c r="C98" s="23">
        <f t="shared" si="1"/>
        <v>19.46787635900219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1:17" ht="24" customHeight="1" x14ac:dyDescent="0.3">
      <c r="A99" s="16"/>
      <c r="B99" s="22">
        <v>-9.99999999999991E-3</v>
      </c>
      <c r="C99" s="23">
        <f t="shared" si="1"/>
        <v>20.347687985068855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1:17" ht="24" customHeight="1" x14ac:dyDescent="0.3">
      <c r="A100" s="16"/>
      <c r="B100" s="22">
        <v>-8.9999999999999108E-3</v>
      </c>
      <c r="C100" s="23">
        <f t="shared" si="1"/>
        <v>21.181501342067143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17" ht="24" customHeight="1" x14ac:dyDescent="0.3">
      <c r="A101" s="16"/>
      <c r="B101" s="22">
        <v>-7.99999999999991E-3</v>
      </c>
      <c r="C101" s="23">
        <f t="shared" si="1"/>
        <v>21.960569062778056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17" ht="24" customHeight="1" x14ac:dyDescent="0.3">
      <c r="A102" s="16"/>
      <c r="B102" s="22">
        <v>-6.9999999999999099E-3</v>
      </c>
      <c r="C102" s="23">
        <f t="shared" si="1"/>
        <v>22.676478888420476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17" ht="24" customHeight="1" x14ac:dyDescent="0.3">
      <c r="A103" s="16"/>
      <c r="B103" s="22">
        <v>-5.9999999999999099E-3</v>
      </c>
      <c r="C103" s="23">
        <f t="shared" si="1"/>
        <v>23.321304003644986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ht="24" customHeight="1" x14ac:dyDescent="0.3">
      <c r="A104" s="16"/>
      <c r="B104" s="22">
        <v>-4.9999999999999099E-3</v>
      </c>
      <c r="C104" s="23">
        <f t="shared" si="1"/>
        <v>23.887748637967153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ht="24" customHeight="1" x14ac:dyDescent="0.3">
      <c r="A105" s="16"/>
      <c r="B105" s="22">
        <v>-3.9999999999999099E-3</v>
      </c>
      <c r="C105" s="23">
        <f t="shared" si="1"/>
        <v>24.369285208257416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ht="24" customHeight="1" x14ac:dyDescent="0.3">
      <c r="A106" s="16"/>
      <c r="B106" s="22">
        <v>-2.9999999999999099E-3</v>
      </c>
      <c r="C106" s="23">
        <f t="shared" si="1"/>
        <v>24.760279405151159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ht="24" customHeight="1" x14ac:dyDescent="0.3">
      <c r="A107" s="16"/>
      <c r="B107" s="22">
        <v>-1.9999999999998999E-3</v>
      </c>
      <c r="C107" s="23">
        <f t="shared" si="1"/>
        <v>25.056099875372045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spans="1:17" ht="24" customHeight="1" x14ac:dyDescent="0.3">
      <c r="A108" s="16"/>
      <c r="B108" s="22">
        <v>-9.9999999999990396E-4</v>
      </c>
      <c r="C108" s="23">
        <f t="shared" si="1"/>
        <v>25.25320951603149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ht="24" customHeight="1" x14ac:dyDescent="0.3">
      <c r="A109" s="16"/>
      <c r="B109" s="22">
        <v>0</v>
      </c>
      <c r="C109" s="23">
        <f t="shared" si="1"/>
        <v>25.349235865222685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spans="1:17" ht="24" customHeight="1" x14ac:dyDescent="0.3">
      <c r="A110" s="16"/>
      <c r="B110" s="22">
        <v>1E-3</v>
      </c>
      <c r="C110" s="23">
        <f t="shared" si="1"/>
        <v>25.343018630476966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spans="1:17" ht="24" customHeight="1" x14ac:dyDescent="0.3">
      <c r="A111" s="16"/>
      <c r="B111" s="22">
        <v>1.9999999999999901E-3</v>
      </c>
      <c r="C111" s="23">
        <f t="shared" si="1"/>
        <v>25.234633023858834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spans="1:17" ht="24" customHeight="1" x14ac:dyDescent="0.3">
      <c r="A112" s="16"/>
      <c r="B112" s="22">
        <v>2.9999999999999901E-3</v>
      </c>
      <c r="C112" s="23">
        <f t="shared" si="1"/>
        <v>25.025388247559896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spans="1:17" ht="24" customHeight="1" x14ac:dyDescent="0.3">
      <c r="A113" s="16"/>
      <c r="B113" s="22">
        <v>3.9999999999999897E-3</v>
      </c>
      <c r="C113" s="23">
        <f t="shared" si="1"/>
        <v>24.717801172624103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spans="1:17" ht="24" customHeight="1" x14ac:dyDescent="0.3">
      <c r="A114" s="16"/>
      <c r="B114" s="22">
        <v>4.9999999999999897E-3</v>
      </c>
      <c r="C114" s="23">
        <f t="shared" si="1"/>
        <v>24.315545950668493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spans="1:17" ht="24" customHeight="1" x14ac:dyDescent="0.3">
      <c r="A115" s="16"/>
      <c r="B115" s="22">
        <v>5.9999999999999897E-3</v>
      </c>
      <c r="C115" s="23">
        <f t="shared" si="1"/>
        <v>23.823380968992097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ht="24" customHeight="1" x14ac:dyDescent="0.3">
      <c r="A116" s="16"/>
      <c r="B116" s="22">
        <v>6.9999999999999897E-3</v>
      </c>
      <c r="C116" s="23">
        <f t="shared" si="1"/>
        <v>23.247055179305836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ht="24" customHeight="1" x14ac:dyDescent="0.3">
      <c r="A117" s="16"/>
      <c r="B117" s="22">
        <v>7.9999999999999898E-3</v>
      </c>
      <c r="C117" s="23">
        <f t="shared" si="1"/>
        <v>22.593196377705784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1:17" ht="24" customHeight="1" x14ac:dyDescent="0.3">
      <c r="A118" s="16"/>
      <c r="B118" s="22">
        <v>8.9999999999999906E-3</v>
      </c>
      <c r="C118" s="23">
        <f t="shared" si="1"/>
        <v>21.869184469844768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spans="1:17" ht="24" customHeight="1" x14ac:dyDescent="0.3">
      <c r="A119" s="16"/>
      <c r="B119" s="22">
        <v>0.01</v>
      </c>
      <c r="C119" s="23">
        <f t="shared" si="1"/>
        <v>21.083013105851879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spans="1:17" ht="24" customHeight="1" x14ac:dyDescent="0.3">
      <c r="A120" s="16"/>
      <c r="B120" s="22">
        <v>1.0999999999999999E-2</v>
      </c>
      <c r="C120" s="23">
        <f t="shared" si="1"/>
        <v>20.243143304220936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spans="1:17" ht="24" customHeight="1" x14ac:dyDescent="0.3">
      <c r="A121" s="16"/>
      <c r="B121" s="22">
        <v>1.2E-2</v>
      </c>
      <c r="C121" s="23">
        <f t="shared" si="1"/>
        <v>19.35835279729196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spans="1:17" ht="24" customHeight="1" x14ac:dyDescent="0.3">
      <c r="A122" s="16"/>
      <c r="B122" s="22">
        <v>1.2999999999999999E-2</v>
      </c>
      <c r="C122" s="23">
        <f t="shared" si="1"/>
        <v>18.437584822686965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spans="1:17" ht="24" customHeight="1" x14ac:dyDescent="0.3">
      <c r="A123" s="16"/>
      <c r="B123" s="22">
        <v>1.4E-2</v>
      </c>
      <c r="C123" s="23">
        <f t="shared" si="1"/>
        <v>17.489799959549238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ht="24" customHeight="1" x14ac:dyDescent="0.3">
      <c r="A124" s="16"/>
      <c r="B124" s="22">
        <v>1.4999999999999999E-2</v>
      </c>
      <c r="C124" s="23">
        <f t="shared" si="1"/>
        <v>16.523834374554404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ht="24" customHeight="1" x14ac:dyDescent="0.3">
      <c r="A125" s="16"/>
      <c r="B125" s="22">
        <v>1.6E-2</v>
      </c>
      <c r="C125" s="23">
        <f t="shared" si="1"/>
        <v>15.548267513197869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ht="24" customHeight="1" x14ac:dyDescent="0.3">
      <c r="A126" s="16"/>
      <c r="B126" s="22">
        <v>1.7000000000000001E-2</v>
      </c>
      <c r="C126" s="23">
        <f t="shared" si="1"/>
        <v>14.571301862798919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ht="24" customHeight="1" x14ac:dyDescent="0.3">
      <c r="A127" s="16"/>
      <c r="B127" s="22">
        <v>1.7999999999999999E-2</v>
      </c>
      <c r="C127" s="23">
        <f t="shared" si="1"/>
        <v>13.600656943337523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ht="24" customHeight="1" x14ac:dyDescent="0.3">
      <c r="A128" s="16"/>
      <c r="B128" s="22">
        <v>1.9E-2</v>
      </c>
      <c r="C128" s="23">
        <f t="shared" si="1"/>
        <v>12.643479170451164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ht="24" customHeight="1" x14ac:dyDescent="0.3">
      <c r="A129" s="16"/>
      <c r="B129" s="22">
        <v>0.02</v>
      </c>
      <c r="C129" s="23">
        <f t="shared" si="1"/>
        <v>11.706268701989456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ht="24" customHeight="1" x14ac:dyDescent="0.3">
      <c r="A130" s="16"/>
      <c r="B130" s="22">
        <v>2.1000000000000001E-2</v>
      </c>
      <c r="C130" s="23">
        <f t="shared" si="1"/>
        <v>10.794823845404096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ht="24" customHeight="1" x14ac:dyDescent="0.3">
      <c r="A131" s="16"/>
      <c r="B131" s="22">
        <v>2.1999999999999999E-2</v>
      </c>
      <c r="C131" s="23">
        <f t="shared" si="1"/>
        <v>9.9142030866877473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ht="24" customHeight="1" x14ac:dyDescent="0.3">
      <c r="A132" s="16"/>
      <c r="B132" s="22">
        <v>2.3E-2</v>
      </c>
      <c r="C132" s="23">
        <f t="shared" si="1"/>
        <v>9.0687043193896617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ht="24" customHeight="1" x14ac:dyDescent="0.3">
      <c r="A133" s="16"/>
      <c r="B133" s="22">
        <v>2.4E-2</v>
      </c>
      <c r="C133" s="23">
        <f t="shared" si="1"/>
        <v>8.2618604187394276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ht="24" customHeight="1" x14ac:dyDescent="0.3">
      <c r="A134" s="16"/>
      <c r="B134" s="22">
        <v>2.5000000000000001E-2</v>
      </c>
      <c r="C134" s="23">
        <f t="shared" si="1"/>
        <v>7.4964499324761276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ht="24" customHeight="1" x14ac:dyDescent="0.3">
      <c r="A135" s="16"/>
      <c r="B135" s="22">
        <v>2.5999999999999999E-2</v>
      </c>
      <c r="C135" s="23">
        <f t="shared" si="1"/>
        <v>6.7745213547847518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ht="24" customHeight="1" x14ac:dyDescent="0.3">
      <c r="A136" s="16"/>
      <c r="B136" s="22">
        <v>2.7E-2</v>
      </c>
      <c r="C136" s="23">
        <f t="shared" si="1"/>
        <v>6.0974292176703093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ht="24" customHeight="1" x14ac:dyDescent="0.3">
      <c r="A137" s="16"/>
      <c r="B137" s="22">
        <v>2.8000000000000001E-2</v>
      </c>
      <c r="C137" s="23">
        <f t="shared" si="1"/>
        <v>5.4658800768161262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ht="24" customHeight="1" x14ac:dyDescent="0.3">
      <c r="A138" s="16"/>
      <c r="B138" s="22">
        <v>2.9000000000000001E-2</v>
      </c>
      <c r="C138" s="23">
        <f t="shared" ref="C138:C201" si="2">NORMDIST(B138,$C$5,$C$6,0)</f>
        <v>4.8799863851262204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ht="24" customHeight="1" x14ac:dyDescent="0.3">
      <c r="A139" s="16"/>
      <c r="B139" s="22">
        <v>0.03</v>
      </c>
      <c r="C139" s="23">
        <f t="shared" si="2"/>
        <v>4.3393262327096274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ht="24" customHeight="1" x14ac:dyDescent="0.3">
      <c r="A140" s="16"/>
      <c r="B140" s="22">
        <v>3.1E-2</v>
      </c>
      <c r="C140" s="23">
        <f t="shared" si="2"/>
        <v>3.8430069807313378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ht="24" customHeight="1" x14ac:dyDescent="0.3">
      <c r="A141" s="16"/>
      <c r="B141" s="22">
        <v>3.2000000000000001E-2</v>
      </c>
      <c r="C141" s="23">
        <f t="shared" si="2"/>
        <v>3.3897309202592334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ht="24" customHeight="1" x14ac:dyDescent="0.3">
      <c r="A142" s="16"/>
      <c r="B142" s="22">
        <v>3.3000000000000002E-2</v>
      </c>
      <c r="C142" s="23">
        <f t="shared" si="2"/>
        <v>2.9778612366484483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ht="24" customHeight="1" x14ac:dyDescent="0.3">
      <c r="A143" s="16"/>
      <c r="B143" s="22">
        <v>3.4000000000000002E-2</v>
      </c>
      <c r="C143" s="23">
        <f t="shared" si="2"/>
        <v>2.6054867450565165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ht="24" customHeight="1" x14ac:dyDescent="0.3">
      <c r="A144" s="16"/>
      <c r="B144" s="22">
        <v>3.5000000000000003E-2</v>
      </c>
      <c r="C144" s="23">
        <f t="shared" si="2"/>
        <v>2.2704840730695297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ht="24" customHeight="1" x14ac:dyDescent="0.3">
      <c r="A145" s="16"/>
      <c r="B145" s="22">
        <v>3.5999999999999997E-2</v>
      </c>
      <c r="C145" s="23">
        <f t="shared" si="2"/>
        <v>1.9705761920538052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ht="24" customHeight="1" x14ac:dyDescent="0.3">
      <c r="A146" s="16"/>
      <c r="B146" s="22">
        <v>3.6999999999999998E-2</v>
      </c>
      <c r="C146" s="23">
        <f t="shared" si="2"/>
        <v>1.7033864302528265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ht="24" customHeight="1" x14ac:dyDescent="0.3">
      <c r="A147" s="16"/>
      <c r="B147" s="22">
        <v>3.7999999999999999E-2</v>
      </c>
      <c r="C147" s="23">
        <f t="shared" si="2"/>
        <v>1.4664873292795049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ht="24" customHeight="1" x14ac:dyDescent="0.3">
      <c r="A148" s="16"/>
      <c r="B148" s="22">
        <v>3.9E-2</v>
      </c>
      <c r="C148" s="23">
        <f t="shared" si="2"/>
        <v>1.257443924132849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ht="24" customHeight="1" x14ac:dyDescent="0.3">
      <c r="A149" s="16"/>
      <c r="B149" s="22">
        <v>0.04</v>
      </c>
      <c r="C149" s="23">
        <f t="shared" si="2"/>
        <v>1.0738512291456177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ht="24" customHeight="1" x14ac:dyDescent="0.3">
      <c r="A150" s="16"/>
      <c r="B150" s="22">
        <v>4.1000000000000002E-2</v>
      </c>
      <c r="C150" s="23">
        <f t="shared" si="2"/>
        <v>0.91336589369801724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ht="24" customHeight="1" x14ac:dyDescent="0.3">
      <c r="A151" s="16"/>
      <c r="B151" s="22">
        <v>4.2000000000000003E-2</v>
      </c>
      <c r="C151" s="23">
        <f t="shared" si="2"/>
        <v>0.77373214887138042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ht="24" customHeight="1" x14ac:dyDescent="0.3">
      <c r="A152" s="16"/>
      <c r="B152" s="22">
        <v>4.2999999999999997E-2</v>
      </c>
      <c r="C152" s="23">
        <f t="shared" si="2"/>
        <v>0.65280229757169794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ht="24" customHeight="1" x14ac:dyDescent="0.3">
      <c r="A153" s="16"/>
      <c r="B153" s="22">
        <v>4.3999999999999997E-2</v>
      </c>
      <c r="C153" s="23">
        <f t="shared" si="2"/>
        <v>0.54855210536774335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ht="24" customHeight="1" x14ac:dyDescent="0.3">
      <c r="A154" s="16"/>
      <c r="B154" s="22">
        <v>4.4999999999999998E-2</v>
      </c>
      <c r="C154" s="23">
        <f t="shared" si="2"/>
        <v>0.45909152778958007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ht="24" customHeight="1" x14ac:dyDescent="0.3">
      <c r="A155" s="16"/>
      <c r="B155" s="22">
        <v>4.5999999999999999E-2</v>
      </c>
      <c r="C155" s="23">
        <f t="shared" si="2"/>
        <v>0.38267126345486385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ht="24" customHeight="1" x14ac:dyDescent="0.3">
      <c r="A156" s="16"/>
      <c r="B156" s="22">
        <v>4.7E-2</v>
      </c>
      <c r="C156" s="23">
        <f t="shared" si="2"/>
        <v>0.31768565318404124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ht="24" customHeight="1" x14ac:dyDescent="0.3">
      <c r="A157" s="16"/>
      <c r="B157" s="22">
        <v>4.8000000000000001E-2</v>
      </c>
      <c r="C157" s="23">
        <f t="shared" si="2"/>
        <v>0.26267245580536069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ht="24" customHeight="1" x14ac:dyDescent="0.3">
      <c r="A158" s="16"/>
      <c r="B158" s="22">
        <v>4.9000000000000002E-2</v>
      </c>
      <c r="C158" s="23">
        <f t="shared" si="2"/>
        <v>0.21631002454714132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ht="24" customHeight="1" x14ac:dyDescent="0.3">
      <c r="A159" s="16"/>
      <c r="B159" s="22">
        <v>0.05</v>
      </c>
      <c r="C159" s="23">
        <f t="shared" si="2"/>
        <v>0.17741238684275976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ht="24" customHeight="1" x14ac:dyDescent="0.3">
      <c r="A160" s="16"/>
      <c r="B160" s="22">
        <v>5.0999999999999997E-2</v>
      </c>
      <c r="C160" s="23">
        <f t="shared" si="2"/>
        <v>0.14492269812155312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ht="24" customHeight="1" x14ac:dyDescent="0.3">
      <c r="A161" s="16"/>
      <c r="B161" s="22">
        <v>5.1999999999999998E-2</v>
      </c>
      <c r="C161" s="23">
        <f t="shared" si="2"/>
        <v>0.11790549970099548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ht="24" customHeight="1" x14ac:dyDescent="0.3">
      <c r="A162" s="16"/>
      <c r="B162" s="22">
        <v>5.2999999999999999E-2</v>
      </c>
      <c r="C162" s="23">
        <f t="shared" si="2"/>
        <v>9.5538164993206054E-2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ht="24" customHeight="1" x14ac:dyDescent="0.3">
      <c r="A163" s="16"/>
      <c r="B163" s="22">
        <v>5.3999999999999999E-2</v>
      </c>
      <c r="C163" s="23">
        <f t="shared" si="2"/>
        <v>7.7101869365939615E-2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ht="24" customHeight="1" x14ac:dyDescent="0.3">
      <c r="A164" s="16"/>
      <c r="B164" s="22">
        <v>5.5E-2</v>
      </c>
      <c r="C164" s="23">
        <f t="shared" si="2"/>
        <v>6.1972369293183137E-2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ht="24" customHeight="1" x14ac:dyDescent="0.3">
      <c r="A165" s="16"/>
      <c r="B165" s="22">
        <v>5.6000000000000001E-2</v>
      </c>
      <c r="C165" s="23">
        <f t="shared" si="2"/>
        <v>4.9610827671632746E-2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ht="24" customHeight="1" x14ac:dyDescent="0.3">
      <c r="A166" s="16"/>
      <c r="B166" s="22">
        <v>5.7000000000000002E-2</v>
      </c>
      <c r="C166" s="23">
        <f t="shared" si="2"/>
        <v>3.9554875780121547E-2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ht="24" customHeight="1" x14ac:dyDescent="0.3">
      <c r="A167" s="16"/>
      <c r="B167" s="22">
        <v>5.8000000000000003E-2</v>
      </c>
      <c r="C167" s="23">
        <f t="shared" si="2"/>
        <v>3.1410059380229144E-2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ht="24" customHeight="1" x14ac:dyDescent="0.3">
      <c r="A168" s="16"/>
      <c r="B168" s="22">
        <v>5.8999999999999997E-2</v>
      </c>
      <c r="C168" s="23">
        <f t="shared" si="2"/>
        <v>2.4841777630918691E-2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ht="24" customHeight="1" x14ac:dyDescent="0.3">
      <c r="A169" s="16"/>
      <c r="B169" s="22">
        <v>0.06</v>
      </c>
      <c r="C169" s="23">
        <f t="shared" si="2"/>
        <v>1.9567789258033673E-2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ht="24" customHeight="1" x14ac:dyDescent="0.3">
      <c r="A170" s="16"/>
      <c r="B170" s="22">
        <v>6.0999999999999999E-2</v>
      </c>
      <c r="C170" s="23">
        <f t="shared" si="2"/>
        <v>1.5351330967971418E-2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ht="24" customHeight="1" x14ac:dyDescent="0.3">
      <c r="A171" s="16"/>
      <c r="B171" s="22">
        <v>6.2E-2</v>
      </c>
      <c r="C171" s="23">
        <f t="shared" si="2"/>
        <v>1.1994868401460497E-2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ht="24" customHeight="1" x14ac:dyDescent="0.3">
      <c r="A172" s="16"/>
      <c r="B172" s="22">
        <v>6.3E-2</v>
      </c>
      <c r="C172" s="23">
        <f t="shared" si="2"/>
        <v>9.3344797997579158E-3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ht="24" customHeight="1" x14ac:dyDescent="0.3">
      <c r="A173" s="16"/>
      <c r="B173" s="22">
        <v>6.4000000000000001E-2</v>
      </c>
      <c r="C173" s="23">
        <f t="shared" si="2"/>
        <v>7.2348566891764802E-3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ht="24" customHeight="1" x14ac:dyDescent="0.3">
      <c r="A174" s="16"/>
      <c r="B174" s="22">
        <v>6.5000000000000002E-2</v>
      </c>
      <c r="C174" s="23">
        <f t="shared" si="2"/>
        <v>5.5848938822326989E-3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ht="24" customHeight="1" x14ac:dyDescent="0.3">
      <c r="A175" s="16"/>
      <c r="B175" s="22">
        <v>6.6000000000000003E-2</v>
      </c>
      <c r="C175" s="23">
        <f t="shared" si="2"/>
        <v>4.293832494522338E-3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ht="24" customHeight="1" x14ac:dyDescent="0.3">
      <c r="A176" s="16"/>
      <c r="B176" s="22">
        <v>6.7000000000000004E-2</v>
      </c>
      <c r="C176" s="23">
        <f t="shared" si="2"/>
        <v>3.2879140122690671E-3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ht="24" customHeight="1" x14ac:dyDescent="0.3">
      <c r="A177" s="16"/>
      <c r="B177" s="22">
        <v>6.8000000000000005E-2</v>
      </c>
      <c r="C177" s="23">
        <f t="shared" si="2"/>
        <v>2.5075002434334637E-3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ht="24" customHeight="1" x14ac:dyDescent="0.3">
      <c r="A178" s="16"/>
      <c r="B178" s="22">
        <v>6.9000000000000006E-2</v>
      </c>
      <c r="C178" s="23">
        <f t="shared" si="2"/>
        <v>1.9046127912136482E-3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ht="24" customHeight="1" x14ac:dyDescent="0.3">
      <c r="A179" s="16"/>
      <c r="B179" s="22">
        <v>7.0000000000000007E-2</v>
      </c>
      <c r="C179" s="23">
        <f t="shared" si="2"/>
        <v>1.440846080860133E-3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ht="24" customHeight="1" x14ac:dyDescent="0.3">
      <c r="A180" s="16"/>
      <c r="B180" s="22">
        <v>7.0999999999999994E-2</v>
      </c>
      <c r="C180" s="23">
        <f t="shared" si="2"/>
        <v>1.0856095683571454E-3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ht="24" customHeight="1" x14ac:dyDescent="0.3">
      <c r="A181" s="16"/>
      <c r="B181" s="22">
        <v>7.1999999999999995E-2</v>
      </c>
      <c r="C181" s="23">
        <f t="shared" si="2"/>
        <v>8.1465722851819914E-4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ht="24" customHeight="1" x14ac:dyDescent="0.3">
      <c r="A182" s="16"/>
      <c r="B182" s="22">
        <v>7.2999999999999995E-2</v>
      </c>
      <c r="C182" s="23">
        <f t="shared" si="2"/>
        <v>6.0886547467888213E-4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ht="24" customHeight="1" x14ac:dyDescent="0.3">
      <c r="A183" s="16"/>
      <c r="B183" s="22">
        <v>7.3999999999999996E-2</v>
      </c>
      <c r="C183" s="23">
        <f t="shared" si="2"/>
        <v>4.5322406466569674E-4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ht="24" customHeight="1" x14ac:dyDescent="0.3">
      <c r="A184" s="16"/>
      <c r="B184" s="22">
        <v>7.4999999999999997E-2</v>
      </c>
      <c r="C184" s="23">
        <f t="shared" si="2"/>
        <v>3.3600810584161813E-4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ht="24" customHeight="1" x14ac:dyDescent="0.3">
      <c r="A185" s="16"/>
      <c r="B185" s="22">
        <v>7.5999999999999998E-2</v>
      </c>
      <c r="C185" s="23">
        <f t="shared" si="2"/>
        <v>2.4810283535949386E-4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ht="24" customHeight="1" x14ac:dyDescent="0.3">
      <c r="A186" s="16"/>
      <c r="B186" s="22">
        <v>7.6999999999999999E-2</v>
      </c>
      <c r="C186" s="23">
        <f t="shared" si="2"/>
        <v>1.824563071271655E-4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ht="24" customHeight="1" x14ac:dyDescent="0.3">
      <c r="A187" s="16"/>
      <c r="B187" s="22">
        <v>7.8E-2</v>
      </c>
      <c r="C187" s="23">
        <f t="shared" si="2"/>
        <v>1.3363838350119954E-4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ht="24" customHeight="1" x14ac:dyDescent="0.3">
      <c r="A188" s="16"/>
      <c r="B188" s="22">
        <v>7.9000000000000001E-2</v>
      </c>
      <c r="C188" s="23">
        <f t="shared" si="2"/>
        <v>9.7487453662577892E-5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ht="24" customHeight="1" x14ac:dyDescent="0.3">
      <c r="A189" s="16"/>
      <c r="B189" s="22">
        <v>0.08</v>
      </c>
      <c r="C189" s="23">
        <f t="shared" si="2"/>
        <v>7.0829050539148139E-5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ht="24" customHeight="1" x14ac:dyDescent="0.3">
      <c r="A190" s="16"/>
      <c r="B190" s="22">
        <v>8.1000000000000003E-2</v>
      </c>
      <c r="C190" s="23">
        <f t="shared" si="2"/>
        <v>5.1253000269563992E-5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ht="24" customHeight="1" x14ac:dyDescent="0.3">
      <c r="A191" s="16"/>
      <c r="B191" s="22">
        <v>8.2000000000000003E-2</v>
      </c>
      <c r="C191" s="23">
        <f t="shared" si="2"/>
        <v>3.6937912370672138E-5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ht="24" customHeight="1" x14ac:dyDescent="0.3">
      <c r="A192" s="16"/>
      <c r="B192" s="22">
        <v>8.3000000000000004E-2</v>
      </c>
      <c r="C192" s="23">
        <f t="shared" si="2"/>
        <v>2.6513714774814303E-5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ht="24" customHeight="1" x14ac:dyDescent="0.3">
      <c r="A193" s="16"/>
      <c r="B193" s="22">
        <v>8.4000000000000005E-2</v>
      </c>
      <c r="C193" s="23">
        <f t="shared" si="2"/>
        <v>1.8954572478549132E-5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ht="24" customHeight="1" x14ac:dyDescent="0.3">
      <c r="A194" s="16"/>
      <c r="B194" s="22">
        <v>8.5000000000000006E-2</v>
      </c>
      <c r="C194" s="23">
        <f t="shared" si="2"/>
        <v>1.3495922843699314E-5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ht="24" customHeight="1" x14ac:dyDescent="0.3">
      <c r="A195" s="16"/>
      <c r="B195" s="22">
        <v>8.5999999999999993E-2</v>
      </c>
      <c r="C195" s="23">
        <f t="shared" si="2"/>
        <v>9.570538180056714E-6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ht="24" customHeight="1" x14ac:dyDescent="0.3">
      <c r="A196" s="16"/>
      <c r="B196" s="22">
        <v>8.6999999999999994E-2</v>
      </c>
      <c r="C196" s="23">
        <f t="shared" si="2"/>
        <v>6.7595115365908738E-6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ht="24" customHeight="1" x14ac:dyDescent="0.3">
      <c r="A197" s="16"/>
      <c r="B197" s="22">
        <v>8.7999999999999995E-2</v>
      </c>
      <c r="C197" s="23">
        <f t="shared" si="2"/>
        <v>4.7548787526213834E-6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ht="24" customHeight="1" x14ac:dyDescent="0.3">
      <c r="A198" s="16"/>
      <c r="B198" s="22">
        <v>8.8999999999999996E-2</v>
      </c>
      <c r="C198" s="23">
        <f t="shared" si="2"/>
        <v>3.3312617684275225E-6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ht="24" customHeight="1" x14ac:dyDescent="0.3">
      <c r="A199" s="16"/>
      <c r="B199" s="22">
        <v>0.09</v>
      </c>
      <c r="C199" s="23">
        <f t="shared" si="2"/>
        <v>2.3244662999523524E-6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ht="24" customHeight="1" x14ac:dyDescent="0.3">
      <c r="A200" s="16"/>
      <c r="B200" s="22">
        <v>9.0999999999999998E-2</v>
      </c>
      <c r="C200" s="23">
        <f t="shared" si="2"/>
        <v>1.615410597998355E-6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ht="24" customHeight="1" x14ac:dyDescent="0.3">
      <c r="A201" s="16"/>
      <c r="B201" s="22">
        <v>9.1999999999999998E-2</v>
      </c>
      <c r="C201" s="23">
        <f t="shared" si="2"/>
        <v>1.1181183665864355E-6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ht="24" customHeight="1" x14ac:dyDescent="0.3">
      <c r="A202" s="16"/>
      <c r="B202" s="22">
        <v>9.2999999999999999E-2</v>
      </c>
      <c r="C202" s="23">
        <f t="shared" ref="C202:C209" si="3">NORMDIST(B202,$C$5,$C$6,0)</f>
        <v>7.7079309429686888E-7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ht="24" customHeight="1" x14ac:dyDescent="0.3">
      <c r="A203" s="16"/>
      <c r="B203" s="22">
        <v>9.4E-2</v>
      </c>
      <c r="C203" s="23">
        <f t="shared" si="3"/>
        <v>5.2921607658259278E-7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ht="24" customHeight="1" x14ac:dyDescent="0.3">
      <c r="A204" s="16"/>
      <c r="B204" s="22">
        <v>9.5000000000000001E-2</v>
      </c>
      <c r="C204" s="23">
        <f t="shared" si="3"/>
        <v>3.6188736679557903E-7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ht="24" customHeight="1" x14ac:dyDescent="0.3">
      <c r="A205" s="16"/>
      <c r="B205" s="22">
        <v>9.6000000000000002E-2</v>
      </c>
      <c r="C205" s="23">
        <f t="shared" si="3"/>
        <v>2.4646712336692605E-7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ht="24" customHeight="1" x14ac:dyDescent="0.3">
      <c r="A206" s="16"/>
      <c r="B206" s="22">
        <v>9.7000000000000003E-2</v>
      </c>
      <c r="C206" s="23">
        <f t="shared" si="3"/>
        <v>1.6718208995006233E-7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ht="24" customHeight="1" x14ac:dyDescent="0.3">
      <c r="A207" s="16"/>
      <c r="B207" s="22">
        <v>9.8000000000000004E-2</v>
      </c>
      <c r="C207" s="23">
        <f t="shared" si="3"/>
        <v>1.1294465519118618E-7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ht="24" customHeight="1" x14ac:dyDescent="0.3">
      <c r="A208" s="16"/>
      <c r="B208" s="22">
        <v>9.9000000000000005E-2</v>
      </c>
      <c r="C208" s="23">
        <f t="shared" si="3"/>
        <v>7.5995311199800689E-8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spans="1:17" ht="24" customHeight="1" x14ac:dyDescent="0.3">
      <c r="A209" s="16"/>
      <c r="B209" s="22">
        <v>0.1</v>
      </c>
      <c r="C209" s="23">
        <f t="shared" si="3"/>
        <v>5.0927586099189515E-8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spans="1:17" ht="24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spans="1:17" ht="24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XABuAFwAbgAvAC8AIABEAG8AdQBiAGwAZQAgAFgATABPAE8ASwBVAFAAXABuAFwAbgBfAGYARABYAD0ATABBAE0AQgBEAEEAKAB2AGwAbwBvAGsAdQBwAF8AdgBhAGwAdQBlACwAdgBsAG8AbwBrAHUAcABfAGEAcgByAGEAeQAsAGgAbABvAG8AawB1AHAAXwB2AGEAbAB1AGUALABoAGwAbwBvAGsAdQBwAF8AYQByAHIAYQB5ACwAcgBlAHQAdQByAG4AXwBhAHIAcgBhAHkALABbAGkAZgBfAG4AbwB0AF8AZgBvAHUAbgBkAF0ALABbAHYAbQBhAHQAYwBoAF8AbQBvAGQAZQBdACwAWwB2AHMAZQBhAHIAYwBoAF8AbQBvAGQAZQBdACwAWwBoAG0AYQB0AGMAaABfAG0AbwBkAGUAXQAsAFsAaABzAGUAYQByAGMAaABfAG0AbwBkAGUAXQAsACAASQBGAEUAUgBSAE8AUgAoACAASQBOAEQARQBYACgAcgBlAHQAdQByAG4AXwBhAHIAcgBhAHkALABYAE0AQQBUAEMASAAoAHYAbABvAG8AawB1AHAAXwB2AGEAbAB1AGUALAB2AGwAbwBvAGsAdQBwAF8AYQByAHIAYQB5ACwAdgBtAGEAdABjAGgAXwBtAG8AZABlACwAdgBzAGUAYQByAGMAaABfAG0AbwBkAGUAKQAsAFgATQBBAFQAQwBIACgAaABsAG8AbwBrAHUAcABfAHYAYQBsAHUAZQAsAGgAbABvAG8AawB1AHAAXwBhAHIAcgBhAHkALABoAG0AYQB0AGMAaABfAG0AbwBkAGUALABoAHMAZQBhAHIAYwBoAF8AbQBvAGQAZQApACkALAAgAEkARgAoAEkAUwBPAE0AbABUAFQARQBEACgAaQBmAF8AbgBvAHQAXwBmAG8AdQBuAGQAKQAsAE4AQQAoACkALABpAGYAXwBuAG8AdABfAGYAbwB1AG4AZAApACkAKQA7AFwAbgBcAG4ALwAvACAAUQB1AGEAcgB0AGUAcgAgAGYAcgBvAG0AIABNAG8AbgB0AGgAIABBAGIAYgByAGUAdgBpAGEAdABpAG8AbgBcAG4AXABuAF8AZgBRAD0ATABBAE0AQgBEAEEAKAB4ACwAUgBPAFUATgBEAFUAUAAoAE0ATwBOAFQASAAoADEAJgB4ACkALwAzACwAMAApACkAOwBcAG4AXABuAC8ALwBMAGkAcwB0ACAAQwBvAG0AcABhAHIAZQBcAG4AXABuAF8AZgBMAEMAPQBMAEEATQBCAEQAQQAoAFIAZQBmAGUAcgBlAG4AYwBlACwAQwBvAG4AdABhAGkAbgBlAGQASQBuACwARgBJAEwAVABFAFIAKABSAGUAZgBlAHIAZQBuAGMAZQAsAEMATwBVAE4AVABJAEYAUwAoAEMAbwBuAHQAYQBpAG4AZQBkAEkAbgAsAFIAZQBmAGUAcgBlAG4AYwBlACkAPQAwACkAKQA7ACIAfQAsAHsAIgBwAGEAdABoACIAOgAiAC8AcAByAG8AagBlAGMAdABzAC8AUwB0AGEAbgBkAGEAcgBkACIALAAiAHQAZQB4AHQAIgA6ACIALwAvACAARwBlAG4AZQByAGEAdABlACAAYQBuACAAaQBuAGQAZQB4ACAAYwBvAGwAdQBtAG4AIAB0AGgAZQAgAGgAZQBpAGcAaAB0ACAAbwBmACAAdABoAGUAIABkAGEAdABhACAAZABcAG4AXwBmAEkAbgBkAGUAeAA9AEwAQQBNAEIARABBACgAZAAsAHIALABJAE4ARABFAFgAKABkACwAcgAsAFMARQBRAFUARQBOAEMARQAoADEALABDAE8ATABVAE0ATgBTACgAZAApACkAKQApADsAXABuAC8ALwAgAFMAdQBwAGUAcgBYAEwATwBPAEsAVQBQAFwAbgBfAGYAUwBVAFAARQBSAFgATABPAE8ASwBVAFAAPQBMAEEATQBCAEQAQQAoAGwAbwBvAGsAdQBwAF8AdgBhAGwAdQBlACwAbABvAG8AawB1AHAAXwBhAHIAcgBhAHkALAByAGUAdAB1AHIAbgBfAGEAcgByAGEAeQAsAFsAaQBmAF8AbgBvAHQAXwBmAG8AdQBuAGQAXQAsAFsAbQBhAHQAYwBoAF8AbQBvAGQAZQBdACwAWwBzAGUAYQByAGMAaABfAG0AbwBkAGUAXQAsAFwAbgAgACAAIAAgAEkARgAoAFwAbgAgACAAIAAgACAAIAAgACAAQwBPAEwAVQBNAE4AUwAoAGwAbwBvAGsAdQBwAF8AdgBhAGwAdQBlACkAIAA9ACAAMQAsAFwAbgAgACAAIAAgACAAIAAgACAASQBGAEUAUgBSAE8AUgAoAFwAbgAgACAAIAAgACAAIAAgACAAIAAgACAAIABJAE4ARABFAFgAKABcAG4AIAAgACAAIAAgACAAIAAgACAAIAAgACAAIAAgACAAIAByAGUAdAB1AHIAbgBfAGEAcgByAGEAeQAsAFwAbgAgACAAIAAgACAAIAAgACAAIAAgACAAIAAgACAAIAAgAFgATQBBAFQAQwBIACgAbABvAG8AawB1AHAAXwB2AGEAbAB1AGUALAAgAGwAbwBvAGsAdQBwAF8AYQByAHIAYQB5ACwAIABtAGEAdABjAGgAXwBtAG8AZABlACwAIABzAGUAYQByAGMAaABfAG0AbwBkAGUAKQAsAFwAbgAgACAAIAAgACAAIAAgACAAIAAgACAAIAAgACAAIAAgAFMARQBRAFUARQBOAEMARQAoADEALAAgAEMATwBMAFUATQBOAFMAKAByAGUAdAB1AHIAbgBfAGEAcgByAGEAeQApACkAXABuACAAIAAgACAAIAAgACAAIAAgACAAIAAgACkALABcAG4AIAAgACAAIAAgACAAIAAgACAAIAAgACAASQBGACgASQBTAE8ATQBJAFQAVABFAEQAKABpAGYAXwBuAG8AdABfAGYAbwB1AG4AZAApACwAIABOAEEAKAApACwAIABpAGYAXwBuAG8AdABfAGYAbwB1AG4AZAApAFwAbgAgACAAIAAgACAAIAAgACAAKQAsAFwAbgAgACAAIAAgACAAIAAgACAASQBGAEUAUgBSAE8AUgAoAFwAbgAgACAAIAAgACAAIAAgACAAIAAgACAAIABJAE4ARABFAFgAKABcAG4AIAAgACAAIAAgACAAIAAgACAAIAAgACAAIAAgACAAIAByAGUAdAB1AHIAbgBfAGEAcgByAGEAeQAsAFwAbgAgACAAIAAgACAAIAAgACAAIAAgACAAIAAgACAAIAAgAFMARQBRAFUARQBOAEMARQAoAFIATwBXAFMAKAByAGUAdAB1AHIAbgBfAGEAcgByAGEAeQApACkALABcAG4AIAAgACAAIAAgACAAIAAgACAAIAAgACAAIAAgACAAIABYAE0AQQBUAEMASAAoAGwAbwBvAGsAdQBwAF8AdgBhAGwAdQBlACwAIABsAG8AbwBrAHUAcABfAGEAcgByAGEAeQAsACAAbQBhAHQAYwBoAF8AbQBvAGQAZQAsACAAcwBlAGEAcgBjAGgAXwBtAG8AZABlACkAXABuACAAIAAgACAAIAAgACAAIAAgACAAIAAgACkALABcAG4AIAAgACAAIAAgACAAIAAgACAAIAAgACAASQBGACgASQBTAE8ATQBJAFQAVABFAEQAKABpAGYAXwBuAG8AdABfAGYAbwB1AG4AZAApACwAIABOAEEAKAApACwAIABpAGYAXwBuAG8AdABfAGYAbwB1AG4AZAApAFwAbgAgACAAIAAgACAAIAAgACAAKQBcAG4AIAAgACAAIAApAFwAbgApADsAXABuAFwAbgAvAC8AIABMAGkAbgBlAGEAcgAgAEkAbgB0AGUAcgBwAG8AbABhAHQAaQBvAG4AIABGAG8AcgBtAHUAbABhAFwAbgBfAGYASQBuAHQAZQByAHAAPQBMAEEATQBCAEQAQQAoAHgALAB4AGQAYQB0ACwAeQBkAGEAdAAsAFwAbgAgACAAIAAgACAATABFAFQAKABcAG4AIAAgACAAIAAgACAAIAAgACAAeABtAGkAbgAsACAAWABMAE8ATwBLAFUAUAAoAHgALAB4AGQAYQB0ACwAeABkAGEAdAAsACwALQAxACkALABcAG4AIAAgACAAIAAgACAAIAAgACAAeABtAGEAeAAsACAAWABMAE8ATwBLAFUAUAAoAHgALAB4AGQAYQB0ACwAeABkAGEAdAAsACwAMQApACwAXABuACAAIAAgACAAIAAgACAAIAAgAHkAbQBpAG4ALAAgAFgATABPAE8ASwBVAFAAKAB4ACwAeABkAGEAdAAsAHkAZABhAHQALAAsAC0AMQApACwAXABuACAAIAAgACAAIAAgACAAIAAgAHkAbQBhAHgALAAgAFgATABPAE8ASwBVAFAAKAB4ACwAeABkAGEAdAAsAHkAZABhAHQALAAsADEAKQAsAFwAbgAgACAAIAAgACAAIAAgACAAIABJAEYAKAB4AG0AaQBuAD0AeABtAGEAeAAsAHkAbQBpAG4ALABcAG4AIAAgACAAIAAgACAAIAAgACAAIAAgACAAIAAgACAAIAAgACAAIAAgACAAKAB5AG0AaQBuACoAKAB4AG0AYQB4AC0AeAApACsAeQBtAGEAeAAqACgAeAAtAHgAbQBpAG4AKQApAC8AKAB4AG0AYQB4AC0AeABtAGkAbgApACkAXABuACAAIAAgACAAIAApAFwAbgApADsAXABuAFwAbgAvAC8AIABDAG8AdQBuAHQAIABhACAAcwBwAGUAYwBpAGYAaQBjACAAYwBoAGEAcgBhAGMAdABlAHIAIABpAG4AIABhACAAcwB0AHIAaQBuAGcAXABuAF8AZgBDAGgAYQByAEMAbwB1AG4AdAA9AEwAQQBNAEIARABBACgAcwAsAGMALABMAEUAVAAoAHoALABTAFUAQgBTAFQASQBUAFUAVABFACgAcwAsAGMALABcACIAXAAiACkALABMAEUATgAoAHMAKQAtAEwARQBOACgAegApACkAKQA7AFwAbgBcAG4ALwAvACAARgBpAGwAbAAgAEQAbwB3AG4AXABuAF8AZgBEAE4APQBMAEEATQBCAEQAQQAoAGEAcgByACwAWwBpAG4AaQBdACwAXABuAEwARQBUACgAXABuAF8AaQBuAGkALAAgAEkARgAoAEkAUwBPAE0ASQBUAFQARQBEACgAaQBuAGkAKQAsAFwAIgBcACIALABpAG4AaQApACwAXABuAFMAQwBBAE4AKABfAGkAbgBpACwAYQByAHIALABMAEEATQBCAEQAQQAoAGEALAB2ACwASQBGACgATABFAE4AKAB2ACkAPQAwACwAYQAsAHYAKQApACkAXABuACkAXABuACkAOwBcAG4AXABuAC8ALwAgAEYAaQBsAGwAIABVAHAAXABuAF8AZgBVAFAAPQBMAEEATQBCAEQAQQAoAGEAcgByACwAWwBpAG4AaQBdACwAXABuAEwARQBUACgAXABuAF8AZgAsAEwAQQBNAEIARABBACgAegAsAEkATgBEAEUAWAAoAHoALABTAEUAUQBVAEUATgBDAEUAKABSAE8AVwBTACgAegApACwAMQAsAFIATwBXAFMAKAB6ACkALAAtADEAKQApACkALABcAG4AXwBhAHIAcgAsACAAXwBmACgAYQByAHIAKQAsAFwAbgBfAGkAbgBpACwAIABJAEYAKABJAFMATwBNAEkAVABUAEUARAAoAGkAbgBpACkALABcACIAXAAiACwAaQBuAGkAKQAsAFwAbgBfAGYAKABTAEMAQQBOACgAXwBpAG4AaQAsAF8AYQByAHIALABMAEEATQBCAEQAQQAoAGEALAB2ACwASQBGACgATABFAE4AKAB2ACkAPQAwACwAYQAsAHYAKQApACkAKQBcAG4AKQBcAG4AKQA7AFwAbgBcAG4ALwAvACAAQgByAG8AYQBkAGMAYQBzAHQAIABmAGkAcgBzAHQAIABjAG8AbAB1AG0AbgBcAG4AXwBmAEIAQwBBAFMAVAA9AEwAQQBNAEIARABBACgAXwBuAEQAYQB0AGEALABMAEUAVAAoAGYALAAgAEwAQQBNAEIARABBACgAXwBkACwATABFAFQAKABfAGMALABDAE8ATABVAE0ATgBTACgAXwBkACkALQAxACwARABSAE8AUAAoAFIARQBEAFUAQwBFACgAXAAiAFwAIgAsAFQAQQBLAEUAKABfAGQALAAsADEAKQAsAEwAQQBNAEIARABBACgAYQAsAHYALABWAFMAVABBAEMASwAoAGEALABFAFgAUABBAE4ARAAoAHYALABfAGMALAAxACwAdgApACkAKQApACwAMQApACkAKQAsAFwAbgAgACAAIAAgACAASABTAFQAQQBDAEsAKABmACgAXwBuAEQAYQB0AGEAKQAsAFQATwBDAE8ATAAoAEQAUgBPAFAAKABfAG4ARABhAHQAYQAsACwAMQApACkAKQBcAG4AKQApADsAXABuAFwAbgAvAC8AIABNAGEAcgBrACAAUAByAG8AYwB0AG8AcgAgAEQARABMACAAZgB1AG4AYwB0AGkAbwBuAFwAbgBEAEQATAA9AEwAQQBNAEIARABBACgAcgBhAG4AZwBlACwAWwBsAG8AbwBrAHUAcAAxAF0ALABbAGwAbwBvAGsAdQBwADIAXQAsAFsAbABvAG8AawB1AHAAMwBdACwAWwBsAG8AbwBrAHUAcAA0AF0ALABbAGwAbwBvAGsAdQBwADUAXQAsAFsAbABvAG8AawB1AHAANgBdACwAWwBsAG8AbwBrAHUAcAA3AF0ALABbAGwAbwBvAGsAdQBwADgAXQAsAFsAbABvAG8AawB1AHAAOQBdACwAWwBsAG8AbwBrAHUAcAAxADAAXQAsAFwAbgBMAEUAVAAoAFwAbgBfAHMALAAgAFwAIgAlAF4AJgAmAEAAXAAiACwAIABcAG4AbABvAG8AawB1AHAAVgBhAGwAdQBlACwAIABsAG8AbwBrAHUAcAAxACAAJgAgAF8AcwAgACYAIABsAG8AbwBrAHUAcAAyACAAJgAgAF8AcwAgACYAIABsAG8AbwBrAHUAcAAzACAAJgAgAF8AcwAgACYAIABsAG8AbwBrAHUAcAA0ACAAJgAgAF8AcwAgACYAIABsAG8AbwBrAHUAcAA1ACAAJgAgAF8AcwAgACYAIABsAG8AbwBrAHUAcAA2ACAAJgAgAF8AcwAgACYAIABsAG8AbwBrAHUAcAA3ACAAJgAgAF8AcwAgACYAIABsAG8AbwBrAHUAcAA4ACAAJgAgAF8AcwAgACYAIABsAG8AbwBrAHUAcAA5ACAAJgAgAF8AcwAgACYAIABsAG8AbwBrAHUAcAAxADAALABcAG4AbABlAHYAZQBsAEkAbgBkAGUAeAAsACAASQBGAEUAUgBSAE8AUgAoAFIATwBXAFMAKABUAEUAWABUAFMAUABMAEkAVAAoAGwAbwBvAGsAdQBwAFYAYQBsAHUAZQAsACAALAAgAF8AcwAsACAAVABSAFUARQAoACkAKQApACwAIAAwACkAIAArACAAMQAsACAAXABuAGwAbwBvAGsAdQBwAEEAcgByAGEAeQAsACAAQgBZAFIATwBXACgARQBYAFAAQQBOAEQAKABDAEgATwBPAFMARQBDAE8ATABTACgAcgBhAG4AZwBlACwAIABTAEUAUQBVAEUATgBDAEUAKAAxACwAIABsAGUAdgBlAGwASQBuAGQAZQB4ACAALQAgADEAKQApACwAIAAsACAAMQAwACwAIABcACIAXAAiACkALAAgAEwAQQBNAEIARABBACgAcgBvAHcALAAgAFQARQBYAFQASgBPAEkATgAoAF8AcwAsACAARgBBAEwAUwBFACwAIAByAG8AdwApACkAKQAsAFwAbgByAGUAdAB1AHIAbgBSAGEAbgBnAGUALAAgAEkATgBEAEUAWAAoAHIAYQBuAGcAZQAsACAAMAAsACAAbABlAHYAZQBsAEkAbgBkAGUAeAApACwAIABcAG4AcgBlAHMAdQBsAHQALAAgAEkARgAoAEkAUwBPAE0ASQBUAFQARQBEACgAbABvAG8AawB1AHAAMQApACAAKgAgAGwAZQB2AGUAbABJAG4AZABlAHgAIAA9ACAAMQAsACAAcgBlAHQAdQByAG4AUgBhAG4AZwBlACwAIABYAEwATwBPAEsAVQBQACgAbABvAG8AawB1AHAAVgBhAGwAdQBlACwAIABsAG8AbwBrAHUAcABBAHIAcgBhAHkALAAgAHIAZQB0AHUAcgBuAFIAYQBuAGcAZQApADoAWABMAE8ATwBLAFUAUAAoAGwAbwBvAGsAdQBwAFYAYQBsAHUAZQAsACAAbABvAG8AawB1AHAAQQByAHIAYQB5ACwAIAByAGUAdAB1AHIAbgBSAGEAbgBnAGUALAAgACwAIAAsACAALQAxACkAKQAsAFwAbgByAGUAcwB1AGwAdAApACkAOwBcAG4AXABuAC8ALwAgAE0AYQByAGsAIABQAHIAbwBjAHQAbwByACAARABEAEwAUwBvAHIAdABlAHIAIABmAHUAbgBjAHQAaQBvAG4AXABuAFwAbgBEAEQATABTAG8AcgB0AGUAcgA9AEwAQQBNAEIARABBACgAUgBhAG4AZwBlACwAWwBTAG8AcgB0AE8AcgBkAGUAcgBdACwAUwBPAFIAVAAoAFIAYQBuAGcAZQAsACAAUwBFAFEAVQBFAE4AQwBFACgALAAgAEMATwBMAFUATQBOAFMAKABSAGEAbgBnAGUAKQApACwAIABTAG8AcgB0AE8AcgBkAGUAcgApACkAOwBcAG4AXABuAC8ALwAgAEQAbwB1AGIAbABlACAAWABMAE8ATwBLAFUAUABcAG4AXABuAF8AZgBEAFgAPQBMAEEATQBCAEQAQQAoAHYAbABvAG8AawB1AHAAXwB2AGEAbAB1AGUALAB2AGwAbwBvAGsAdQBwAF8AYQByAHIAYQB5ACwAaABsAG8AbwBrAHUAcABfAHYAYQBsAHUAZQAsAGgAbABvAG8AawB1AHAAXwBhAHIAcgBhAHkALAByAGUAdAB1AHIAbgBfAGEAcgByAGEAeQAsAFsAaQBmAF8AbgBvAHQAXwBmAG8AdQBuAGQAXQAsAFsAdgBtAGEAdABjAGgAXwBtAG8AZABlAF0ALABbAHYAcwBlAGEAcgBjAGgAXwBtAG8AZABlAF0ALABbAGgAbQBhAHQAYwBoAF8AbQBvAGQAZQBdACwAWwBoAHMAZQBhAHIAYwBoAF8AbQBvAGQAZQBdACwAIABJAEYARQBSAFIATwBSACgAIABJAE4ARABFAFgAKAByAGUAdAB1AHIAbgBfAGEAcgByAGEAeQAsAFgATQBBAFQAQwBIACgAdgBsAG8AbwBrAHUAcABfAHYAYQBsAHUAZQAsAHYAbABvAG8AawB1AHAAXwBhAHIAcgBhAHkALAB2AG0AYQB0AGMAaABfAG0AbwBkAGUALAB2AHMAZQBhAHIAYwBoAF8AbQBvAGQAZQApACwAWABNAEEAVABDAEgAKABoAGwAbwBvAGsAdQBwAF8AdgBhAGwAdQBlACwAaABsAG8AbwBrAHUAcABfAGEAcgByAGEAeQAsAGgAbQBhAHQAYwBoAF8AbQBvAGQAZQAsAGgAcwBlAGEAcgBjAGgAXwBtAG8AZABlACkAKQAsACAASQBGACgASQBTAE8ATQBsAFQAVABFAEQAKABpAGYAXwBuAG8AdABfAGYAbwB1AG4AZAApACwATgBBACgAKQAsAGkAZgBfAG4AbwB0AF8AZgBvAHUAbgBkACkAKQApADsAXABuAFwAbgAvAC8AIABRAHUAYQByAHQAZQByACAAZgByAG8AbQAgAE0AbwBuAHQAaAAgAEEAYgBiAHIAZQB2AGkAYQB0AGkAbwBuAFwAbgBcAG4AXwBmAFEAPQBMAEEATQBCAEQAQQAoAHgALABSAE8AVQBOAEQAVQBQACgATQBPAE4AVABIACgAMQAmAHgAKQAvADMALAAwACkAKQA7AFwAbgBcAG4ALwAvAEwAaQBzAHQAIABDAG8AbQBwAGEAcgBlAFwAbgBcAG4AXwBmAEwAQwA9AEwAQQBNAEIARABBACgAUgBlAGYAZQByAGUAbgBjAGUALABDAG8AbgB0AGEAaQBuAGUAZABJAG4ALABGAEkATABUAEUAUgAoAFIAZQBmAGUAcgBlAG4AYwBlACwAQwBPAFUATgBUAEkARgBTACgAQwBvAG4AdABhAGkAbgBlAGQASQBuACwAUgBlAGYAZQByAGUAbgBjAGUAKQA9ADA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UwB0AGEAbgBkAGEAcgBkAC4AXwBmAEkAbgBkAGUAeAAiACwAIgBTAHQAYQBuAGQAYQByAGQALgBfAGYAUwBVAFAARQBSAFgATABPAE8ASwBVAFAAIgAsACIAUwB0AGEAbgBkAGEAcgBkAC4AXwBmAEkAbgB0AGUAcgBwACIALAAiAFMAdABhAG4AZABhAHIAZAAuAF8AZgBDAGgAYQByAEMAbwB1AG4AdAAiACwAIgBTAHQAYQBuAGQAYQByAGQALgBfAGYARABOACIALAAiAFMAdABhAG4AZABhAHIAZAAuAF8AZgBVAFAAIgAsACIAUwB0AGEAbgBkAGEAcgBkAC4AXwBmAEIAQwBBAFMAVAAiACwAIgBTAHQAYQBuAGQAYQByAGQALgBEAEQATAAiACwAIgBTAHQAYQBuAGQAYQByAGQALgBEAEQATABTAG8AcgB0AGUAcgAiACwAIgBTAHQAYQBuAGQAYQByAGQALgBfAGYARABYACIALAAiAFMAdABhAG4AZABhAHIAZAAuAF8AZgBRACIALAAiAFMAdABhAG4AZABhAHIAZAAuAF8AZgBMAEM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purl.oclc.org/ooxml/officeDocument/customXml" ds:itemID="{16E2388D-783C-42BB-9BD7-9AF038777E70}">
  <ds:schemaRefs>
    <ds:schemaRef ds:uri="http://schemas.advancedformulaenvironment.officeapps.live.com/afejsonblob/1.0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 CAC 40 index</vt:lpstr>
      <vt:lpstr>MyVersion</vt:lpstr>
      <vt:lpstr>Data Historical VaR</vt:lpstr>
      <vt:lpstr>Data Normal VaR</vt:lpstr>
      <vt:lpstr>Fig. Historical Var</vt:lpstr>
      <vt:lpstr>Fig. Normal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 Jayati</dc:creator>
  <cp:lastModifiedBy>Mark Biegert</cp:lastModifiedBy>
  <dcterms:created xsi:type="dcterms:W3CDTF">2021-11-21T17:11:22Z</dcterms:created>
  <dcterms:modified xsi:type="dcterms:W3CDTF">2025-03-30T03:36:26Z</dcterms:modified>
</cp:coreProperties>
</file>