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FC45F52-D3DE-4696-ACE0-480BE1F41A42}" xr6:coauthVersionLast="47" xr6:coauthVersionMax="47" xr10:uidLastSave="{00000000-0000-0000-0000-000000000000}"/>
  <bookViews>
    <workbookView xWindow="-108" yWindow="-108" windowWidth="23256" windowHeight="12456" activeTab="2" xr2:uid="{5FAAE22D-89D5-4DB1-84B6-A892D82A13B4}"/>
  </bookViews>
  <sheets>
    <sheet name="A" sheetId="4" r:id="rId1"/>
    <sheet name="B" sheetId="5" r:id="rId2"/>
    <sheet name="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6" l="1"/>
  <c r="E4" i="6"/>
  <c r="C3" i="6"/>
  <c r="D13" i="5"/>
  <c r="C4" i="4"/>
  <c r="D4" i="4" s="1"/>
  <c r="C1" i="5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5" i="5"/>
  <c r="C6" i="5" s="1"/>
  <c r="B15" i="6"/>
  <c r="A12" i="5" a="1"/>
  <c r="A12" i="5" s="1"/>
  <c r="A14" i="6"/>
  <c r="A13" i="6"/>
  <c r="A12" i="6"/>
  <c r="B11" i="6"/>
  <c r="C4" i="6"/>
  <c r="C5" i="6" s="1"/>
  <c r="C6" i="6" s="1"/>
  <c r="C7" i="6" s="1"/>
  <c r="C8" i="6" s="1"/>
  <c r="A13" i="5" l="1" a="1"/>
  <c r="A13" i="5" s="1"/>
  <c r="C7" i="5"/>
  <c r="C8" i="5" s="1"/>
  <c r="C9" i="5" s="1"/>
  <c r="C10" i="5" s="1"/>
  <c r="C11" i="4"/>
  <c r="D11" i="4"/>
  <c r="B12" i="6"/>
  <c r="B14" i="6" l="1"/>
  <c r="B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<sst xmlns="http://schemas.openxmlformats.org/spreadsheetml/2006/main" count="20" uniqueCount="8">
  <si>
    <t>Lower bound</t>
  </si>
  <si>
    <t>Tax</t>
  </si>
  <si>
    <t>Taxable income</t>
  </si>
  <si>
    <t>Rate</t>
  </si>
  <si>
    <t>Tax below</t>
  </si>
  <si>
    <t>Income in bracket</t>
  </si>
  <si>
    <t>← Row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</si>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</sst>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6" x14ac:knownFonts="1">
    <font>
      <sz val="20"/>
      <color theme="1"/>
      <name val="Calibri"/>
      <family val="2"/>
      <scheme val="minor"/>
    </font>
    <font>
      <b/>
      <u val="singleAccounting"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0" tint="-0.499984740745262"/>
      <name val="Calibri"/>
      <family val="2"/>
      <scheme val="minor"/>
    </font>
    <font>
      <i/>
      <sz val="20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2" borderId="0" xfId="0" applyNumberFormat="1" applyFill="1"/>
    <xf numFmtId="9" fontId="0" fillId="2" borderId="0" xfId="0" applyNumberFormat="1" applyFill="1"/>
    <xf numFmtId="3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 applyAlignment="1">
      <alignment horizontal="left" indent="1"/>
    </xf>
    <xf numFmtId="164" fontId="0" fillId="0" borderId="0" xfId="0" quotePrefix="1" applyNumberFormat="1" applyAlignment="1">
      <alignment wrapText="1"/>
    </xf>
    <xf numFmtId="0" fontId="4" fillId="0" borderId="0" xfId="0" quotePrefix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3">
    <dxf>
      <font>
        <color auto="1"/>
      </font>
      <fill>
        <patternFill>
          <bgColor theme="9" tint="0.59996337778862885"/>
        </patternFill>
      </fill>
    </dxf>
    <dxf>
      <font>
        <color theme="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12</xdr:row>
      <xdr:rowOff>61912</xdr:rowOff>
    </xdr:from>
    <xdr:to>
      <xdr:col>3</xdr:col>
      <xdr:colOff>619125</xdr:colOff>
      <xdr:row>16</xdr:row>
      <xdr:rowOff>257175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7540846-D7A0-B5C2-0CEC-866945AA8F61}"/>
            </a:ext>
          </a:extLst>
        </xdr:cNvPr>
        <xdr:cNvSpPr/>
      </xdr:nvSpPr>
      <xdr:spPr>
        <a:xfrm>
          <a:off x="185738" y="4033837"/>
          <a:ext cx="4357687" cy="1490663"/>
        </a:xfrm>
        <a:prstGeom prst="wedgeRoundRectCallout">
          <a:avLst>
            <a:gd name="adj1" fmla="val 1389"/>
            <a:gd name="adj2" fmla="val -91221"/>
            <a:gd name="adj3" fmla="val 1666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/>
            <a:t>US Federal tax rates </a:t>
          </a:r>
          <a:r>
            <a:rPr lang="en-US" sz="2800"/>
            <a:t> (2022, married filing jointly)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15</xdr:row>
      <xdr:rowOff>52387</xdr:rowOff>
    </xdr:from>
    <xdr:to>
      <xdr:col>3</xdr:col>
      <xdr:colOff>1062038</xdr:colOff>
      <xdr:row>20</xdr:row>
      <xdr:rowOff>124807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F034F7-47F1-516D-A6DF-A490E091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5186362"/>
          <a:ext cx="4938713" cy="1691670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3F9D4C-5488-4265-AF64-1FFE7CC3BB50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076D-938B-4674-A188-4CFD2B3DF619}">
  <dimension ref="A1:D11"/>
  <sheetViews>
    <sheetView showGridLines="0" topLeftCell="A3" workbookViewId="0">
      <selection activeCell="C4" sqref="C4:C10"/>
    </sheetView>
  </sheetViews>
  <sheetFormatPr defaultRowHeight="25.8" x14ac:dyDescent="0.5"/>
  <cols>
    <col min="1" max="1" width="13.1171875" customWidth="1"/>
    <col min="2" max="2" width="8.87890625" customWidth="1"/>
    <col min="3" max="4" width="8.64453125" bestFit="1" customWidth="1"/>
  </cols>
  <sheetData>
    <row r="1" spans="1:4" x14ac:dyDescent="0.5">
      <c r="A1" s="7" t="s">
        <v>2</v>
      </c>
      <c r="B1" s="1">
        <v>140000</v>
      </c>
    </row>
    <row r="2" spans="1:4" hidden="1" x14ac:dyDescent="0.5">
      <c r="C2" t="s">
        <v>5</v>
      </c>
      <c r="D2" t="s">
        <v>1</v>
      </c>
    </row>
    <row r="3" spans="1:4" ht="88.2" x14ac:dyDescent="0.8">
      <c r="A3" s="5" t="s">
        <v>0</v>
      </c>
      <c r="B3" s="5" t="s">
        <v>3</v>
      </c>
      <c r="C3" s="6" t="s">
        <v>5</v>
      </c>
      <c r="D3" s="5" t="s">
        <v>1</v>
      </c>
    </row>
    <row r="4" spans="1:4" ht="25.5" customHeight="1" x14ac:dyDescent="0.5">
      <c r="A4" s="1">
        <v>0</v>
      </c>
      <c r="B4" s="2">
        <v>0.1</v>
      </c>
      <c r="C4" s="14">
        <f>MAX(MIN(A5,$B$1)-A4,0)</f>
        <v>20550</v>
      </c>
      <c r="D4" s="8">
        <f t="shared" ref="D4:D10" si="0">B4*C4</f>
        <v>2055</v>
      </c>
    </row>
    <row r="5" spans="1:4" x14ac:dyDescent="0.5">
      <c r="A5" s="1">
        <v>20550</v>
      </c>
      <c r="B5" s="2">
        <v>0.12</v>
      </c>
      <c r="C5" s="14">
        <f t="shared" ref="C5:C10" si="1">MAX(MIN(A6,$B$1)-A5,0)</f>
        <v>63000</v>
      </c>
      <c r="D5" s="8">
        <f t="shared" si="0"/>
        <v>7560</v>
      </c>
    </row>
    <row r="6" spans="1:4" x14ac:dyDescent="0.5">
      <c r="A6" s="1">
        <v>83550</v>
      </c>
      <c r="B6" s="2">
        <v>0.22</v>
      </c>
      <c r="C6" s="14">
        <f t="shared" si="1"/>
        <v>56450</v>
      </c>
      <c r="D6" s="8">
        <f t="shared" si="0"/>
        <v>12419</v>
      </c>
    </row>
    <row r="7" spans="1:4" x14ac:dyDescent="0.5">
      <c r="A7" s="1">
        <v>178150</v>
      </c>
      <c r="B7" s="2">
        <v>0.24</v>
      </c>
      <c r="C7" s="14">
        <f t="shared" si="1"/>
        <v>0</v>
      </c>
      <c r="D7" s="8">
        <f t="shared" si="0"/>
        <v>0</v>
      </c>
    </row>
    <row r="8" spans="1:4" x14ac:dyDescent="0.5">
      <c r="A8" s="1">
        <v>340100</v>
      </c>
      <c r="B8" s="2">
        <v>0.32</v>
      </c>
      <c r="C8" s="14">
        <f t="shared" si="1"/>
        <v>0</v>
      </c>
      <c r="D8" s="8">
        <f t="shared" si="0"/>
        <v>0</v>
      </c>
    </row>
    <row r="9" spans="1:4" x14ac:dyDescent="0.5">
      <c r="A9" s="1">
        <v>431900</v>
      </c>
      <c r="B9" s="2">
        <v>0.35</v>
      </c>
      <c r="C9" s="14">
        <f t="shared" si="1"/>
        <v>0</v>
      </c>
      <c r="D9" s="8">
        <f t="shared" si="0"/>
        <v>0</v>
      </c>
    </row>
    <row r="10" spans="1:4" x14ac:dyDescent="0.5">
      <c r="A10" s="1">
        <v>647850</v>
      </c>
      <c r="B10" s="2">
        <v>0.37</v>
      </c>
      <c r="C10" s="14">
        <f t="shared" si="1"/>
        <v>0</v>
      </c>
      <c r="D10" s="8">
        <f t="shared" si="0"/>
        <v>0</v>
      </c>
    </row>
    <row r="11" spans="1:4" x14ac:dyDescent="0.5">
      <c r="C11" s="9">
        <f>SUM(C4:C10)</f>
        <v>140000</v>
      </c>
      <c r="D11" s="9">
        <f>SUM(D4:D10)</f>
        <v>22034</v>
      </c>
    </row>
  </sheetData>
  <conditionalFormatting sqref="D11">
    <cfRule type="cellIs" dxfId="2" priority="1" operator="notEqual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372-8B2F-46D0-84ED-06035F3186D5}">
  <dimension ref="A1:D13"/>
  <sheetViews>
    <sheetView showGridLines="0" workbookViewId="0">
      <selection activeCell="D13" sqref="D13"/>
    </sheetView>
  </sheetViews>
  <sheetFormatPr defaultRowHeight="25.8" x14ac:dyDescent="0.5"/>
  <cols>
    <col min="1" max="1" width="13.1171875" customWidth="1"/>
    <col min="2" max="2" width="8.87890625" customWidth="1"/>
    <col min="3" max="4" width="8.64453125" bestFit="1" customWidth="1"/>
  </cols>
  <sheetData>
    <row r="1" spans="1:4" ht="25.5" customHeight="1" x14ac:dyDescent="0.5">
      <c r="A1" s="7" t="s">
        <v>2</v>
      </c>
      <c r="B1" s="1">
        <v>140000</v>
      </c>
      <c r="C1" s="15">
        <f>MATCH(B1,A4:A10)</f>
        <v>3</v>
      </c>
      <c r="D1" s="16" t="s">
        <v>6</v>
      </c>
    </row>
    <row r="2" spans="1:4" hidden="1" x14ac:dyDescent="0.5">
      <c r="C2" t="s">
        <v>4</v>
      </c>
    </row>
    <row r="3" spans="1:4" ht="58.8" x14ac:dyDescent="0.8">
      <c r="A3" s="5" t="s">
        <v>0</v>
      </c>
      <c r="B3" s="5" t="s">
        <v>3</v>
      </c>
      <c r="C3" s="6" t="s">
        <v>4</v>
      </c>
      <c r="D3" s="5"/>
    </row>
    <row r="4" spans="1:4" x14ac:dyDescent="0.5">
      <c r="A4" s="1">
        <v>0</v>
      </c>
      <c r="B4" s="2">
        <v>0.1</v>
      </c>
      <c r="C4" s="8">
        <v>0</v>
      </c>
      <c r="D4" s="8"/>
    </row>
    <row r="5" spans="1:4" x14ac:dyDescent="0.5">
      <c r="A5" s="1">
        <v>20550</v>
      </c>
      <c r="B5" s="2">
        <v>0.12</v>
      </c>
      <c r="C5" s="8">
        <f>C4+(A5-A4)*B4</f>
        <v>2055</v>
      </c>
      <c r="D5" s="8"/>
    </row>
    <row r="6" spans="1:4" x14ac:dyDescent="0.5">
      <c r="A6" s="1">
        <v>83550</v>
      </c>
      <c r="B6" s="2">
        <v>0.22</v>
      </c>
      <c r="C6" s="8">
        <f>C5+(A6-A5)*B5</f>
        <v>9615</v>
      </c>
      <c r="D6" s="8"/>
    </row>
    <row r="7" spans="1:4" x14ac:dyDescent="0.5">
      <c r="A7" s="1">
        <v>178150</v>
      </c>
      <c r="B7" s="2">
        <v>0.24</v>
      </c>
      <c r="C7" s="8">
        <f t="shared" ref="C7:C10" si="0">C6+(A7-A6)*B6</f>
        <v>30427</v>
      </c>
      <c r="D7" s="8"/>
    </row>
    <row r="8" spans="1:4" x14ac:dyDescent="0.5">
      <c r="A8" s="1">
        <v>340100</v>
      </c>
      <c r="B8" s="2">
        <v>0.32</v>
      </c>
      <c r="C8" s="8">
        <f t="shared" si="0"/>
        <v>69295</v>
      </c>
      <c r="D8" s="8"/>
    </row>
    <row r="9" spans="1:4" x14ac:dyDescent="0.5">
      <c r="A9" s="1">
        <v>431900</v>
      </c>
      <c r="B9" s="2">
        <v>0.35</v>
      </c>
      <c r="C9" s="8">
        <f t="shared" si="0"/>
        <v>98671</v>
      </c>
      <c r="D9" s="8"/>
    </row>
    <row r="10" spans="1:4" x14ac:dyDescent="0.5">
      <c r="A10" s="1">
        <v>647850</v>
      </c>
      <c r="B10" s="2">
        <v>0.37</v>
      </c>
      <c r="C10" s="8">
        <f t="shared" si="0"/>
        <v>174253.5</v>
      </c>
      <c r="D10" s="8"/>
    </row>
    <row r="11" spans="1:4" ht="15" customHeight="1" x14ac:dyDescent="0.5">
      <c r="C11" s="9"/>
      <c r="D11" s="9"/>
    </row>
    <row r="12" spans="1:4" x14ac:dyDescent="0.5">
      <c r="A12" s="11" t="str" cm="1">
        <f t="array" ref="A12:C12">A3:C3</f>
        <v>Lower bound</v>
      </c>
      <c r="B12" s="12" t="str">
        <v>Rate</v>
      </c>
      <c r="C12" s="9" t="str">
        <v>Tax below</v>
      </c>
      <c r="D12" s="13" t="s">
        <v>1</v>
      </c>
    </row>
    <row r="13" spans="1:4" x14ac:dyDescent="0.5">
      <c r="A13" s="3" cm="1">
        <f t="array" ref="A13:C13">INDEX($A$4:$C$10,C1,0)</f>
        <v>83550</v>
      </c>
      <c r="B13" s="4">
        <v>0.22</v>
      </c>
      <c r="C13" s="8">
        <v>9615</v>
      </c>
      <c r="D13" s="10">
        <f>(B1-A13)*B13+C13</f>
        <v>22034</v>
      </c>
    </row>
  </sheetData>
  <conditionalFormatting sqref="A13">
    <cfRule type="expression" dxfId="1" priority="1">
      <formula>ISERROR($A$13)</formula>
    </cfRule>
  </conditionalFormatting>
  <conditionalFormatting sqref="D13">
    <cfRule type="cellIs" dxfId="0" priority="3" operator="notEqual">
      <formula>0</formula>
    </cfRule>
  </conditionalFormatting>
  <pageMargins left="0.7" right="0.7" top="0.75" bottom="0.75" header="0.3" footer="0.3"/>
  <pageSetup orientation="portrait" horizontalDpi="0" verticalDpi="0" r:id="rId1"/>
  <ignoredErrors>
    <ignoredError sqref="A1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DA9-3FA2-409A-86AE-D285E5A2390C}">
  <dimension ref="A1:F21"/>
  <sheetViews>
    <sheetView showGridLines="0" tabSelected="1" workbookViewId="0">
      <selection activeCell="E1" sqref="E1"/>
    </sheetView>
  </sheetViews>
  <sheetFormatPr defaultRowHeight="25.8" x14ac:dyDescent="0.5"/>
  <cols>
    <col min="1" max="1" width="13.1171875" customWidth="1"/>
    <col min="2" max="2" width="8.87890625" customWidth="1"/>
    <col min="3" max="4" width="8.64453125" bestFit="1" customWidth="1"/>
  </cols>
  <sheetData>
    <row r="1" spans="1:6" ht="58.8" x14ac:dyDescent="0.8">
      <c r="A1" s="5" t="s">
        <v>0</v>
      </c>
      <c r="B1" s="5" t="s">
        <v>3</v>
      </c>
      <c r="C1" s="6" t="s">
        <v>4</v>
      </c>
      <c r="D1" s="5"/>
    </row>
    <row r="2" spans="1:6" x14ac:dyDescent="0.5">
      <c r="A2" s="1">
        <v>0</v>
      </c>
      <c r="B2" s="2">
        <v>0.1</v>
      </c>
      <c r="C2" s="8">
        <v>0</v>
      </c>
      <c r="D2" s="8"/>
    </row>
    <row r="3" spans="1:6" x14ac:dyDescent="0.5">
      <c r="A3" s="1">
        <v>20550</v>
      </c>
      <c r="B3" s="2">
        <v>0.12</v>
      </c>
      <c r="C3" s="8">
        <f>(A3-A2)*B2+C2</f>
        <v>2055</v>
      </c>
      <c r="D3" s="8"/>
    </row>
    <row r="4" spans="1:6" x14ac:dyDescent="0.5">
      <c r="A4" s="1">
        <v>83550</v>
      </c>
      <c r="B4" s="2">
        <v>0.22</v>
      </c>
      <c r="C4" s="8">
        <f t="shared" ref="C4:C8" si="0">(A4-A3)*B3+C3</f>
        <v>9615</v>
      </c>
      <c r="D4" s="8"/>
      <c r="E4">
        <f>(140000-A4)*B4+C4</f>
        <v>22034</v>
      </c>
    </row>
    <row r="5" spans="1:6" x14ac:dyDescent="0.5">
      <c r="A5" s="1">
        <v>178150</v>
      </c>
      <c r="B5" s="2">
        <v>0.24</v>
      </c>
      <c r="C5" s="8">
        <f t="shared" si="0"/>
        <v>30427</v>
      </c>
      <c r="D5" s="8"/>
      <c r="E5" s="3"/>
    </row>
    <row r="6" spans="1:6" x14ac:dyDescent="0.5">
      <c r="A6" s="1">
        <v>340100</v>
      </c>
      <c r="B6" s="2">
        <v>0.32</v>
      </c>
      <c r="C6" s="8">
        <f t="shared" si="0"/>
        <v>69295</v>
      </c>
      <c r="D6" s="8"/>
      <c r="E6">
        <f>(240000-A5)*B5+C5</f>
        <v>45271</v>
      </c>
      <c r="F6" s="8"/>
    </row>
    <row r="7" spans="1:6" x14ac:dyDescent="0.5">
      <c r="A7" s="1">
        <v>431900</v>
      </c>
      <c r="B7" s="2">
        <v>0.35</v>
      </c>
      <c r="C7" s="8">
        <f t="shared" si="0"/>
        <v>98671</v>
      </c>
      <c r="D7" s="8"/>
    </row>
    <row r="8" spans="1:6" x14ac:dyDescent="0.5">
      <c r="A8" s="1">
        <v>647850</v>
      </c>
      <c r="B8" s="2">
        <v>0.37</v>
      </c>
      <c r="C8" s="8">
        <f t="shared" si="0"/>
        <v>174253.5</v>
      </c>
      <c r="D8" s="8"/>
    </row>
    <row r="9" spans="1:6" ht="15" customHeight="1" x14ac:dyDescent="0.5">
      <c r="C9" s="9"/>
      <c r="D9" s="9"/>
    </row>
    <row r="10" spans="1:6" x14ac:dyDescent="0.5">
      <c r="A10" s="7" t="s">
        <v>2</v>
      </c>
      <c r="B10" s="7" t="s">
        <v>1</v>
      </c>
    </row>
    <row r="11" spans="1:6" x14ac:dyDescent="0.5">
      <c r="A11" s="3">
        <v>140000</v>
      </c>
      <c r="B11" s="3">
        <f>_xlfn.LET(_xlpm.MargBracket, MATCH(A11,$A$2:$A$8),
          _xlpm.BracketLB, INDEX($A$2:$A$8,_xlpm.MargBracket),
          _xlpm.MargRate, INDEX($B$2:$B$8,_xlpm.MargBracket),
          _xlpm.TaxBelowBracket, INDEX($C$2:$C$8,_xlpm.MargBracket),
          _xlpm.Tax, (A11-_xlpm.BracketLB)*_xlpm.MargRate+_xlpm.TaxBelowBracket,
          _xlpm.Tax)</f>
        <v>22034</v>
      </c>
    </row>
    <row r="12" spans="1:6" x14ac:dyDescent="0.5">
      <c r="A12" s="3">
        <f>A$11+10000</f>
        <v>150000</v>
      </c>
      <c r="B12" s="3">
        <f t="shared" ref="B12:B15" si="1">_xlfn.LET(_xlpm.MargBracket, MATCH(A12,$A$2:$A$8),
          _xlpm.BracketLB, INDEX($A$2:$A$8,_xlpm.MargBracket),
          _xlpm.MargRate, INDEX($B$2:$B$8,_xlpm.MargBracket),
          _xlpm.TaxBelowBracket, INDEX($C$2:$C$8,_xlpm.MargBracket),
          _xlpm.Tax, (A12-_xlpm.BracketLB)*_xlpm.MargRate+_xlpm.TaxBelowBracket,
          _xlpm.Tax)</f>
        <v>24234</v>
      </c>
    </row>
    <row r="13" spans="1:6" x14ac:dyDescent="0.5">
      <c r="A13" s="3">
        <f>A$11+50000</f>
        <v>190000</v>
      </c>
      <c r="B13" s="3">
        <f t="shared" si="1"/>
        <v>33271</v>
      </c>
    </row>
    <row r="14" spans="1:6" x14ac:dyDescent="0.5">
      <c r="A14" s="3">
        <f>A$11+100000</f>
        <v>240000</v>
      </c>
      <c r="B14" s="3">
        <f t="shared" si="1"/>
        <v>45271</v>
      </c>
    </row>
    <row r="15" spans="1:6" x14ac:dyDescent="0.5">
      <c r="A15" s="3">
        <v>1000000</v>
      </c>
      <c r="B15" s="3">
        <f t="shared" si="1"/>
        <v>304549</v>
      </c>
    </row>
    <row r="21" spans="1:1" x14ac:dyDescent="0.5">
      <c r="A21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Diarmuid Early</dc:creator>
  <cp:lastModifiedBy>Mark Biegert</cp:lastModifiedBy>
  <dcterms:created xsi:type="dcterms:W3CDTF">2022-06-14T14:55:39Z</dcterms:created>
  <dcterms:modified xsi:type="dcterms:W3CDTF">2024-02-19T00:49:53Z</dcterms:modified>
</cp:coreProperties>
</file>