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14" documentId="8_{26F446DE-B5BF-4CA1-96DB-F08058ACA8A1}" xr6:coauthVersionLast="47" xr6:coauthVersionMax="47" xr10:uidLastSave="{DAAB38C7-298A-4EA5-A762-D2B8DEB89D35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 a="1"/>
  <c r="D29" i="1" s="1"/>
  <c r="F8" i="1"/>
  <c r="G8" i="1"/>
  <c r="H8" i="1"/>
  <c r="I8" i="1"/>
  <c r="E8" i="1"/>
  <c r="F7" i="1"/>
  <c r="G7" i="1"/>
  <c r="H7" i="1"/>
  <c r="I7" i="1"/>
  <c r="E7" i="1"/>
  <c r="F6" i="1"/>
  <c r="G6" i="1"/>
  <c r="H6" i="1"/>
  <c r="I6" i="1"/>
  <c r="E6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<sst xmlns="http://schemas.openxmlformats.org/spreadsheetml/2006/main" count="72" uniqueCount="42">
  <si>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</si>
  <si>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</si>
  <si>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</si>
  <si>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</si>
  <si>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</si>
  <si>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</si>
  <si>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</si>
  <si>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</si>
  <si>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</si>
  <si>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</si>
  <si>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</si>
  <si>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</si>
  <si>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</si>
  <si>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</si>
  <si>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</si>
  <si>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</si>
  <si>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</si>
  <si>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</si>
  <si>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</si>
  <si>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</si>
  <si>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</si>
  <si>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29-Nov-2023</t>
  </si>
  <si>
    <t>Error Bar Example</t>
  </si>
  <si>
    <t>Unit</t>
  </si>
  <si>
    <t xml:space="preserve">Advertising Current (µA) </t>
  </si>
  <si>
    <t>30ms Sync Current (µA)</t>
  </si>
  <si>
    <t>iPhone Stream Current (µA)</t>
  </si>
  <si>
    <t>iPhone Call Current (µA)</t>
  </si>
  <si>
    <t>Nominal Current (µA)</t>
  </si>
  <si>
    <t>Legacy Data</t>
  </si>
  <si>
    <t>New Data</t>
  </si>
  <si>
    <t>Mean</t>
  </si>
  <si>
    <t>σ</t>
  </si>
  <si>
    <t>3σ</t>
  </si>
  <si>
    <t>Consolidated Data</t>
  </si>
  <si>
    <t>Chart</t>
  </si>
  <si>
    <t>Cht Ttl</t>
  </si>
  <si>
    <t>Xaxis</t>
  </si>
  <si>
    <t>Yaxis</t>
  </si>
  <si>
    <t>Current (µA)</t>
  </si>
  <si>
    <t>Measurement Type</t>
  </si>
  <si>
    <t>New Data Compared to the Legacy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</si>
</sst>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\-0.00;0.0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Report!$E$35</c:f>
          <c:strCache>
            <c:ptCount val="1"/>
            <c:pt idx="0">
              <c:v>New Data Compared to the Legacy Data</c:v>
            </c:pt>
          </c:strCache>
        </c:strRef>
      </c:tx>
      <c:layout>
        <c:manualLayout>
          <c:xMode val="edge"/>
          <c:yMode val="edge"/>
          <c:x val="6.5853658536585383E-2"/>
          <c:y val="2.7797081306462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8947623585269"/>
          <c:y val="0.16861264475366569"/>
          <c:w val="0.8083803935336108"/>
          <c:h val="0.59397912300573263"/>
        </c:manualLayout>
      </c:layout>
      <c:barChart>
        <c:barDir val="col"/>
        <c:grouping val="stacked"/>
        <c:varyColors val="0"/>
        <c:ser>
          <c:idx val="0"/>
          <c:order val="0"/>
          <c:tx>
            <c:v>Legacy Data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Report!$E$8:$I$8</c:f>
                <c:numCache>
                  <c:formatCode>General</c:formatCode>
                  <c:ptCount val="5"/>
                  <c:pt idx="0">
                    <c:v>168.01785619391768</c:v>
                  </c:pt>
                  <c:pt idx="1">
                    <c:v>187.82971010998233</c:v>
                  </c:pt>
                  <c:pt idx="2">
                    <c:v>88.317608663278477</c:v>
                  </c:pt>
                  <c:pt idx="3">
                    <c:v>1102.9913870923945</c:v>
                  </c:pt>
                  <c:pt idx="4">
                    <c:v>327.90242451070719</c:v>
                  </c:pt>
                </c:numCache>
              </c:numRef>
            </c:plus>
            <c:minus>
              <c:numRef>
                <c:f>Report!$E$8:$I$8</c:f>
                <c:numCache>
                  <c:formatCode>General</c:formatCode>
                  <c:ptCount val="5"/>
                  <c:pt idx="0">
                    <c:v>168.01785619391768</c:v>
                  </c:pt>
                  <c:pt idx="1">
                    <c:v>187.82971010998233</c:v>
                  </c:pt>
                  <c:pt idx="2">
                    <c:v>88.317608663278477</c:v>
                  </c:pt>
                  <c:pt idx="3">
                    <c:v>1102.9913870923945</c:v>
                  </c:pt>
                  <c:pt idx="4">
                    <c:v>327.90242451070719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Report!$D$29:$H$29</c:f>
              <c:strCache>
                <c:ptCount val="5"/>
                <c:pt idx="0">
                  <c:v>Advertising Current (µA) </c:v>
                </c:pt>
                <c:pt idx="1">
                  <c:v>30ms Sync Current (µA)</c:v>
                </c:pt>
                <c:pt idx="2">
                  <c:v>iPhone Stream Current (µA)</c:v>
                </c:pt>
                <c:pt idx="3">
                  <c:v>iPhone Call Current (µA)</c:v>
                </c:pt>
                <c:pt idx="4">
                  <c:v>Nominal Current (µA)</c:v>
                </c:pt>
              </c:strCache>
            </c:strRef>
          </c:cat>
          <c:val>
            <c:numRef>
              <c:f>Report!$D$30:$H$30</c:f>
              <c:numCache>
                <c:formatCode>General</c:formatCode>
                <c:ptCount val="5"/>
                <c:pt idx="0">
                  <c:v>1761.6666666666667</c:v>
                </c:pt>
                <c:pt idx="1">
                  <c:v>1370</c:v>
                </c:pt>
                <c:pt idx="2">
                  <c:v>2276.6666666666665</c:v>
                </c:pt>
                <c:pt idx="3">
                  <c:v>2441.6666666666665</c:v>
                </c:pt>
                <c:pt idx="4">
                  <c:v>1423.3333333333333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3-4A7B-8787-D446E85B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0246271"/>
        <c:axId val="919355535"/>
      </c:barChart>
      <c:barChart>
        <c:barDir val="col"/>
        <c:grouping val="stacked"/>
        <c:varyColors val="0"/>
        <c:ser>
          <c:idx val="1"/>
          <c:order val="1"/>
          <c:tx>
            <c:v>Anogh's New Data</c:v>
          </c:tx>
          <c:spPr>
            <a:solidFill>
              <a:srgbClr val="0070C0">
                <a:alpha val="50000"/>
              </a:srgbClr>
            </a:solidFill>
            <a:ln>
              <a:solidFill>
                <a:schemeClr val="accent1">
                  <a:alpha val="25000"/>
                </a:schemeClr>
              </a:solidFill>
            </a:ln>
            <a:effectLst/>
          </c:spPr>
          <c:invertIfNegative val="0"/>
          <c:cat>
            <c:strRef>
              <c:f>Report!$D$29:$H$29</c:f>
              <c:strCache>
                <c:ptCount val="5"/>
                <c:pt idx="0">
                  <c:v>Advertising Current (µA) </c:v>
                </c:pt>
                <c:pt idx="1">
                  <c:v>30ms Sync Current (µA)</c:v>
                </c:pt>
                <c:pt idx="2">
                  <c:v>iPhone Stream Current (µA)</c:v>
                </c:pt>
                <c:pt idx="3">
                  <c:v>iPhone Call Current (µA)</c:v>
                </c:pt>
                <c:pt idx="4">
                  <c:v>Nominal Current (µA)</c:v>
                </c:pt>
              </c:strCache>
            </c:strRef>
          </c:cat>
          <c:val>
            <c:numRef>
              <c:f>Report!$D$31:$H$31</c:f>
              <c:numCache>
                <c:formatCode>General</c:formatCode>
                <c:ptCount val="5"/>
                <c:pt idx="0">
                  <c:v>1660</c:v>
                </c:pt>
                <c:pt idx="1">
                  <c:v>1900</c:v>
                </c:pt>
                <c:pt idx="2">
                  <c:v>2450</c:v>
                </c:pt>
                <c:pt idx="3">
                  <c:v>2400</c:v>
                </c:pt>
                <c:pt idx="4">
                  <c:v>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3-4A7B-8787-D446E85B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1520266911"/>
        <c:axId val="1512904799"/>
      </c:barChart>
      <c:catAx>
        <c:axId val="1520246271"/>
        <c:scaling>
          <c:orientation val="minMax"/>
        </c:scaling>
        <c:delete val="0"/>
        <c:axPos val="b"/>
        <c:title>
          <c:tx>
            <c:strRef>
              <c:f>Report!$E$36</c:f>
              <c:strCache>
                <c:ptCount val="1"/>
                <c:pt idx="0">
                  <c:v>Measurement Type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355535"/>
        <c:crosses val="autoZero"/>
        <c:auto val="1"/>
        <c:lblAlgn val="ctr"/>
        <c:lblOffset val="100"/>
        <c:noMultiLvlLbl val="0"/>
      </c:catAx>
      <c:valAx>
        <c:axId val="919355535"/>
        <c:scaling>
          <c:orientation val="minMax"/>
          <c:max val="3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Report!$E$37</c:f>
              <c:strCache>
                <c:ptCount val="1"/>
                <c:pt idx="0">
                  <c:v>Current (µA)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246271"/>
        <c:crosses val="autoZero"/>
        <c:crossBetween val="between"/>
      </c:valAx>
      <c:valAx>
        <c:axId val="1512904799"/>
        <c:scaling>
          <c:orientation val="minMax"/>
          <c:max val="36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266911"/>
        <c:crosses val="max"/>
        <c:crossBetween val="between"/>
      </c:valAx>
      <c:catAx>
        <c:axId val="1520266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2904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81962925366037"/>
          <c:y val="0.21966844137533537"/>
          <c:w val="0.2303049923637594"/>
          <c:h val="0.1039359135007359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1905</xdr:rowOff>
    </xdr:from>
    <xdr:to>
      <xdr:col>7</xdr:col>
      <xdr:colOff>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BFDA8A-C0DD-348B-57FA-9110AFC53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59.29822812500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80723-6270-47C8-896D-F6D9FA457002}" name="_tLegacy" displayName="_tLegacy" ref="D10:I16" totalsRowShown="0">
  <autoFilter ref="D10:I16" xr:uid="{8F780723-6270-47C8-896D-F6D9FA457002}"/>
  <tableColumns count="6">
    <tableColumn id="1" xr3:uid="{FF56FFC0-F97D-43F1-A519-1349A20C0AB3}" name="Unit"/>
    <tableColumn id="2" xr3:uid="{6E560BBF-9533-439E-9A05-FD4F4D5DC8A9}" name="Advertising Current (µA) "/>
    <tableColumn id="3" xr3:uid="{C8149CCD-DE52-4C81-BDB9-0E62BC8CFABA}" name="30ms Sync Current (µA)"/>
    <tableColumn id="4" xr3:uid="{6B612024-10C2-43AC-9810-B5C86B11E5AA}" name="iPhone Stream Current (µA)"/>
    <tableColumn id="5" xr3:uid="{8FEFB950-43F3-49DD-A009-1B3BBBB585B7}" name="iPhone Call Current (µA)"/>
    <tableColumn id="6" xr3:uid="{3A00060F-285C-45DF-8F39-87ABA08066E7}" name="Nominal Current (µA)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7F6B70-BAB4-4587-9633-824BAF910CD1}" name="_tNew" displayName="_tNew" ref="D21:I22" totalsRowShown="0">
  <autoFilter ref="D21:I22" xr:uid="{3B7F6B70-BAB4-4587-9633-824BAF910CD1}"/>
  <tableColumns count="6">
    <tableColumn id="1" xr3:uid="{FC3A5E64-24BE-4976-A9C9-B8792AB84495}" name="Unit"/>
    <tableColumn id="2" xr3:uid="{ABA9087D-CDEF-4F6E-AF3D-83C006603494}" name="Advertising Current (µA) "/>
    <tableColumn id="3" xr3:uid="{8C35F084-B113-4363-B3E1-1F8741123146}" name="30ms Sync Current (µA)"/>
    <tableColumn id="4" xr3:uid="{FDBDE050-880A-4AA4-ABFF-1295A28D45D2}" name="iPhone Stream Current (µA)"/>
    <tableColumn id="5" xr3:uid="{9712BB08-1A51-43DD-916A-29925A398A09}" name="iPhone Call Current (µA)"/>
    <tableColumn id="6" xr3:uid="{8053B446-7A93-441E-96F1-57A2579C7609}" name="Nominal Current (µA)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37"/>
  <sheetViews>
    <sheetView tabSelected="1" topLeftCell="A15" workbookViewId="0">
      <selection activeCell="H38" sqref="H38"/>
    </sheetView>
  </sheetViews>
  <sheetFormatPr defaultRowHeight="13.2" x14ac:dyDescent="0.25"/>
  <cols>
    <col min="1" max="1" width="11.44140625" customWidth="1"/>
    <col min="4" max="4" width="7.44140625" customWidth="1"/>
    <col min="5" max="5" width="27.21875" customWidth="1"/>
    <col min="6" max="6" width="24.33203125" customWidth="1"/>
    <col min="7" max="7" width="28.21875" customWidth="1"/>
    <col min="8" max="8" width="26.21875" customWidth="1"/>
    <col min="9" max="9" width="22.3320312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 t="s">
        <v>22</v>
      </c>
      <c r="C2" s="2"/>
    </row>
    <row r="3" spans="1:9" x14ac:dyDescent="0.25">
      <c r="A3" s="1" t="s">
        <v>3</v>
      </c>
      <c r="B3" s="2" t="s">
        <v>21</v>
      </c>
      <c r="C3" s="2"/>
    </row>
    <row r="5" spans="1:9" ht="14.4" x14ac:dyDescent="0.3">
      <c r="A5" s="4" t="s">
        <v>29</v>
      </c>
    </row>
    <row r="6" spans="1:9" x14ac:dyDescent="0.25">
      <c r="D6" t="s">
        <v>31</v>
      </c>
      <c r="E6" s="10">
        <f>AVERAGE(_tLegacy[Advertising Current (µA) ])</f>
        <v>1761.6666666666667</v>
      </c>
      <c r="F6" s="10">
        <f>AVERAGE(_tLegacy[30ms Sync Current (µA)])</f>
        <v>1370</v>
      </c>
      <c r="G6" s="10">
        <f>AVERAGE(_tLegacy[iPhone Stream Current (µA)])</f>
        <v>2276.6666666666665</v>
      </c>
      <c r="H6" s="10">
        <f>AVERAGE(_tLegacy[iPhone Call Current (µA)])</f>
        <v>2441.6666666666665</v>
      </c>
      <c r="I6" s="10">
        <f>AVERAGE(_tLegacy[Nominal Current (µA)])</f>
        <v>1423.3333333333333</v>
      </c>
    </row>
    <row r="7" spans="1:9" x14ac:dyDescent="0.25">
      <c r="D7" t="s">
        <v>32</v>
      </c>
      <c r="E7" s="10">
        <f>_xlfn.STDEV.S(_tLegacy[Advertising Current (µA) ])</f>
        <v>56.005952064639224</v>
      </c>
      <c r="F7" s="10">
        <f>_xlfn.STDEV.S(_tLegacy[30ms Sync Current (µA)])</f>
        <v>62.609903369994115</v>
      </c>
      <c r="G7" s="10">
        <f>_xlfn.STDEV.S(_tLegacy[iPhone Stream Current (µA)])</f>
        <v>29.439202887759492</v>
      </c>
      <c r="H7" s="10">
        <f>_xlfn.STDEV.S(_tLegacy[iPhone Call Current (µA)])</f>
        <v>367.66379569746482</v>
      </c>
      <c r="I7" s="10">
        <f>_xlfn.STDEV.S(_tLegacy[Nominal Current (µA)])</f>
        <v>109.30080817023573</v>
      </c>
    </row>
    <row r="8" spans="1:9" x14ac:dyDescent="0.25">
      <c r="D8" t="s">
        <v>33</v>
      </c>
      <c r="E8" s="10">
        <f>3*E7</f>
        <v>168.01785619391768</v>
      </c>
      <c r="F8" s="10">
        <f t="shared" ref="F8:I8" si="0">3*F7</f>
        <v>187.82971010998233</v>
      </c>
      <c r="G8" s="10">
        <f t="shared" si="0"/>
        <v>88.317608663278477</v>
      </c>
      <c r="H8" s="10">
        <f t="shared" si="0"/>
        <v>1102.9913870923945</v>
      </c>
      <c r="I8" s="10">
        <f t="shared" si="0"/>
        <v>327.90242451070719</v>
      </c>
    </row>
    <row r="10" spans="1:9" x14ac:dyDescent="0.25"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</row>
    <row r="11" spans="1:9" x14ac:dyDescent="0.25">
      <c r="D11">
        <v>1</v>
      </c>
      <c r="E11">
        <v>1670</v>
      </c>
      <c r="F11">
        <v>1260</v>
      </c>
      <c r="G11">
        <v>2310</v>
      </c>
      <c r="H11">
        <v>2910</v>
      </c>
      <c r="I11">
        <v>1270</v>
      </c>
    </row>
    <row r="12" spans="1:9" x14ac:dyDescent="0.25">
      <c r="D12">
        <v>2</v>
      </c>
      <c r="E12">
        <v>1790</v>
      </c>
      <c r="F12">
        <v>1340</v>
      </c>
      <c r="G12">
        <v>2310</v>
      </c>
      <c r="H12">
        <v>2170</v>
      </c>
      <c r="I12">
        <v>1490</v>
      </c>
    </row>
    <row r="13" spans="1:9" x14ac:dyDescent="0.25">
      <c r="D13">
        <v>3</v>
      </c>
      <c r="E13">
        <v>1720</v>
      </c>
      <c r="F13">
        <v>1390</v>
      </c>
      <c r="G13">
        <v>2280</v>
      </c>
      <c r="H13">
        <v>2920</v>
      </c>
      <c r="I13">
        <v>1340</v>
      </c>
    </row>
    <row r="14" spans="1:9" x14ac:dyDescent="0.25">
      <c r="D14">
        <v>4</v>
      </c>
      <c r="E14">
        <v>1810</v>
      </c>
      <c r="F14">
        <v>1430</v>
      </c>
      <c r="G14">
        <v>2250</v>
      </c>
      <c r="H14">
        <v>2230</v>
      </c>
      <c r="I14">
        <v>1540</v>
      </c>
    </row>
    <row r="15" spans="1:9" x14ac:dyDescent="0.25">
      <c r="D15">
        <v>5</v>
      </c>
      <c r="E15">
        <v>1770</v>
      </c>
      <c r="F15">
        <v>1380</v>
      </c>
      <c r="G15">
        <v>2270</v>
      </c>
      <c r="H15">
        <v>2240</v>
      </c>
      <c r="I15">
        <v>1380</v>
      </c>
    </row>
    <row r="16" spans="1:9" x14ac:dyDescent="0.25">
      <c r="D16">
        <v>6</v>
      </c>
      <c r="E16">
        <v>1810</v>
      </c>
      <c r="F16">
        <v>1420</v>
      </c>
      <c r="G16">
        <v>2240</v>
      </c>
      <c r="H16">
        <v>2180</v>
      </c>
      <c r="I16">
        <v>1520</v>
      </c>
    </row>
    <row r="20" spans="1:9" ht="14.4" x14ac:dyDescent="0.3">
      <c r="A20" s="4" t="s">
        <v>30</v>
      </c>
    </row>
    <row r="21" spans="1:9" x14ac:dyDescent="0.25"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</row>
    <row r="22" spans="1:9" x14ac:dyDescent="0.25">
      <c r="D22">
        <v>8</v>
      </c>
      <c r="E22">
        <v>1660</v>
      </c>
      <c r="F22">
        <v>1900</v>
      </c>
      <c r="G22">
        <v>2450</v>
      </c>
      <c r="H22">
        <v>2400</v>
      </c>
      <c r="I22">
        <v>1315</v>
      </c>
    </row>
    <row r="27" spans="1:9" ht="14.4" x14ac:dyDescent="0.3">
      <c r="A27" s="4" t="s">
        <v>34</v>
      </c>
    </row>
    <row r="29" spans="1:9" x14ac:dyDescent="0.25">
      <c r="D29" t="str" cm="1">
        <f t="array" ref="D29:H31">_xlfn.VSTACK(_tLegacy[[#Headers],[Advertising Current (µA) ]:[Nominal Current (µA)]],E6:I6,_tNew[[Advertising Current (µA) ]:[Nominal Current (µA)]])</f>
        <v xml:space="preserve">Advertising Current (µA) </v>
      </c>
      <c r="E29" t="str">
        <v>30ms Sync Current (µA)</v>
      </c>
      <c r="F29" t="str">
        <v>iPhone Stream Current (µA)</v>
      </c>
      <c r="G29" t="str">
        <v>iPhone Call Current (µA)</v>
      </c>
      <c r="H29" t="str">
        <v>Nominal Current (µA)</v>
      </c>
    </row>
    <row r="30" spans="1:9" x14ac:dyDescent="0.25">
      <c r="D30">
        <v>1761.6666666666667</v>
      </c>
      <c r="E30">
        <v>1370</v>
      </c>
      <c r="F30">
        <v>2276.6666666666665</v>
      </c>
      <c r="G30">
        <v>2441.6666666666665</v>
      </c>
      <c r="H30">
        <v>1423.3333333333333</v>
      </c>
    </row>
    <row r="31" spans="1:9" x14ac:dyDescent="0.25">
      <c r="D31">
        <v>1660</v>
      </c>
      <c r="E31">
        <v>1900</v>
      </c>
      <c r="F31">
        <v>2450</v>
      </c>
      <c r="G31">
        <v>2400</v>
      </c>
      <c r="H31">
        <v>1315</v>
      </c>
    </row>
    <row r="33" spans="1:5" ht="14.4" x14ac:dyDescent="0.3">
      <c r="A33" s="4" t="s">
        <v>35</v>
      </c>
    </row>
    <row r="35" spans="1:5" x14ac:dyDescent="0.25">
      <c r="D35" t="s">
        <v>36</v>
      </c>
      <c r="E35" t="s">
        <v>41</v>
      </c>
    </row>
    <row r="36" spans="1:5" x14ac:dyDescent="0.25">
      <c r="D36" t="s">
        <v>37</v>
      </c>
      <c r="E36" t="s">
        <v>40</v>
      </c>
    </row>
    <row r="37" spans="1:5" x14ac:dyDescent="0.25">
      <c r="D37" t="s">
        <v>38</v>
      </c>
      <c r="E37" t="s">
        <v>39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29-Nov-2023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29-Nov-2023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2023-11-29T14:01:52Z</dcterms:modified>
</cp:coreProperties>
</file>