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1_{CEA93B88-C1DE-4498-BD1C-D7830A28173E}" xr6:coauthVersionLast="47" xr6:coauthVersionMax="47" xr10:uidLastSave="{00000000-0000-0000-0000-000000000000}"/>
  <bookViews>
    <workbookView xWindow="-108" yWindow="-108" windowWidth="23256" windowHeight="12456" xr2:uid="{AD5FE48E-9CE6-4EDE-8F69-E8FD3B4EAF42}"/>
  </bookViews>
  <sheets>
    <sheet name="Report" sheetId="1" r:id="rId1"/>
  </sheets>
  <definedNames>
    <definedName name="_b">Report!$C$4</definedName>
    <definedName name="_m">Report!$C$3</definedName>
    <definedName name="HD_Date">_xlfn.LET(_xlpm.dt, TODAY(),      _xlpm.y,  YEAR(_xlpm.dt),      _xlpm.m,  MONTH(_xlpm.dt),      _xlpm.d,  DAY(_xlpm.dt),      TEXT(DATE(_xlpm.y,_xlpm.m,_xlpm.d),"dd-mmm-yyyy")     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42" i="1"/>
  <c r="F43" i="1"/>
  <c r="F33" i="1"/>
  <c r="E34" i="1"/>
  <c r="E35" i="1"/>
  <c r="E36" i="1"/>
  <c r="E37" i="1"/>
  <c r="E38" i="1"/>
  <c r="E39" i="1"/>
  <c r="E40" i="1"/>
  <c r="E41" i="1"/>
  <c r="E42" i="1"/>
  <c r="E43" i="1"/>
  <c r="E33" i="1"/>
  <c r="D34" i="1"/>
  <c r="D35" i="1"/>
  <c r="D36" i="1"/>
  <c r="D37" i="1"/>
  <c r="D38" i="1"/>
  <c r="D39" i="1"/>
  <c r="D40" i="1"/>
  <c r="D41" i="1"/>
  <c r="D42" i="1"/>
  <c r="D43" i="1"/>
  <c r="D33" i="1"/>
  <c r="C34" i="1"/>
  <c r="C35" i="1"/>
  <c r="C36" i="1"/>
  <c r="C37" i="1"/>
  <c r="C38" i="1"/>
  <c r="C39" i="1"/>
  <c r="C40" i="1"/>
  <c r="C41" i="1"/>
  <c r="C42" i="1"/>
  <c r="C43" i="1"/>
  <c r="C33" i="1"/>
  <c r="A27" i="1" l="1"/>
  <c r="B19" i="1"/>
  <c r="B20" i="1"/>
</calcChain>
</file>

<file path=xl/sharedStrings.xml><?xml version="1.0" encoding="utf-8"?>
<sst xmlns="http://schemas.openxmlformats.org/spreadsheetml/2006/main" count="16" uniqueCount="16">
  <si>
    <t>VBAT</t>
  </si>
  <si>
    <t>VHA</t>
  </si>
  <si>
    <t>_m</t>
  </si>
  <si>
    <t>_b</t>
  </si>
  <si>
    <t>=_m*[@VBAT]+_b+0.01*RAND()</t>
  </si>
  <si>
    <t>slope</t>
  </si>
  <si>
    <t>int</t>
  </si>
  <si>
    <t>Regression</t>
  </si>
  <si>
    <t>R-SQUARED</t>
  </si>
  <si>
    <t>Q-Q</t>
  </si>
  <si>
    <t>Residual</t>
  </si>
  <si>
    <t>Residuals</t>
  </si>
  <si>
    <t>Rank</t>
  </si>
  <si>
    <t>Percentile</t>
  </si>
  <si>
    <t>Theoretical</t>
  </si>
  <si>
    <t>Empirical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</si>
</sst>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0.000000"/>
    <numFmt numFmtId="168" formatCode="0.000"/>
  </numFmts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">
    <xf numFmtId="0" fontId="0" fillId="0" borderId="0" xfId="0"/>
    <xf numFmtId="0" fontId="3" fillId="2" borderId="0" xfId="2"/>
    <xf numFmtId="2" fontId="0" fillId="0" borderId="0" xfId="0" applyNumberFormat="1"/>
    <xf numFmtId="0" fontId="0" fillId="0" borderId="0" xfId="0" quotePrefix="1"/>
    <xf numFmtId="165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3">
    <cellStyle name="Comment" xfId="8" xr:uid="{C4DDEBC2-DCD2-4316-AAE7-A5F6C47DBA99}"/>
    <cellStyle name="Followed Hyperlink" xfId="10" builtinId="9" hidden="1"/>
    <cellStyle name="Followed Hyperlink" xfId="12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1" builtinId="8" customBuiltin="1"/>
    <cellStyle name="Intro_Hd" xfId="7" xr:uid="{84D0D410-758D-4384-B224-A500BAF57428}"/>
    <cellStyle name="Linked Cell" xfId="9" builtinId="24" customBuiltin="1"/>
    <cellStyle name="Normal" xfId="0" builtinId="0" customBuiltin="1"/>
    <cellStyle name="Title" xfId="1" builtinId="15" hidden="1"/>
    <cellStyle name="Total" xfId="6" builtinId="25" customBuiltin="1"/>
  </cellStyles>
  <dxfs count="22">
    <dxf>
      <numFmt numFmtId="168" formatCode="0.000"/>
    </dxf>
    <dxf>
      <numFmt numFmtId="165" formatCode="0.000000"/>
    </dxf>
    <dxf>
      <numFmt numFmtId="2" formatCode="0.0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>
          <bgColor rgb="FFEFFFEF"/>
        </patternFill>
      </fill>
    </dxf>
    <dxf>
      <font>
        <b/>
        <color theme="1"/>
      </font>
      <fill>
        <patternFill>
          <bgColor rgb="FFFFC000"/>
        </patternFill>
      </fill>
    </dxf>
    <dxf>
      <font>
        <b/>
        <color theme="1"/>
      </font>
      <fill>
        <patternFill patternType="solid">
          <fgColor theme="4" tint="0.59999389629810485"/>
          <bgColor rgb="FF00B050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1"/>
        </top>
        <bottom/>
      </border>
    </dxf>
    <dxf>
      <font>
        <b/>
        <i val="0"/>
        <color theme="1"/>
      </font>
      <fill>
        <patternFill patternType="solid">
          <fgColor theme="4"/>
          <bgColor theme="0" tint="-0.14996795556505021"/>
        </patternFill>
      </fill>
      <border>
        <top/>
        <bottom style="double">
          <color theme="1"/>
        </bottom>
      </border>
    </dxf>
    <dxf>
      <font>
        <color theme="1"/>
      </font>
    </dxf>
  </dxfs>
  <tableStyles count="2" defaultTableStyle="Biegert Table Standard" defaultPivotStyle="PivotStyleLight16">
    <tableStyle name="Biegert Standard Pivot Table" table="0" count="12" xr9:uid="{94886349-6B4A-4300-89B0-9F83C8B5183A}">
      <tableStyleElement type="wholeTable" dxfId="21"/>
      <tableStyleElement type="headerRow" dxfId="20"/>
      <tableStyleElement type="totalRow" dxfId="19"/>
      <tableStyleElement type="firstColumnStripe" dxfId="18"/>
      <tableStyleElement type="firstHeaderCell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  <tableStyle name="Biegert Table Standard" pivot="0" count="7" xr9:uid="{95B43237-2845-4068-A415-A5A3E7804959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FFCCFFCC"/>
      <color rgb="FFEBFFEB"/>
      <color rgb="FFFF9999"/>
      <color rgb="FF99CCFF"/>
      <color rgb="FFE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Report!$B$6</c:f>
              <c:strCache>
                <c:ptCount val="1"/>
                <c:pt idx="0">
                  <c:v>VHA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Report!$A$7:$A$17</c:f>
              <c:numCache>
                <c:formatCode>0.00</c:formatCode>
                <c:ptCount val="11"/>
                <c:pt idx="0">
                  <c:v>3.1</c:v>
                </c:pt>
                <c:pt idx="1">
                  <c:v>3.2</c:v>
                </c:pt>
                <c:pt idx="2">
                  <c:v>3.3000000000000003</c:v>
                </c:pt>
                <c:pt idx="3">
                  <c:v>3.4000000000000004</c:v>
                </c:pt>
                <c:pt idx="4">
                  <c:v>3.5000000000000004</c:v>
                </c:pt>
                <c:pt idx="5">
                  <c:v>3.6000000000000005</c:v>
                </c:pt>
                <c:pt idx="6">
                  <c:v>3.7000000000000006</c:v>
                </c:pt>
                <c:pt idx="7">
                  <c:v>3.8000000000000007</c:v>
                </c:pt>
                <c:pt idx="8">
                  <c:v>3.9000000000000008</c:v>
                </c:pt>
                <c:pt idx="9">
                  <c:v>4.0000000000000009</c:v>
                </c:pt>
                <c:pt idx="10">
                  <c:v>4.1000000000000005</c:v>
                </c:pt>
              </c:numCache>
            </c:numRef>
          </c:xVal>
          <c:yVal>
            <c:numRef>
              <c:f>Report!$B$7:$B$17</c:f>
              <c:numCache>
                <c:formatCode>0.000</c:formatCode>
                <c:ptCount val="11"/>
                <c:pt idx="0">
                  <c:v>1.0078349134362659</c:v>
                </c:pt>
                <c:pt idx="1">
                  <c:v>1.0452894385269837</c:v>
                </c:pt>
                <c:pt idx="2">
                  <c:v>1.0769690913477881</c:v>
                </c:pt>
                <c:pt idx="3">
                  <c:v>1.1043637504445769</c:v>
                </c:pt>
                <c:pt idx="4">
                  <c:v>1.1447367594145161</c:v>
                </c:pt>
                <c:pt idx="5">
                  <c:v>1.1710923590421265</c:v>
                </c:pt>
                <c:pt idx="6">
                  <c:v>1.212454297796465</c:v>
                </c:pt>
                <c:pt idx="7">
                  <c:v>1.2410529866493081</c:v>
                </c:pt>
                <c:pt idx="8">
                  <c:v>1.2766829323111744</c:v>
                </c:pt>
                <c:pt idx="9">
                  <c:v>1.3109982082700438</c:v>
                </c:pt>
                <c:pt idx="10">
                  <c:v>1.3361671044080128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3-42B5-8EEA-A68274B54FF4}"/>
            </c:ext>
          </c:extLst>
        </c:ser>
        <c:ser>
          <c:idx val="1"/>
          <c:order val="1"/>
          <c:tx>
            <c:strRef>
              <c:f>Report!$C$6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Report!$A$7:$A$17</c:f>
              <c:numCache>
                <c:formatCode>0.00</c:formatCode>
                <c:ptCount val="11"/>
                <c:pt idx="0">
                  <c:v>3.1</c:v>
                </c:pt>
                <c:pt idx="1">
                  <c:v>3.2</c:v>
                </c:pt>
                <c:pt idx="2">
                  <c:v>3.3000000000000003</c:v>
                </c:pt>
                <c:pt idx="3">
                  <c:v>3.4000000000000004</c:v>
                </c:pt>
                <c:pt idx="4">
                  <c:v>3.5000000000000004</c:v>
                </c:pt>
                <c:pt idx="5">
                  <c:v>3.6000000000000005</c:v>
                </c:pt>
                <c:pt idx="6">
                  <c:v>3.7000000000000006</c:v>
                </c:pt>
                <c:pt idx="7">
                  <c:v>3.8000000000000007</c:v>
                </c:pt>
                <c:pt idx="8">
                  <c:v>3.9000000000000008</c:v>
                </c:pt>
                <c:pt idx="9">
                  <c:v>4.0000000000000009</c:v>
                </c:pt>
                <c:pt idx="10">
                  <c:v>4.1000000000000005</c:v>
                </c:pt>
              </c:numCache>
            </c:numRef>
          </c:xVal>
          <c:yVal>
            <c:numRef>
              <c:f>Report!$C$7:$C$17</c:f>
              <c:numCache>
                <c:formatCode>0.000000</c:formatCode>
                <c:ptCount val="11"/>
                <c:pt idx="0">
                  <c:v>-1.2650865637342523E-3</c:v>
                </c:pt>
                <c:pt idx="1">
                  <c:v>3.0894385269835123E-3</c:v>
                </c:pt>
                <c:pt idx="2">
                  <c:v>1.669091347787921E-3</c:v>
                </c:pt>
                <c:pt idx="3">
                  <c:v>-4.0362495554233657E-3</c:v>
                </c:pt>
                <c:pt idx="4">
                  <c:v>3.236759414515733E-3</c:v>
                </c:pt>
                <c:pt idx="5">
                  <c:v>-3.5076409578738144E-3</c:v>
                </c:pt>
                <c:pt idx="6">
                  <c:v>4.7542977964645239E-3</c:v>
                </c:pt>
                <c:pt idx="7">
                  <c:v>2.5298664930772929E-4</c:v>
                </c:pt>
                <c:pt idx="8">
                  <c:v>2.7829323111738802E-3</c:v>
                </c:pt>
                <c:pt idx="9">
                  <c:v>3.9982082700433796E-3</c:v>
                </c:pt>
                <c:pt idx="10">
                  <c:v>-3.9328955919875064E-3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3-42B5-8EEA-A68274B5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59071"/>
        <c:axId val="1408555711"/>
      </c:scatterChart>
      <c:valAx>
        <c:axId val="140855907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VBAT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5711"/>
        <c:crosses val="autoZero"/>
        <c:crossBetween val="midCat"/>
      </c:valAx>
      <c:valAx>
        <c:axId val="140855571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5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Report!$F$32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Report!$E$33:$E$43</c:f>
              <c:numCache>
                <c:formatCode>General</c:formatCode>
                <c:ptCount val="11"/>
                <c:pt idx="0">
                  <c:v>-1.6906216295848977</c:v>
                </c:pt>
                <c:pt idx="1">
                  <c:v>-1.096803562093513</c:v>
                </c:pt>
                <c:pt idx="2">
                  <c:v>-0.74785859476330196</c:v>
                </c:pt>
                <c:pt idx="3">
                  <c:v>-0.47278912099226744</c:v>
                </c:pt>
                <c:pt idx="4">
                  <c:v>-0.22988411757923208</c:v>
                </c:pt>
                <c:pt idx="5">
                  <c:v>0</c:v>
                </c:pt>
                <c:pt idx="6">
                  <c:v>0.22988411757923222</c:v>
                </c:pt>
                <c:pt idx="7">
                  <c:v>0.47278912099226728</c:v>
                </c:pt>
                <c:pt idx="8">
                  <c:v>0.74785859476330196</c:v>
                </c:pt>
                <c:pt idx="9">
                  <c:v>1.096803562093513</c:v>
                </c:pt>
                <c:pt idx="10">
                  <c:v>1.6906216295848984</c:v>
                </c:pt>
              </c:numCache>
            </c:numRef>
          </c:xVal>
          <c:yVal>
            <c:numRef>
              <c:f>Report!$F$33:$F$43</c:f>
              <c:numCache>
                <c:formatCode>General</c:formatCode>
                <c:ptCount val="11"/>
                <c:pt idx="0">
                  <c:v>-1.4076921211757378</c:v>
                </c:pt>
                <c:pt idx="1">
                  <c:v>-1.3765805755825054</c:v>
                </c:pt>
                <c:pt idx="2">
                  <c:v>-1.2485706909284717</c:v>
                </c:pt>
                <c:pt idx="3">
                  <c:v>-0.57351836628418895</c:v>
                </c:pt>
                <c:pt idx="4">
                  <c:v>-0.11654891478626947</c:v>
                </c:pt>
                <c:pt idx="5">
                  <c:v>0.30972603807413929</c:v>
                </c:pt>
                <c:pt idx="6">
                  <c:v>0.64501374997207661</c:v>
                </c:pt>
                <c:pt idx="7">
                  <c:v>0.73727805983270855</c:v>
                </c:pt>
                <c:pt idx="8">
                  <c:v>0.78162450148744578</c:v>
                </c:pt>
                <c:pt idx="9">
                  <c:v>1.0108353609274408</c:v>
                </c:pt>
                <c:pt idx="10">
                  <c:v>1.238432958463362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3-4547-910A-1E43888B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27151"/>
        <c:axId val="464063055"/>
      </c:scatterChart>
      <c:valAx>
        <c:axId val="15750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63055"/>
        <c:crosses val="autoZero"/>
        <c:crossBetween val="midCat"/>
      </c:valAx>
      <c:valAx>
        <c:axId val="464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160020</xdr:rowOff>
    </xdr:from>
    <xdr:to>
      <xdr:col>11</xdr:col>
      <xdr:colOff>304800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DA6E7-891C-3D6E-9483-AFF39A155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22</xdr:row>
      <xdr:rowOff>140970</xdr:rowOff>
    </xdr:from>
    <xdr:to>
      <xdr:col>15</xdr:col>
      <xdr:colOff>182880</xdr:colOff>
      <xdr:row>38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1C9D7-8EDC-3766-128D-57F8D6E26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45C43-D3C4-4189-86EB-EFBFD19DACF0}" name="Table1" displayName="Table1" ref="A6:C17" totalsRowShown="0">
  <autoFilter ref="A6:C17" xr:uid="{56545C43-D3C4-4189-86EB-EFBFD19DACF0}"/>
  <tableColumns count="3">
    <tableColumn id="1" xr3:uid="{06653C2A-E279-47FE-80AE-04D30DF773BA}" name="VBAT" dataDxfId="2"/>
    <tableColumn id="2" xr3:uid="{9E14BE7B-187F-4A96-B735-560413BD6B64}" name="VHA" dataDxfId="0"/>
    <tableColumn id="3" xr3:uid="{23CADCB1-92D2-4A1A-A3A0-1F5B6770F8E6}" name="Residual" dataDxfId="1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>
    <tabColor rgb="FFCCFFCC"/>
  </sheetPr>
  <dimension ref="A1:F43"/>
  <sheetViews>
    <sheetView tabSelected="1" topLeftCell="A18" workbookViewId="0">
      <selection activeCell="F25" sqref="F25"/>
    </sheetView>
  </sheetViews>
  <sheetFormatPr defaultRowHeight="13.2" x14ac:dyDescent="0.25"/>
  <cols>
    <col min="2" max="2" width="10" bestFit="1" customWidth="1"/>
    <col min="3" max="3" width="12.21875" customWidth="1"/>
    <col min="4" max="4" width="11.21875" customWidth="1"/>
    <col min="5" max="5" width="12" customWidth="1"/>
  </cols>
  <sheetData>
    <row r="1" spans="1:5" ht="14.4" x14ac:dyDescent="0.3">
      <c r="A1" s="1" t="s">
        <v>7</v>
      </c>
    </row>
    <row r="3" spans="1:5" x14ac:dyDescent="0.25">
      <c r="B3" t="s">
        <v>2</v>
      </c>
      <c r="C3">
        <v>0.33100000000000002</v>
      </c>
      <c r="E3" s="3" t="s">
        <v>4</v>
      </c>
    </row>
    <row r="4" spans="1:5" x14ac:dyDescent="0.25">
      <c r="B4" t="s">
        <v>3</v>
      </c>
      <c r="C4">
        <v>-1.7000000000000001E-2</v>
      </c>
    </row>
    <row r="6" spans="1:5" x14ac:dyDescent="0.25">
      <c r="A6" t="s">
        <v>0</v>
      </c>
      <c r="B6" t="s">
        <v>1</v>
      </c>
      <c r="C6" t="s">
        <v>10</v>
      </c>
    </row>
    <row r="7" spans="1:5" x14ac:dyDescent="0.25">
      <c r="A7" s="2">
        <v>3.1</v>
      </c>
      <c r="B7" s="5">
        <v>1.0078349134362659</v>
      </c>
      <c r="C7" s="4">
        <v>-1.2650865637342523E-3</v>
      </c>
    </row>
    <row r="8" spans="1:5" x14ac:dyDescent="0.25">
      <c r="A8" s="2">
        <v>3.2</v>
      </c>
      <c r="B8" s="5">
        <v>1.0452894385269837</v>
      </c>
      <c r="C8" s="4">
        <v>3.0894385269835123E-3</v>
      </c>
    </row>
    <row r="9" spans="1:5" x14ac:dyDescent="0.25">
      <c r="A9" s="2">
        <v>3.3000000000000003</v>
      </c>
      <c r="B9" s="5">
        <v>1.0769690913477881</v>
      </c>
      <c r="C9" s="4">
        <v>1.669091347787921E-3</v>
      </c>
    </row>
    <row r="10" spans="1:5" x14ac:dyDescent="0.25">
      <c r="A10" s="2">
        <v>3.4000000000000004</v>
      </c>
      <c r="B10" s="5">
        <v>1.1043637504445769</v>
      </c>
      <c r="C10" s="4">
        <v>-4.0362495554233657E-3</v>
      </c>
    </row>
    <row r="11" spans="1:5" x14ac:dyDescent="0.25">
      <c r="A11" s="2">
        <v>3.5000000000000004</v>
      </c>
      <c r="B11" s="5">
        <v>1.1447367594145161</v>
      </c>
      <c r="C11" s="4">
        <v>3.236759414515733E-3</v>
      </c>
    </row>
    <row r="12" spans="1:5" x14ac:dyDescent="0.25">
      <c r="A12" s="2">
        <v>3.6000000000000005</v>
      </c>
      <c r="B12" s="5">
        <v>1.1710923590421265</v>
      </c>
      <c r="C12" s="4">
        <v>-3.5076409578738144E-3</v>
      </c>
    </row>
    <row r="13" spans="1:5" x14ac:dyDescent="0.25">
      <c r="A13" s="2">
        <v>3.7000000000000006</v>
      </c>
      <c r="B13" s="5">
        <v>1.212454297796465</v>
      </c>
      <c r="C13" s="4">
        <v>4.7542977964645239E-3</v>
      </c>
    </row>
    <row r="14" spans="1:5" x14ac:dyDescent="0.25">
      <c r="A14" s="2">
        <v>3.8000000000000007</v>
      </c>
      <c r="B14" s="5">
        <v>1.2410529866493081</v>
      </c>
      <c r="C14" s="4">
        <v>2.5298664930772929E-4</v>
      </c>
    </row>
    <row r="15" spans="1:5" x14ac:dyDescent="0.25">
      <c r="A15" s="2">
        <v>3.9000000000000008</v>
      </c>
      <c r="B15" s="5">
        <v>1.2766829323111744</v>
      </c>
      <c r="C15" s="4">
        <v>2.7829323111738802E-3</v>
      </c>
    </row>
    <row r="16" spans="1:5" x14ac:dyDescent="0.25">
      <c r="A16" s="2">
        <v>4.0000000000000009</v>
      </c>
      <c r="B16" s="5">
        <v>1.3109982082700438</v>
      </c>
      <c r="C16" s="4">
        <v>3.9982082700433796E-3</v>
      </c>
    </row>
    <row r="17" spans="1:6" x14ac:dyDescent="0.25">
      <c r="A17" s="2">
        <v>4.1000000000000005</v>
      </c>
      <c r="B17" s="5">
        <v>1.3361671044080128</v>
      </c>
      <c r="C17" s="4">
        <v>-3.9328955919875064E-3</v>
      </c>
    </row>
    <row r="19" spans="1:6" x14ac:dyDescent="0.25">
      <c r="A19" t="s">
        <v>5</v>
      </c>
      <c r="B19">
        <f>SLOPE(Table1[VHA],Table1[VBAT])</f>
        <v>0.33133941522841298</v>
      </c>
    </row>
    <row r="20" spans="1:6" x14ac:dyDescent="0.25">
      <c r="A20" t="s">
        <v>6</v>
      </c>
      <c r="B20">
        <f>INTERCEPT(Table1[VHA],Table1[VBAT])</f>
        <v>-1.7581727399808678E-2</v>
      </c>
    </row>
    <row r="25" spans="1:6" ht="14.4" x14ac:dyDescent="0.3">
      <c r="A25" s="1" t="s">
        <v>8</v>
      </c>
    </row>
    <row r="27" spans="1:6" x14ac:dyDescent="0.25">
      <c r="A27">
        <f>RSQ(Table1[VHA],Table1[VBAT])</f>
        <v>0.99908803747107611</v>
      </c>
    </row>
    <row r="30" spans="1:6" ht="14.4" x14ac:dyDescent="0.3">
      <c r="A30" s="1" t="s">
        <v>9</v>
      </c>
    </row>
    <row r="31" spans="1:6" ht="14.4" x14ac:dyDescent="0.3">
      <c r="A31" s="1"/>
    </row>
    <row r="32" spans="1:6" x14ac:dyDescent="0.25">
      <c r="B32" s="6" t="s">
        <v>11</v>
      </c>
      <c r="C32" s="6" t="s">
        <v>12</v>
      </c>
      <c r="D32" s="6" t="s">
        <v>13</v>
      </c>
      <c r="E32" s="6" t="s">
        <v>14</v>
      </c>
      <c r="F32" s="6" t="s">
        <v>15</v>
      </c>
    </row>
    <row r="33" spans="2:6" x14ac:dyDescent="0.25">
      <c r="B33">
        <v>-4.0362495554233657E-3</v>
      </c>
      <c r="C33">
        <f>_xlfn.RANK.AVG(B33,$B$33:$B$43,1)</f>
        <v>1</v>
      </c>
      <c r="D33">
        <f>(C33-0.5)/COUNT($C$33:$C$43)</f>
        <v>4.5454545454545456E-2</v>
      </c>
      <c r="E33">
        <f>_xlfn.NORM.S.INV(D33)</f>
        <v>-1.6906216295848977</v>
      </c>
      <c r="F33">
        <f>STANDARDIZE(B33,AVERAGE($B$33:$B$43),_xlfn.STDEV.S($B$33:$B$43))</f>
        <v>-1.4076921211757378</v>
      </c>
    </row>
    <row r="34" spans="2:6" x14ac:dyDescent="0.25">
      <c r="B34">
        <v>-3.9328955919875064E-3</v>
      </c>
      <c r="C34">
        <f t="shared" ref="C34:C43" si="0">_xlfn.RANK.AVG(B34,$B$33:$B$43,1)</f>
        <v>2</v>
      </c>
      <c r="D34">
        <f t="shared" ref="D34:D43" si="1">(C34-0.5)/COUNT($C$33:$C$43)</f>
        <v>0.13636363636363635</v>
      </c>
      <c r="E34">
        <f t="shared" ref="E34:E43" si="2">_xlfn.NORM.S.INV(D34)</f>
        <v>-1.096803562093513</v>
      </c>
      <c r="F34">
        <f t="shared" ref="F34:F43" si="3">STANDARDIZE(B34,AVERAGE($B$33:$B$43),_xlfn.STDEV.S($B$33:$B$43))</f>
        <v>-1.3765805755825054</v>
      </c>
    </row>
    <row r="35" spans="2:6" x14ac:dyDescent="0.25">
      <c r="B35">
        <v>-3.5076409578738144E-3</v>
      </c>
      <c r="C35">
        <f t="shared" si="0"/>
        <v>3</v>
      </c>
      <c r="D35">
        <f t="shared" si="1"/>
        <v>0.22727272727272727</v>
      </c>
      <c r="E35">
        <f t="shared" si="2"/>
        <v>-0.74785859476330196</v>
      </c>
      <c r="F35">
        <f t="shared" si="3"/>
        <v>-1.2485706909284717</v>
      </c>
    </row>
    <row r="36" spans="2:6" x14ac:dyDescent="0.25">
      <c r="B36">
        <v>-1.2650865637342523E-3</v>
      </c>
      <c r="C36">
        <f t="shared" si="0"/>
        <v>4</v>
      </c>
      <c r="D36">
        <f t="shared" si="1"/>
        <v>0.31818181818181818</v>
      </c>
      <c r="E36">
        <f t="shared" si="2"/>
        <v>-0.47278912099226744</v>
      </c>
      <c r="F36">
        <f t="shared" si="3"/>
        <v>-0.57351836628418895</v>
      </c>
    </row>
    <row r="37" spans="2:6" x14ac:dyDescent="0.25">
      <c r="B37">
        <v>2.5298664930772929E-4</v>
      </c>
      <c r="C37">
        <f t="shared" si="0"/>
        <v>5</v>
      </c>
      <c r="D37">
        <f t="shared" si="1"/>
        <v>0.40909090909090912</v>
      </c>
      <c r="E37">
        <f t="shared" si="2"/>
        <v>-0.22988411757923208</v>
      </c>
      <c r="F37">
        <f t="shared" si="3"/>
        <v>-0.11654891478626947</v>
      </c>
    </row>
    <row r="38" spans="2:6" x14ac:dyDescent="0.25">
      <c r="B38">
        <v>1.669091347787921E-3</v>
      </c>
      <c r="C38">
        <f t="shared" si="0"/>
        <v>6</v>
      </c>
      <c r="D38">
        <f t="shared" si="1"/>
        <v>0.5</v>
      </c>
      <c r="E38">
        <f t="shared" si="2"/>
        <v>0</v>
      </c>
      <c r="F38">
        <f t="shared" si="3"/>
        <v>0.30972603807413929</v>
      </c>
    </row>
    <row r="39" spans="2:6" x14ac:dyDescent="0.25">
      <c r="B39">
        <v>2.7829323111738802E-3</v>
      </c>
      <c r="C39">
        <f t="shared" si="0"/>
        <v>7</v>
      </c>
      <c r="D39">
        <f t="shared" si="1"/>
        <v>0.59090909090909094</v>
      </c>
      <c r="E39">
        <f t="shared" si="2"/>
        <v>0.22988411757923222</v>
      </c>
      <c r="F39">
        <f t="shared" si="3"/>
        <v>0.64501374997207661</v>
      </c>
    </row>
    <row r="40" spans="2:6" x14ac:dyDescent="0.25">
      <c r="B40">
        <v>3.0894385269835123E-3</v>
      </c>
      <c r="C40">
        <f t="shared" si="0"/>
        <v>8</v>
      </c>
      <c r="D40">
        <f t="shared" si="1"/>
        <v>0.68181818181818177</v>
      </c>
      <c r="E40">
        <f t="shared" si="2"/>
        <v>0.47278912099226728</v>
      </c>
      <c r="F40">
        <f t="shared" si="3"/>
        <v>0.73727805983270855</v>
      </c>
    </row>
    <row r="41" spans="2:6" x14ac:dyDescent="0.25">
      <c r="B41">
        <v>3.236759414515733E-3</v>
      </c>
      <c r="C41">
        <f t="shared" si="0"/>
        <v>9</v>
      </c>
      <c r="D41">
        <f t="shared" si="1"/>
        <v>0.77272727272727271</v>
      </c>
      <c r="E41">
        <f t="shared" si="2"/>
        <v>0.74785859476330196</v>
      </c>
      <c r="F41">
        <f t="shared" si="3"/>
        <v>0.78162450148744578</v>
      </c>
    </row>
    <row r="42" spans="2:6" x14ac:dyDescent="0.25">
      <c r="B42">
        <v>3.9982082700433796E-3</v>
      </c>
      <c r="C42">
        <f t="shared" si="0"/>
        <v>10</v>
      </c>
      <c r="D42">
        <f t="shared" si="1"/>
        <v>0.86363636363636365</v>
      </c>
      <c r="E42">
        <f t="shared" si="2"/>
        <v>1.096803562093513</v>
      </c>
      <c r="F42">
        <f t="shared" si="3"/>
        <v>1.0108353609274408</v>
      </c>
    </row>
    <row r="43" spans="2:6" x14ac:dyDescent="0.25">
      <c r="B43">
        <v>4.7542977964645239E-3</v>
      </c>
      <c r="C43">
        <f t="shared" si="0"/>
        <v>11</v>
      </c>
      <c r="D43">
        <f t="shared" si="1"/>
        <v>0.95454545454545459</v>
      </c>
      <c r="E43">
        <f t="shared" si="2"/>
        <v>1.6906216295848984</v>
      </c>
      <c r="F43">
        <f t="shared" si="3"/>
        <v>1.238432958463362</v>
      </c>
    </row>
  </sheetData>
  <sortState xmlns:xlrd2="http://schemas.microsoft.com/office/spreadsheetml/2017/richdata2" ref="B33:B43">
    <sortCondition ref="B33:B43"/>
  </sortState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_b</vt:lpstr>
      <vt:lpstr>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2024-09-19T00:25:17Z</dcterms:modified>
</cp:coreProperties>
</file>