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241CC853-4DF6-4B94-9F33-51341A8F0C86}" xr6:coauthVersionLast="47" xr6:coauthVersionMax="47" xr10:uidLastSave="{00000000-0000-0000-0000-000000000000}"/>
  <bookViews>
    <workbookView xWindow="-14505" yWindow="-1830" windowWidth="14610" windowHeight="1558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I26" i="1"/>
  <c r="I27" i="1"/>
  <c r="I28" i="1"/>
  <c r="I29" i="1"/>
  <c r="I30" i="1"/>
  <c r="I31" i="1"/>
  <c r="I32" i="1"/>
  <c r="I33" i="1"/>
  <c r="I34" i="1"/>
  <c r="I35" i="1"/>
  <c r="I36" i="1"/>
  <c r="I25" i="1"/>
  <c r="H26" i="1"/>
  <c r="H27" i="1"/>
  <c r="H28" i="1"/>
  <c r="H29" i="1"/>
  <c r="H30" i="1"/>
  <c r="H31" i="1"/>
  <c r="H32" i="1"/>
  <c r="H33" i="1"/>
  <c r="H34" i="1"/>
  <c r="H35" i="1"/>
  <c r="H36" i="1"/>
  <c r="G26" i="1"/>
  <c r="G27" i="1"/>
  <c r="G28" i="1"/>
  <c r="G29" i="1"/>
  <c r="G30" i="1"/>
  <c r="G31" i="1"/>
  <c r="G32" i="1"/>
  <c r="G33" i="1"/>
  <c r="G34" i="1"/>
  <c r="G35" i="1"/>
  <c r="G36" i="1"/>
  <c r="G25" i="1"/>
  <c r="F26" i="1"/>
  <c r="F27" i="1"/>
  <c r="F28" i="1"/>
  <c r="F29" i="1"/>
  <c r="F30" i="1"/>
  <c r="F31" i="1"/>
  <c r="F32" i="1"/>
  <c r="F33" i="1"/>
  <c r="F34" i="1"/>
  <c r="F35" i="1"/>
  <c r="F36" i="1"/>
  <c r="F25" i="1"/>
  <c r="E26" i="1"/>
  <c r="E27" i="1"/>
  <c r="E28" i="1"/>
  <c r="E29" i="1"/>
  <c r="E30" i="1"/>
  <c r="E31" i="1"/>
  <c r="E32" i="1"/>
  <c r="E33" i="1"/>
  <c r="E34" i="1"/>
  <c r="E35" i="1"/>
  <c r="E36" i="1"/>
  <c r="E25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<sst xmlns="http://schemas.openxmlformats.org/spreadsheetml/2006/main" count="87" uniqueCount="49">
  <si>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</si>
  <si>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</si>
  <si>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</si>
  <si>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</si>
  <si>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</si>
  <si>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</si>
  <si>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</si>
  <si>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</si>
  <si>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</si>
  <si>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</si>
  <si>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</si>
  <si>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</si>
  <si>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</si>
  <si>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</si>
  <si>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</si>
  <si>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</si>
  <si>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</si>
  <si>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</si>
  <si>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</si>
  <si>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</si>
  <si>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</si>
  <si>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</si>
  <si>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</si>
  <si>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</si>
  <si>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</si>
  <si>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</si>
  <si>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</si>
  <si>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Target</t>
  </si>
  <si>
    <t>Actual</t>
  </si>
  <si>
    <t>Alice</t>
  </si>
  <si>
    <t>Brent</t>
  </si>
  <si>
    <t>Chloe</t>
  </si>
  <si>
    <t>David</t>
  </si>
  <si>
    <t>Elise</t>
  </si>
  <si>
    <t>Felix</t>
  </si>
  <si>
    <t>Grace</t>
  </si>
  <si>
    <t>Henry</t>
  </si>
  <si>
    <t>lvy</t>
  </si>
  <si>
    <t>Jack</t>
  </si>
  <si>
    <t>Kylie</t>
  </si>
  <si>
    <t>Liam</t>
  </si>
  <si>
    <t>01-Apr-2024</t>
  </si>
  <si>
    <t>Barbell Plot</t>
  </si>
  <si>
    <t>Above</t>
  </si>
  <si>
    <t>Below</t>
  </si>
  <si>
    <t>Index</t>
  </si>
  <si>
    <t>Delta</t>
  </si>
  <si>
    <t>label</t>
  </si>
  <si>
    <t>https://peltiertech.com/target-vs-actual-dumbbell-plot/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</si>
</sst>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Report!$C$8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Report!$B$9:$B$20</c:f>
              <c:strCache>
                <c:ptCount val="12"/>
                <c:pt idx="0">
                  <c:v>Alice</c:v>
                </c:pt>
                <c:pt idx="1">
                  <c:v>Brent</c:v>
                </c:pt>
                <c:pt idx="2">
                  <c:v>Chloe</c:v>
                </c:pt>
                <c:pt idx="3">
                  <c:v>David</c:v>
                </c:pt>
                <c:pt idx="4">
                  <c:v>Elise</c:v>
                </c:pt>
                <c:pt idx="5">
                  <c:v>Felix</c:v>
                </c:pt>
                <c:pt idx="6">
                  <c:v>Grace</c:v>
                </c:pt>
                <c:pt idx="7">
                  <c:v>Henry</c:v>
                </c:pt>
                <c:pt idx="8">
                  <c:v>lvy</c:v>
                </c:pt>
                <c:pt idx="9">
                  <c:v>Jack</c:v>
                </c:pt>
                <c:pt idx="10">
                  <c:v>Kylie</c:v>
                </c:pt>
                <c:pt idx="11">
                  <c:v>Liam</c:v>
                </c:pt>
              </c:strCache>
            </c:strRef>
          </c:cat>
          <c:val>
            <c:numRef>
              <c:f>Report!$C$9:$C$20</c:f>
              <c:numCache>
                <c:formatCode>General</c:formatCode>
                <c:ptCount val="12"/>
                <c:pt idx="0">
                  <c:v>73.5</c:v>
                </c:pt>
                <c:pt idx="1">
                  <c:v>72.7</c:v>
                </c:pt>
                <c:pt idx="2">
                  <c:v>70.3</c:v>
                </c:pt>
                <c:pt idx="3">
                  <c:v>68.099999999999994</c:v>
                </c:pt>
                <c:pt idx="4">
                  <c:v>67.7</c:v>
                </c:pt>
                <c:pt idx="5">
                  <c:v>67.099999999999994</c:v>
                </c:pt>
                <c:pt idx="6">
                  <c:v>65.5</c:v>
                </c:pt>
                <c:pt idx="7">
                  <c:v>63.8</c:v>
                </c:pt>
                <c:pt idx="8">
                  <c:v>63.3</c:v>
                </c:pt>
                <c:pt idx="9">
                  <c:v>62.2</c:v>
                </c:pt>
                <c:pt idx="10">
                  <c:v>60.3</c:v>
                </c:pt>
                <c:pt idx="11">
                  <c:v>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2-4C12-81B7-12F520013686}"/>
            </c:ext>
          </c:extLst>
        </c:ser>
        <c:ser>
          <c:idx val="1"/>
          <c:order val="1"/>
          <c:tx>
            <c:strRef>
              <c:f>Report!$D$8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Report!$B$9:$B$20</c:f>
              <c:strCache>
                <c:ptCount val="12"/>
                <c:pt idx="0">
                  <c:v>Alice</c:v>
                </c:pt>
                <c:pt idx="1">
                  <c:v>Brent</c:v>
                </c:pt>
                <c:pt idx="2">
                  <c:v>Chloe</c:v>
                </c:pt>
                <c:pt idx="3">
                  <c:v>David</c:v>
                </c:pt>
                <c:pt idx="4">
                  <c:v>Elise</c:v>
                </c:pt>
                <c:pt idx="5">
                  <c:v>Felix</c:v>
                </c:pt>
                <c:pt idx="6">
                  <c:v>Grace</c:v>
                </c:pt>
                <c:pt idx="7">
                  <c:v>Henry</c:v>
                </c:pt>
                <c:pt idx="8">
                  <c:v>lvy</c:v>
                </c:pt>
                <c:pt idx="9">
                  <c:v>Jack</c:v>
                </c:pt>
                <c:pt idx="10">
                  <c:v>Kylie</c:v>
                </c:pt>
                <c:pt idx="11">
                  <c:v>Liam</c:v>
                </c:pt>
              </c:strCache>
            </c:strRef>
          </c:cat>
          <c:val>
            <c:numRef>
              <c:f>Report!$D$9:$D$20</c:f>
              <c:numCache>
                <c:formatCode>General</c:formatCode>
                <c:ptCount val="12"/>
                <c:pt idx="0">
                  <c:v>65</c:v>
                </c:pt>
                <c:pt idx="1">
                  <c:v>76.7</c:v>
                </c:pt>
                <c:pt idx="2">
                  <c:v>72.3</c:v>
                </c:pt>
                <c:pt idx="3">
                  <c:v>61.2</c:v>
                </c:pt>
                <c:pt idx="4">
                  <c:v>69.3</c:v>
                </c:pt>
                <c:pt idx="5">
                  <c:v>66.3</c:v>
                </c:pt>
                <c:pt idx="6">
                  <c:v>62.3</c:v>
                </c:pt>
                <c:pt idx="7">
                  <c:v>61.9</c:v>
                </c:pt>
                <c:pt idx="8">
                  <c:v>61.4</c:v>
                </c:pt>
                <c:pt idx="9">
                  <c:v>66.7</c:v>
                </c:pt>
                <c:pt idx="10">
                  <c:v>56.4</c:v>
                </c:pt>
                <c:pt idx="11">
                  <c:v>64.3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2-4C12-81B7-12F520013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5333727"/>
        <c:axId val="225353887"/>
      </c:barChart>
      <c:catAx>
        <c:axId val="22533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53887"/>
        <c:crosses val="autoZero"/>
        <c:auto val="1"/>
        <c:lblAlgn val="ctr"/>
        <c:lblOffset val="100"/>
        <c:noMultiLvlLbl val="0"/>
      </c:catAx>
      <c:valAx>
        <c:axId val="22535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Report!$C$24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Report!$B$25:$B$36</c:f>
              <c:strCache>
                <c:ptCount val="12"/>
                <c:pt idx="0">
                  <c:v>Alice</c:v>
                </c:pt>
                <c:pt idx="1">
                  <c:v>Brent</c:v>
                </c:pt>
                <c:pt idx="2">
                  <c:v>Chloe</c:v>
                </c:pt>
                <c:pt idx="3">
                  <c:v>David</c:v>
                </c:pt>
                <c:pt idx="4">
                  <c:v>Elise</c:v>
                </c:pt>
                <c:pt idx="5">
                  <c:v>Felix</c:v>
                </c:pt>
                <c:pt idx="6">
                  <c:v>Grace</c:v>
                </c:pt>
                <c:pt idx="7">
                  <c:v>Henry</c:v>
                </c:pt>
                <c:pt idx="8">
                  <c:v>lvy</c:v>
                </c:pt>
                <c:pt idx="9">
                  <c:v>Jack</c:v>
                </c:pt>
                <c:pt idx="10">
                  <c:v>Kylie</c:v>
                </c:pt>
                <c:pt idx="11">
                  <c:v>Liam</c:v>
                </c:pt>
              </c:strCache>
            </c:strRef>
          </c:cat>
          <c:val>
            <c:numRef>
              <c:f>Report!$C$25:$C$36</c:f>
              <c:numCache>
                <c:formatCode>General</c:formatCode>
                <c:ptCount val="12"/>
                <c:pt idx="0">
                  <c:v>73.5</c:v>
                </c:pt>
                <c:pt idx="1">
                  <c:v>72.7</c:v>
                </c:pt>
                <c:pt idx="2">
                  <c:v>70.3</c:v>
                </c:pt>
                <c:pt idx="3">
                  <c:v>68.099999999999994</c:v>
                </c:pt>
                <c:pt idx="4">
                  <c:v>67.7</c:v>
                </c:pt>
                <c:pt idx="5">
                  <c:v>67.099999999999994</c:v>
                </c:pt>
                <c:pt idx="6">
                  <c:v>65.5</c:v>
                </c:pt>
                <c:pt idx="7">
                  <c:v>63.8</c:v>
                </c:pt>
                <c:pt idx="8">
                  <c:v>63.3</c:v>
                </c:pt>
                <c:pt idx="9">
                  <c:v>62.2</c:v>
                </c:pt>
                <c:pt idx="10">
                  <c:v>60.3</c:v>
                </c:pt>
                <c:pt idx="11">
                  <c:v>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B-488F-A9DA-BC6EDC09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5351487"/>
        <c:axId val="225343327"/>
      </c:barChart>
      <c:scatterChart>
        <c:scatterStyle val="lineMarker"/>
        <c:varyColors val="0"/>
        <c:ser>
          <c:idx val="1"/>
          <c:order val="1"/>
          <c:tx>
            <c:strRef>
              <c:f>Report!$C$24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Report!$C$25:$C$36</c:f>
              <c:numCache>
                <c:formatCode>General</c:formatCode>
                <c:ptCount val="12"/>
                <c:pt idx="0">
                  <c:v>73.5</c:v>
                </c:pt>
                <c:pt idx="1">
                  <c:v>72.7</c:v>
                </c:pt>
                <c:pt idx="2">
                  <c:v>70.3</c:v>
                </c:pt>
                <c:pt idx="3">
                  <c:v>68.099999999999994</c:v>
                </c:pt>
                <c:pt idx="4">
                  <c:v>67.7</c:v>
                </c:pt>
                <c:pt idx="5">
                  <c:v>67.099999999999994</c:v>
                </c:pt>
                <c:pt idx="6">
                  <c:v>65.5</c:v>
                </c:pt>
                <c:pt idx="7">
                  <c:v>63.8</c:v>
                </c:pt>
                <c:pt idx="8">
                  <c:v>63.3</c:v>
                </c:pt>
                <c:pt idx="9">
                  <c:v>62.2</c:v>
                </c:pt>
                <c:pt idx="10">
                  <c:v>60.3</c:v>
                </c:pt>
                <c:pt idx="11">
                  <c:v>59.5</c:v>
                </c:pt>
              </c:numCache>
            </c:numRef>
          </c:xVal>
          <c:yVal>
            <c:numRef>
              <c:f>Report!$G$25:$G$36</c:f>
              <c:numCache>
                <c:formatCode>General</c:formatCode>
                <c:ptCount val="12"/>
                <c:pt idx="0">
                  <c:v>0.95833333333333337</c:v>
                </c:pt>
                <c:pt idx="1">
                  <c:v>0.875</c:v>
                </c:pt>
                <c:pt idx="2">
                  <c:v>0.79166666666666663</c:v>
                </c:pt>
                <c:pt idx="3">
                  <c:v>0.70833333333333326</c:v>
                </c:pt>
                <c:pt idx="4">
                  <c:v>0.625</c:v>
                </c:pt>
                <c:pt idx="5">
                  <c:v>0.54166666666666674</c:v>
                </c:pt>
                <c:pt idx="6">
                  <c:v>0.45833333333333337</c:v>
                </c:pt>
                <c:pt idx="7">
                  <c:v>0.375</c:v>
                </c:pt>
                <c:pt idx="8">
                  <c:v>0.29166666666666663</c:v>
                </c:pt>
                <c:pt idx="9">
                  <c:v>0.20833333333333337</c:v>
                </c:pt>
                <c:pt idx="10">
                  <c:v>0.125</c:v>
                </c:pt>
                <c:pt idx="11">
                  <c:v>4.166666666666663E-2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2B-488F-A9DA-BC6EDC09F040}"/>
            </c:ext>
          </c:extLst>
        </c:ser>
        <c:ser>
          <c:idx val="2"/>
          <c:order val="2"/>
          <c:tx>
            <c:strRef>
              <c:f>Report!$E$24</c:f>
              <c:strCache>
                <c:ptCount val="1"/>
                <c:pt idx="0">
                  <c:v>Above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52B-488F-A9DA-BC6EDC09F04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0E9023-4E36-4CAA-AC93-51EFF4E25F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52B-488F-A9DA-BC6EDC09F04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6621CF-E0BC-4C28-9CC9-D789BA7F2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52B-488F-A9DA-BC6EDC09F04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52B-488F-A9DA-BC6EDC09F04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B27326A-7677-423F-B644-F69B10A0E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52B-488F-A9DA-BC6EDC09F04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52B-488F-A9DA-BC6EDC09F04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52B-488F-A9DA-BC6EDC09F04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52B-488F-A9DA-BC6EDC09F04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52B-488F-A9DA-BC6EDC09F04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9D3F853-2D4C-4EC5-8BEA-C3E7A48873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52B-488F-A9DA-BC6EDC09F04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52B-488F-A9DA-BC6EDC09F04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EF93980-7F19-4FA6-90EC-10D6797FFE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52B-488F-A9DA-BC6EDC09F0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Report!$H$25:$H$36</c:f>
                <c:numCache>
                  <c:formatCode>General</c:formatCode>
                  <c:ptCount val="12"/>
                  <c:pt idx="0">
                    <c:v>-8.5</c:v>
                  </c:pt>
                  <c:pt idx="1">
                    <c:v>4</c:v>
                  </c:pt>
                  <c:pt idx="2">
                    <c:v>2</c:v>
                  </c:pt>
                  <c:pt idx="3">
                    <c:v>-6.8999999999999915</c:v>
                  </c:pt>
                  <c:pt idx="4">
                    <c:v>1.5999999999999943</c:v>
                  </c:pt>
                  <c:pt idx="5">
                    <c:v>-0.79999999999999716</c:v>
                  </c:pt>
                  <c:pt idx="6">
                    <c:v>-3.2000000000000028</c:v>
                  </c:pt>
                  <c:pt idx="7">
                    <c:v>-1.8999999999999986</c:v>
                  </c:pt>
                  <c:pt idx="8">
                    <c:v>-1.8999999999999986</c:v>
                  </c:pt>
                  <c:pt idx="9">
                    <c:v>4.5</c:v>
                  </c:pt>
                  <c:pt idx="10">
                    <c:v>-3.8999999999999986</c:v>
                  </c:pt>
                  <c:pt idx="11">
                    <c:v>4.7999999999999972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Report!$E$25:$E$36</c:f>
              <c:numCache>
                <c:formatCode>General</c:formatCode>
                <c:ptCount val="12"/>
                <c:pt idx="0">
                  <c:v>#N/A</c:v>
                </c:pt>
                <c:pt idx="1">
                  <c:v>76.7</c:v>
                </c:pt>
                <c:pt idx="2">
                  <c:v>72.3</c:v>
                </c:pt>
                <c:pt idx="3">
                  <c:v>#N/A</c:v>
                </c:pt>
                <c:pt idx="4">
                  <c:v>69.3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66.7</c:v>
                </c:pt>
                <c:pt idx="10">
                  <c:v>#N/A</c:v>
                </c:pt>
                <c:pt idx="11">
                  <c:v>64.3</c:v>
                </c:pt>
              </c:numCache>
            </c:numRef>
          </c:xVal>
          <c:yVal>
            <c:numRef>
              <c:f>Report!$G$25:$G$36</c:f>
              <c:numCache>
                <c:formatCode>General</c:formatCode>
                <c:ptCount val="12"/>
                <c:pt idx="0">
                  <c:v>0.95833333333333337</c:v>
                </c:pt>
                <c:pt idx="1">
                  <c:v>0.875</c:v>
                </c:pt>
                <c:pt idx="2">
                  <c:v>0.79166666666666663</c:v>
                </c:pt>
                <c:pt idx="3">
                  <c:v>0.70833333333333326</c:v>
                </c:pt>
                <c:pt idx="4">
                  <c:v>0.625</c:v>
                </c:pt>
                <c:pt idx="5">
                  <c:v>0.54166666666666674</c:v>
                </c:pt>
                <c:pt idx="6">
                  <c:v>0.45833333333333337</c:v>
                </c:pt>
                <c:pt idx="7">
                  <c:v>0.375</c:v>
                </c:pt>
                <c:pt idx="8">
                  <c:v>0.29166666666666663</c:v>
                </c:pt>
                <c:pt idx="9">
                  <c:v>0.20833333333333337</c:v>
                </c:pt>
                <c:pt idx="10">
                  <c:v>0.125</c:v>
                </c:pt>
                <c:pt idx="11">
                  <c:v>4.166666666666663E-2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Report!$I$25:$I$36</c15:f>
                <c15:dlblRangeCache>
                  <c:ptCount val="12"/>
                  <c:pt idx="0">
                    <c:v>Alice $65.0k</c:v>
                  </c:pt>
                  <c:pt idx="1">
                    <c:v>Brent $76.7k</c:v>
                  </c:pt>
                  <c:pt idx="2">
                    <c:v>Chloe $72.3k</c:v>
                  </c:pt>
                  <c:pt idx="3">
                    <c:v>David $61.2k</c:v>
                  </c:pt>
                  <c:pt idx="4">
                    <c:v>Elise $69.3k</c:v>
                  </c:pt>
                  <c:pt idx="5">
                    <c:v>Felix $66.3k</c:v>
                  </c:pt>
                  <c:pt idx="6">
                    <c:v>Grace $62.3k</c:v>
                  </c:pt>
                  <c:pt idx="7">
                    <c:v>Henry $61.9k</c:v>
                  </c:pt>
                  <c:pt idx="8">
                    <c:v>lvy $61.4k</c:v>
                  </c:pt>
                  <c:pt idx="9">
                    <c:v>Jack $66.7k</c:v>
                  </c:pt>
                  <c:pt idx="10">
                    <c:v>Kylie $56.4k</c:v>
                  </c:pt>
                  <c:pt idx="11">
                    <c:v>Liam $64.3k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52B-488F-A9DA-BC6EDC09F040}"/>
            </c:ext>
          </c:extLst>
        </c:ser>
        <c:ser>
          <c:idx val="3"/>
          <c:order val="3"/>
          <c:tx>
            <c:strRef>
              <c:f>Report!$F$24</c:f>
              <c:strCache>
                <c:ptCount val="1"/>
                <c:pt idx="0">
                  <c:v>Below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B9D3F81-78BE-49A7-BFD7-5E02E097D2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52B-488F-A9DA-BC6EDC09F04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52B-488F-A9DA-BC6EDC09F04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52B-488F-A9DA-BC6EDC09F04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F9A6E8-5E96-4486-B274-6EAB206C4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52B-488F-A9DA-BC6EDC09F04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52B-488F-A9DA-BC6EDC09F04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4050C61-069C-4675-B373-C10A365A08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52B-488F-A9DA-BC6EDC09F04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503C4E0-1063-4A34-878F-F5CF3D1A1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52B-488F-A9DA-BC6EDC09F04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9EA7B6-2927-46E1-8620-AE301F4E2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52B-488F-A9DA-BC6EDC09F04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4DC220-32C1-4BFF-AEDF-F72A095431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52B-488F-A9DA-BC6EDC09F04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52B-488F-A9DA-BC6EDC09F04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6E8DA13-1506-460E-B53C-EE3DAE5F3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52B-488F-A9DA-BC6EDC09F04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52B-488F-A9DA-BC6EDC09F0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Report!$H$25:$H$36</c:f>
                <c:numCache>
                  <c:formatCode>General</c:formatCode>
                  <c:ptCount val="12"/>
                  <c:pt idx="0">
                    <c:v>-8.5</c:v>
                  </c:pt>
                  <c:pt idx="1">
                    <c:v>4</c:v>
                  </c:pt>
                  <c:pt idx="2">
                    <c:v>2</c:v>
                  </c:pt>
                  <c:pt idx="3">
                    <c:v>-6.8999999999999915</c:v>
                  </c:pt>
                  <c:pt idx="4">
                    <c:v>1.5999999999999943</c:v>
                  </c:pt>
                  <c:pt idx="5">
                    <c:v>-0.79999999999999716</c:v>
                  </c:pt>
                  <c:pt idx="6">
                    <c:v>-3.2000000000000028</c:v>
                  </c:pt>
                  <c:pt idx="7">
                    <c:v>-1.8999999999999986</c:v>
                  </c:pt>
                  <c:pt idx="8">
                    <c:v>-1.8999999999999986</c:v>
                  </c:pt>
                  <c:pt idx="9">
                    <c:v>4.5</c:v>
                  </c:pt>
                  <c:pt idx="10">
                    <c:v>-3.8999999999999986</c:v>
                  </c:pt>
                  <c:pt idx="11">
                    <c:v>4.7999999999999972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Report!$F$25:$F$36</c:f>
              <c:numCache>
                <c:formatCode>General</c:formatCode>
                <c:ptCount val="12"/>
                <c:pt idx="0">
                  <c:v>65</c:v>
                </c:pt>
                <c:pt idx="1">
                  <c:v>#N/A</c:v>
                </c:pt>
                <c:pt idx="2">
                  <c:v>#N/A</c:v>
                </c:pt>
                <c:pt idx="3">
                  <c:v>61.2</c:v>
                </c:pt>
                <c:pt idx="4">
                  <c:v>#N/A</c:v>
                </c:pt>
                <c:pt idx="5">
                  <c:v>66.3</c:v>
                </c:pt>
                <c:pt idx="6">
                  <c:v>62.3</c:v>
                </c:pt>
                <c:pt idx="7">
                  <c:v>61.9</c:v>
                </c:pt>
                <c:pt idx="8">
                  <c:v>61.4</c:v>
                </c:pt>
                <c:pt idx="9">
                  <c:v>#N/A</c:v>
                </c:pt>
                <c:pt idx="10">
                  <c:v>56.4</c:v>
                </c:pt>
                <c:pt idx="11">
                  <c:v>#N/A</c:v>
                </c:pt>
              </c:numCache>
            </c:numRef>
          </c:xVal>
          <c:yVal>
            <c:numRef>
              <c:f>Report!$G$25:$G$36</c:f>
              <c:numCache>
                <c:formatCode>General</c:formatCode>
                <c:ptCount val="12"/>
                <c:pt idx="0">
                  <c:v>0.95833333333333337</c:v>
                </c:pt>
                <c:pt idx="1">
                  <c:v>0.875</c:v>
                </c:pt>
                <c:pt idx="2">
                  <c:v>0.79166666666666663</c:v>
                </c:pt>
                <c:pt idx="3">
                  <c:v>0.70833333333333326</c:v>
                </c:pt>
                <c:pt idx="4">
                  <c:v>0.625</c:v>
                </c:pt>
                <c:pt idx="5">
                  <c:v>0.54166666666666674</c:v>
                </c:pt>
                <c:pt idx="6">
                  <c:v>0.45833333333333337</c:v>
                </c:pt>
                <c:pt idx="7">
                  <c:v>0.375</c:v>
                </c:pt>
                <c:pt idx="8">
                  <c:v>0.29166666666666663</c:v>
                </c:pt>
                <c:pt idx="9">
                  <c:v>0.20833333333333337</c:v>
                </c:pt>
                <c:pt idx="10">
                  <c:v>0.125</c:v>
                </c:pt>
                <c:pt idx="11">
                  <c:v>4.166666666666663E-2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Report!$I$25:$I$36</c15:f>
                <c15:dlblRangeCache>
                  <c:ptCount val="12"/>
                  <c:pt idx="0">
                    <c:v>Alice $65.0k</c:v>
                  </c:pt>
                  <c:pt idx="1">
                    <c:v>Brent $76.7k</c:v>
                  </c:pt>
                  <c:pt idx="2">
                    <c:v>Chloe $72.3k</c:v>
                  </c:pt>
                  <c:pt idx="3">
                    <c:v>David $61.2k</c:v>
                  </c:pt>
                  <c:pt idx="4">
                    <c:v>Elise $69.3k</c:v>
                  </c:pt>
                  <c:pt idx="5">
                    <c:v>Felix $66.3k</c:v>
                  </c:pt>
                  <c:pt idx="6">
                    <c:v>Grace $62.3k</c:v>
                  </c:pt>
                  <c:pt idx="7">
                    <c:v>Henry $61.9k</c:v>
                  </c:pt>
                  <c:pt idx="8">
                    <c:v>lvy $61.4k</c:v>
                  </c:pt>
                  <c:pt idx="9">
                    <c:v>Jack $66.7k</c:v>
                  </c:pt>
                  <c:pt idx="10">
                    <c:v>Kylie $56.4k</c:v>
                  </c:pt>
                  <c:pt idx="11">
                    <c:v>Liam $64.3k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E52B-488F-A9DA-BC6EDC09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94687"/>
        <c:axId val="225395167"/>
      </c:scatterChart>
      <c:catAx>
        <c:axId val="2253514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43327"/>
        <c:crosses val="autoZero"/>
        <c:auto val="1"/>
        <c:lblAlgn val="ctr"/>
        <c:lblOffset val="100"/>
        <c:noMultiLvlLbl val="0"/>
      </c:catAx>
      <c:valAx>
        <c:axId val="225343327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51487"/>
        <c:crosses val="max"/>
        <c:crossBetween val="between"/>
      </c:valAx>
      <c:valAx>
        <c:axId val="225395167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94687"/>
        <c:crosses val="max"/>
        <c:crossBetween val="midCat"/>
      </c:valAx>
      <c:valAx>
        <c:axId val="225394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5395167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0</xdr:rowOff>
    </xdr:from>
    <xdr:to>
      <xdr:col>12</xdr:col>
      <xdr:colOff>295275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3A7BE-0645-0A3F-DDFC-D961EA842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38</xdr:row>
      <xdr:rowOff>0</xdr:rowOff>
    </xdr:from>
    <xdr:to>
      <xdr:col>10</xdr:col>
      <xdr:colOff>438150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4F0199-60E7-0771-8204-51BC3BB65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83.53006805555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36"/>
  <sheetViews>
    <sheetView tabSelected="1" topLeftCell="B1" workbookViewId="0">
      <selection activeCell="H25" sqref="H25"/>
    </sheetView>
  </sheetViews>
  <sheetFormatPr defaultRowHeight="13.2" x14ac:dyDescent="0.25"/>
  <cols>
    <col min="2" max="2" width="6" bestFit="1" customWidth="1"/>
    <col min="3" max="4" width="7" bestFit="1" customWidth="1"/>
  </cols>
  <sheetData>
    <row r="1" spans="1:5" x14ac:dyDescent="0.25">
      <c r="A1" s="1" t="s">
        <v>0</v>
      </c>
      <c r="B1" s="2" t="s">
        <v>1</v>
      </c>
      <c r="C1" s="2"/>
      <c r="E1" t="s">
        <v>48</v>
      </c>
    </row>
    <row r="2" spans="1:5" x14ac:dyDescent="0.25">
      <c r="A2" s="1" t="s">
        <v>2</v>
      </c>
      <c r="B2" s="2" t="s">
        <v>42</v>
      </c>
      <c r="C2" s="2"/>
    </row>
    <row r="3" spans="1:5" x14ac:dyDescent="0.25">
      <c r="A3" s="1" t="s">
        <v>3</v>
      </c>
      <c r="B3" s="2" t="s">
        <v>41</v>
      </c>
      <c r="C3" s="2"/>
    </row>
    <row r="8" spans="1:5" x14ac:dyDescent="0.25">
      <c r="C8" t="s">
        <v>27</v>
      </c>
      <c r="D8" t="s">
        <v>28</v>
      </c>
    </row>
    <row r="9" spans="1:5" x14ac:dyDescent="0.25">
      <c r="B9" t="s">
        <v>29</v>
      </c>
      <c r="C9">
        <v>73.5</v>
      </c>
      <c r="D9">
        <v>65</v>
      </c>
    </row>
    <row r="10" spans="1:5" x14ac:dyDescent="0.25">
      <c r="B10" t="s">
        <v>30</v>
      </c>
      <c r="C10">
        <v>72.7</v>
      </c>
      <c r="D10">
        <v>76.7</v>
      </c>
    </row>
    <row r="11" spans="1:5" x14ac:dyDescent="0.25">
      <c r="B11" t="s">
        <v>31</v>
      </c>
      <c r="C11">
        <v>70.3</v>
      </c>
      <c r="D11">
        <v>72.3</v>
      </c>
    </row>
    <row r="12" spans="1:5" x14ac:dyDescent="0.25">
      <c r="B12" t="s">
        <v>32</v>
      </c>
      <c r="C12">
        <v>68.099999999999994</v>
      </c>
      <c r="D12">
        <v>61.2</v>
      </c>
    </row>
    <row r="13" spans="1:5" x14ac:dyDescent="0.25">
      <c r="B13" t="s">
        <v>33</v>
      </c>
      <c r="C13">
        <v>67.7</v>
      </c>
      <c r="D13">
        <v>69.3</v>
      </c>
    </row>
    <row r="14" spans="1:5" x14ac:dyDescent="0.25">
      <c r="B14" t="s">
        <v>34</v>
      </c>
      <c r="C14">
        <v>67.099999999999994</v>
      </c>
      <c r="D14">
        <v>66.3</v>
      </c>
    </row>
    <row r="15" spans="1:5" x14ac:dyDescent="0.25">
      <c r="B15" t="s">
        <v>35</v>
      </c>
      <c r="C15">
        <v>65.5</v>
      </c>
      <c r="D15">
        <v>62.3</v>
      </c>
    </row>
    <row r="16" spans="1:5" x14ac:dyDescent="0.25">
      <c r="B16" t="s">
        <v>36</v>
      </c>
      <c r="C16">
        <v>63.8</v>
      </c>
      <c r="D16">
        <v>61.9</v>
      </c>
    </row>
    <row r="17" spans="2:9" x14ac:dyDescent="0.25">
      <c r="B17" t="s">
        <v>37</v>
      </c>
      <c r="C17">
        <v>63.3</v>
      </c>
      <c r="D17">
        <v>61.4</v>
      </c>
    </row>
    <row r="18" spans="2:9" x14ac:dyDescent="0.25">
      <c r="B18" t="s">
        <v>38</v>
      </c>
      <c r="C18">
        <v>62.2</v>
      </c>
      <c r="D18">
        <v>66.7</v>
      </c>
    </row>
    <row r="19" spans="2:9" x14ac:dyDescent="0.25">
      <c r="B19" t="s">
        <v>39</v>
      </c>
      <c r="C19">
        <v>60.3</v>
      </c>
      <c r="D19">
        <v>56.4</v>
      </c>
    </row>
    <row r="20" spans="2:9" x14ac:dyDescent="0.25">
      <c r="B20" t="s">
        <v>40</v>
      </c>
      <c r="C20">
        <v>59.5</v>
      </c>
      <c r="D20">
        <v>64.3</v>
      </c>
    </row>
    <row r="24" spans="2:9" x14ac:dyDescent="0.25">
      <c r="C24" t="s">
        <v>27</v>
      </c>
      <c r="D24" t="s">
        <v>28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</row>
    <row r="25" spans="2:9" x14ac:dyDescent="0.25">
      <c r="B25" t="s">
        <v>29</v>
      </c>
      <c r="C25">
        <v>73.5</v>
      </c>
      <c r="D25">
        <v>65</v>
      </c>
      <c r="E25" t="e">
        <f>IF(D25&gt;=C25,D25,NA())</f>
        <v>#N/A</v>
      </c>
      <c r="F25">
        <f>IF(D25&lt;C25,D25,NA())</f>
        <v>65</v>
      </c>
      <c r="G25">
        <f>1-(COUNTA(B$25:B25)-0.5)/COUNTA(B$25:B$36)</f>
        <v>0.95833333333333337</v>
      </c>
      <c r="H25">
        <f>D25-C25</f>
        <v>-8.5</v>
      </c>
      <c r="I25" t="str">
        <f>B25&amp;" "&amp;TEXT(D25,"$0.0k")</f>
        <v>Alice $65.0k</v>
      </c>
    </row>
    <row r="26" spans="2:9" x14ac:dyDescent="0.25">
      <c r="B26" t="s">
        <v>30</v>
      </c>
      <c r="C26">
        <v>72.7</v>
      </c>
      <c r="D26">
        <v>76.7</v>
      </c>
      <c r="E26">
        <f t="shared" ref="E26:E36" si="0">IF(D26&gt;=C26,D26,NA())</f>
        <v>76.7</v>
      </c>
      <c r="F26" t="e">
        <f t="shared" ref="F26:F36" si="1">IF(D26&lt;C26,D26,NA())</f>
        <v>#N/A</v>
      </c>
      <c r="G26">
        <f>1-(COUNTA(B$25:B26)-0.5)/COUNTA(B$25:B$36)</f>
        <v>0.875</v>
      </c>
      <c r="H26">
        <f t="shared" ref="H26:H36" si="2">D26-C26</f>
        <v>4</v>
      </c>
      <c r="I26" t="str">
        <f t="shared" ref="I26:I36" si="3">B26&amp;" "&amp;TEXT(D26,"$0.0k")</f>
        <v>Brent $76.7k</v>
      </c>
    </row>
    <row r="27" spans="2:9" x14ac:dyDescent="0.25">
      <c r="B27" t="s">
        <v>31</v>
      </c>
      <c r="C27">
        <v>70.3</v>
      </c>
      <c r="D27">
        <v>72.3</v>
      </c>
      <c r="E27">
        <f t="shared" si="0"/>
        <v>72.3</v>
      </c>
      <c r="F27" t="e">
        <f t="shared" si="1"/>
        <v>#N/A</v>
      </c>
      <c r="G27">
        <f>1-(COUNTA(B$25:B27)-0.5)/COUNTA(B$25:B$36)</f>
        <v>0.79166666666666663</v>
      </c>
      <c r="H27">
        <f t="shared" si="2"/>
        <v>2</v>
      </c>
      <c r="I27" t="str">
        <f t="shared" si="3"/>
        <v>Chloe $72.3k</v>
      </c>
    </row>
    <row r="28" spans="2:9" x14ac:dyDescent="0.25">
      <c r="B28" t="s">
        <v>32</v>
      </c>
      <c r="C28">
        <v>68.099999999999994</v>
      </c>
      <c r="D28">
        <v>61.2</v>
      </c>
      <c r="E28" t="e">
        <f t="shared" si="0"/>
        <v>#N/A</v>
      </c>
      <c r="F28">
        <f t="shared" si="1"/>
        <v>61.2</v>
      </c>
      <c r="G28">
        <f>1-(COUNTA(B$25:B28)-0.5)/COUNTA(B$25:B$36)</f>
        <v>0.70833333333333326</v>
      </c>
      <c r="H28">
        <f t="shared" si="2"/>
        <v>-6.8999999999999915</v>
      </c>
      <c r="I28" t="str">
        <f t="shared" si="3"/>
        <v>David $61.2k</v>
      </c>
    </row>
    <row r="29" spans="2:9" x14ac:dyDescent="0.25">
      <c r="B29" t="s">
        <v>33</v>
      </c>
      <c r="C29">
        <v>67.7</v>
      </c>
      <c r="D29">
        <v>69.3</v>
      </c>
      <c r="E29">
        <f t="shared" si="0"/>
        <v>69.3</v>
      </c>
      <c r="F29" t="e">
        <f t="shared" si="1"/>
        <v>#N/A</v>
      </c>
      <c r="G29">
        <f>1-(COUNTA(B$25:B29)-0.5)/COUNTA(B$25:B$36)</f>
        <v>0.625</v>
      </c>
      <c r="H29">
        <f t="shared" si="2"/>
        <v>1.5999999999999943</v>
      </c>
      <c r="I29" t="str">
        <f t="shared" si="3"/>
        <v>Elise $69.3k</v>
      </c>
    </row>
    <row r="30" spans="2:9" x14ac:dyDescent="0.25">
      <c r="B30" t="s">
        <v>34</v>
      </c>
      <c r="C30">
        <v>67.099999999999994</v>
      </c>
      <c r="D30">
        <v>66.3</v>
      </c>
      <c r="E30" t="e">
        <f t="shared" si="0"/>
        <v>#N/A</v>
      </c>
      <c r="F30">
        <f t="shared" si="1"/>
        <v>66.3</v>
      </c>
      <c r="G30">
        <f>1-(COUNTA(B$25:B30)-0.5)/COUNTA(B$25:B$36)</f>
        <v>0.54166666666666674</v>
      </c>
      <c r="H30">
        <f t="shared" si="2"/>
        <v>-0.79999999999999716</v>
      </c>
      <c r="I30" t="str">
        <f t="shared" si="3"/>
        <v>Felix $66.3k</v>
      </c>
    </row>
    <row r="31" spans="2:9" x14ac:dyDescent="0.25">
      <c r="B31" t="s">
        <v>35</v>
      </c>
      <c r="C31">
        <v>65.5</v>
      </c>
      <c r="D31">
        <v>62.3</v>
      </c>
      <c r="E31" t="e">
        <f t="shared" si="0"/>
        <v>#N/A</v>
      </c>
      <c r="F31">
        <f t="shared" si="1"/>
        <v>62.3</v>
      </c>
      <c r="G31">
        <f>1-(COUNTA(B$25:B31)-0.5)/COUNTA(B$25:B$36)</f>
        <v>0.45833333333333337</v>
      </c>
      <c r="H31">
        <f t="shared" si="2"/>
        <v>-3.2000000000000028</v>
      </c>
      <c r="I31" t="str">
        <f t="shared" si="3"/>
        <v>Grace $62.3k</v>
      </c>
    </row>
    <row r="32" spans="2:9" x14ac:dyDescent="0.25">
      <c r="B32" t="s">
        <v>36</v>
      </c>
      <c r="C32">
        <v>63.8</v>
      </c>
      <c r="D32">
        <v>61.9</v>
      </c>
      <c r="E32" t="e">
        <f t="shared" si="0"/>
        <v>#N/A</v>
      </c>
      <c r="F32">
        <f t="shared" si="1"/>
        <v>61.9</v>
      </c>
      <c r="G32">
        <f>1-(COUNTA(B$25:B32)-0.5)/COUNTA(B$25:B$36)</f>
        <v>0.375</v>
      </c>
      <c r="H32">
        <f t="shared" si="2"/>
        <v>-1.8999999999999986</v>
      </c>
      <c r="I32" t="str">
        <f t="shared" si="3"/>
        <v>Henry $61.9k</v>
      </c>
    </row>
    <row r="33" spans="2:9" x14ac:dyDescent="0.25">
      <c r="B33" t="s">
        <v>37</v>
      </c>
      <c r="C33">
        <v>63.3</v>
      </c>
      <c r="D33">
        <v>61.4</v>
      </c>
      <c r="E33" t="e">
        <f t="shared" si="0"/>
        <v>#N/A</v>
      </c>
      <c r="F33">
        <f t="shared" si="1"/>
        <v>61.4</v>
      </c>
      <c r="G33">
        <f>1-(COUNTA(B$25:B33)-0.5)/COUNTA(B$25:B$36)</f>
        <v>0.29166666666666663</v>
      </c>
      <c r="H33">
        <f t="shared" si="2"/>
        <v>-1.8999999999999986</v>
      </c>
      <c r="I33" t="str">
        <f t="shared" si="3"/>
        <v>lvy $61.4k</v>
      </c>
    </row>
    <row r="34" spans="2:9" x14ac:dyDescent="0.25">
      <c r="B34" t="s">
        <v>38</v>
      </c>
      <c r="C34">
        <v>62.2</v>
      </c>
      <c r="D34">
        <v>66.7</v>
      </c>
      <c r="E34">
        <f t="shared" si="0"/>
        <v>66.7</v>
      </c>
      <c r="F34" t="e">
        <f t="shared" si="1"/>
        <v>#N/A</v>
      </c>
      <c r="G34">
        <f>1-(COUNTA(B$25:B34)-0.5)/COUNTA(B$25:B$36)</f>
        <v>0.20833333333333337</v>
      </c>
      <c r="H34">
        <f t="shared" si="2"/>
        <v>4.5</v>
      </c>
      <c r="I34" t="str">
        <f t="shared" si="3"/>
        <v>Jack $66.7k</v>
      </c>
    </row>
    <row r="35" spans="2:9" x14ac:dyDescent="0.25">
      <c r="B35" t="s">
        <v>39</v>
      </c>
      <c r="C35">
        <v>60.3</v>
      </c>
      <c r="D35">
        <v>56.4</v>
      </c>
      <c r="E35" t="e">
        <f t="shared" si="0"/>
        <v>#N/A</v>
      </c>
      <c r="F35">
        <f t="shared" si="1"/>
        <v>56.4</v>
      </c>
      <c r="G35">
        <f>1-(COUNTA(B$25:B35)-0.5)/COUNTA(B$25:B$36)</f>
        <v>0.125</v>
      </c>
      <c r="H35">
        <f t="shared" si="2"/>
        <v>-3.8999999999999986</v>
      </c>
      <c r="I35" t="str">
        <f t="shared" si="3"/>
        <v>Kylie $56.4k</v>
      </c>
    </row>
    <row r="36" spans="2:9" x14ac:dyDescent="0.25">
      <c r="B36" t="s">
        <v>40</v>
      </c>
      <c r="C36">
        <v>59.5</v>
      </c>
      <c r="D36">
        <v>64.3</v>
      </c>
      <c r="E36">
        <f t="shared" si="0"/>
        <v>64.3</v>
      </c>
      <c r="F36" t="e">
        <f t="shared" si="1"/>
        <v>#N/A</v>
      </c>
      <c r="G36">
        <f>1-(COUNTA(B$25:B36)-0.5)/COUNTA(B$25:B$36)</f>
        <v>4.166666666666663E-2</v>
      </c>
      <c r="H36">
        <f t="shared" si="2"/>
        <v>4.7999999999999972</v>
      </c>
      <c r="I36" t="str">
        <f t="shared" si="3"/>
        <v>Liam $64.3k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01-Apr-2024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01-Apr-2024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2024-04-01T18:25:08Z</dcterms:modified>
</cp:coreProperties>
</file>