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90" documentId="8_{5B780008-BDE6-4C40-9CC4-E10D1565D9A2}" xr6:coauthVersionLast="47" xr6:coauthVersionMax="47" xr10:uidLastSave="{70CF6C2B-5AEF-4941-8514-2D1FCF6854EF}"/>
  <bookViews>
    <workbookView xWindow="-120" yWindow="-120" windowWidth="29040" windowHeight="15840" xr2:uid="{AD5FE48E-9CE6-4EDE-8F69-E8FD3B4EAF42}"/>
  </bookViews>
  <sheets>
    <sheet name="Propane-Use" sheetId="1" r:id="rId1"/>
  </sheets>
  <definedNames>
    <definedName name="_nInt">'Propane-Use'!$H$8</definedName>
    <definedName name="_nSlope">'Propane-Use'!$G$8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 l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8" i="1" l="1" a="1"/>
  <c r="G8" i="1" s="1"/>
  <c r="G12" i="1" l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<sst xmlns="http://schemas.openxmlformats.org/spreadsheetml/2006/main" count="34" uniqueCount="31">
  <si>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</si>
  <si>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</si>
  <si>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</si>
  <si>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</si>
  <si>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</si>
  <si>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</si>
  <si>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</si>
  <si>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</si>
  <si>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</si>
  <si>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</si>
  <si>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</si>
  <si>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</si>
  <si>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</si>
  <si>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</si>
  <si>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</si>
  <si>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</si>
  <si>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</si>
  <si>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</si>
  <si>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</si>
  <si>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</si>
  <si>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</si>
  <si>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</si>
  <si>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</si>
  <si>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</si>
  <si>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</si>
  <si>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</si>
  <si>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</si>
  <si>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 xml:space="preserve">Note that I started my test with only 5 lbs of propane in </t>
  </si>
  <si>
    <t>the tank. I am assuming the rate of fuel use is independent</t>
  </si>
  <si>
    <t>of the fill level of the tank.</t>
  </si>
  <si>
    <t>Nominal "20 lbs" Propane tank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</si>
</sst>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 applyBorder="1"/>
    <xf numFmtId="2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14"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'Propane-Use'!$C$27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'Propane-Use'!$C$8:$C$21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</c:numCache>
            </c:numRef>
          </c:xVal>
          <c:yVal>
            <c:numRef>
              <c:f>'Propane-Use'!$D$8:$D$21</c:f>
              <c:numCache>
                <c:formatCode>0.00;\-0.00;0.00;@</c:formatCode>
                <c:ptCount val="14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'Propane-Use'!$L$8:$L$32</c:f>
              <c:numCache>
                <c:formatCode>0.00;\-0.00;0.00;@</c:formatCode>
                <c:ptCount val="25"/>
                <c:pt idx="0">
                  <c:v>28.211433734837208</c:v>
                </c:pt>
                <c:pt idx="1">
                  <c:v>28.179417960059183</c:v>
                </c:pt>
                <c:pt idx="2">
                  <c:v>28.147402185281159</c:v>
                </c:pt>
                <c:pt idx="3">
                  <c:v>28.115386410503135</c:v>
                </c:pt>
                <c:pt idx="4">
                  <c:v>28.08337063572511</c:v>
                </c:pt>
                <c:pt idx="5">
                  <c:v>28.051354860947086</c:v>
                </c:pt>
                <c:pt idx="6">
                  <c:v>28.019339086169062</c:v>
                </c:pt>
                <c:pt idx="7">
                  <c:v>27.987323311391037</c:v>
                </c:pt>
                <c:pt idx="8">
                  <c:v>27.955307536613013</c:v>
                </c:pt>
                <c:pt idx="9">
                  <c:v>27.923291761834989</c:v>
                </c:pt>
                <c:pt idx="10">
                  <c:v>27.891275987056964</c:v>
                </c:pt>
                <c:pt idx="11">
                  <c:v>27.85926021227894</c:v>
                </c:pt>
                <c:pt idx="12">
                  <c:v>27.827244437500916</c:v>
                </c:pt>
                <c:pt idx="13">
                  <c:v>27.795228662722891</c:v>
                </c:pt>
                <c:pt idx="14">
                  <c:v>27.763212887944867</c:v>
                </c:pt>
                <c:pt idx="15">
                  <c:v>27.731197113166843</c:v>
                </c:pt>
                <c:pt idx="16">
                  <c:v>27.699181338388819</c:v>
                </c:pt>
                <c:pt idx="17">
                  <c:v>27.667165563610794</c:v>
                </c:pt>
                <c:pt idx="18">
                  <c:v>27.63514978883277</c:v>
                </c:pt>
                <c:pt idx="19">
                  <c:v>27.603134014054742</c:v>
                </c:pt>
                <c:pt idx="20">
                  <c:v>27.571118239276718</c:v>
                </c:pt>
                <c:pt idx="21">
                  <c:v>27.539102464498693</c:v>
                </c:pt>
                <c:pt idx="22">
                  <c:v>27.507086689720669</c:v>
                </c:pt>
                <c:pt idx="23">
                  <c:v>27.475070914942645</c:v>
                </c:pt>
                <c:pt idx="24">
                  <c:v>27.443055140164621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'Propane-Use'!$C$28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'Propane-Use'!$C$29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1" totalsRowShown="0" headerRowDxfId="6" tableBorderDxfId="5">
  <autoFilter ref="B7:D21" xr:uid="{54D38F27-53A3-4E24-9E84-90EF95A9A65D}"/>
  <tableColumns count="3">
    <tableColumn id="1" xr3:uid="{50A0F3A2-E162-46C4-837A-DC05922AAF3E}" name="X" dataDxfId="4"/>
    <tableColumn id="2" xr3:uid="{B53705B3-471E-46FE-A5FC-E295D297C414}" name="Time (hours)" dataDxfId="3">
      <calculatedColumnFormula>(_tTankWeight[[#This Row],[X]]-INDEX($B$8,1,1))*24</calculatedColumnFormula>
    </tableColumn>
    <tableColumn id="3" xr3:uid="{B3B5534E-647A-4915-9C71-7D67E3F5C2DA}" name="Weight (lbs)" dataDxfId="2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abSelected="1" topLeftCell="A10" workbookViewId="0">
      <selection activeCell="I35" sqref="I35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</row>
    <row r="2" spans="1:12" x14ac:dyDescent="0.2">
      <c r="A2" s="1" t="s">
        <v>2</v>
      </c>
      <c r="B2" s="2" t="s">
        <v>16</v>
      </c>
      <c r="C2" s="2"/>
      <c r="E2" s="25" t="s">
        <v>27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5" t="s">
        <v>28</v>
      </c>
      <c r="F3" s="25"/>
      <c r="G3" s="25"/>
      <c r="H3" s="25"/>
      <c r="I3" s="25"/>
      <c r="J3" s="25"/>
    </row>
    <row r="4" spans="1:12" x14ac:dyDescent="0.2">
      <c r="E4" s="25" t="s">
        <v>29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-3.2015774778024406E-2</v>
      </c>
      <c r="H8" s="17">
        <v>28.211433734837208</v>
      </c>
      <c r="K8" s="14" cm="1">
        <f t="array" ref="K8:K32">_xlfn.SEQUENCE(25,1,0,1)</f>
        <v>0</v>
      </c>
      <c r="L8" s="15">
        <f t="shared" ref="L8:L32" si="0">_nInt+_nSlope*K8</f>
        <v>28.211433734837208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28.179417960059183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28.147402185281159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28.115386410503135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3">
        <f>ABS(24*_nSlope)</f>
        <v>0.76837859467258574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28.08337063572511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28.051354860947086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28.019339086169062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2">
        <v>45119.452777777777</v>
      </c>
      <c r="K15" s="14">
        <v>7</v>
      </c>
      <c r="L15" s="15">
        <f t="shared" si="0"/>
        <v>27.987323311391037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27.955307536613013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4">
        <v>27.61</v>
      </c>
      <c r="K17" s="14">
        <v>9</v>
      </c>
      <c r="L17" s="15">
        <f t="shared" si="0"/>
        <v>27.923291761834989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4">
        <v>27.69</v>
      </c>
      <c r="K18" s="14">
        <v>10</v>
      </c>
      <c r="L18" s="15">
        <f t="shared" si="0"/>
        <v>27.891275987056964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4">
        <v>27.68</v>
      </c>
      <c r="K19" s="14">
        <v>11</v>
      </c>
      <c r="L19" s="15">
        <f t="shared" si="0"/>
        <v>27.85926021227894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4">
        <v>27.51</v>
      </c>
      <c r="K20" s="14">
        <v>12</v>
      </c>
      <c r="L20" s="15">
        <f t="shared" si="0"/>
        <v>27.827244437500916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4">
        <v>27.67</v>
      </c>
      <c r="K21" s="14">
        <v>13</v>
      </c>
      <c r="L21" s="15">
        <f t="shared" si="0"/>
        <v>27.795228662722891</v>
      </c>
    </row>
    <row r="22" spans="1:12" x14ac:dyDescent="0.2">
      <c r="B22" s="20"/>
      <c r="C22" s="21"/>
      <c r="D22" s="26"/>
      <c r="K22" s="14">
        <v>14</v>
      </c>
      <c r="L22" s="15">
        <f t="shared" si="0"/>
        <v>27.763212887944867</v>
      </c>
    </row>
    <row r="23" spans="1:12" x14ac:dyDescent="0.2">
      <c r="B23" s="20"/>
      <c r="C23" s="21"/>
      <c r="D23" s="26"/>
      <c r="K23" s="14">
        <v>15</v>
      </c>
      <c r="L23" s="15">
        <f t="shared" si="0"/>
        <v>27.731197113166843</v>
      </c>
    </row>
    <row r="24" spans="1:12" x14ac:dyDescent="0.2">
      <c r="B24" s="20"/>
      <c r="C24" s="21"/>
      <c r="D24" s="26"/>
      <c r="K24" s="14">
        <v>16</v>
      </c>
      <c r="L24" s="15">
        <f t="shared" si="0"/>
        <v>27.699181338388819</v>
      </c>
    </row>
    <row r="25" spans="1:12" x14ac:dyDescent="0.2">
      <c r="K25" s="14">
        <v>17</v>
      </c>
      <c r="L25" s="15">
        <f t="shared" si="0"/>
        <v>27.667165563610794</v>
      </c>
    </row>
    <row r="26" spans="1:12" ht="15" x14ac:dyDescent="0.25">
      <c r="A26" s="3" t="s">
        <v>15</v>
      </c>
      <c r="E26" s="3" t="s">
        <v>18</v>
      </c>
      <c r="K26" s="14">
        <v>18</v>
      </c>
      <c r="L26" s="15">
        <f t="shared" si="0"/>
        <v>27.63514978883277</v>
      </c>
    </row>
    <row r="27" spans="1:12" x14ac:dyDescent="0.2">
      <c r="B27" s="4" t="s">
        <v>9</v>
      </c>
      <c r="C27" t="s">
        <v>26</v>
      </c>
      <c r="K27" s="14">
        <v>19</v>
      </c>
      <c r="L27" s="15">
        <f t="shared" si="0"/>
        <v>27.603134014054742</v>
      </c>
    </row>
    <row r="28" spans="1:12" x14ac:dyDescent="0.2">
      <c r="B28" s="4" t="s">
        <v>10</v>
      </c>
      <c r="C28" t="s">
        <v>6</v>
      </c>
      <c r="E28" t="s">
        <v>30</v>
      </c>
      <c r="H28" s="5">
        <v>18</v>
      </c>
      <c r="I28" t="s">
        <v>19</v>
      </c>
      <c r="K28" s="14">
        <v>20</v>
      </c>
      <c r="L28" s="15">
        <f t="shared" si="0"/>
        <v>27.571118239276718</v>
      </c>
    </row>
    <row r="29" spans="1:12" x14ac:dyDescent="0.2">
      <c r="B29" s="4" t="s">
        <v>11</v>
      </c>
      <c r="C29" t="s">
        <v>25</v>
      </c>
      <c r="E29" t="s">
        <v>20</v>
      </c>
      <c r="H29" s="6">
        <f>H28/ABS(G12)</f>
        <v>23.425951900273837</v>
      </c>
      <c r="I29" s="16" t="s">
        <v>21</v>
      </c>
      <c r="K29" s="14">
        <v>21</v>
      </c>
      <c r="L29" s="15">
        <f t="shared" si="0"/>
        <v>27.539102464498693</v>
      </c>
    </row>
    <row r="30" spans="1:12" x14ac:dyDescent="0.2">
      <c r="K30" s="14">
        <v>22</v>
      </c>
      <c r="L30" s="15">
        <f t="shared" si="0"/>
        <v>27.507086689720669</v>
      </c>
    </row>
    <row r="31" spans="1:12" x14ac:dyDescent="0.2">
      <c r="K31" s="14">
        <v>23</v>
      </c>
      <c r="L31" s="15">
        <f t="shared" si="0"/>
        <v>27.475070914942645</v>
      </c>
    </row>
    <row r="32" spans="1:12" x14ac:dyDescent="0.2">
      <c r="K32" s="14">
        <v>24</v>
      </c>
      <c r="L32" s="15">
        <f t="shared" si="0"/>
        <v>27.443055140164621</v>
      </c>
    </row>
  </sheetData>
  <conditionalFormatting sqref="K8:L30">
    <cfRule type="expression" dxfId="1" priority="2">
      <formula>MOD(ROW(K8)-ROW($K$7),2)</formula>
    </cfRule>
  </conditionalFormatting>
  <conditionalFormatting sqref="K31:L32">
    <cfRule type="expression" dxfId="0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Propane-Use</vt:lpstr>
      <vt:lpstr>_nInt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2023-07-12T20:13:11Z</dcterms:modified>
</cp:coreProperties>
</file>