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96CFCD8A-1FCB-4843-971C-3EC0195B83B5}" xr6:coauthVersionLast="47" xr6:coauthVersionMax="47" xr10:uidLastSave="{00000000-0000-0000-0000-000000000000}"/>
  <bookViews>
    <workbookView xWindow="-120" yWindow="-120" windowWidth="29040" windowHeight="15720" activeTab="2"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Bread!$B$25:$B$26</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Bread!$B$27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Bread!$C$27</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1" r:id="rId30"/>
    <pivotCache cacheId="2" r:id="rId31"/>
    <pivotCache cacheId="3" r:id="rId32"/>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6" i="29" l="1"/>
  <c r="H25" i="29"/>
  <c r="B27" i="29"/>
  <c r="C27" i="29" s="1"/>
  <c r="J1" i="30"/>
  <c r="J2" i="30" s="1" a="1"/>
  <c r="G14" i="29"/>
  <c r="D12" i="29"/>
  <c r="D5" i="29"/>
  <c r="D6" i="29"/>
  <c r="D7" i="29"/>
  <c r="D8" i="29"/>
  <c r="D9" i="29"/>
  <c r="D10" i="29"/>
  <c r="D11" i="29"/>
  <c r="D13" i="29"/>
  <c r="D4"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14" i="29" l="1"/>
  <c r="D17"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5" i="29"/>
  <c r="H6" i="29"/>
  <c r="H7" i="29"/>
  <c r="H8" i="29"/>
  <c r="H9" i="29"/>
  <c r="H10" i="29"/>
  <c r="H11" i="29"/>
  <c r="H12" i="29"/>
  <c r="H13" i="29"/>
  <c r="H4"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<sst xmlns="http://schemas.openxmlformats.org/spreadsheetml/2006/main" count="6166" uniqueCount="2623">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</sst>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7">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31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115</xdr:row>
          <xdr:rowOff>19049</xdr:rowOff>
        </xdr:from>
        <xdr:to>
          <xdr:col>24</xdr:col>
          <xdr:colOff>0</xdr:colOff>
          <xdr:row>146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407"/>
                </a:ext>
              </a:extLst>
            </xdr:cNvPicPr>
          </xdr:nvPicPr>
          <xdr:blipFill>
            <a:blip xmlns:r="http://schemas.openxmlformats.org/officeDocument/2006/relationships" r:embed="rId1"/>
            <a:srcRect/>
            <a:stretch>
              <a:fillRect/>
            </a:stretch>
          </xdr:blipFill>
          <xdr:spPr bwMode="auto">
            <a:xfrm>
              <a:off x="4430399" y="19962934"/>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2"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1"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0x7FAE621300E0&gt;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37" activePane="bottomLeft" state="frozen"/>
      <selection pane="bottomLeft" activeCell="K152" sqref="K152"/>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6" ca="1">TEXT(DATE(2026,1,_xlfn.SEQUENCE(1+_xlfn.DAYS(TODAY(),DATE(2026,1,1)))),"dd-mmm")</f>
        <v>01-Jan</v>
      </c>
      <c r="C5" s="5">
        <v>1</v>
      </c>
      <c r="D5" s="5">
        <v>1</v>
      </c>
      <c r="E5" s="5">
        <v>0</v>
      </c>
      <c r="F5" s="5">
        <v>0</v>
      </c>
      <c r="G5" s="5">
        <v>1</v>
      </c>
      <c r="H5" s="5">
        <v>1</v>
      </c>
      <c r="I5" s="5">
        <v>1</v>
      </c>
      <c r="J5" s="5">
        <v>1</v>
      </c>
      <c r="K5" s="5">
        <v>1</v>
      </c>
      <c r="L5" cm="1">
        <f t="array" aca="1" ref="L5:L146" ca="1">_xlfn.BYROW(_xlfn.TAKE(Banded,,1),_xleta.WEEKNUM)</f>
        <v>1</v>
      </c>
      <c r="M5" cm="1">
        <f t="array" ref="M5:M146">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6</v>
      </c>
      <c r="Q25" s="5">
        <f ca="1"/>
        <v>6</v>
      </c>
      <c r="R25" s="5">
        <f ca="1"/>
        <v>6</v>
      </c>
      <c r="S25" s="5">
        <f ca="1"/>
        <v>6</v>
      </c>
      <c r="T25" s="5">
        <f ca="1"/>
        <v>6</v>
      </c>
      <c r="U25" s="5">
        <f ca="1"/>
        <v>6</v>
      </c>
      <c r="V25" s="5">
        <f ca="1"/>
        <v>6</v>
      </c>
      <c r="W25" s="5">
        <f ca="1"/>
        <v>6</v>
      </c>
      <c r="X25" s="5">
        <f ca="1"/>
        <v>6</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B1:H27"/>
  <sheetViews>
    <sheetView tabSelected="1" workbookViewId="0">
      <selection activeCell="L19" sqref="L19"/>
    </sheetView>
  </sheetViews>
  <sheetFormatPr defaultRowHeight="12.75" x14ac:dyDescent="0.2"/>
  <cols>
    <col min="2" max="2" width="13" customWidth="1"/>
    <col min="4" max="4" width="13.28515625" customWidth="1"/>
    <col min="6" max="6" width="12.85546875" customWidth="1"/>
    <col min="7" max="7" width="12.42578125" bestFit="1" customWidth="1"/>
    <col min="8" max="8" width="11.28515625" bestFit="1" customWidth="1"/>
  </cols>
  <sheetData>
    <row r="1" spans="2:8" x14ac:dyDescent="0.2">
      <c r="B1" t="s">
        <v>2572</v>
      </c>
      <c r="F1" t="s">
        <v>2573</v>
      </c>
    </row>
    <row r="2" spans="2:8" x14ac:dyDescent="0.2">
      <c r="F2" t="s">
        <v>2574</v>
      </c>
      <c r="G2">
        <v>624</v>
      </c>
    </row>
    <row r="3" spans="2:8" ht="15" x14ac:dyDescent="0.2">
      <c r="B3" s="76" t="s">
        <v>2565</v>
      </c>
      <c r="C3" s="77" t="s">
        <v>2566</v>
      </c>
      <c r="D3" s="77" t="s">
        <v>734</v>
      </c>
      <c r="F3" s="76" t="s">
        <v>2565</v>
      </c>
      <c r="G3" s="77" t="s">
        <v>734</v>
      </c>
      <c r="H3" s="77" t="s">
        <v>2566</v>
      </c>
    </row>
    <row r="4" spans="2:8" x14ac:dyDescent="0.2">
      <c r="B4" t="s">
        <v>2556</v>
      </c>
      <c r="C4">
        <v>450</v>
      </c>
      <c r="D4" s="73">
        <f>C4/$C$4</f>
        <v>1</v>
      </c>
      <c r="F4" t="s">
        <v>2556</v>
      </c>
      <c r="G4" s="73">
        <v>1</v>
      </c>
      <c r="H4">
        <f>(G4/$G$14)*$G$2</f>
        <v>399.99999999999994</v>
      </c>
    </row>
    <row r="5" spans="2:8" x14ac:dyDescent="0.2">
      <c r="B5" t="s">
        <v>2560</v>
      </c>
      <c r="C5">
        <v>0</v>
      </c>
      <c r="D5" s="73">
        <f t="shared" ref="D5:D13" si="0">C5/$C$4</f>
        <v>0</v>
      </c>
      <c r="F5" t="s">
        <v>2560</v>
      </c>
      <c r="G5" s="73">
        <v>0</v>
      </c>
      <c r="H5">
        <f t="shared" ref="H5:H13" si="1">(G5/$G$14)*$G$2</f>
        <v>0</v>
      </c>
    </row>
    <row r="6" spans="2:8" x14ac:dyDescent="0.2">
      <c r="B6" s="71" t="s">
        <v>2557</v>
      </c>
      <c r="C6">
        <v>315</v>
      </c>
      <c r="D6" s="73">
        <f t="shared" si="0"/>
        <v>0.7</v>
      </c>
      <c r="F6" t="s">
        <v>2557</v>
      </c>
      <c r="G6" s="73">
        <v>0.5</v>
      </c>
      <c r="H6">
        <f t="shared" si="1"/>
        <v>199.99999999999997</v>
      </c>
    </row>
    <row r="7" spans="2:8" x14ac:dyDescent="0.2">
      <c r="B7" s="71" t="s">
        <v>2564</v>
      </c>
      <c r="C7">
        <v>0</v>
      </c>
      <c r="D7" s="73">
        <f t="shared" si="0"/>
        <v>0</v>
      </c>
      <c r="F7" t="s">
        <v>2564</v>
      </c>
      <c r="G7" s="73">
        <v>0</v>
      </c>
      <c r="H7">
        <f t="shared" si="1"/>
        <v>0</v>
      </c>
    </row>
    <row r="8" spans="2:8" x14ac:dyDescent="0.2">
      <c r="B8" s="71" t="s">
        <v>2561</v>
      </c>
      <c r="C8">
        <v>8</v>
      </c>
      <c r="D8" s="73">
        <f t="shared" si="0"/>
        <v>1.7777777777777778E-2</v>
      </c>
      <c r="F8" t="s">
        <v>2561</v>
      </c>
      <c r="G8" s="73">
        <v>0.02</v>
      </c>
      <c r="H8">
        <f t="shared" si="1"/>
        <v>8</v>
      </c>
    </row>
    <row r="9" spans="2:8" x14ac:dyDescent="0.2">
      <c r="B9" t="s">
        <v>2558</v>
      </c>
      <c r="C9">
        <v>8</v>
      </c>
      <c r="D9" s="73">
        <f t="shared" si="0"/>
        <v>1.7777777777777778E-2</v>
      </c>
      <c r="F9" t="s">
        <v>2558</v>
      </c>
      <c r="G9" s="73">
        <v>0.02</v>
      </c>
      <c r="H9">
        <f t="shared" si="1"/>
        <v>8</v>
      </c>
    </row>
    <row r="10" spans="2:8" x14ac:dyDescent="0.2">
      <c r="B10" t="s">
        <v>2562</v>
      </c>
      <c r="C10">
        <v>18</v>
      </c>
      <c r="D10" s="73">
        <f t="shared" si="0"/>
        <v>0.04</v>
      </c>
      <c r="F10" t="s">
        <v>2562</v>
      </c>
      <c r="G10" s="73">
        <v>0</v>
      </c>
      <c r="H10">
        <f t="shared" si="1"/>
        <v>0</v>
      </c>
    </row>
    <row r="11" spans="2:8" x14ac:dyDescent="0.2">
      <c r="B11" t="s">
        <v>2563</v>
      </c>
      <c r="C11">
        <v>54</v>
      </c>
      <c r="D11" s="73">
        <f t="shared" si="0"/>
        <v>0.12</v>
      </c>
      <c r="F11" t="s">
        <v>2563</v>
      </c>
      <c r="G11" s="73">
        <v>0</v>
      </c>
      <c r="H11">
        <f t="shared" si="1"/>
        <v>0</v>
      </c>
    </row>
    <row r="12" spans="2:8" x14ac:dyDescent="0.2">
      <c r="B12" t="s">
        <v>2567</v>
      </c>
      <c r="C12">
        <v>8</v>
      </c>
      <c r="D12" s="73">
        <f t="shared" si="0"/>
        <v>1.7777777777777778E-2</v>
      </c>
      <c r="F12" t="s">
        <v>2567</v>
      </c>
      <c r="G12" s="73">
        <v>0.02</v>
      </c>
      <c r="H12">
        <f t="shared" si="1"/>
        <v>8</v>
      </c>
    </row>
    <row r="13" spans="2:8" x14ac:dyDescent="0.2">
      <c r="B13" t="s">
        <v>2622</v>
      </c>
      <c r="C13">
        <v>31.5</v>
      </c>
      <c r="D13" s="73">
        <f t="shared" si="0"/>
        <v>7.0000000000000007E-2</v>
      </c>
      <c r="F13" t="s">
        <v>2559</v>
      </c>
      <c r="G13" s="73">
        <v>0</v>
      </c>
      <c r="H13">
        <f t="shared" si="1"/>
        <v>0</v>
      </c>
    </row>
    <row r="14" spans="2:8" x14ac:dyDescent="0.2">
      <c r="D14" s="74">
        <f>SUM(D4:D13)</f>
        <v>1.9833333333333329</v>
      </c>
      <c r="G14" s="74">
        <f>SUM(G4:G13)</f>
        <v>1.56</v>
      </c>
    </row>
    <row r="16" spans="2:8" x14ac:dyDescent="0.2">
      <c r="B16" t="s">
        <v>2570</v>
      </c>
    </row>
    <row r="17" spans="2:8" x14ac:dyDescent="0.2">
      <c r="B17" t="s">
        <v>2569</v>
      </c>
      <c r="D17">
        <f>C4*D14</f>
        <v>892.49999999999977</v>
      </c>
    </row>
    <row r="18" spans="2:8" x14ac:dyDescent="0.2">
      <c r="B18" t="s">
        <v>2568</v>
      </c>
      <c r="D18" s="72">
        <v>0.65</v>
      </c>
    </row>
    <row r="19" spans="2:8" x14ac:dyDescent="0.2">
      <c r="B19" t="s">
        <v>2571</v>
      </c>
    </row>
    <row r="23" spans="2:8" ht="15" x14ac:dyDescent="0.25">
      <c r="B23" s="61" t="s">
        <v>2621</v>
      </c>
      <c r="E23" s="61" t="s">
        <v>2564</v>
      </c>
    </row>
    <row r="25" spans="2:8" x14ac:dyDescent="0.2">
      <c r="B25" s="75">
        <v>434.84626647139891</v>
      </c>
      <c r="C25" s="74">
        <v>0.11700000000000001</v>
      </c>
      <c r="E25">
        <v>350</v>
      </c>
      <c r="G25" s="54">
        <v>0.1</v>
      </c>
      <c r="H25">
        <f>E25*G25</f>
        <v>35</v>
      </c>
    </row>
    <row r="26" spans="2:8" x14ac:dyDescent="0.2">
      <c r="B26" s="75">
        <v>15.153733528601077</v>
      </c>
      <c r="C26" s="74">
        <v>0.8</v>
      </c>
      <c r="G26" s="54">
        <v>0.9</v>
      </c>
      <c r="H26">
        <f>G26*E25</f>
        <v>315</v>
      </c>
    </row>
    <row r="27" spans="2:8" x14ac:dyDescent="0.2">
      <c r="B27">
        <f>SUM(B25:B26)</f>
        <v>450</v>
      </c>
      <c r="C27" s="73">
        <f>(B25*C25+B26*C26)/B27</f>
        <v>0.14000000000007676</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5"/>
  <sheetViews>
    <sheetView topLeftCell="A4" workbookViewId="0">
      <pane ySplit="5" topLeftCell="A497" activePane="bottomLeft" state="frozen"/>
      <selection activeCell="A4" sqref="A4"/>
      <selection pane="bottomLeft" activeCell="E514" sqref="E514:Y51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5">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22-May-2026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22-May-2026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20</vt:i4>
      </vt:variant>
    </vt:vector>
  </HeadingPairs>
  <TitlesOfParts>
    <vt:vector size="49"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2026-05-22T12:53:59Z</cp:lastPrinted>
  <dcterms:created xsi:type="dcterms:W3CDTF">2021-09-27T12:19:57Z</dcterms:created>
  <dcterms:modified xsi:type="dcterms:W3CDTF">2026-05-23T01:57:49Z</dcterms:modified>
</cp:coreProperties>
</file>