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69D80A31-40BF-4AC6-BF38-A1F74E855394}"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EDA" sheetId="2" r:id="rId2"/>
    <sheet name="Alternate" sheetId="3" r:id="rId3"/>
    <sheet name="Alternate2" sheetId="4" r:id="rId4"/>
  </sheets>
  <externalReferences>
    <externalReference r:id="rId5"/>
  </externalReferences>
  <definedNames>
    <definedName name="_xlnm._FilterDatabase" localSheetId="2" hidden="1">Alternate!$B$2:$B$15</definedName>
    <definedName name="_xlnm._FilterDatabase" localSheetId="3" hidden="1">Alternate2!$B$2:$B$15</definedName>
    <definedName name="_xlnm._FilterDatabase" localSheetId="1" hidden="1">EDA!$B$2:$B$15</definedName>
    <definedName name="_xlnm._FilterDatabase" localSheetId="0" hidden="1">Original!$B$2:$B$15</definedName>
    <definedName name="allocate_payment">_xlfn.LAMBDA(_xlpm.costs,_xlpm.payments,_xlpm.allocations,_xlpm.position, _xlfn.LET(_xlpm._costRows, ROWS(_xlpm.costs), _xlpm._paymentColumns, COLUMNS(_xlpm.payments), _xlpm._seq, _xlfn.WRAPCOLS(_xlfn.SEQUENCE(_xlpm._costRows * _xlpm._paymentColumns), _xlpm._costRows), _xlpm._col, INT((_xlpm.position - 1) / _xlpm._costRows) + 1, _xlpm._row, MOD(_xlpm.position - 1, _xlpm._costRows) + 1, _xlpm._cost, INDEX(_xlpm.costs, _xlpm._row, 1), _xlpm._payment, INDEX(_xlpm.payments, 1, _xlpm._col), _xlpm._newAllocation, IF(_xlpm._cost &lt;= _xlpm._payment, _xlpm._cost, _xlpm._payment), _xlpm._newAllocations, IF(_xlpm._seq = _xlpm.position, _xlpm._newAllocation, 0) + _xlpm.allocations, _xlpm._newTotal, _xlfn.LAMBDA(_xlpm.seq,_xlpm.pos,_xlpm.arr, IF(_xlpm.seq = _xlpm.pos, _xlpm.arr - _xlpm._newAllocation, _xlpm.arr)), _xlpm._newCosts, _xlpm._newTotal(_xlfn.SEQUENCE(_xlpm._costRows), _xlpm._row, _xlpm.costs), _xlpm._newPayments, _xlpm._newTotal(_xlfn.SEQUENCE(, _xlpm._paymentColumns), _xlpm._col, _xlpm.payments), IF((_xlpm.position + 1) &gt; MAX(_xlpm._seq), _xlpm._newAllocations, allocate_payment(_xlpm._newCosts, _xlpm._newPayments, _xlpm._newAllocations, _xlpm.position + 1))))</definedName>
    <definedName name="allocate_payments_usage">_xlfn.LET(_xlpm.costs, [1]Sheet1!B1048560:B1048571, _xlpm.payments, _xlfn.TOROW([1]Sheet1!F1048560:F1048564), _xlpm.empty_array, _xlfn.MAKEARRAY(ROWS(_xlpm.costs), COLUMNS(_xlpm.payments), _xlfn.LAMBDA(_xlpm.r,_xlpm.c, 0)), _xlpm.header, _xlfn.HSTACK("", _xlfn.TOROW([1]Sheet1!D1048560:D1048564)), _xlfn.VSTACK(_xlpm.header, _xlfn.HSTACK([1]Sheet1!XFD1048560:XFD1048571, allocate_payment(_xlpm.costs, _xlpm.payments, _xlpm.empty_array, 1))))</definedName>
    <definedName name="Trial.allocate_payment">_xlfn.LAMBDA(_xlpm.costs,_xlpm.payments,_xlpm.allocations,_xlpm.position, _xlfn.LET(_xlpm._costRows, ROWS(_xlpm.costs), _xlpm._paymentColumns, COLUMNS(_xlpm.payments), _xlpm._seq, _xlfn.WRAPCOLS(_xlfn.SEQUENCE(_xlpm._costRows * _xlpm._paymentColumns), _xlpm._costRows), _xlpm._col, INT((_xlpm.position - 1) / _xlpm._costRows) + 1, _xlpm._row, MOD(_xlpm.position - 1, _xlpm._costRows) + 1, _xlpm._cost, INDEX(_xlpm.costs, _xlpm._row, 1), _xlpm._payment, INDEX(_xlpm.payments, 1, _xlpm._col), _xlpm._newAllocation, IF(_xlpm._cost &lt;= _xlpm._payment, _xlpm._cost, _xlpm._payment), _xlpm._newAllocations, IF(_xlpm._seq = _xlpm.position, _xlpm._newAllocation, 0) + _xlpm.allocations, _xlpm._newTotal, _xlfn.LAMBDA(_xlpm.seq,_xlpm.pos,_xlpm.arr, IF(_xlpm.seq = _xlpm.pos, _xlpm.arr - _xlpm._newAllocation, _xlpm.arr)), _xlpm._newCosts, _xlpm._newTotal(_xlfn.SEQUENCE(_xlpm._costRows), _xlpm._row, _xlpm.costs), _xlpm._newPayments, _xlpm._newTotal(_xlfn.SEQUENCE(, _xlpm._paymentColumns), _xlpm._col, _xlpm.payments), IF((_xlpm.position + 1) &gt; MAX(_xlpm._seq), _xlpm._newAllocations, Trial.allocate_payment(_xlpm._newCosts, _xlpm._newPayments, _xlpm._newAllocations, _xlpm.position + 1))))</definedName>
    <definedName name="Trial.allocate_payments_usage">_xlfn.LET(_xlpm.costs, [1]Sheet1!B1048560:B1048571, _xlpm.payments, _xlfn.TOROW([1]Sheet1!F1048560:F1048564), _xlpm.empty_array, _xlfn.MAKEARRAY(ROWS(_xlpm.costs), COLUMNS(_xlpm.payments), _xlfn.LAMBDA(_xlpm.r,_xlpm.c, 0)), _xlpm.header, _xlfn.HSTACK("", _xlfn.TOROW([1]Sheet1!D1048560:D1048564)), _xlfn.VSTACK(_xlpm.header, _xlfn.HSTACK([1]Sheet1!XFD1048560:XFD1048571, Trial.allocate_payment(_xlpm.costs, _xlpm.payments, _xlpm.empty_array,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9" i="2" l="1" a="1"/>
  <c r="T19" i="2" s="1"/>
  <c r="N19" i="2" a="1"/>
  <c r="N19" i="2" s="1"/>
  <c r="G22" i="2"/>
  <c r="G23" i="2"/>
  <c r="G24" i="2"/>
  <c r="G25" i="2"/>
  <c r="G26" i="2"/>
  <c r="G27" i="2"/>
  <c r="G28" i="2"/>
  <c r="G29" i="2"/>
  <c r="G30" i="2"/>
  <c r="G20" i="2"/>
  <c r="G21" i="2"/>
  <c r="G19" i="2"/>
  <c r="F20" i="2"/>
  <c r="F21" i="2"/>
  <c r="F22" i="2"/>
  <c r="F23" i="2"/>
  <c r="F24" i="2"/>
  <c r="F25" i="2"/>
  <c r="F26" i="2"/>
  <c r="F27" i="2"/>
  <c r="F28" i="2"/>
  <c r="F29" i="2"/>
  <c r="F30" i="2"/>
  <c r="F19" i="2"/>
  <c r="J20" i="2"/>
  <c r="J21" i="2"/>
  <c r="J22" i="2"/>
  <c r="J23" i="2"/>
  <c r="J19" i="2"/>
  <c r="E20" i="2"/>
  <c r="E21" i="2"/>
  <c r="E22" i="2"/>
  <c r="E23" i="2"/>
  <c r="E24" i="2"/>
  <c r="E25" i="2"/>
  <c r="E26" i="2"/>
  <c r="E27" i="2"/>
  <c r="E28" i="2"/>
  <c r="E29" i="2"/>
  <c r="E30" i="2"/>
  <c r="E19" i="2"/>
  <c r="K17" i="3" a="1"/>
  <c r="K17" i="3" s="1"/>
  <c r="B17" i="3" a="1"/>
  <c r="B17"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<sst xmlns="http://schemas.openxmlformats.org/spreadsheetml/2006/main" count="231" uniqueCount="26">
  <si>
    <t>Result</t>
  </si>
  <si>
    <t>Date</t>
  </si>
  <si>
    <t>Cost</t>
  </si>
  <si>
    <t>ID</t>
  </si>
  <si>
    <t>C1</t>
  </si>
  <si>
    <t>C2</t>
  </si>
  <si>
    <t>C3</t>
  </si>
  <si>
    <t>C4</t>
  </si>
  <si>
    <t>C5</t>
  </si>
  <si>
    <t>C6</t>
  </si>
  <si>
    <t>C7</t>
  </si>
  <si>
    <t>C8</t>
  </si>
  <si>
    <t>C9</t>
  </si>
  <si>
    <t>C10</t>
  </si>
  <si>
    <t>C11</t>
  </si>
  <si>
    <t>Question Table 2 Payment</t>
  </si>
  <si>
    <t>P1</t>
  </si>
  <si>
    <t>P2</t>
  </si>
  <si>
    <t>P3</t>
  </si>
  <si>
    <t>P4</t>
  </si>
  <si>
    <t>P5</t>
  </si>
  <si>
    <t>NP</t>
  </si>
  <si>
    <t>C12</t>
  </si>
  <si>
    <t>Payment</t>
  </si>
  <si>
    <t>Question Table 1 Recipts</t>
  </si>
  <si>
    <t>https://www.linkedin.com/feed/update/urn:li:activity:7202051165499396096?commentUrn=urn%3Ali%3Acomment%3A%28activity%3A7202051165499396096%2C7202085999735156737%29&amp;dashCommentUrn=urn%3Ali%3Afsd_comment%3A%287202085999735156737%2Curn%3Ali%3Aactivity%3A7202051165499396096%29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</si>
</sst>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6" x14ac:knownFonts="1">
    <font>
      <sz val="11"/>
      <color theme="1"/>
      <name val="Century Gothic"/>
      <family val="2"/>
      <scheme val="minor"/>
    </font>
    <font>
      <sz val="8"/>
      <name val="Century Gothic"/>
      <family val="2"/>
      <scheme val="minor"/>
    </font>
    <font>
      <b/>
      <sz val="11"/>
      <color theme="0"/>
      <name val="Century Gothic"/>
      <family val="2"/>
      <scheme val="major"/>
    </font>
    <font>
      <b/>
      <sz val="11"/>
      <color theme="1"/>
      <name val="Century Gothic"/>
      <family val="2"/>
      <scheme val="major"/>
    </font>
    <font>
      <sz val="11"/>
      <color theme="1"/>
      <name val="Century Gothic"/>
      <family val="2"/>
      <scheme val="major"/>
    </font>
    <font>
      <u/>
      <sz val="11"/>
      <color theme="10"/>
      <name val="Century Gothic"/>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4">
    <border>
      <left/>
      <right/>
      <top/>
      <bottom/>
      <diagonal/>
    </border>
    <border>
      <left/>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hair">
        <color auto="1"/>
      </right>
      <top style="thin">
        <color auto="1"/>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2">
    <xf numFmtId="0" fontId="0" fillId="0" borderId="0"/>
    <xf numFmtId="0" fontId="5" fillId="0" borderId="0" applyNumberFormat="0" applyFill="0" applyBorder="0" applyAlignment="0" applyProtection="0"/>
  </cellStyleXfs>
  <cellXfs count="40">
    <xf numFmtId="0" fontId="0" fillId="0" borderId="0" xfId="0"/>
    <xf numFmtId="0" fontId="3" fillId="0" borderId="0" xfId="0" applyFont="1" applyAlignment="1">
      <alignment vertical="center"/>
    </xf>
    <xf numFmtId="0" fontId="4" fillId="3" borderId="4" xfId="0" applyFont="1" applyFill="1" applyBorder="1" applyAlignment="1">
      <alignment horizontal="center"/>
    </xf>
    <xf numFmtId="0" fontId="4" fillId="0" borderId="0" xfId="0" applyFont="1"/>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14" fontId="4" fillId="0" borderId="2" xfId="0" applyNumberFormat="1" applyFont="1" applyBorder="1" applyAlignment="1">
      <alignment horizontal="center"/>
    </xf>
    <xf numFmtId="14" fontId="4" fillId="0" borderId="8" xfId="0" applyNumberFormat="1" applyFont="1" applyBorder="1" applyAlignment="1">
      <alignment horizontal="center"/>
    </xf>
    <xf numFmtId="14" fontId="4" fillId="0" borderId="9" xfId="0" applyNumberFormat="1" applyFont="1" applyBorder="1"/>
    <xf numFmtId="0" fontId="4" fillId="3" borderId="8" xfId="0" applyFont="1" applyFill="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14" fontId="4" fillId="0" borderId="3" xfId="0" applyNumberFormat="1" applyFont="1" applyBorder="1" applyAlignment="1">
      <alignment horizontal="center"/>
    </xf>
    <xf numFmtId="3" fontId="4" fillId="0" borderId="9" xfId="0" applyNumberFormat="1" applyFont="1" applyBorder="1" applyAlignment="1">
      <alignment horizontal="center" vertical="center"/>
    </xf>
    <xf numFmtId="14" fontId="4" fillId="0" borderId="11" xfId="0" applyNumberFormat="1" applyFont="1" applyBorder="1" applyAlignment="1">
      <alignment horizontal="center"/>
    </xf>
    <xf numFmtId="14" fontId="4" fillId="0" borderId="12" xfId="0" applyNumberFormat="1" applyFont="1" applyBorder="1"/>
    <xf numFmtId="14" fontId="4" fillId="0" borderId="0" xfId="0" applyNumberFormat="1" applyFont="1"/>
    <xf numFmtId="14" fontId="4" fillId="0" borderId="9" xfId="0" applyNumberFormat="1" applyFont="1" applyBorder="1" applyAlignment="1">
      <alignment horizontal="center" vertical="center"/>
    </xf>
    <xf numFmtId="0" fontId="4" fillId="3" borderId="11" xfId="0" applyFont="1" applyFill="1" applyBorder="1" applyAlignment="1">
      <alignment horizontal="center" vertical="center"/>
    </xf>
    <xf numFmtId="3" fontId="4" fillId="0" borderId="12" xfId="0" applyNumberFormat="1" applyFont="1" applyBorder="1" applyAlignment="1">
      <alignment horizontal="center" vertical="center"/>
    </xf>
    <xf numFmtId="0" fontId="4" fillId="0" borderId="12" xfId="0" applyFont="1" applyBorder="1" applyAlignment="1">
      <alignment horizontal="center" vertical="center"/>
    </xf>
    <xf numFmtId="14" fontId="4" fillId="0" borderId="12" xfId="0" applyNumberFormat="1" applyFont="1" applyBorder="1" applyAlignment="1">
      <alignment horizontal="center" vertical="center"/>
    </xf>
    <xf numFmtId="0" fontId="4" fillId="0" borderId="13" xfId="0" applyFont="1" applyBorder="1" applyAlignment="1">
      <alignment horizontal="center" vertical="center"/>
    </xf>
    <xf numFmtId="3" fontId="4" fillId="0" borderId="0" xfId="0" applyNumberFormat="1" applyFont="1"/>
    <xf numFmtId="0" fontId="4" fillId="0" borderId="0" xfId="0" applyFont="1" applyAlignment="1">
      <alignment horizontal="center"/>
    </xf>
    <xf numFmtId="164" fontId="4" fillId="0" borderId="2" xfId="0" applyNumberFormat="1" applyFont="1" applyBorder="1" applyAlignment="1">
      <alignment horizontal="center"/>
    </xf>
    <xf numFmtId="164" fontId="4" fillId="0" borderId="3" xfId="0" applyNumberFormat="1" applyFont="1" applyBorder="1" applyAlignment="1">
      <alignment horizontal="center"/>
    </xf>
    <xf numFmtId="164" fontId="4" fillId="0" borderId="10" xfId="0" applyNumberFormat="1" applyFont="1" applyBorder="1" applyAlignment="1">
      <alignment horizontal="center"/>
    </xf>
    <xf numFmtId="164" fontId="4" fillId="0" borderId="13" xfId="0" applyNumberFormat="1" applyFont="1" applyBorder="1" applyAlignment="1">
      <alignment horizontal="center"/>
    </xf>
    <xf numFmtId="164" fontId="4" fillId="0" borderId="9" xfId="0" applyNumberFormat="1" applyFont="1" applyBorder="1" applyAlignment="1">
      <alignment horizontal="center" vertical="center"/>
    </xf>
    <xf numFmtId="164" fontId="4" fillId="0" borderId="10" xfId="0" applyNumberFormat="1" applyFont="1" applyBorder="1" applyAlignment="1">
      <alignment horizontal="center" vertical="center"/>
    </xf>
    <xf numFmtId="0" fontId="4" fillId="0" borderId="0" xfId="0" applyFont="1" applyAlignment="1">
      <alignment horizontal="center" wrapText="1"/>
    </xf>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164" fontId="4" fillId="0" borderId="0" xfId="0" applyNumberFormat="1" applyFont="1"/>
    <xf numFmtId="0" fontId="5"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177800</xdr:colOff>
      <xdr:row>8</xdr:row>
      <xdr:rowOff>31750</xdr:rowOff>
    </xdr:from>
    <xdr:to>
      <xdr:col>9</xdr:col>
      <xdr:colOff>565150</xdr:colOff>
      <xdr:row>24</xdr:row>
      <xdr:rowOff>106680</xdr:rowOff>
    </xdr:to>
    <xdr:sp macro="" textlink="">
      <xdr:nvSpPr>
        <xdr:cNvPr id="2" name="Rectangle: Rounded Corners 1">
          <a:extLst>
            <a:ext uri="{FF2B5EF4-FFF2-40B4-BE49-F238E27FC236}">
              <a16:creationId xmlns:a16="http://schemas.microsoft.com/office/drawing/2014/main" id="{8B910800-E226-78E2-48E4-96BD5639A96C}"/>
            </a:ext>
          </a:extLst>
        </xdr:cNvPr>
        <xdr:cNvSpPr/>
      </xdr:nvSpPr>
      <xdr:spPr>
        <a:xfrm>
          <a:off x="2143760" y="1540510"/>
          <a:ext cx="3641090" cy="2879090"/>
        </a:xfrm>
        <a:prstGeom prst="round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a:t>
          </a:r>
          <a:r>
            <a:rPr lang="en-AU" sz="1800" b="1" baseline="0">
              <a:solidFill>
                <a:srgbClr val="FFFF00"/>
              </a:solidFill>
              <a:effectLst/>
              <a:latin typeface="Times New Roman" panose="02020603050405020304" pitchFamily="18" charset="0"/>
              <a:ea typeface="+mn-ea"/>
              <a:cs typeface="Times New Roman" panose="02020603050405020304" pitchFamily="18" charset="0"/>
            </a:rPr>
            <a:t> 60</a:t>
          </a:r>
          <a:r>
            <a:rPr lang="en-AU" sz="1800" b="1">
              <a:solidFill>
                <a:srgbClr val="FFFF00"/>
              </a:solidFill>
              <a:effectLst/>
              <a:latin typeface="Times New Roman" panose="02020603050405020304" pitchFamily="18" charset="0"/>
              <a:ea typeface="+mn-ea"/>
              <a:cs typeface="Times New Roman" panose="02020603050405020304" pitchFamily="18" charset="0"/>
            </a:rPr>
            <a:t>: Match Payments! </a:t>
          </a:r>
          <a:br>
            <a:rPr lang="en-AU" sz="1800" b="1">
              <a:solidFill>
                <a:srgbClr val="FFFF00"/>
              </a:solidFill>
              <a:effectLst/>
              <a:latin typeface="Times New Roman" panose="02020603050405020304" pitchFamily="18" charset="0"/>
              <a:ea typeface="+mn-ea"/>
              <a:cs typeface="Times New Roman" panose="02020603050405020304" pitchFamily="18" charset="0"/>
            </a:rPr>
          </a:br>
          <a:br>
            <a:rPr lang="en-AU" sz="1400" b="0">
              <a:solidFill>
                <a:schemeClr val="lt1"/>
              </a:solidFill>
              <a:effectLst/>
              <a:latin typeface="Times New Roman" panose="02020603050405020304" pitchFamily="18" charset="0"/>
              <a:ea typeface="+mn-ea"/>
              <a:cs typeface="Times New Roman" panose="02020603050405020304" pitchFamily="18" charset="0"/>
            </a:rPr>
          </a:br>
          <a:r>
            <a:rPr lang="en-AU" sz="1400" b="0">
              <a:solidFill>
                <a:schemeClr val="lt1"/>
              </a:solidFill>
              <a:effectLst/>
              <a:latin typeface="Times New Roman" panose="02020603050405020304" pitchFamily="18" charset="0"/>
              <a:ea typeface="+mn-ea"/>
              <a:cs typeface="Times New Roman" panose="02020603050405020304" pitchFamily="18" charset="0"/>
            </a:rPr>
            <a:t>The customer receipt costs and their payments are provided in Question Tables 1 and 2. We want to match the payments with the receipts based on the date, as shown in the result table. Receipts that are not paid will be marked as "NP" (Not Paid).</a:t>
          </a:r>
        </a:p>
        <a:p>
          <a:pPr algn="ctr"/>
          <a:endParaRPr lang="en-AU" sz="1400" b="0">
            <a:solidFill>
              <a:schemeClr val="lt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lt1"/>
              </a:solidFill>
              <a:effectLst/>
              <a:latin typeface="Times New Roman" panose="02020603050405020304" pitchFamily="18" charset="0"/>
              <a:ea typeface="+mn-ea"/>
              <a:cs typeface="Times New Roman" panose="02020603050405020304" pitchFamily="18" charset="0"/>
            </a:rPr>
            <a:t>For example, Payment ID P1 is used to pay for receipts C1 to C3.</a:t>
          </a:r>
        </a:p>
      </xdr:txBody>
    </xdr:sp>
    <xdr:clientData/>
  </xdr:twoCellAnchor>
  <xdr:twoCellAnchor>
    <xdr:from>
      <xdr:col>6</xdr:col>
      <xdr:colOff>610731</xdr:colOff>
      <xdr:row>7</xdr:row>
      <xdr:rowOff>38103</xdr:rowOff>
    </xdr:from>
    <xdr:to>
      <xdr:col>7</xdr:col>
      <xdr:colOff>354473</xdr:colOff>
      <xdr:row>8</xdr:row>
      <xdr:rowOff>26529</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rot="5400000">
          <a:off x="3758639" y="1163745"/>
          <a:ext cx="159876" cy="537492"/>
        </a:xfrm>
        <a:prstGeom prst="right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2</xdr:col>
      <xdr:colOff>860426</xdr:colOff>
      <xdr:row>14</xdr:row>
      <xdr:rowOff>41275</xdr:rowOff>
    </xdr:from>
    <xdr:to>
      <xdr:col>4</xdr:col>
      <xdr:colOff>180976</xdr:colOff>
      <xdr:row>17</xdr:row>
      <xdr:rowOff>104775</xdr:rowOff>
    </xdr:to>
    <xdr:sp macro="" textlink="">
      <xdr:nvSpPr>
        <xdr:cNvPr id="4" name="Arrow: Bent-Up 3">
          <a:extLst>
            <a:ext uri="{FF2B5EF4-FFF2-40B4-BE49-F238E27FC236}">
              <a16:creationId xmlns:a16="http://schemas.microsoft.com/office/drawing/2014/main" id="{E592D098-F93C-AC82-F291-6DCD2E592169}"/>
            </a:ext>
          </a:extLst>
        </xdr:cNvPr>
        <xdr:cNvSpPr/>
      </xdr:nvSpPr>
      <xdr:spPr>
        <a:xfrm rot="5400000">
          <a:off x="1492251" y="247015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9</xdr:col>
      <xdr:colOff>628651</xdr:colOff>
      <xdr:row>14</xdr:row>
      <xdr:rowOff>38100</xdr:rowOff>
    </xdr:from>
    <xdr:to>
      <xdr:col>11</xdr:col>
      <xdr:colOff>88901</xdr:colOff>
      <xdr:row>18</xdr:row>
      <xdr:rowOff>101600</xdr:rowOff>
    </xdr:to>
    <xdr:sp macro="" textlink="">
      <xdr:nvSpPr>
        <xdr:cNvPr id="6" name="Arrow: Bent-Up 5">
          <a:extLst>
            <a:ext uri="{FF2B5EF4-FFF2-40B4-BE49-F238E27FC236}">
              <a16:creationId xmlns:a16="http://schemas.microsoft.com/office/drawing/2014/main" id="{C54AE866-A944-C4C5-908A-E508F7DF8159}"/>
            </a:ext>
          </a:extLst>
        </xdr:cNvPr>
        <xdr:cNvSpPr/>
      </xdr:nvSpPr>
      <xdr:spPr>
        <a:xfrm>
          <a:off x="5873751" y="255270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0</xdr:colOff>
      <xdr:row>17</xdr:row>
      <xdr:rowOff>0</xdr:rowOff>
    </xdr:from>
    <xdr:to>
      <xdr:col>27</xdr:col>
      <xdr:colOff>632460</xdr:colOff>
      <xdr:row>50</xdr:row>
      <xdr:rowOff>83820</xdr:rowOff>
    </xdr:to>
    <xdr:pic>
      <xdr:nvPicPr>
        <xdr:cNvPr id="2" name="Picture 1">
          <a:extLst>
            <a:ext uri="{FF2B5EF4-FFF2-40B4-BE49-F238E27FC236}">
              <a16:creationId xmlns:a16="http://schemas.microsoft.com/office/drawing/2014/main" id="{D7CA20DC-9C2C-1FC7-F5BF-C7127CEE84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18220" y="3086100"/>
          <a:ext cx="7840980" cy="586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11430</xdr:colOff>
      <xdr:row>16</xdr:row>
      <xdr:rowOff>0</xdr:rowOff>
    </xdr:from>
    <xdr:to>
      <xdr:col>10</xdr:col>
      <xdr:colOff>0</xdr:colOff>
      <xdr:row>56</xdr:row>
      <xdr:rowOff>22860</xdr:rowOff>
    </xdr:to>
    <xdr:sp macro="" textlink="">
      <xdr:nvSpPr>
        <xdr:cNvPr id="3" name="TextBox 2">
          <a:extLst>
            <a:ext uri="{FF2B5EF4-FFF2-40B4-BE49-F238E27FC236}">
              <a16:creationId xmlns:a16="http://schemas.microsoft.com/office/drawing/2014/main" id="{56D27EB0-9B59-0E24-CC73-DBF7BF348E0A}"/>
            </a:ext>
          </a:extLst>
        </xdr:cNvPr>
        <xdr:cNvSpPr txBox="1"/>
      </xdr:nvSpPr>
      <xdr:spPr>
        <a:xfrm>
          <a:off x="240030" y="2910840"/>
          <a:ext cx="5634990" cy="7033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This was a tricky problem! I tried doing the nested REDUCE thing like Bo, but then I saw Bo's solution and realised that not only was I struggling to get my head around it, but it wouldn't be as concise as his!</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 I went for a recursive solution that proceeds to allocate cell by cell in column-major order. This feels brute-forcey, but for me it is by far the easiest way to understand what's going on. </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1) Get the column of costs call it 'costs'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2) Get the column of payments as a row, call it 'payments'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3) Build a zero-array of rows(costs) rows and columns(payments) columns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4) Define the output header as a blank cell then the payment IDs as a row</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5) Define the result as the header stacked on top of the horizontal stack of the receipt IDs and the result of allocate_payment, which:</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a) Builds a column-major order sequence of integers called _seq. This is used to define the current cell position being calculated. From this we define _row and _col from the current position. </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b) Retrieve the current state of the row total from the array of costs, call it _cost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c) Retrieve the current state of the column total from the array of payments, call it _payment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(ctd below with image and gist link)</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(ctd from above)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d) If _cost is less than or equal to _payment, we can assign the entirety of the remainder for this row to the current cell, otherwise we just assign the _payment to the cell, effectively exhausting the payment amount for this column. Call this value _newAllocation. </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e) Create an adjusted copy of 'allocations' called _newAllocations by placing the value calculated in the previous step at the current position</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 Define a lambda that will calculate a new copy of either the costs or payments arrays and apply it to both the costs and payment arrays to subtract the value calculated in step (d) from the current row or column of those arrays, respectively</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g) Finally, if the new position is greater than the largest index in the column-major index _seq, just return _newAllocations, otherwise, pass the newly calculated values for costs, payments, allocations and position into a recursive call of the function</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Here is the code:</a:t>
          </a:r>
          <a:br>
            <a:rPr lang="en-US" sz="1100" b="0" i="0">
              <a:solidFill>
                <a:schemeClr val="dk1"/>
              </a:solidFill>
              <a:effectLst/>
              <a:latin typeface="+mn-lt"/>
              <a:ea typeface="+mn-ea"/>
              <a:cs typeface="+mn-cs"/>
            </a:rPr>
          </a:br>
          <a:r>
            <a:rPr lang="en-US" sz="1100" i="0">
              <a:solidFill>
                <a:schemeClr val="dk1"/>
              </a:solidFill>
              <a:effectLst/>
              <a:latin typeface="+mn-lt"/>
              <a:ea typeface="+mn-ea"/>
              <a:cs typeface="+mn-cs"/>
              <a:hlinkClick xmlns:r="http://schemas.openxmlformats.org/officeDocument/2006/relationships" r:id=""/>
            </a:rPr>
            <a:t>https://gist.github.com/ncalm/f45668d085add477090b9a3971da7e89</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Shee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efreshError="1"/>
    </sheetDataSet>
  </externalBook>
</externalLink>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a:themeElements>
    <a:clrScheme name="Ion">
      <a:dk1>
        <a:sysClr val="windowText" lastClr="000000"/>
      </a:dk1>
      <a:lt1>
        <a:sysClr val="window" lastClr="FFFFFF"/>
      </a:lt1>
      <a:dk2>
        <a:srgbClr val="1E5155"/>
      </a:dk2>
      <a:lt2>
        <a:srgbClr val="EBEBEB"/>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9DFFCB"/>
      </a:folHlink>
    </a:clrScheme>
    <a:fontScheme name="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7000"/>
                <a:hueMod val="88000"/>
                <a:satMod val="130000"/>
                <a:lumMod val="124000"/>
              </a:schemeClr>
            </a:gs>
            <a:gs pos="100000">
              <a:schemeClr val="phClr">
                <a:tint val="96000"/>
                <a:shade val="88000"/>
                <a:hueMod val="108000"/>
                <a:satMod val="164000"/>
                <a:lumMod val="76000"/>
              </a:schemeClr>
            </a:gs>
          </a:gsLst>
          <a:path path="circle">
            <a:fillToRect l="45000" t="65000" r="125000" b="100000"/>
          </a:path>
        </a:gradFill>
        <a:blipFill rotWithShape="1">
          <a:blip xmlns:r="http://schemas.openxmlformats.org/officeDocument/2006/relationships" r:embed="rId1">
            <a:duotone>
              <a:schemeClr val="phClr">
                <a:shade val="69000"/>
                <a:hueMod val="108000"/>
                <a:satMod val="164000"/>
                <a:lumMod val="74000"/>
              </a:schemeClr>
              <a:schemeClr val="phClr">
                <a:tint val="96000"/>
                <a:hueMod val="88000"/>
                <a:satMod val="140000"/>
                <a:lumMod val="132000"/>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58"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01C8520-EBF4-44CA-A0D3-91E6D54507F8}">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050B1E83-A016-4570-878A-82B88E2C9718}&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linkedin.com/feed/update/urn:li:activity:7202051165499396096?commentUrn=urn%3Ali%3Acomment%3A%28activity%3A7202051165499396096%2C7202085999735156737%29&amp;dashCommentUrn=urn%3Ali%3Afsd_comment%3A%287202085999735156737%2Curn%3Ali%3Aactivity%3A7202051165499396096%29"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74"/>
  <sheetViews>
    <sheetView zoomScaleNormal="100" workbookViewId="0">
      <selection activeCell="S5" sqref="S5:S14"/>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18" s="1" customFormat="1" ht="22.5" customHeight="1" x14ac:dyDescent="0.25">
      <c r="B1" s="36" t="s">
        <v>24</v>
      </c>
      <c r="C1" s="36"/>
      <c r="D1" s="36"/>
      <c r="F1" s="36" t="s">
        <v>15</v>
      </c>
      <c r="G1" s="36"/>
      <c r="H1" s="36"/>
      <c r="K1" s="37" t="s">
        <v>0</v>
      </c>
      <c r="L1" s="37"/>
      <c r="M1" s="37"/>
      <c r="N1" s="37"/>
      <c r="O1" s="37"/>
      <c r="P1" s="37"/>
      <c r="R1" s="1" t="s">
        <v>25</v>
      </c>
    </row>
    <row r="2" spans="2:18" x14ac:dyDescent="0.25">
      <c r="B2" s="2" t="s">
        <v>3</v>
      </c>
      <c r="C2" s="2" t="s">
        <v>1</v>
      </c>
      <c r="D2" s="2" t="s">
        <v>2</v>
      </c>
      <c r="F2" s="4" t="s">
        <v>3</v>
      </c>
      <c r="G2" s="5" t="s">
        <v>1</v>
      </c>
      <c r="H2" s="6" t="s">
        <v>23</v>
      </c>
      <c r="K2" s="7"/>
      <c r="L2" s="8" t="s">
        <v>16</v>
      </c>
      <c r="M2" s="8" t="s">
        <v>17</v>
      </c>
      <c r="N2" s="8" t="s">
        <v>18</v>
      </c>
      <c r="O2" s="8" t="s">
        <v>19</v>
      </c>
      <c r="P2" s="9" t="s">
        <v>20</v>
      </c>
    </row>
    <row r="3" spans="2:18" x14ac:dyDescent="0.25">
      <c r="B3" s="10" t="s">
        <v>4</v>
      </c>
      <c r="C3" s="10">
        <v>45325</v>
      </c>
      <c r="D3" s="29">
        <v>120</v>
      </c>
      <c r="F3" s="11" t="s">
        <v>16</v>
      </c>
      <c r="G3" s="12">
        <v>45278</v>
      </c>
      <c r="H3" s="31">
        <v>600</v>
      </c>
      <c r="K3" s="13" t="s">
        <v>4</v>
      </c>
      <c r="L3" s="33">
        <v>120</v>
      </c>
      <c r="M3" s="33"/>
      <c r="N3" s="33"/>
      <c r="O3" s="14"/>
      <c r="P3" s="15"/>
    </row>
    <row r="4" spans="2:18" x14ac:dyDescent="0.25">
      <c r="B4" s="10" t="s">
        <v>5</v>
      </c>
      <c r="C4" s="16">
        <v>45338</v>
      </c>
      <c r="D4" s="30">
        <v>356</v>
      </c>
      <c r="F4" s="11" t="s">
        <v>17</v>
      </c>
      <c r="G4" s="12">
        <v>45286</v>
      </c>
      <c r="H4" s="31">
        <v>50</v>
      </c>
      <c r="K4" s="13" t="s">
        <v>5</v>
      </c>
      <c r="L4" s="33">
        <v>356</v>
      </c>
      <c r="M4" s="33"/>
      <c r="N4" s="33"/>
      <c r="O4" s="33"/>
      <c r="P4" s="34"/>
    </row>
    <row r="5" spans="2:18" x14ac:dyDescent="0.25">
      <c r="B5" s="10" t="s">
        <v>6</v>
      </c>
      <c r="C5" s="16">
        <v>45341</v>
      </c>
      <c r="D5" s="30">
        <v>312</v>
      </c>
      <c r="F5" s="11" t="s">
        <v>18</v>
      </c>
      <c r="G5" s="12">
        <v>45312</v>
      </c>
      <c r="H5" s="31">
        <v>112</v>
      </c>
      <c r="K5" s="13" t="s">
        <v>6</v>
      </c>
      <c r="L5" s="33">
        <v>124</v>
      </c>
      <c r="M5" s="33">
        <v>50</v>
      </c>
      <c r="N5" s="33">
        <v>112</v>
      </c>
      <c r="O5" s="33">
        <v>26</v>
      </c>
      <c r="P5" s="34"/>
    </row>
    <row r="6" spans="2:18" x14ac:dyDescent="0.25">
      <c r="B6" s="10" t="s">
        <v>7</v>
      </c>
      <c r="C6" s="16">
        <v>45355</v>
      </c>
      <c r="D6" s="30">
        <v>437</v>
      </c>
      <c r="F6" s="11" t="s">
        <v>19</v>
      </c>
      <c r="G6" s="12">
        <v>45315</v>
      </c>
      <c r="H6" s="31">
        <v>800</v>
      </c>
      <c r="K6" s="13" t="s">
        <v>7</v>
      </c>
      <c r="L6" s="33"/>
      <c r="M6" s="33"/>
      <c r="N6" s="33"/>
      <c r="O6" s="33">
        <v>437</v>
      </c>
      <c r="P6" s="34"/>
    </row>
    <row r="7" spans="2:18" x14ac:dyDescent="0.25">
      <c r="B7" s="10" t="s">
        <v>8</v>
      </c>
      <c r="C7" s="16">
        <v>45364</v>
      </c>
      <c r="D7" s="30">
        <v>374</v>
      </c>
      <c r="F7" s="18" t="s">
        <v>20</v>
      </c>
      <c r="G7" s="19">
        <v>45327</v>
      </c>
      <c r="H7" s="32">
        <v>1800</v>
      </c>
      <c r="K7" s="13" t="s">
        <v>8</v>
      </c>
      <c r="L7" s="33"/>
      <c r="M7" s="33"/>
      <c r="N7" s="33"/>
      <c r="O7" s="33">
        <v>337</v>
      </c>
      <c r="P7" s="34">
        <v>37</v>
      </c>
    </row>
    <row r="8" spans="2:18" x14ac:dyDescent="0.25">
      <c r="B8" s="10" t="s">
        <v>9</v>
      </c>
      <c r="C8" s="16">
        <v>45365</v>
      </c>
      <c r="D8" s="30">
        <v>258</v>
      </c>
      <c r="K8" s="13" t="s">
        <v>9</v>
      </c>
      <c r="L8" s="33"/>
      <c r="M8" s="33"/>
      <c r="N8" s="33"/>
      <c r="O8" s="33"/>
      <c r="P8" s="34">
        <v>258</v>
      </c>
    </row>
    <row r="9" spans="2:18" x14ac:dyDescent="0.25">
      <c r="B9" s="10" t="s">
        <v>10</v>
      </c>
      <c r="C9" s="16">
        <v>45370</v>
      </c>
      <c r="D9" s="30">
        <v>369</v>
      </c>
      <c r="K9" s="13" t="s">
        <v>10</v>
      </c>
      <c r="L9" s="17"/>
      <c r="M9" s="14"/>
      <c r="N9" s="14"/>
      <c r="O9" s="33"/>
      <c r="P9" s="34">
        <v>369</v>
      </c>
    </row>
    <row r="10" spans="2:18" x14ac:dyDescent="0.25">
      <c r="B10" s="10" t="s">
        <v>11</v>
      </c>
      <c r="C10" s="16">
        <v>45376</v>
      </c>
      <c r="D10" s="30">
        <v>418</v>
      </c>
      <c r="K10" s="13" t="s">
        <v>11</v>
      </c>
      <c r="L10" s="17"/>
      <c r="M10" s="14"/>
      <c r="N10" s="14"/>
      <c r="O10" s="33"/>
      <c r="P10" s="34">
        <v>418</v>
      </c>
    </row>
    <row r="11" spans="2:18" x14ac:dyDescent="0.25">
      <c r="B11" s="10" t="s">
        <v>12</v>
      </c>
      <c r="C11" s="16">
        <v>45384</v>
      </c>
      <c r="D11" s="30">
        <v>308</v>
      </c>
      <c r="K11" s="13" t="s">
        <v>12</v>
      </c>
      <c r="L11" s="17"/>
      <c r="M11" s="14"/>
      <c r="N11" s="14"/>
      <c r="O11" s="14"/>
      <c r="P11" s="34">
        <v>308</v>
      </c>
    </row>
    <row r="12" spans="2:18" x14ac:dyDescent="0.25">
      <c r="B12" s="10" t="s">
        <v>13</v>
      </c>
      <c r="C12" s="16">
        <v>45397</v>
      </c>
      <c r="D12" s="30">
        <v>410</v>
      </c>
      <c r="G12" s="20"/>
      <c r="K12" s="13" t="s">
        <v>13</v>
      </c>
      <c r="L12" s="17"/>
      <c r="M12" s="14"/>
      <c r="N12" s="14"/>
      <c r="O12" s="14"/>
      <c r="P12" s="34">
        <v>410</v>
      </c>
    </row>
    <row r="13" spans="2:18" x14ac:dyDescent="0.25">
      <c r="B13" s="10" t="s">
        <v>14</v>
      </c>
      <c r="C13" s="16">
        <v>45406</v>
      </c>
      <c r="D13" s="30">
        <v>491</v>
      </c>
      <c r="G13" s="20"/>
      <c r="K13" s="13" t="s">
        <v>14</v>
      </c>
      <c r="L13" s="17" t="s">
        <v>21</v>
      </c>
      <c r="M13" s="14" t="s">
        <v>21</v>
      </c>
      <c r="N13" s="14" t="s">
        <v>21</v>
      </c>
      <c r="O13" s="21" t="s">
        <v>21</v>
      </c>
      <c r="P13" s="15" t="s">
        <v>21</v>
      </c>
    </row>
    <row r="14" spans="2:18" x14ac:dyDescent="0.25">
      <c r="B14" s="10" t="s">
        <v>22</v>
      </c>
      <c r="C14" s="16">
        <v>45409</v>
      </c>
      <c r="D14" s="30">
        <v>50</v>
      </c>
      <c r="G14" s="20"/>
      <c r="K14" s="22" t="s">
        <v>22</v>
      </c>
      <c r="L14" s="23" t="s">
        <v>21</v>
      </c>
      <c r="M14" s="24" t="s">
        <v>21</v>
      </c>
      <c r="N14" s="24" t="s">
        <v>21</v>
      </c>
      <c r="O14" s="25" t="s">
        <v>21</v>
      </c>
      <c r="P14" s="26" t="s">
        <v>21</v>
      </c>
    </row>
    <row r="15" spans="2:18" x14ac:dyDescent="0.25">
      <c r="B15" s="3"/>
      <c r="C15" s="3"/>
      <c r="G15" s="20"/>
      <c r="L15" s="27"/>
      <c r="O15" s="20"/>
    </row>
    <row r="16" spans="2:18" x14ac:dyDescent="0.25">
      <c r="G16" s="20"/>
      <c r="L16" s="27"/>
      <c r="O16" s="20"/>
    </row>
    <row r="17" spans="7:15" x14ac:dyDescent="0.25">
      <c r="G17" s="20"/>
      <c r="L17" s="27"/>
      <c r="O17" s="20"/>
    </row>
    <row r="18" spans="7:15" x14ac:dyDescent="0.25">
      <c r="G18" s="20"/>
      <c r="L18" s="27"/>
      <c r="O18" s="20"/>
    </row>
    <row r="19" spans="7:15" x14ac:dyDescent="0.25">
      <c r="L19" s="20"/>
      <c r="O19" s="20"/>
    </row>
    <row r="20" spans="7:15" x14ac:dyDescent="0.25">
      <c r="L20" s="20"/>
      <c r="O20" s="20"/>
    </row>
    <row r="21" spans="7:15" x14ac:dyDescent="0.25">
      <c r="L21" s="20"/>
      <c r="O21" s="20"/>
    </row>
    <row r="22" spans="7:15" x14ac:dyDescent="0.25">
      <c r="L22" s="20"/>
      <c r="O22" s="20"/>
    </row>
    <row r="23" spans="7:15" x14ac:dyDescent="0.25">
      <c r="L23" s="20"/>
      <c r="O23" s="20"/>
    </row>
    <row r="24" spans="7:15" x14ac:dyDescent="0.25">
      <c r="L24" s="20"/>
      <c r="O24" s="20"/>
    </row>
    <row r="25" spans="7:15" x14ac:dyDescent="0.25">
      <c r="L25" s="20"/>
      <c r="O25" s="20"/>
    </row>
    <row r="26" spans="7:15" x14ac:dyDescent="0.25">
      <c r="L26" s="20"/>
      <c r="O26" s="20"/>
    </row>
    <row r="27" spans="7:15" x14ac:dyDescent="0.25">
      <c r="L27" s="20"/>
      <c r="O27" s="20"/>
    </row>
    <row r="28" spans="7:15" x14ac:dyDescent="0.25">
      <c r="L28" s="20"/>
      <c r="O28" s="20"/>
    </row>
    <row r="29" spans="7:15" x14ac:dyDescent="0.25">
      <c r="O29" s="20"/>
    </row>
    <row r="30" spans="7:15" x14ac:dyDescent="0.25">
      <c r="O30" s="20"/>
    </row>
    <row r="31" spans="7:15" x14ac:dyDescent="0.25">
      <c r="O31" s="20"/>
    </row>
    <row r="32" spans="7:15"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sortState xmlns:xlrd2="http://schemas.microsoft.com/office/spreadsheetml/2017/richdata2" ref="G12:G16">
    <sortCondition ref="G12:G16"/>
  </sortState>
  <mergeCells count="3">
    <mergeCell ref="B1:D1"/>
    <mergeCell ref="F1:H1"/>
    <mergeCell ref="K1:P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F3CE8-EB31-4D8F-AAFD-E96DF7E64363}">
  <dimension ref="B1:X74"/>
  <sheetViews>
    <sheetView tabSelected="1" topLeftCell="C14" zoomScaleNormal="100" workbookViewId="0">
      <selection activeCell="T19" sqref="T19"/>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8.796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16" s="1" customFormat="1" ht="22.5" customHeight="1" x14ac:dyDescent="0.25">
      <c r="B1" s="36" t="s">
        <v>24</v>
      </c>
      <c r="C1" s="36"/>
      <c r="D1" s="36"/>
      <c r="F1" s="36" t="s">
        <v>15</v>
      </c>
      <c r="G1" s="36"/>
      <c r="H1" s="36"/>
      <c r="K1" s="37" t="s">
        <v>0</v>
      </c>
      <c r="L1" s="37"/>
      <c r="M1" s="37"/>
      <c r="N1" s="37"/>
      <c r="O1" s="37"/>
      <c r="P1" s="37"/>
    </row>
    <row r="2" spans="2:16" x14ac:dyDescent="0.25">
      <c r="B2" s="2" t="s">
        <v>3</v>
      </c>
      <c r="C2" s="2" t="s">
        <v>1</v>
      </c>
      <c r="D2" s="2" t="s">
        <v>2</v>
      </c>
      <c r="F2" s="4" t="s">
        <v>3</v>
      </c>
      <c r="G2" s="5" t="s">
        <v>1</v>
      </c>
      <c r="H2" s="6" t="s">
        <v>23</v>
      </c>
      <c r="K2" s="7"/>
      <c r="L2" s="8" t="s">
        <v>16</v>
      </c>
      <c r="M2" s="8" t="s">
        <v>17</v>
      </c>
      <c r="N2" s="8" t="s">
        <v>18</v>
      </c>
      <c r="O2" s="8" t="s">
        <v>19</v>
      </c>
      <c r="P2" s="9" t="s">
        <v>20</v>
      </c>
    </row>
    <row r="3" spans="2:16" x14ac:dyDescent="0.25">
      <c r="B3" s="10" t="s">
        <v>4</v>
      </c>
      <c r="C3" s="10">
        <v>45325</v>
      </c>
      <c r="D3" s="29">
        <v>120</v>
      </c>
      <c r="F3" s="11" t="s">
        <v>16</v>
      </c>
      <c r="G3" s="12">
        <v>45278</v>
      </c>
      <c r="H3" s="31">
        <v>600</v>
      </c>
      <c r="K3" s="13" t="s">
        <v>4</v>
      </c>
      <c r="L3" s="33">
        <v>120</v>
      </c>
      <c r="M3" s="33"/>
      <c r="N3" s="33"/>
      <c r="O3" s="14"/>
      <c r="P3" s="15"/>
    </row>
    <row r="4" spans="2:16" x14ac:dyDescent="0.25">
      <c r="B4" s="10" t="s">
        <v>5</v>
      </c>
      <c r="C4" s="16">
        <v>45338</v>
      </c>
      <c r="D4" s="30">
        <v>356</v>
      </c>
      <c r="F4" s="11" t="s">
        <v>17</v>
      </c>
      <c r="G4" s="12">
        <v>45286</v>
      </c>
      <c r="H4" s="31">
        <v>50</v>
      </c>
      <c r="K4" s="13" t="s">
        <v>5</v>
      </c>
      <c r="L4" s="33">
        <v>356</v>
      </c>
      <c r="M4" s="33"/>
      <c r="N4" s="33"/>
      <c r="O4" s="33"/>
      <c r="P4" s="34"/>
    </row>
    <row r="5" spans="2:16" x14ac:dyDescent="0.25">
      <c r="B5" s="10" t="s">
        <v>6</v>
      </c>
      <c r="C5" s="16">
        <v>45341</v>
      </c>
      <c r="D5" s="30">
        <v>312</v>
      </c>
      <c r="F5" s="11" t="s">
        <v>18</v>
      </c>
      <c r="G5" s="12">
        <v>45312</v>
      </c>
      <c r="H5" s="31">
        <v>112</v>
      </c>
      <c r="K5" s="13" t="s">
        <v>6</v>
      </c>
      <c r="L5" s="33">
        <v>124</v>
      </c>
      <c r="M5" s="33">
        <v>50</v>
      </c>
      <c r="N5" s="33">
        <v>112</v>
      </c>
      <c r="O5" s="33">
        <v>26</v>
      </c>
      <c r="P5" s="34"/>
    </row>
    <row r="6" spans="2:16" x14ac:dyDescent="0.25">
      <c r="B6" s="10" t="s">
        <v>7</v>
      </c>
      <c r="C6" s="16">
        <v>45355</v>
      </c>
      <c r="D6" s="30">
        <v>437</v>
      </c>
      <c r="F6" s="11" t="s">
        <v>19</v>
      </c>
      <c r="G6" s="12">
        <v>45315</v>
      </c>
      <c r="H6" s="31">
        <v>800</v>
      </c>
      <c r="K6" s="13" t="s">
        <v>7</v>
      </c>
      <c r="L6" s="33"/>
      <c r="M6" s="33"/>
      <c r="N6" s="33"/>
      <c r="O6" s="33">
        <v>437</v>
      </c>
      <c r="P6" s="34"/>
    </row>
    <row r="7" spans="2:16" x14ac:dyDescent="0.25">
      <c r="B7" s="10" t="s">
        <v>8</v>
      </c>
      <c r="C7" s="16">
        <v>45364</v>
      </c>
      <c r="D7" s="30">
        <v>374</v>
      </c>
      <c r="F7" s="18" t="s">
        <v>20</v>
      </c>
      <c r="G7" s="19">
        <v>45327</v>
      </c>
      <c r="H7" s="32">
        <v>1800</v>
      </c>
      <c r="K7" s="13" t="s">
        <v>8</v>
      </c>
      <c r="L7" s="33"/>
      <c r="M7" s="33"/>
      <c r="N7" s="33"/>
      <c r="O7" s="33">
        <v>337</v>
      </c>
      <c r="P7" s="34">
        <v>37</v>
      </c>
    </row>
    <row r="8" spans="2:16" x14ac:dyDescent="0.25">
      <c r="B8" s="10" t="s">
        <v>9</v>
      </c>
      <c r="C8" s="16">
        <v>45365</v>
      </c>
      <c r="D8" s="30">
        <v>258</v>
      </c>
      <c r="K8" s="13" t="s">
        <v>9</v>
      </c>
      <c r="L8" s="33"/>
      <c r="M8" s="33"/>
      <c r="N8" s="33"/>
      <c r="O8" s="33"/>
      <c r="P8" s="34">
        <v>258</v>
      </c>
    </row>
    <row r="9" spans="2:16" x14ac:dyDescent="0.25">
      <c r="B9" s="10" t="s">
        <v>10</v>
      </c>
      <c r="C9" s="16">
        <v>45370</v>
      </c>
      <c r="D9" s="30">
        <v>369</v>
      </c>
      <c r="K9" s="13" t="s">
        <v>10</v>
      </c>
      <c r="L9" s="17"/>
      <c r="M9" s="14"/>
      <c r="N9" s="14"/>
      <c r="O9" s="33"/>
      <c r="P9" s="34">
        <v>369</v>
      </c>
    </row>
    <row r="10" spans="2:16" x14ac:dyDescent="0.25">
      <c r="B10" s="10" t="s">
        <v>11</v>
      </c>
      <c r="C10" s="16">
        <v>45376</v>
      </c>
      <c r="D10" s="30">
        <v>418</v>
      </c>
      <c r="K10" s="13" t="s">
        <v>11</v>
      </c>
      <c r="L10" s="17"/>
      <c r="M10" s="14"/>
      <c r="N10" s="14"/>
      <c r="O10" s="33"/>
      <c r="P10" s="34">
        <v>418</v>
      </c>
    </row>
    <row r="11" spans="2:16" x14ac:dyDescent="0.25">
      <c r="B11" s="10" t="s">
        <v>12</v>
      </c>
      <c r="C11" s="16">
        <v>45384</v>
      </c>
      <c r="D11" s="30">
        <v>308</v>
      </c>
      <c r="K11" s="13" t="s">
        <v>12</v>
      </c>
      <c r="L11" s="17"/>
      <c r="M11" s="14"/>
      <c r="N11" s="14"/>
      <c r="O11" s="14"/>
      <c r="P11" s="34">
        <v>308</v>
      </c>
    </row>
    <row r="12" spans="2:16" x14ac:dyDescent="0.25">
      <c r="B12" s="10" t="s">
        <v>13</v>
      </c>
      <c r="C12" s="16">
        <v>45397</v>
      </c>
      <c r="D12" s="30">
        <v>410</v>
      </c>
      <c r="G12" s="20"/>
      <c r="K12" s="13" t="s">
        <v>13</v>
      </c>
      <c r="L12" s="17"/>
      <c r="M12" s="14"/>
      <c r="N12" s="14"/>
      <c r="O12" s="14"/>
      <c r="P12" s="34">
        <v>410</v>
      </c>
    </row>
    <row r="13" spans="2:16" x14ac:dyDescent="0.25">
      <c r="B13" s="10" t="s">
        <v>14</v>
      </c>
      <c r="C13" s="16">
        <v>45406</v>
      </c>
      <c r="D13" s="30">
        <v>491</v>
      </c>
      <c r="G13" s="20"/>
      <c r="K13" s="13" t="s">
        <v>14</v>
      </c>
      <c r="L13" s="17" t="s">
        <v>21</v>
      </c>
      <c r="M13" s="14" t="s">
        <v>21</v>
      </c>
      <c r="N13" s="14" t="s">
        <v>21</v>
      </c>
      <c r="O13" s="21" t="s">
        <v>21</v>
      </c>
      <c r="P13" s="15" t="s">
        <v>21</v>
      </c>
    </row>
    <row r="14" spans="2:16" x14ac:dyDescent="0.25">
      <c r="B14" s="10" t="s">
        <v>22</v>
      </c>
      <c r="C14" s="16">
        <v>45409</v>
      </c>
      <c r="D14" s="30">
        <v>50</v>
      </c>
      <c r="G14" s="20"/>
      <c r="K14" s="22" t="s">
        <v>22</v>
      </c>
      <c r="L14" s="23" t="s">
        <v>21</v>
      </c>
      <c r="M14" s="24" t="s">
        <v>21</v>
      </c>
      <c r="N14" s="24" t="s">
        <v>21</v>
      </c>
      <c r="O14" s="25" t="s">
        <v>21</v>
      </c>
      <c r="P14" s="26" t="s">
        <v>21</v>
      </c>
    </row>
    <row r="15" spans="2:16" x14ac:dyDescent="0.25">
      <c r="B15" s="3"/>
      <c r="C15" s="3"/>
      <c r="G15" s="20"/>
      <c r="L15" s="27"/>
      <c r="O15" s="20"/>
    </row>
    <row r="16" spans="2:16" x14ac:dyDescent="0.25">
      <c r="G16" s="20"/>
      <c r="L16" s="27"/>
      <c r="O16" s="20"/>
    </row>
    <row r="17" spans="2:24" x14ac:dyDescent="0.25">
      <c r="G17" s="20"/>
      <c r="L17" s="27"/>
      <c r="O17" s="20"/>
    </row>
    <row r="18" spans="2:24" x14ac:dyDescent="0.25">
      <c r="G18" s="20"/>
      <c r="L18" s="27"/>
      <c r="O18" s="20"/>
    </row>
    <row r="19" spans="2:24" x14ac:dyDescent="0.25">
      <c r="B19" s="10" t="s">
        <v>4</v>
      </c>
      <c r="C19" s="10">
        <v>45325</v>
      </c>
      <c r="D19" s="29">
        <v>120</v>
      </c>
      <c r="E19" s="3">
        <f>SUMIF($G$3:$G$7,"&lt;="&amp;C19,$H$3:$H$7)</f>
        <v>1562</v>
      </c>
      <c r="F19" s="38">
        <f>SUM($D$19:D19)</f>
        <v>120</v>
      </c>
      <c r="G19" s="3" t="e">
        <f>_xlfn.XLOOKUP(F19,$J$19:$J$23,$I$19:$I$23,,-1)</f>
        <v>#N/A</v>
      </c>
      <c r="I19" s="11" t="s">
        <v>16</v>
      </c>
      <c r="J19" s="38">
        <f>SUM($H$3:H3)</f>
        <v>600</v>
      </c>
      <c r="L19" s="20"/>
      <c r="N19" s="3" cm="1">
        <f t="array" ref="N19:R30">_xlfn.LET(
_xlpm.s,_xlfn.SEQUENCE(5),
_xlpm.i,_xlfn.CHOOSECOLS(_xlfn.REDUCE(D3:D14,
                    H3:H7,
                    _xlfn.LAMBDA(_xlpm.a,_xlpm.w,_xlfn.LET(_xlpm.v,_xlfn.TAKE(_xlpm.a,,-1),
                                          _xlpm.e,_xlfn.DROP(_xlfn.SCAN(,_xlfn.VSTACK(_xlpm.w,_xlpm.v),_xlfn.LAMBDA(_xlpm.a,_xlpm.v,_xlpm.a-_xlpm.v)),-1),
_xlfn.HSTACK(_xlpm.a,_xlfn.IFS(_xlpm.e&gt;_xlpm.v,_xlpm.v,_xlpm.e&gt;0,_xlpm.e,1,),_xlfn.IFS(_xlpm.e&gt;_xlpm.v,0,_xlpm.e&lt;0,_xlpm.v,1,_xlpm.v-_xlpm.e))))),_xlpm.s*2),IF(MMULT(_xlpm.i,_xlpm.s^0),_xlpm.i,"NP"))</f>
        <v>120</v>
      </c>
      <c r="O19" s="20">
        <v>0</v>
      </c>
      <c r="P19" s="3">
        <v>0</v>
      </c>
      <c r="Q19" s="3">
        <v>0</v>
      </c>
      <c r="R19" s="3">
        <v>0</v>
      </c>
      <c r="T19" s="3" cm="1">
        <f t="array" ref="T19:X30">_xlfn.LET(
_xlpm.s,_xlfn.SEQUENCE(5),
_xlpm.i,_xlfn.CHOOSECOLS(_xlfn.REDUCE(D3:D14,
                    H3:H7,
                    _xlfn.LAMBDA(_xlpm.a,_xlpm.w,_xlfn.LET(_xlpm.v,_xlfn.TAKE(_xlpm.a,,-1),
                                          _xlpm.e,_xlfn.DROP(_xlfn.SCAN(,_xlfn.VSTACK(_xlpm.w,_xlpm.v),_xlfn.LAMBDA(_xlpm.a,_xlpm.v,_xlpm.a-_xlpm.v)),-1),
                     _xlfn.HSTACK(_xlpm.a,_xlfn.IFS(_xlpm.e&gt;_xlpm.v,_xlpm.v,_xlpm.e&gt;0,_xlpm.e,1,),_xlfn.IFS(_xlpm.e&gt;_xlpm.v,0,_xlpm.e&lt;0,_xlpm.v,1,_xlpm.v-_xlpm.e))))),_xlpm.s*2),
_xlpm.i)</f>
        <v>120</v>
      </c>
      <c r="U19" s="3">
        <v>0</v>
      </c>
      <c r="V19" s="3">
        <v>0</v>
      </c>
      <c r="W19" s="3">
        <v>0</v>
      </c>
      <c r="X19" s="3">
        <v>0</v>
      </c>
    </row>
    <row r="20" spans="2:24" x14ac:dyDescent="0.25">
      <c r="B20" s="10" t="s">
        <v>5</v>
      </c>
      <c r="C20" s="16">
        <v>45338</v>
      </c>
      <c r="D20" s="30">
        <v>356</v>
      </c>
      <c r="E20" s="3">
        <f t="shared" ref="E20:E30" si="0">SUMIF($G$3:$G$7,"&lt;="&amp;C20,$H$3:$H$7)</f>
        <v>3362</v>
      </c>
      <c r="F20" s="38">
        <f>SUM($D$19:D20)</f>
        <v>476</v>
      </c>
      <c r="G20" s="3" t="e">
        <f t="shared" ref="G20:G30" si="1">_xlfn.XLOOKUP(F20,$J$19:$J$23,$I$19:$I$23,,-1)</f>
        <v>#N/A</v>
      </c>
      <c r="I20" s="11" t="s">
        <v>17</v>
      </c>
      <c r="J20" s="38">
        <f>SUM($H$3:H4)</f>
        <v>650</v>
      </c>
      <c r="L20" s="20"/>
      <c r="N20" s="3">
        <v>356</v>
      </c>
      <c r="O20" s="20">
        <v>0</v>
      </c>
      <c r="P20" s="3">
        <v>0</v>
      </c>
      <c r="Q20" s="3">
        <v>0</v>
      </c>
      <c r="R20" s="3">
        <v>0</v>
      </c>
      <c r="T20" s="3">
        <v>356</v>
      </c>
      <c r="U20" s="3">
        <v>0</v>
      </c>
      <c r="V20" s="3">
        <v>0</v>
      </c>
      <c r="W20" s="3">
        <v>0</v>
      </c>
      <c r="X20" s="3">
        <v>0</v>
      </c>
    </row>
    <row r="21" spans="2:24" x14ac:dyDescent="0.25">
      <c r="B21" s="10" t="s">
        <v>6</v>
      </c>
      <c r="C21" s="16">
        <v>45341</v>
      </c>
      <c r="D21" s="30">
        <v>312</v>
      </c>
      <c r="E21" s="3">
        <f t="shared" si="0"/>
        <v>3362</v>
      </c>
      <c r="F21" s="38">
        <f>SUM($D$19:D21)</f>
        <v>788</v>
      </c>
      <c r="G21" s="3" t="str">
        <f t="shared" si="1"/>
        <v>P3</v>
      </c>
      <c r="I21" s="11" t="s">
        <v>18</v>
      </c>
      <c r="J21" s="38">
        <f>SUM($H$3:H5)</f>
        <v>762</v>
      </c>
      <c r="L21" s="20"/>
      <c r="N21" s="3">
        <v>124</v>
      </c>
      <c r="O21" s="20">
        <v>50</v>
      </c>
      <c r="P21" s="3">
        <v>112</v>
      </c>
      <c r="Q21" s="3">
        <v>26</v>
      </c>
      <c r="R21" s="3">
        <v>0</v>
      </c>
      <c r="T21" s="3">
        <v>124</v>
      </c>
      <c r="U21" s="3">
        <v>50</v>
      </c>
      <c r="V21" s="3">
        <v>112</v>
      </c>
      <c r="W21" s="3">
        <v>26</v>
      </c>
      <c r="X21" s="3">
        <v>0</v>
      </c>
    </row>
    <row r="22" spans="2:24" x14ac:dyDescent="0.25">
      <c r="B22" s="10" t="s">
        <v>7</v>
      </c>
      <c r="C22" s="16">
        <v>45355</v>
      </c>
      <c r="D22" s="30">
        <v>437</v>
      </c>
      <c r="E22" s="3">
        <f t="shared" si="0"/>
        <v>3362</v>
      </c>
      <c r="F22" s="38">
        <f>SUM($D$19:D22)</f>
        <v>1225</v>
      </c>
      <c r="G22" s="3" t="str">
        <f t="shared" si="1"/>
        <v>P3</v>
      </c>
      <c r="I22" s="11" t="s">
        <v>19</v>
      </c>
      <c r="J22" s="38">
        <f>SUM($H$3:H6)</f>
        <v>1562</v>
      </c>
      <c r="L22" s="20"/>
      <c r="N22" s="3">
        <v>0</v>
      </c>
      <c r="O22" s="20">
        <v>0</v>
      </c>
      <c r="P22" s="3">
        <v>0</v>
      </c>
      <c r="Q22" s="3">
        <v>437</v>
      </c>
      <c r="R22" s="3">
        <v>0</v>
      </c>
      <c r="T22" s="3">
        <v>0</v>
      </c>
      <c r="U22" s="3">
        <v>0</v>
      </c>
      <c r="V22" s="3">
        <v>0</v>
      </c>
      <c r="W22" s="3">
        <v>437</v>
      </c>
      <c r="X22" s="3">
        <v>0</v>
      </c>
    </row>
    <row r="23" spans="2:24" x14ac:dyDescent="0.25">
      <c r="B23" s="10" t="s">
        <v>8</v>
      </c>
      <c r="C23" s="16">
        <v>45364</v>
      </c>
      <c r="D23" s="30">
        <v>374</v>
      </c>
      <c r="E23" s="3">
        <f t="shared" si="0"/>
        <v>3362</v>
      </c>
      <c r="F23" s="38">
        <f>SUM($D$19:D23)</f>
        <v>1599</v>
      </c>
      <c r="G23" s="3" t="str">
        <f t="shared" si="1"/>
        <v>P4</v>
      </c>
      <c r="I23" s="18" t="s">
        <v>20</v>
      </c>
      <c r="J23" s="38">
        <f>SUM($H$3:H7)</f>
        <v>3362</v>
      </c>
      <c r="L23" s="20"/>
      <c r="N23" s="3">
        <v>0</v>
      </c>
      <c r="O23" s="20">
        <v>0</v>
      </c>
      <c r="P23" s="3">
        <v>0</v>
      </c>
      <c r="Q23" s="3">
        <v>337</v>
      </c>
      <c r="R23" s="3">
        <v>37</v>
      </c>
      <c r="T23" s="3">
        <v>0</v>
      </c>
      <c r="U23" s="3">
        <v>0</v>
      </c>
      <c r="V23" s="3">
        <v>0</v>
      </c>
      <c r="W23" s="3">
        <v>337</v>
      </c>
      <c r="X23" s="3">
        <v>37</v>
      </c>
    </row>
    <row r="24" spans="2:24" x14ac:dyDescent="0.25">
      <c r="B24" s="10" t="s">
        <v>9</v>
      </c>
      <c r="C24" s="16">
        <v>45365</v>
      </c>
      <c r="D24" s="30">
        <v>258</v>
      </c>
      <c r="E24" s="3">
        <f t="shared" si="0"/>
        <v>3362</v>
      </c>
      <c r="F24" s="38">
        <f>SUM($D$19:D24)</f>
        <v>1857</v>
      </c>
      <c r="G24" s="3" t="str">
        <f t="shared" si="1"/>
        <v>P4</v>
      </c>
      <c r="L24" s="20"/>
      <c r="N24" s="3">
        <v>0</v>
      </c>
      <c r="O24" s="20">
        <v>0</v>
      </c>
      <c r="P24" s="3">
        <v>0</v>
      </c>
      <c r="Q24" s="3">
        <v>0</v>
      </c>
      <c r="R24" s="3">
        <v>258</v>
      </c>
      <c r="T24" s="3">
        <v>0</v>
      </c>
      <c r="U24" s="3">
        <v>0</v>
      </c>
      <c r="V24" s="3">
        <v>0</v>
      </c>
      <c r="W24" s="3">
        <v>0</v>
      </c>
      <c r="X24" s="3">
        <v>258</v>
      </c>
    </row>
    <row r="25" spans="2:24" x14ac:dyDescent="0.25">
      <c r="B25" s="10" t="s">
        <v>10</v>
      </c>
      <c r="C25" s="16">
        <v>45370</v>
      </c>
      <c r="D25" s="30">
        <v>369</v>
      </c>
      <c r="E25" s="3">
        <f t="shared" si="0"/>
        <v>3362</v>
      </c>
      <c r="F25" s="38">
        <f>SUM($D$19:D25)</f>
        <v>2226</v>
      </c>
      <c r="G25" s="3" t="str">
        <f t="shared" si="1"/>
        <v>P4</v>
      </c>
      <c r="L25" s="20"/>
      <c r="N25" s="3">
        <v>0</v>
      </c>
      <c r="O25" s="20">
        <v>0</v>
      </c>
      <c r="P25" s="3">
        <v>0</v>
      </c>
      <c r="Q25" s="3">
        <v>0</v>
      </c>
      <c r="R25" s="3">
        <v>369</v>
      </c>
      <c r="T25" s="3">
        <v>0</v>
      </c>
      <c r="U25" s="3">
        <v>0</v>
      </c>
      <c r="V25" s="3">
        <v>0</v>
      </c>
      <c r="W25" s="3">
        <v>0</v>
      </c>
      <c r="X25" s="3">
        <v>369</v>
      </c>
    </row>
    <row r="26" spans="2:24" x14ac:dyDescent="0.25">
      <c r="B26" s="10" t="s">
        <v>11</v>
      </c>
      <c r="C26" s="16">
        <v>45376</v>
      </c>
      <c r="D26" s="30">
        <v>418</v>
      </c>
      <c r="E26" s="3">
        <f t="shared" si="0"/>
        <v>3362</v>
      </c>
      <c r="F26" s="38">
        <f>SUM($D$19:D26)</f>
        <v>2644</v>
      </c>
      <c r="G26" s="3" t="str">
        <f t="shared" si="1"/>
        <v>P4</v>
      </c>
      <c r="L26" s="20"/>
      <c r="N26" s="3">
        <v>0</v>
      </c>
      <c r="O26" s="20">
        <v>0</v>
      </c>
      <c r="P26" s="3">
        <v>0</v>
      </c>
      <c r="Q26" s="3">
        <v>0</v>
      </c>
      <c r="R26" s="3">
        <v>418</v>
      </c>
      <c r="T26" s="3">
        <v>0</v>
      </c>
      <c r="U26" s="3">
        <v>0</v>
      </c>
      <c r="V26" s="3">
        <v>0</v>
      </c>
      <c r="W26" s="3">
        <v>0</v>
      </c>
      <c r="X26" s="3">
        <v>418</v>
      </c>
    </row>
    <row r="27" spans="2:24" x14ac:dyDescent="0.25">
      <c r="B27" s="10" t="s">
        <v>12</v>
      </c>
      <c r="C27" s="16">
        <v>45384</v>
      </c>
      <c r="D27" s="30">
        <v>308</v>
      </c>
      <c r="E27" s="3">
        <f t="shared" si="0"/>
        <v>3362</v>
      </c>
      <c r="F27" s="38">
        <f>SUM($D$19:D27)</f>
        <v>2952</v>
      </c>
      <c r="G27" s="3" t="str">
        <f t="shared" si="1"/>
        <v>P4</v>
      </c>
      <c r="L27" s="20"/>
      <c r="N27" s="3">
        <v>0</v>
      </c>
      <c r="O27" s="20">
        <v>0</v>
      </c>
      <c r="P27" s="3">
        <v>0</v>
      </c>
      <c r="Q27" s="3">
        <v>0</v>
      </c>
      <c r="R27" s="3">
        <v>308</v>
      </c>
      <c r="T27" s="3">
        <v>0</v>
      </c>
      <c r="U27" s="3">
        <v>0</v>
      </c>
      <c r="V27" s="3">
        <v>0</v>
      </c>
      <c r="W27" s="3">
        <v>0</v>
      </c>
      <c r="X27" s="3">
        <v>308</v>
      </c>
    </row>
    <row r="28" spans="2:24" x14ac:dyDescent="0.25">
      <c r="B28" s="10" t="s">
        <v>13</v>
      </c>
      <c r="C28" s="16">
        <v>45397</v>
      </c>
      <c r="D28" s="30">
        <v>410</v>
      </c>
      <c r="E28" s="3">
        <f t="shared" si="0"/>
        <v>3362</v>
      </c>
      <c r="F28" s="38">
        <f>SUM($D$19:D28)</f>
        <v>3362</v>
      </c>
      <c r="G28" s="3" t="str">
        <f t="shared" si="1"/>
        <v>P5</v>
      </c>
      <c r="L28" s="20"/>
      <c r="N28" s="3">
        <v>0</v>
      </c>
      <c r="O28" s="20">
        <v>0</v>
      </c>
      <c r="P28" s="3">
        <v>0</v>
      </c>
      <c r="Q28" s="3">
        <v>0</v>
      </c>
      <c r="R28" s="3">
        <v>410</v>
      </c>
      <c r="T28" s="3">
        <v>0</v>
      </c>
      <c r="U28" s="3">
        <v>0</v>
      </c>
      <c r="V28" s="3">
        <v>0</v>
      </c>
      <c r="W28" s="3">
        <v>0</v>
      </c>
      <c r="X28" s="3">
        <v>410</v>
      </c>
    </row>
    <row r="29" spans="2:24" x14ac:dyDescent="0.25">
      <c r="B29" s="10" t="s">
        <v>14</v>
      </c>
      <c r="C29" s="16">
        <v>45406</v>
      </c>
      <c r="D29" s="30">
        <v>491</v>
      </c>
      <c r="E29" s="3">
        <f t="shared" si="0"/>
        <v>3362</v>
      </c>
      <c r="F29" s="38">
        <f>SUM($D$19:D29)</f>
        <v>3853</v>
      </c>
      <c r="G29" s="3" t="str">
        <f t="shared" si="1"/>
        <v>P5</v>
      </c>
      <c r="N29" s="3" t="str">
        <v>NP</v>
      </c>
      <c r="O29" s="20" t="str">
        <v>NP</v>
      </c>
      <c r="P29" s="3" t="str">
        <v>NP</v>
      </c>
      <c r="Q29" s="3" t="str">
        <v>NP</v>
      </c>
      <c r="R29" s="3" t="str">
        <v>NP</v>
      </c>
      <c r="T29" s="3">
        <v>0</v>
      </c>
      <c r="U29" s="3">
        <v>0</v>
      </c>
      <c r="V29" s="3">
        <v>0</v>
      </c>
      <c r="W29" s="3">
        <v>0</v>
      </c>
      <c r="X29" s="3">
        <v>0</v>
      </c>
    </row>
    <row r="30" spans="2:24" x14ac:dyDescent="0.25">
      <c r="B30" s="10" t="s">
        <v>22</v>
      </c>
      <c r="C30" s="16">
        <v>45409</v>
      </c>
      <c r="D30" s="30">
        <v>50</v>
      </c>
      <c r="E30" s="3">
        <f t="shared" si="0"/>
        <v>3362</v>
      </c>
      <c r="F30" s="38">
        <f>SUM($D$19:D30)</f>
        <v>3903</v>
      </c>
      <c r="G30" s="3" t="str">
        <f t="shared" si="1"/>
        <v>P5</v>
      </c>
      <c r="N30" s="3" t="str">
        <v>NP</v>
      </c>
      <c r="O30" s="20" t="str">
        <v>NP</v>
      </c>
      <c r="P30" s="3" t="str">
        <v>NP</v>
      </c>
      <c r="Q30" s="3" t="str">
        <v>NP</v>
      </c>
      <c r="R30" s="3" t="str">
        <v>NP</v>
      </c>
      <c r="T30" s="3">
        <v>0</v>
      </c>
      <c r="U30" s="3">
        <v>0</v>
      </c>
      <c r="V30" s="3">
        <v>0</v>
      </c>
      <c r="W30" s="3">
        <v>0</v>
      </c>
      <c r="X30" s="3">
        <v>0</v>
      </c>
    </row>
    <row r="31" spans="2:24" x14ac:dyDescent="0.25">
      <c r="O31" s="20"/>
    </row>
    <row r="32" spans="2:24"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5CBBF-769F-44F4-83CF-110C31EDB775}">
  <dimension ref="B1:R74"/>
  <sheetViews>
    <sheetView zoomScaleNormal="100" workbookViewId="0">
      <selection activeCell="I8" sqref="I8"/>
    </sheetView>
  </sheetViews>
  <sheetFormatPr defaultColWidth="8.59765625" defaultRowHeight="13.8" x14ac:dyDescent="0.25"/>
  <cols>
    <col min="1" max="1" width="3" style="3" customWidth="1"/>
    <col min="2" max="2" width="4.3984375" style="28" bestFit="1" customWidth="1"/>
    <col min="3" max="3" width="9.5" style="28" bestFit="1" customWidth="1"/>
    <col min="4" max="4" width="6.19921875" style="3" customWidth="1"/>
    <col min="5" max="6" width="4.8984375" style="3" bestFit="1" customWidth="1"/>
    <col min="7" max="7" width="12.19921875" style="3" customWidth="1"/>
    <col min="8" max="8" width="10.8984375" style="3" customWidth="1"/>
    <col min="9" max="10" width="8.59765625" style="3"/>
    <col min="11" max="11" width="6" style="3" customWidth="1"/>
    <col min="12" max="12" width="14.19921875" style="3" customWidth="1"/>
    <col min="13" max="16" width="6" style="3" customWidth="1"/>
    <col min="17" max="16384" width="8.59765625" style="3"/>
  </cols>
  <sheetData>
    <row r="1" spans="2:18" s="1" customFormat="1" ht="22.5" customHeight="1" x14ac:dyDescent="0.25">
      <c r="B1" s="36" t="s">
        <v>24</v>
      </c>
      <c r="C1" s="36"/>
      <c r="D1" s="36"/>
      <c r="F1" s="36" t="s">
        <v>15</v>
      </c>
      <c r="G1" s="36"/>
      <c r="H1" s="36"/>
      <c r="K1" s="37" t="s">
        <v>0</v>
      </c>
      <c r="L1" s="37"/>
      <c r="M1" s="37"/>
      <c r="N1" s="37"/>
      <c r="O1" s="37"/>
      <c r="P1" s="37"/>
      <c r="R1" s="39" t="s">
        <v>25</v>
      </c>
    </row>
    <row r="2" spans="2:18" x14ac:dyDescent="0.25">
      <c r="B2" s="2" t="s">
        <v>3</v>
      </c>
      <c r="C2" s="2" t="s">
        <v>1</v>
      </c>
      <c r="D2" s="2" t="s">
        <v>2</v>
      </c>
      <c r="F2" s="4" t="s">
        <v>3</v>
      </c>
      <c r="G2" s="5" t="s">
        <v>1</v>
      </c>
      <c r="H2" s="6" t="s">
        <v>23</v>
      </c>
      <c r="K2" s="7"/>
      <c r="L2" s="8" t="s">
        <v>16</v>
      </c>
      <c r="M2" s="8" t="s">
        <v>17</v>
      </c>
      <c r="N2" s="8" t="s">
        <v>18</v>
      </c>
      <c r="O2" s="8" t="s">
        <v>19</v>
      </c>
      <c r="P2" s="9" t="s">
        <v>20</v>
      </c>
    </row>
    <row r="3" spans="2:18" x14ac:dyDescent="0.25">
      <c r="B3" s="10" t="s">
        <v>4</v>
      </c>
      <c r="C3" s="10">
        <v>45325</v>
      </c>
      <c r="D3" s="29">
        <v>120</v>
      </c>
      <c r="F3" s="11" t="s">
        <v>16</v>
      </c>
      <c r="G3" s="12">
        <v>45278</v>
      </c>
      <c r="H3" s="31">
        <v>600</v>
      </c>
      <c r="K3" s="13" t="s">
        <v>4</v>
      </c>
      <c r="L3" s="33">
        <v>120</v>
      </c>
      <c r="M3" s="33"/>
      <c r="N3" s="33"/>
      <c r="O3" s="14"/>
      <c r="P3" s="15"/>
    </row>
    <row r="4" spans="2:18" x14ac:dyDescent="0.25">
      <c r="B4" s="10" t="s">
        <v>5</v>
      </c>
      <c r="C4" s="16">
        <v>45338</v>
      </c>
      <c r="D4" s="30">
        <v>356</v>
      </c>
      <c r="F4" s="11" t="s">
        <v>17</v>
      </c>
      <c r="G4" s="12">
        <v>45286</v>
      </c>
      <c r="H4" s="31">
        <v>50</v>
      </c>
      <c r="K4" s="13" t="s">
        <v>5</v>
      </c>
      <c r="L4" s="33">
        <v>356</v>
      </c>
      <c r="M4" s="33"/>
      <c r="N4" s="33"/>
      <c r="O4" s="33"/>
      <c r="P4" s="34"/>
    </row>
    <row r="5" spans="2:18" x14ac:dyDescent="0.25">
      <c r="B5" s="10" t="s">
        <v>6</v>
      </c>
      <c r="C5" s="16">
        <v>45341</v>
      </c>
      <c r="D5" s="30">
        <v>312</v>
      </c>
      <c r="F5" s="11" t="s">
        <v>18</v>
      </c>
      <c r="G5" s="12">
        <v>45312</v>
      </c>
      <c r="H5" s="31">
        <v>112</v>
      </c>
      <c r="K5" s="13" t="s">
        <v>6</v>
      </c>
      <c r="L5" s="33">
        <v>124</v>
      </c>
      <c r="M5" s="33">
        <v>50</v>
      </c>
      <c r="N5" s="33">
        <v>112</v>
      </c>
      <c r="O5" s="33">
        <v>26</v>
      </c>
      <c r="P5" s="34"/>
    </row>
    <row r="6" spans="2:18" x14ac:dyDescent="0.25">
      <c r="B6" s="10" t="s">
        <v>7</v>
      </c>
      <c r="C6" s="16">
        <v>45355</v>
      </c>
      <c r="D6" s="30">
        <v>437</v>
      </c>
      <c r="F6" s="11" t="s">
        <v>19</v>
      </c>
      <c r="G6" s="12">
        <v>45315</v>
      </c>
      <c r="H6" s="31">
        <v>800</v>
      </c>
      <c r="K6" s="13" t="s">
        <v>7</v>
      </c>
      <c r="L6" s="33"/>
      <c r="M6" s="33"/>
      <c r="N6" s="33"/>
      <c r="O6" s="33">
        <v>437</v>
      </c>
      <c r="P6" s="34"/>
    </row>
    <row r="7" spans="2:18" x14ac:dyDescent="0.25">
      <c r="B7" s="10" t="s">
        <v>8</v>
      </c>
      <c r="C7" s="16">
        <v>45364</v>
      </c>
      <c r="D7" s="30">
        <v>374</v>
      </c>
      <c r="F7" s="18" t="s">
        <v>20</v>
      </c>
      <c r="G7" s="19">
        <v>45327</v>
      </c>
      <c r="H7" s="32">
        <v>1800</v>
      </c>
      <c r="K7" s="13" t="s">
        <v>8</v>
      </c>
      <c r="L7" s="33"/>
      <c r="M7" s="33"/>
      <c r="N7" s="33"/>
      <c r="O7" s="33">
        <v>337</v>
      </c>
      <c r="P7" s="34">
        <v>37</v>
      </c>
    </row>
    <row r="8" spans="2:18" x14ac:dyDescent="0.25">
      <c r="B8" s="10" t="s">
        <v>9</v>
      </c>
      <c r="C8" s="16">
        <v>45365</v>
      </c>
      <c r="D8" s="30">
        <v>258</v>
      </c>
      <c r="K8" s="13" t="s">
        <v>9</v>
      </c>
      <c r="L8" s="33"/>
      <c r="M8" s="33"/>
      <c r="N8" s="33"/>
      <c r="O8" s="33"/>
      <c r="P8" s="34">
        <v>258</v>
      </c>
    </row>
    <row r="9" spans="2:18" x14ac:dyDescent="0.25">
      <c r="B9" s="10" t="s">
        <v>10</v>
      </c>
      <c r="C9" s="16">
        <v>45370</v>
      </c>
      <c r="D9" s="30">
        <v>369</v>
      </c>
      <c r="K9" s="13" t="s">
        <v>10</v>
      </c>
      <c r="L9" s="17"/>
      <c r="M9" s="14"/>
      <c r="N9" s="14"/>
      <c r="O9" s="33"/>
      <c r="P9" s="34">
        <v>369</v>
      </c>
    </row>
    <row r="10" spans="2:18" x14ac:dyDescent="0.25">
      <c r="B10" s="10" t="s">
        <v>11</v>
      </c>
      <c r="C10" s="16">
        <v>45376</v>
      </c>
      <c r="D10" s="30">
        <v>418</v>
      </c>
      <c r="K10" s="13" t="s">
        <v>11</v>
      </c>
      <c r="L10" s="17"/>
      <c r="M10" s="14"/>
      <c r="N10" s="14"/>
      <c r="O10" s="33"/>
      <c r="P10" s="34">
        <v>418</v>
      </c>
    </row>
    <row r="11" spans="2:18" x14ac:dyDescent="0.25">
      <c r="B11" s="10" t="s">
        <v>12</v>
      </c>
      <c r="C11" s="16">
        <v>45384</v>
      </c>
      <c r="D11" s="30">
        <v>308</v>
      </c>
      <c r="K11" s="13" t="s">
        <v>12</v>
      </c>
      <c r="L11" s="17"/>
      <c r="M11" s="14"/>
      <c r="N11" s="14"/>
      <c r="O11" s="14"/>
      <c r="P11" s="34">
        <v>308</v>
      </c>
    </row>
    <row r="12" spans="2:18" x14ac:dyDescent="0.25">
      <c r="B12" s="10" t="s">
        <v>13</v>
      </c>
      <c r="C12" s="16">
        <v>45397</v>
      </c>
      <c r="D12" s="30">
        <v>410</v>
      </c>
      <c r="G12" s="20"/>
      <c r="K12" s="13" t="s">
        <v>13</v>
      </c>
      <c r="L12" s="17"/>
      <c r="M12" s="14"/>
      <c r="N12" s="14"/>
      <c r="O12" s="14"/>
      <c r="P12" s="34">
        <v>410</v>
      </c>
    </row>
    <row r="13" spans="2:18" x14ac:dyDescent="0.25">
      <c r="B13" s="10" t="s">
        <v>14</v>
      </c>
      <c r="C13" s="16">
        <v>45406</v>
      </c>
      <c r="D13" s="30">
        <v>491</v>
      </c>
      <c r="G13" s="20"/>
      <c r="K13" s="13" t="s">
        <v>14</v>
      </c>
      <c r="L13" s="17" t="s">
        <v>21</v>
      </c>
      <c r="M13" s="14" t="s">
        <v>21</v>
      </c>
      <c r="N13" s="14" t="s">
        <v>21</v>
      </c>
      <c r="O13" s="21" t="s">
        <v>21</v>
      </c>
      <c r="P13" s="15" t="s">
        <v>21</v>
      </c>
    </row>
    <row r="14" spans="2:18" x14ac:dyDescent="0.25">
      <c r="B14" s="10" t="s">
        <v>22</v>
      </c>
      <c r="C14" s="16">
        <v>45409</v>
      </c>
      <c r="D14" s="30">
        <v>50</v>
      </c>
      <c r="G14" s="20"/>
      <c r="K14" s="22" t="s">
        <v>22</v>
      </c>
      <c r="L14" s="23" t="s">
        <v>21</v>
      </c>
      <c r="M14" s="24" t="s">
        <v>21</v>
      </c>
      <c r="N14" s="24" t="s">
        <v>21</v>
      </c>
      <c r="O14" s="25" t="s">
        <v>21</v>
      </c>
      <c r="P14" s="26" t="s">
        <v>21</v>
      </c>
    </row>
    <row r="15" spans="2:18" x14ac:dyDescent="0.25">
      <c r="B15" s="3"/>
      <c r="C15" s="3"/>
      <c r="G15" s="20"/>
      <c r="L15" s="27"/>
      <c r="O15" s="20"/>
    </row>
    <row r="16" spans="2:18" x14ac:dyDescent="0.25">
      <c r="G16" s="20"/>
      <c r="O16" s="20"/>
    </row>
    <row r="17" spans="2:16" x14ac:dyDescent="0.25">
      <c r="B17" s="7" t="str" cm="1">
        <f t="array" ref="B17:G29">_xlfn.LET(
_xlpm.T,B3:D14,
_xlpm.TT,F3:H7,
_xlpm.RT,_xlfn.SCAN(,_xlfn.TAKE(_xlpm.T,,-1),_xlfn.LAMBDA(_xlpm.A,_xlpm.B,_xlpm.A+_xlpm.B)),
_xlpm.RTT,_xlfn.SCAN(,_xlfn.TAKE(_xlpm.TT,,-1),_xlfn.LAMBDA(_xlpm.A,_xlpm.B,_xlpm.A+_xlpm.B)),
_xlpm.RC,ROWS(_xlpm.T),_xlpm.CP,ROWS(_xlpm.TT),
_xlpm.FP,_xlfn.XMATCH(_xlpm.RT,_xlpm.RTT,1),
_xlpm.Gap,--(_xlpm.FP=_xlfn.VSTACK(1,_xlpm.FP)),_xlpm.FullP,IF(_xlpm.Gap,_xlfn.TAKE(_xlpm.T,,-1),""),
_xlpm.SR,_xlfn.SEQUENCE(_xlpm.RC),_xlpm.CPS,_xlfn.SEQUENCE(,_xlpm.CP),
_xlpm.C,ABS(IF(_xlpm.RT&gt;0,INDEX(_xlpm.RTT,_xlpm.FP-1))-_xlpm.RT),
_xlpm.CC,IF(_xlpm.FullP="",_xlpm.C,_xlpm.FullP),
_xlpm.Field1,_xlfn.XLOOKUP(_xlpm.SR&amp;_xlpm.CPS,_xlpm.SR&amp;_xlpm.FP,_xlfn.DROP(_xlpm.CC,-1),0),
_xlpm.BRS,TRANSPOSE(_xlfn.TAKE(_xlpm.TT,,-1))-_xlfn.BYCOL(_xlpm.Field1,_xlfn.LAMBDA(_xlpm.A,SUM(_xlpm.A))),_xlpm.CCC,--(_xlpm.Field1&gt;0)*_xlpm.SR,
_xlpm.BCM,_xlfn.BYCOL(_xlpm.CCC,_xlfn.LAMBDA(_xlpm.A,MAX(_xlpm.A))),_xlpm.CCCC,IF(_xlpm.BCM&gt;0,_xlpm.BCM+1),
_xlpm.SC,_xlfn.SCAN(,_xlpm.CCCC,_xlfn.LAMBDA(_xlpm.A,_xlpm.B,IF(_xlpm.B=FALSE,_xlpm.A,_xlpm.B))),
_xlpm.Field2,IF(_xlpm.SR*_xlfn.SEQUENCE(,ROWS(_xlpm.TT),,0)=_xlpm.SC,_xlpm.BRS,0),
_xlpm.R,_xlpm.Field1+_xlpm.Field2,_xlpm.M,MIN(IFERROR(_xlfn.DROP(_xlpm.CC,-1),_xlpm.SR))-1,
_xlpm.RR,_xlfn.VSTACK(_xlfn.HSTACK("",TRANSPOSE(_xlfn.TAKE(_xlpm.TT,,1))),
_xlfn.HSTACK(_xlfn.TAKE(_xlpm.T,,1),_xlfn.EXPAND(_xlfn.TAKE(_xlpm.R,_xlpm.M),_xlpm.RC,,"NP"))),IF(_xlpm.RR&lt;&gt;0,_xlpm.RR,"")
)</f>
        <v/>
      </c>
      <c r="C17" s="8" t="str">
        <v>P1</v>
      </c>
      <c r="D17" s="8" t="str">
        <v>P2</v>
      </c>
      <c r="E17" s="8" t="str">
        <v>P3</v>
      </c>
      <c r="F17" s="8" t="str">
        <v>P4</v>
      </c>
      <c r="G17" s="9" t="str">
        <v>P5</v>
      </c>
      <c r="K17" s="7" t="str" cm="1">
        <f t="array" ref="K17:P29">_xlfn.LET(
    _xlpm.T, B3:D14,
    _xlpm.TT, F3:H7,
    _xlpm.RT, _xlfn.SCAN(, _xlfn.TAKE(_xlpm.T, , -1), _xlfn.LAMBDA(_xlpm.A,_xlpm.B, _xlpm.A + _xlpm.B)),
    _xlpm.RTT, _xlfn.SCAN(, _xlfn.TAKE(_xlpm.TT, , -1), _xlfn.LAMBDA(_xlpm.A,_xlpm.B, _xlpm.A + _xlpm.B)),
    _xlpm.RC, ROWS(_xlpm.T),
    _xlpm.CP, ROWS(_xlpm.TT),
    _xlpm.FP, _xlfn.XMATCH(_xlpm.RT, _xlpm.RTT, 1),
    _xlpm.Gap, --(_xlpm.FP = _xlfn.VSTACK(1, _xlpm.FP)),
    _xlpm.FullP, IF(_xlpm.Gap, _xlfn.TAKE(_xlpm.T, , -1), ""),
    _xlpm.SR, _xlfn.SEQUENCE(_xlpm.RC),
    _xlpm.CPS, _xlfn.SEQUENCE(, _xlpm.CP),
    _xlpm.C, ABS(IF(_xlpm.RT &gt; 0, INDEX(_xlpm.RTT, _xlpm.FP - 1)) - _xlpm.RT),
    _xlpm.CC, IF(_xlpm.FullP = "", _xlpm.C, _xlpm.FullP),
    _xlpm.Field1, _xlfn.XLOOKUP(_xlpm.SR &amp; _xlpm.CPS, _xlpm.SR &amp; _xlpm.FP, _xlfn.DROP(_xlpm.CC, -1), 0),
    _xlpm.BRS, TRANSPOSE(_xlfn.TAKE(_xlpm.TT, , -1)) -
        _xlfn.BYCOL(_xlpm.Field1, _xlfn.LAMBDA(_xlpm.A, SUM(_xlpm.A))),
    _xlpm.CCC, --(_xlpm.Field1 &gt; 0) * _xlpm.SR,
    _xlpm.BCM, _xlfn.BYCOL(_xlpm.CCC, _xlfn.LAMBDA(_xlpm.A, MAX(_xlpm.A))),
    _xlpm.CCCC, IF(_xlpm.BCM &gt; 0, _xlpm.BCM + 1),
    _xlpm.SC, _xlfn.SCAN(, _xlpm.CCCC, _xlfn.LAMBDA(_xlpm.A,_xlpm.B, IF(_xlpm.B = FALSE, _xlpm.A, _xlpm.B))),
    _xlpm.Field2, IF(_xlpm.SR * _xlfn.SEQUENCE(, ROWS(_xlpm.TT), , 0) = _xlpm.SC, _xlpm.BRS, 0),
    _xlpm.R, _xlpm.Field1 + _xlpm.Field2,
    _xlpm.M, MIN(IFERROR(_xlfn.DROP(_xlpm.CC, -1), _xlpm.SR)) - 1,
    _xlpm.RR, _xlfn.VSTACK(
        _xlfn.HSTACK("", TRANSPOSE(_xlfn.TAKE(_xlpm.TT, , 1))),
        _xlfn.HSTACK(_xlfn.TAKE(_xlpm.T, , 1), _xlfn.EXPAND(_xlfn.TAKE(_xlpm.R, _xlpm.M), _xlpm.RC, , "NP"))
    ),
    IF(_xlpm.RR &lt;&gt; 0, _xlpm.RR, "")
)</f>
        <v/>
      </c>
      <c r="L17" s="8" t="str">
        <v>P1</v>
      </c>
      <c r="M17" s="8" t="str">
        <v>P2</v>
      </c>
      <c r="N17" s="8" t="str">
        <v>P3</v>
      </c>
      <c r="O17" s="8" t="str">
        <v>P4</v>
      </c>
      <c r="P17" s="9" t="str">
        <v>P5</v>
      </c>
    </row>
    <row r="18" spans="2:16" x14ac:dyDescent="0.25">
      <c r="B18" s="13" t="str">
        <v>C1</v>
      </c>
      <c r="C18" s="33">
        <v>120</v>
      </c>
      <c r="D18" s="33" t="str">
        <v/>
      </c>
      <c r="E18" s="33" t="str">
        <v/>
      </c>
      <c r="F18" s="14" t="str">
        <v/>
      </c>
      <c r="G18" s="15" t="str">
        <v/>
      </c>
      <c r="K18" s="13" t="str">
        <v>C1</v>
      </c>
      <c r="L18" s="33">
        <v>120</v>
      </c>
      <c r="M18" s="33" t="str">
        <v/>
      </c>
      <c r="N18" s="33" t="str">
        <v/>
      </c>
      <c r="O18" s="14" t="str">
        <v/>
      </c>
      <c r="P18" s="15" t="str">
        <v/>
      </c>
    </row>
    <row r="19" spans="2:16" x14ac:dyDescent="0.25">
      <c r="B19" s="13" t="str">
        <v>C2</v>
      </c>
      <c r="C19" s="33">
        <v>356</v>
      </c>
      <c r="D19" s="33" t="str">
        <v/>
      </c>
      <c r="E19" s="33" t="str">
        <v/>
      </c>
      <c r="F19" s="33" t="str">
        <v/>
      </c>
      <c r="G19" s="34" t="str">
        <v/>
      </c>
      <c r="K19" s="13" t="str">
        <v>C2</v>
      </c>
      <c r="L19" s="33">
        <v>356</v>
      </c>
      <c r="M19" s="33" t="str">
        <v/>
      </c>
      <c r="N19" s="33" t="str">
        <v/>
      </c>
      <c r="O19" s="33" t="str">
        <v/>
      </c>
      <c r="P19" s="34" t="str">
        <v/>
      </c>
    </row>
    <row r="20" spans="2:16" x14ac:dyDescent="0.25">
      <c r="B20" s="13" t="str">
        <v>C3</v>
      </c>
      <c r="C20" s="33">
        <v>124</v>
      </c>
      <c r="D20" s="33">
        <v>50</v>
      </c>
      <c r="E20" s="33">
        <v>112</v>
      </c>
      <c r="F20" s="33">
        <v>26</v>
      </c>
      <c r="G20" s="34" t="str">
        <v/>
      </c>
      <c r="K20" s="13" t="str">
        <v>C3</v>
      </c>
      <c r="L20" s="33">
        <v>124</v>
      </c>
      <c r="M20" s="33">
        <v>50</v>
      </c>
      <c r="N20" s="33">
        <v>112</v>
      </c>
      <c r="O20" s="33">
        <v>26</v>
      </c>
      <c r="P20" s="34" t="str">
        <v/>
      </c>
    </row>
    <row r="21" spans="2:16" x14ac:dyDescent="0.25">
      <c r="B21" s="13" t="str">
        <v>C4</v>
      </c>
      <c r="C21" s="33" t="str">
        <v/>
      </c>
      <c r="D21" s="33" t="str">
        <v/>
      </c>
      <c r="E21" s="33" t="str">
        <v/>
      </c>
      <c r="F21" s="33">
        <v>437</v>
      </c>
      <c r="G21" s="34" t="str">
        <v/>
      </c>
      <c r="K21" s="13" t="str">
        <v>C4</v>
      </c>
      <c r="L21" s="33" t="str">
        <v/>
      </c>
      <c r="M21" s="33" t="str">
        <v/>
      </c>
      <c r="N21" s="33" t="str">
        <v/>
      </c>
      <c r="O21" s="33">
        <v>437</v>
      </c>
      <c r="P21" s="34" t="str">
        <v/>
      </c>
    </row>
    <row r="22" spans="2:16" x14ac:dyDescent="0.25">
      <c r="B22" s="13" t="str">
        <v>C5</v>
      </c>
      <c r="C22" s="33" t="str">
        <v/>
      </c>
      <c r="D22" s="33" t="str">
        <v/>
      </c>
      <c r="E22" s="33" t="str">
        <v/>
      </c>
      <c r="F22" s="33">
        <v>337</v>
      </c>
      <c r="G22" s="34">
        <v>37</v>
      </c>
      <c r="K22" s="13" t="str">
        <v>C5</v>
      </c>
      <c r="L22" s="33" t="str">
        <v/>
      </c>
      <c r="M22" s="33" t="str">
        <v/>
      </c>
      <c r="N22" s="33" t="str">
        <v/>
      </c>
      <c r="O22" s="33">
        <v>337</v>
      </c>
      <c r="P22" s="34">
        <v>37</v>
      </c>
    </row>
    <row r="23" spans="2:16" x14ac:dyDescent="0.25">
      <c r="B23" s="13" t="str">
        <v>C6</v>
      </c>
      <c r="C23" s="33" t="str">
        <v/>
      </c>
      <c r="D23" s="33" t="str">
        <v/>
      </c>
      <c r="E23" s="33" t="str">
        <v/>
      </c>
      <c r="F23" s="33" t="str">
        <v/>
      </c>
      <c r="G23" s="34">
        <v>258</v>
      </c>
      <c r="K23" s="13" t="str">
        <v>C6</v>
      </c>
      <c r="L23" s="33" t="str">
        <v/>
      </c>
      <c r="M23" s="33" t="str">
        <v/>
      </c>
      <c r="N23" s="33" t="str">
        <v/>
      </c>
      <c r="O23" s="33" t="str">
        <v/>
      </c>
      <c r="P23" s="34">
        <v>258</v>
      </c>
    </row>
    <row r="24" spans="2:16" x14ac:dyDescent="0.25">
      <c r="B24" s="13" t="str">
        <v>C7</v>
      </c>
      <c r="C24" s="17" t="str">
        <v/>
      </c>
      <c r="D24" s="14" t="str">
        <v/>
      </c>
      <c r="E24" s="14" t="str">
        <v/>
      </c>
      <c r="F24" s="33" t="str">
        <v/>
      </c>
      <c r="G24" s="34">
        <v>369</v>
      </c>
      <c r="K24" s="13" t="str">
        <v>C7</v>
      </c>
      <c r="L24" s="17" t="str">
        <v/>
      </c>
      <c r="M24" s="14" t="str">
        <v/>
      </c>
      <c r="N24" s="14" t="str">
        <v/>
      </c>
      <c r="O24" s="33" t="str">
        <v/>
      </c>
      <c r="P24" s="34">
        <v>369</v>
      </c>
    </row>
    <row r="25" spans="2:16" x14ac:dyDescent="0.25">
      <c r="B25" s="13" t="str">
        <v>C8</v>
      </c>
      <c r="C25" s="17" t="str">
        <v/>
      </c>
      <c r="D25" s="14" t="str">
        <v/>
      </c>
      <c r="E25" s="14" t="str">
        <v/>
      </c>
      <c r="F25" s="33" t="str">
        <v/>
      </c>
      <c r="G25" s="34">
        <v>418</v>
      </c>
      <c r="K25" s="13" t="str">
        <v>C8</v>
      </c>
      <c r="L25" s="17" t="str">
        <v/>
      </c>
      <c r="M25" s="14" t="str">
        <v/>
      </c>
      <c r="N25" s="14" t="str">
        <v/>
      </c>
      <c r="O25" s="33" t="str">
        <v/>
      </c>
      <c r="P25" s="34">
        <v>418</v>
      </c>
    </row>
    <row r="26" spans="2:16" x14ac:dyDescent="0.25">
      <c r="B26" s="13" t="str">
        <v>C9</v>
      </c>
      <c r="C26" s="17" t="str">
        <v/>
      </c>
      <c r="D26" s="14" t="str">
        <v/>
      </c>
      <c r="E26" s="14" t="str">
        <v/>
      </c>
      <c r="F26" s="14" t="str">
        <v/>
      </c>
      <c r="G26" s="34">
        <v>308</v>
      </c>
      <c r="K26" s="13" t="str">
        <v>C9</v>
      </c>
      <c r="L26" s="17" t="str">
        <v/>
      </c>
      <c r="M26" s="14" t="str">
        <v/>
      </c>
      <c r="N26" s="14" t="str">
        <v/>
      </c>
      <c r="O26" s="14" t="str">
        <v/>
      </c>
      <c r="P26" s="34">
        <v>308</v>
      </c>
    </row>
    <row r="27" spans="2:16" x14ac:dyDescent="0.25">
      <c r="B27" s="13" t="str">
        <v>C10</v>
      </c>
      <c r="C27" s="17" t="str">
        <v/>
      </c>
      <c r="D27" s="14" t="str">
        <v/>
      </c>
      <c r="E27" s="14" t="str">
        <v/>
      </c>
      <c r="F27" s="14" t="str">
        <v/>
      </c>
      <c r="G27" s="34">
        <v>410</v>
      </c>
      <c r="K27" s="13" t="str">
        <v>C10</v>
      </c>
      <c r="L27" s="17" t="str">
        <v/>
      </c>
      <c r="M27" s="14" t="str">
        <v/>
      </c>
      <c r="N27" s="14" t="str">
        <v/>
      </c>
      <c r="O27" s="14" t="str">
        <v/>
      </c>
      <c r="P27" s="34">
        <v>410</v>
      </c>
    </row>
    <row r="28" spans="2:16" x14ac:dyDescent="0.25">
      <c r="B28" s="13" t="str">
        <v>C11</v>
      </c>
      <c r="C28" s="17" t="str">
        <v>NP</v>
      </c>
      <c r="D28" s="14" t="str">
        <v>NP</v>
      </c>
      <c r="E28" s="14" t="str">
        <v>NP</v>
      </c>
      <c r="F28" s="21" t="str">
        <v>NP</v>
      </c>
      <c r="G28" s="15" t="str">
        <v>NP</v>
      </c>
      <c r="K28" s="13" t="str">
        <v>C11</v>
      </c>
      <c r="L28" s="17" t="str">
        <v>NP</v>
      </c>
      <c r="M28" s="14" t="str">
        <v>NP</v>
      </c>
      <c r="N28" s="14" t="str">
        <v>NP</v>
      </c>
      <c r="O28" s="21" t="str">
        <v>NP</v>
      </c>
      <c r="P28" s="15" t="str">
        <v>NP</v>
      </c>
    </row>
    <row r="29" spans="2:16" x14ac:dyDescent="0.25">
      <c r="B29" s="22" t="str">
        <v>C12</v>
      </c>
      <c r="C29" s="23" t="str">
        <v>NP</v>
      </c>
      <c r="D29" s="24" t="str">
        <v>NP</v>
      </c>
      <c r="E29" s="24" t="str">
        <v>NP</v>
      </c>
      <c r="F29" s="25" t="str">
        <v>NP</v>
      </c>
      <c r="G29" s="26" t="str">
        <v>NP</v>
      </c>
      <c r="K29" s="22" t="str">
        <v>C12</v>
      </c>
      <c r="L29" s="23" t="str">
        <v>NP</v>
      </c>
      <c r="M29" s="24" t="str">
        <v>NP</v>
      </c>
      <c r="N29" s="24" t="str">
        <v>NP</v>
      </c>
      <c r="O29" s="25" t="str">
        <v>NP</v>
      </c>
      <c r="P29" s="26" t="str">
        <v>NP</v>
      </c>
    </row>
    <row r="30" spans="2:16" x14ac:dyDescent="0.25">
      <c r="O30" s="20"/>
    </row>
    <row r="31" spans="2:16" x14ac:dyDescent="0.25">
      <c r="O31" s="20"/>
    </row>
    <row r="32" spans="2:16"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hyperlinks>
    <hyperlink ref="R1" r:id="rId1" display="https://www.linkedin.com/feed/update/urn:li:activity:7202051165499396096?commentUrn=urn%3Ali%3Acomment%3A%28activity%3A7202051165499396096%2C7202085999735156737%29&amp;dashCommentUrn=urn%3Ali%3Afsd_comment%3A%287202085999735156737%2Curn%3Ali%3Aactivity%3A7202051165499396096%29" xr:uid="{3997F4B3-0867-4454-82F8-3535C33A6AE8}"/>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DF196-8AFA-4D1D-A7A2-D917C2856F88}">
  <dimension ref="B1:Q74"/>
  <sheetViews>
    <sheetView topLeftCell="A42" zoomScaleNormal="100" workbookViewId="0">
      <selection activeCell="G13" sqref="G13"/>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16" s="1" customFormat="1" ht="22.5" customHeight="1" x14ac:dyDescent="0.25">
      <c r="B1" s="36" t="s">
        <v>24</v>
      </c>
      <c r="C1" s="36"/>
      <c r="D1" s="36"/>
      <c r="F1" s="36" t="s">
        <v>15</v>
      </c>
      <c r="G1" s="36"/>
      <c r="H1" s="36"/>
      <c r="K1" s="37" t="s">
        <v>0</v>
      </c>
      <c r="L1" s="37"/>
      <c r="M1" s="37"/>
      <c r="N1" s="37"/>
      <c r="O1" s="37"/>
      <c r="P1" s="37"/>
    </row>
    <row r="2" spans="2:16" x14ac:dyDescent="0.25">
      <c r="B2" s="2" t="s">
        <v>3</v>
      </c>
      <c r="C2" s="2" t="s">
        <v>1</v>
      </c>
      <c r="D2" s="2" t="s">
        <v>2</v>
      </c>
      <c r="F2" s="4" t="s">
        <v>3</v>
      </c>
      <c r="G2" s="5" t="s">
        <v>1</v>
      </c>
      <c r="H2" s="6" t="s">
        <v>23</v>
      </c>
      <c r="K2" s="7"/>
      <c r="L2" s="8" t="s">
        <v>16</v>
      </c>
      <c r="M2" s="8" t="s">
        <v>17</v>
      </c>
      <c r="N2" s="8" t="s">
        <v>18</v>
      </c>
      <c r="O2" s="8" t="s">
        <v>19</v>
      </c>
      <c r="P2" s="9" t="s">
        <v>20</v>
      </c>
    </row>
    <row r="3" spans="2:16" x14ac:dyDescent="0.25">
      <c r="B3" s="10" t="s">
        <v>4</v>
      </c>
      <c r="C3" s="10">
        <v>45325</v>
      </c>
      <c r="D3" s="29">
        <v>120</v>
      </c>
      <c r="F3" s="11" t="s">
        <v>16</v>
      </c>
      <c r="G3" s="12">
        <v>45278</v>
      </c>
      <c r="H3" s="31">
        <v>600</v>
      </c>
      <c r="K3" s="13" t="s">
        <v>4</v>
      </c>
      <c r="L3" s="33">
        <v>120</v>
      </c>
      <c r="M3" s="33"/>
      <c r="N3" s="33"/>
      <c r="O3" s="14"/>
      <c r="P3" s="15"/>
    </row>
    <row r="4" spans="2:16" x14ac:dyDescent="0.25">
      <c r="B4" s="10" t="s">
        <v>5</v>
      </c>
      <c r="C4" s="16">
        <v>45338</v>
      </c>
      <c r="D4" s="30">
        <v>356</v>
      </c>
      <c r="F4" s="11" t="s">
        <v>17</v>
      </c>
      <c r="G4" s="12">
        <v>45286</v>
      </c>
      <c r="H4" s="31">
        <v>50</v>
      </c>
      <c r="K4" s="13" t="s">
        <v>5</v>
      </c>
      <c r="L4" s="33">
        <v>356</v>
      </c>
      <c r="M4" s="33"/>
      <c r="N4" s="33"/>
      <c r="O4" s="33"/>
      <c r="P4" s="34"/>
    </row>
    <row r="5" spans="2:16" x14ac:dyDescent="0.25">
      <c r="B5" s="10" t="s">
        <v>6</v>
      </c>
      <c r="C5" s="16">
        <v>45341</v>
      </c>
      <c r="D5" s="30">
        <v>312</v>
      </c>
      <c r="F5" s="11" t="s">
        <v>18</v>
      </c>
      <c r="G5" s="12">
        <v>45312</v>
      </c>
      <c r="H5" s="31">
        <v>112</v>
      </c>
      <c r="K5" s="13" t="s">
        <v>6</v>
      </c>
      <c r="L5" s="33">
        <v>124</v>
      </c>
      <c r="M5" s="33">
        <v>50</v>
      </c>
      <c r="N5" s="33">
        <v>112</v>
      </c>
      <c r="O5" s="33">
        <v>26</v>
      </c>
      <c r="P5" s="34"/>
    </row>
    <row r="6" spans="2:16" x14ac:dyDescent="0.25">
      <c r="B6" s="10" t="s">
        <v>7</v>
      </c>
      <c r="C6" s="16">
        <v>45355</v>
      </c>
      <c r="D6" s="30">
        <v>437</v>
      </c>
      <c r="F6" s="11" t="s">
        <v>19</v>
      </c>
      <c r="G6" s="12">
        <v>45315</v>
      </c>
      <c r="H6" s="31">
        <v>800</v>
      </c>
      <c r="K6" s="13" t="s">
        <v>7</v>
      </c>
      <c r="L6" s="33"/>
      <c r="M6" s="33"/>
      <c r="N6" s="33"/>
      <c r="O6" s="33">
        <v>437</v>
      </c>
      <c r="P6" s="34"/>
    </row>
    <row r="7" spans="2:16" x14ac:dyDescent="0.25">
      <c r="B7" s="10" t="s">
        <v>8</v>
      </c>
      <c r="C7" s="16">
        <v>45364</v>
      </c>
      <c r="D7" s="30">
        <v>374</v>
      </c>
      <c r="F7" s="18" t="s">
        <v>20</v>
      </c>
      <c r="G7" s="19">
        <v>45327</v>
      </c>
      <c r="H7" s="32">
        <v>1800</v>
      </c>
      <c r="K7" s="13" t="s">
        <v>8</v>
      </c>
      <c r="L7" s="33"/>
      <c r="M7" s="33"/>
      <c r="N7" s="33"/>
      <c r="O7" s="33">
        <v>337</v>
      </c>
      <c r="P7" s="34">
        <v>37</v>
      </c>
    </row>
    <row r="8" spans="2:16" x14ac:dyDescent="0.25">
      <c r="B8" s="10" t="s">
        <v>9</v>
      </c>
      <c r="C8" s="16">
        <v>45365</v>
      </c>
      <c r="D8" s="30">
        <v>258</v>
      </c>
      <c r="K8" s="13" t="s">
        <v>9</v>
      </c>
      <c r="L8" s="33"/>
      <c r="M8" s="33"/>
      <c r="N8" s="33"/>
      <c r="O8" s="33"/>
      <c r="P8" s="34">
        <v>258</v>
      </c>
    </row>
    <row r="9" spans="2:16" x14ac:dyDescent="0.25">
      <c r="B9" s="10" t="s">
        <v>10</v>
      </c>
      <c r="C9" s="16">
        <v>45370</v>
      </c>
      <c r="D9" s="30">
        <v>369</v>
      </c>
      <c r="K9" s="13" t="s">
        <v>10</v>
      </c>
      <c r="L9" s="17"/>
      <c r="M9" s="14"/>
      <c r="N9" s="14"/>
      <c r="O9" s="33"/>
      <c r="P9" s="34">
        <v>369</v>
      </c>
    </row>
    <row r="10" spans="2:16" x14ac:dyDescent="0.25">
      <c r="B10" s="10" t="s">
        <v>11</v>
      </c>
      <c r="C10" s="16">
        <v>45376</v>
      </c>
      <c r="D10" s="30">
        <v>418</v>
      </c>
      <c r="K10" s="13" t="s">
        <v>11</v>
      </c>
      <c r="L10" s="17"/>
      <c r="M10" s="14"/>
      <c r="N10" s="14"/>
      <c r="O10" s="33"/>
      <c r="P10" s="34">
        <v>418</v>
      </c>
    </row>
    <row r="11" spans="2:16" x14ac:dyDescent="0.25">
      <c r="B11" s="10" t="s">
        <v>12</v>
      </c>
      <c r="C11" s="16">
        <v>45384</v>
      </c>
      <c r="D11" s="30">
        <v>308</v>
      </c>
      <c r="K11" s="13" t="s">
        <v>12</v>
      </c>
      <c r="L11" s="17"/>
      <c r="M11" s="14"/>
      <c r="N11" s="14"/>
      <c r="O11" s="14"/>
      <c r="P11" s="34">
        <v>308</v>
      </c>
    </row>
    <row r="12" spans="2:16" x14ac:dyDescent="0.25">
      <c r="B12" s="10" t="s">
        <v>13</v>
      </c>
      <c r="C12" s="16">
        <v>45397</v>
      </c>
      <c r="D12" s="30">
        <v>410</v>
      </c>
      <c r="G12" s="20"/>
      <c r="K12" s="13" t="s">
        <v>13</v>
      </c>
      <c r="L12" s="17"/>
      <c r="M12" s="14"/>
      <c r="N12" s="14"/>
      <c r="O12" s="14"/>
      <c r="P12" s="34">
        <v>410</v>
      </c>
    </row>
    <row r="13" spans="2:16" x14ac:dyDescent="0.25">
      <c r="B13" s="10" t="s">
        <v>14</v>
      </c>
      <c r="C13" s="16">
        <v>45406</v>
      </c>
      <c r="D13" s="30">
        <v>491</v>
      </c>
      <c r="G13" s="20"/>
      <c r="K13" s="13" t="s">
        <v>14</v>
      </c>
      <c r="L13" s="17" t="s">
        <v>21</v>
      </c>
      <c r="M13" s="14" t="s">
        <v>21</v>
      </c>
      <c r="N13" s="14" t="s">
        <v>21</v>
      </c>
      <c r="O13" s="21" t="s">
        <v>21</v>
      </c>
      <c r="P13" s="15" t="s">
        <v>21</v>
      </c>
    </row>
    <row r="14" spans="2:16" x14ac:dyDescent="0.25">
      <c r="B14" s="10" t="s">
        <v>22</v>
      </c>
      <c r="C14" s="16">
        <v>45409</v>
      </c>
      <c r="D14" s="30">
        <v>50</v>
      </c>
      <c r="G14" s="20"/>
      <c r="K14" s="22" t="s">
        <v>22</v>
      </c>
      <c r="L14" s="23" t="s">
        <v>21</v>
      </c>
      <c r="M14" s="24" t="s">
        <v>21</v>
      </c>
      <c r="N14" s="24" t="s">
        <v>21</v>
      </c>
      <c r="O14" s="25" t="s">
        <v>21</v>
      </c>
      <c r="P14" s="26" t="s">
        <v>21</v>
      </c>
    </row>
    <row r="15" spans="2:16" x14ac:dyDescent="0.25">
      <c r="B15" s="3"/>
      <c r="C15" s="3"/>
      <c r="G15" s="20"/>
      <c r="L15" s="27"/>
      <c r="O15" s="20"/>
    </row>
    <row r="16" spans="2:16" x14ac:dyDescent="0.25">
      <c r="G16" s="20"/>
      <c r="L16" s="27"/>
      <c r="O16" s="20"/>
    </row>
    <row r="17" spans="3:17" x14ac:dyDescent="0.25">
      <c r="G17" s="20"/>
      <c r="L17" s="27"/>
      <c r="O17" s="20"/>
    </row>
    <row r="18" spans="3:17" x14ac:dyDescent="0.25">
      <c r="C18" s="35"/>
      <c r="G18" s="20"/>
      <c r="L18" s="27"/>
      <c r="O18" s="20"/>
      <c r="Q18"/>
    </row>
    <row r="19" spans="3:17" x14ac:dyDescent="0.25">
      <c r="L19" s="20"/>
      <c r="O19" s="20"/>
    </row>
    <row r="20" spans="3:17" x14ac:dyDescent="0.25">
      <c r="L20" s="20"/>
      <c r="O20" s="20"/>
    </row>
    <row r="21" spans="3:17" x14ac:dyDescent="0.25">
      <c r="L21" s="20"/>
      <c r="O21" s="20"/>
    </row>
    <row r="22" spans="3:17" x14ac:dyDescent="0.25">
      <c r="L22" s="20"/>
      <c r="O22" s="20"/>
    </row>
    <row r="23" spans="3:17" x14ac:dyDescent="0.25">
      <c r="L23" s="20"/>
      <c r="O23" s="20"/>
    </row>
    <row r="24" spans="3:17" x14ac:dyDescent="0.25">
      <c r="L24" s="20"/>
      <c r="O24" s="20"/>
    </row>
    <row r="25" spans="3:17" x14ac:dyDescent="0.25">
      <c r="L25" s="20"/>
      <c r="O25" s="20"/>
    </row>
    <row r="26" spans="3:17" x14ac:dyDescent="0.25">
      <c r="L26" s="20"/>
      <c r="O26" s="20"/>
    </row>
    <row r="27" spans="3:17" x14ac:dyDescent="0.25">
      <c r="L27" s="20"/>
      <c r="O27" s="20"/>
    </row>
    <row r="28" spans="3:17" x14ac:dyDescent="0.25">
      <c r="L28" s="20"/>
      <c r="O28" s="20"/>
    </row>
    <row r="29" spans="3:17" x14ac:dyDescent="0.25">
      <c r="O29" s="20"/>
    </row>
    <row r="30" spans="3:17" x14ac:dyDescent="0.25">
      <c r="O30" s="20"/>
    </row>
    <row r="31" spans="3:17" x14ac:dyDescent="0.25">
      <c r="O31" s="20"/>
    </row>
    <row r="32" spans="3:17"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YQBsAGwAbwBjAGEAdABlAF8AcABhAHkAbQBlAG4AdAAgAD0AIABMAEEATQBCAEQAQQAoAGMAbwBzAHQAcwAsACAAcABhAHkAbQBlAG4AdABzACwAIABhAGwAbABvAGMAYQB0AGkAbwBuAHMALAAgAHAAbwBzAGkAdABpAG8AbgAsACAAXABuAFwAbgAgACAAIAAgAEwARQBUACgAXABuACAAIAAgACAAIAAgACAAIABfAGMAbwBzAHQAUgBvAHcAcwAsAFIATwBXAFMAKABjAG8AcwB0AHMAKQAsAFwAbgAgACAAIAAgACAAIAAgACAAXwBwAGEAeQBtAGUAbgB0AEMAbwBsAHUAbQBuAHMALABDAE8ATABVAE0ATgBTACgAcABhAHkAbQBlAG4AdABzACkALABcAG4AIAAgACAAIAAgACAAIAAgAF8AcwBlAHEALAAgAFcAUgBBAFAAQwBPAEwAUwAoAFMARQBRAFUARQBOAEMARQAoAF8AYwBvAHMAdABSAG8AdwBzACoAXwBwAGEAeQBtAGUAbgB0AEMAbwBsAHUAbQBuAHMAKQAsAF8AYwBvAHMAdABSAG8AdwBzACkALABcAG4AIAAgACAAIAAgACAAIAAgAF8AYwBvAGwALAAgAEkATgBUACgAKABwAG8AcwBpAHQAaQBvAG4AIAAtACAAMQApACAALwAgAF8AYwBvAHMAdABSAG8AdwBzACkAIAArACAAMQAsAFwAbgAgACAAIAAgACAAIAAgACAAXwByAG8AdwAsACAATQBPAEQAKABwAG8AcwBpAHQAaQBvAG4AIAAtACAAMQAsACAAXwBjAG8AcwB0AFIAbwB3AHMAKQAgACsAIAAxACwAXABuACAAIAAgACAAIAAgACAAIABfAGMAbwBzAHQALAAgAEkATgBEAEUAWAAoAGMAbwBzAHQAcwAsAF8AcgBvAHcALAAxACkALABcAG4AIAAgACAAIAAgACAAIAAgAF8AcABhAHkAbQBlAG4AdAAsACAASQBOAEQARQBYACgAcABhAHkAbQBlAG4AdABzACwAMQAsAF8AYwBvAGwAKQAsAFwAbgAgACAAIAAgACAAIAAgACAAXwBuAGUAdwBBAGwAbABvAGMAYQB0AGkAbwBuACwAIABJAEYAKABfAGMAbwBzAHQAPAA9AF8AcABhAHkAbQBlAG4AdAAsAF8AYwBvAHMAdAAsAF8AcABhAHkAbQBlAG4AdAApACwAXABuACAAIAAgACAAIAAgACAAIABfAG4AZQB3AEEAbABsAG8AYwBhAHQAaQBvAG4AcwAsACAASQBGACgAXwBzAGUAcQA9AHAAbwBzAGkAdABpAG8AbgAsAF8AbgBlAHcAQQBsAGwAbwBjAGEAdABpAG8AbgAsADAAKQArAGEAbABsAG8AYwBhAHQAaQBvAG4AcwAsAFwAbgAgACAAIAAgACAAIAAgACAAXwBuAGUAdwBUAG8AdABhAGwALABMAEEATQBCAEQAQQAoAHMAZQBxACwAcABvAHMALABhAHIAcgAsAEkARgAoAHMAZQBxAD0AcABvAHMALABhAHIAcgAtAF8AbgBlAHcAQQBsAGwAbwBjAGEAdABpAG8AbgAsAGEAcgByACkAKQAsAFwAbgAgACAAIAAgACAAIAAgACAAXwBuAGUAdwBDAG8AcwB0AHMALABfAG4AZQB3AFQAbwB0AGEAbAAoAFMARQBRAFUARQBOAEMARQAoAF8AYwBvAHMAdABSAG8AdwBzACkALABfAHIAbwB3ACwAYwBvAHMAdABzACkALABcAG4AIAAgACAAIAAgACAAIAAgAF8AbgBlAHcAUABhAHkAbQBlAG4AdABzACwAXwBuAGUAdwBUAG8AdABhAGwAKABTAEUAUQBVAEUATgBDAEUAKAAsAF8AcABhAHkAbQBlAG4AdABDAG8AbAB1AG0AbgBzACkALABfAGMAbwBsACwAcABhAHkAbQBlAG4AdABzACkALABcAG4AIAAgACAAIAAgACAAIAAgAEkARgAoAFwAbgAgACAAIAAgACAAIAAgACAAIAAgACAAIAAoAHAAbwBzAGkAdABpAG8AbgAgACsAIAAxACkAPgAgAE0AQQBYACgAXwBzAGUAcQApACwAXABuACAAIAAgACAAIAAgACAAIAAgACAAIAAgAF8AbgBlAHcAQQBsAGwAbwBjAGEAdABpAG8AbgBzACwAXABuACAAIAAgACAAIAAgACAAIAAgACAAIAAgAGEAbABsAG8AYwBhAHQAZQBfAHAAYQB5AG0AZQBuAHQAKABfAG4AZQB3AEMAbwBzAHQAcwAsAF8AbgBlAHcAUABhAHkAbQBlAG4AdABzACwAXwBuAGUAdwBBAGwAbABvAGMAYQB0AGkAbwBuAHMALABwAG8AcwBpAHQAaQBvAG4AIAArACAAMQApACAAXABuACAAIAAgACAAIAAgACAAIAApAFwAbgAgACAAIAAgACkAXABuACkAOwBcAG4AXABuAGEAbABsAG8AYwBhAHQAZQBfAHAAYQB5AG0AZQBuAHQAcwBfAHUAcwBhAGcAZQAgAD0AXABuACAAIAAgACAATABFAFQAKABcAG4AIAAgACAAIAAgACAAIAAgAGMAbwBzAHQAcwAsAFMAaABlAGUAdAAxACEARAA0ADoARAAxADUALABcAG4AIAAgACAAIAAgACAAIAAgAHAAYQB5AG0AZQBuAHQAcwAsAFQATwBSAE8AVwAoAFMAaABlAGUAdAAxACEASAA0ADoASAA4ACkALABcAG4AIAAgACAAIAAgACAAIAAgAGUAbQBwAHQAeQBfAGEAcgByAGEAeQAsAE0AQQBLAEUAQQBSAFIAQQBZACgAUgBPAFcAUwAoAGMAbwBzAHQAcwApACwAQwBPAEwAVQBNAE4AUwAoAHAAYQB5AG0AZQBuAHQAcwApACwATABBAE0AQgBEAEEAKAByACwAYwAsADAAKQApACwAXABuACAAIAAgACAAIAAgACAAIABoAGUAYQBkAGUAcgAsAEgAUwBUAEEAQwBLACgAXAAiAFwAIgAsAFQATwBSAE8AVwAoAFMAaABlAGUAdAAxACEARgA0ADoARgA4ACkAKQAsAFwAbgAgACAAIAAgACAAIAAgACAAVgBTAFQAQQBDAEsAKABoAGUAYQBkAGUAcgAsAEgAUwBUAEEAQwBLACgAUwBoAGUAZQB0ADEAIQBCADQAOgBCADEANQAsAGEAbABsAG8AYwBhAHQAZQBfAHAAYQB5AG0AZQBuAHQAKABjAG8AcwB0AHMALABwAGEAeQBtAGUAbgB0AHMALABlAG0AcAB0AHkAXwBhAHIAcgBhAHkALAAxACkAKQApAFwAbgAgACAAIAAgACkAOwAiAH0ALAB7ACIAcABhAHQAaAAiADoAIgAvAHAAcgBvAGoAZQBjAHQAcwAvAFQAcgBpAGEAbAAiACwAIgB0AGUAeAB0ACIAOgAiAGEAbABsAG8AYwBhAHQAZQBfAHAAYQB5AG0AZQBuAHQAIAA9ACAATABBAE0AQgBEAEEAKABjAG8AcwB0AHMALAAgAHAAYQB5AG0AZQBuAHQAcwAsACAAYQBsAGwAbwBjAGEAdABpAG8AbgBzACwAIABwAG8AcwBpAHQAaQBvAG4ALAAgAFwAbgBcAG4AIAAgACAAIABMAEUAVAAoAFwAbgAgACAAIAAgACAAIAAgACAAXwBjAG8AcwB0AFIAbwB3AHMALABSAE8AVwBTACgAYwBvAHMAdABzACkALABcAG4AIAAgACAAIAAgACAAIAAgAF8AcABhAHkAbQBlAG4AdABDAG8AbAB1AG0AbgBzACwAQwBPAEwAVQBNAE4AUwAoAHAAYQB5AG0AZQBuAHQAcwApACwAXABuACAAIAAgACAAIAAgACAAIABfAHMAZQBxACwAIABXAFIAQQBQAEMATwBMAFMAKABTAEUAUQBVAEUATgBDAEUAKABfAGMAbwBzAHQAUgBvAHcAcwAqAF8AcABhAHkAbQBlAG4AdABDAG8AbAB1AG0AbgBzACkALABfAGMAbwBzAHQAUgBvAHcAcwApACwAXABuACAAIAAgACAAIAAgACAAIABfAGMAbwBsACwAIABJAE4AVAAoACgAcABvAHMAaQB0AGkAbwBuACAALQAgADEAKQAgAC8AIABfAGMAbwBzAHQAUgBvAHcAcwApACAAKwAgADEALABcAG4AIAAgACAAIAAgACAAIAAgAF8AcgBvAHcALAAgAE0ATwBEACgAcABvAHMAaQB0AGkAbwBuACAALQAgADEALAAgAF8AYwBvAHMAdABSAG8AdwBzACkAIAArACAAMQAsAFwAbgAgACAAIAAgACAAIAAgACAAXwBjAG8AcwB0ACwAIABJAE4ARABFAFgAKABjAG8AcwB0AHMALABfAHIAbwB3ACwAMQApACwAXABuACAAIAAgACAAIAAgACAAIABfAHAAYQB5AG0AZQBuAHQALAAgAEkATgBEAEUAWAAoAHAAYQB5AG0AZQBuAHQAcwAsADEALABfAGMAbwBsACkALABcAG4AIAAgACAAIAAgACAAIAAgAF8AbgBlAHcAQQBsAGwAbwBjAGEAdABpAG8AbgAsACAASQBGACgAXwBjAG8AcwB0ADwAPQBfAHAAYQB5AG0AZQBuAHQALABfAGMAbwBzAHQALABfAHAAYQB5AG0AZQBuAHQAKQAsAFwAbgAgACAAIAAgACAAIAAgACAAXwBuAGUAdwBBAGwAbABvAGMAYQB0AGkAbwBuAHMALAAgAEkARgAoAF8AcwBlAHEAPQBwAG8AcwBpAHQAaQBvAG4ALABfAG4AZQB3AEEAbABsAG8AYwBhAHQAaQBvAG4ALAAwACkAKwBhAGwAbABvAGMAYQB0AGkAbwBuAHMALABcAG4AIAAgACAAIAAgACAAIAAgAF8AbgBlAHcAVABvAHQAYQBsACwATABBAE0AQgBEAEEAKABzAGUAcQAsAHAAbwBzACwAYQByAHIALABJAEYAKABzAGUAcQA9AHAAbwBzACwAYQByAHIALQBfAG4AZQB3AEEAbABsAG8AYwBhAHQAaQBvAG4ALABhAHIAcgApACkALABcAG4AIAAgACAAIAAgACAAIAAgAF8AbgBlAHcAQwBvAHMAdABzACwAXwBuAGUAdwBUAG8AdABhAGwAKABTAEUAUQBVAEUATgBDAEUAKABfAGMAbwBzAHQAUgBvAHcAcwApACwAXwByAG8AdwAsAGMAbwBzAHQAcwApACwAXABuACAAIAAgACAAIAAgACAAIABfAG4AZQB3AFAAYQB5AG0AZQBuAHQAcwAsAF8AbgBlAHcAVABvAHQAYQBsACgAUwBFAFEAVQBFAE4AQwBFACgALABfAHAAYQB5AG0AZQBuAHQAQwBvAGwAdQBtAG4AcwApACwAXwBjAG8AbAAsAHAAYQB5AG0AZQBuAHQAcwApACwAXABuACAAIAAgACAAIAAgACAAIABJAEYAKABcAG4AIAAgACAAIAAgACAAIAAgACAAIAAgACAAKABwAG8AcwBpAHQAaQBvAG4AIAArACAAMQApAD4AIABNAEEAWAAoAF8AcwBlAHEAKQAsAFwAbgAgACAAIAAgACAAIAAgACAAIAAgACAAIABfAG4AZQB3AEEAbABsAG8AYwBhAHQAaQBvAG4AcwAsAFwAbgAgACAAIAAgACAAIAAgACAAIAAgACAAIABhAGwAbABvAGMAYQB0AGUAXwBwAGEAeQBtAGUAbgB0ACgAXwBuAGUAdwBDAG8AcwB0AHMALABfAG4AZQB3AFAAYQB5AG0AZQBuAHQAcwAsAF8AbgBlAHcAQQBsAGwAbwBjAGEAdABpAG8AbgBzACwAcABvAHMAaQB0AGkAbwBuACAAKwAgADEAKQAgAFwAbgAgACAAIAAgACAAIAAgACAAKQBcAG4AIAAgACAAIAApAFwAbgApADsAXABuAFwAbgBhAGwAbABvAGMAYQB0AGUAXwBwAGEAeQBtAGUAbgB0AHMAXwB1AHMAYQBnAGUAIAA9AFwAbgAgACAAIAAgAEwARQBUACgAXABuACAAIAAgACAAIAAgACAAIABjAG8AcwB0AHMALABTAGgAZQBlAHQAMQAhAEQANAA6AEQAMQA1ACwAXABuACAAIAAgACAAIAAgACAAIABwAGEAeQBtAGUAbgB0AHMALABUAE8AUgBPAFcAKABTAGgAZQBlAHQAMQAhAEgANAA6AEgAOAApACwAXABuACAAIAAgACAAIAAgACAAIABlAG0AcAB0AHkAXwBhAHIAcgBhAHkALABNAEEASwBFAEEAUgBSAEEAWQAoAFIATwBXAFMAKABjAG8AcwB0AHMAKQAsAEMATwBMAFUATQBOAFMAKABwAGEAeQBtAGUAbgB0AHMAKQAsAEwAQQBNAEIARABBACgAcgAsAGMALAAwACkAKQAsAFwAbgAgACAAIAAgACAAIAAgACAAaABlAGEAZABlAHIALABIAFMAVABBAEMASwAoAFwAIgBcACIALABUAE8AUgBPAFcAKABTAGgAZQBlAHQAMQAhAEYANAA6AEYAOAApACkALABcAG4AIAAgACAAIAAgACAAIAAgAFYAUwBUAEEAQwBLACgAaABlAGEAZABlAHIALABIAFMAVABBAEMASwAoAFMAaABlAGUAdAAxACEAQgA0ADoAQgAxADUALABhAGwAbABvAGMAYQB0AGUAXwBwAGEAeQBtAGUAbgB0ACgAYwBvAHMAdABzACwAcABhAHkAbQBlAG4AdABzACwAZQBtAHAAdAB5AF8AYQByAHIAYQB5ACwAMQApACkAKQBcAG4AIAAgACAAIAApADsAIgB9AF0ALAAiAHAAcgBvAGoAZQBjAHQATgBhAG0AZQBzACIAOgBbACIAYQBsAGwAbwBjAGEAdABlAF8AcABhAHkAbQBlAG4AdAAiACwAIgBhAGwAbABvAGMAYQB0AGUAXwBwAGEAeQBtAGUAbgB0AHMAXwB1AHMAYQBnAGUAIgAsACIAVAByAGkAYQBsAC4AYQBsAGwAbwBjAGEAdABlAF8AcABhAHkAbQBlAG4AdAAiACwAIgBUAHIAaQBhAGwALgBhAGwAbABvAGMAYQB0AGUAXwBwAGEAeQBtAGUAbgB0AHMAXwB1AHMAYQBnAGU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AFEJSONBlob>
</file>

<file path=customXml/itemProps1.xml><?xml version="1.0" encoding="utf-8"?>
<ds:datastoreItem xmlns:ds="http://schemas.openxmlformats.org/officeDocument/2006/customXml" ds:itemID="{050B1E83-A016-4570-878A-82B88E2C9718}">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EDA</vt:lpstr>
      <vt:lpstr>Alternate</vt:lpstr>
      <vt:lpstr>Alternate2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2024-06-01T03:18:18Z</dcterms:modified>
</cp:coreProperties>
</file>