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C1B9E9-B614-4096-8634-592EFD29748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11" i="1" s="1" a="1"/>
  <c r="B3" i="3" a="1"/>
  <c r="B3" i="3" s="1"/>
  <c r="B3" i="2" a="1"/>
  <c r="B3" i="2" s="1"/>
  <c r="D11" i="1" l="1"/>
  <c r="F11" i="1" s="1" a="1"/>
  <c r="F11" i="1" s="1"/>
  <c r="H11" i="1" l="1" a="1"/>
  <c r="H11" i="1" s="1"/>
  <c r="E11" i="1" a="1"/>
  <c r="E11" i="1" s="1"/>
  <c r="K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<sst xmlns="http://schemas.openxmlformats.org/spreadsheetml/2006/main" count="52" uniqueCount="28">
  <si>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</si>
  <si>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</si>
  <si>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</si>
  <si>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</si>
  <si>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</si>
  <si>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</si>
  <si>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</si>
  <si>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</si>
  <si>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</si>
  <si>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</si>
  <si>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</si>
  <si>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</si>
  <si>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</si>
  <si>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</si>
  <si>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</si>
  <si>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</si>
  <si>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</si>
  <si>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</si>
  <si>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</si>
  <si>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</si>
  <si>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</si>
  <si>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December 9 - Corvette MARIGOLD (1,015t, 28/2/41), sunk by aircraft torpedo, Gibraltar Straits.</t>
  </si>
  <si>
    <t>December 6 - Landing craft mechanised (MkI), LCM No.98 (30-37t), lost by enemy action in Benghazi area</t>
  </si>
  <si>
    <t>December 11 - Escort destroyer BLEAN (1,050t, 23/3/42), sunk by U-boat torpedo, W of Oran, Algeria</t>
  </si>
  <si>
    <t>December 12 - Submarine TRAVELLER (1,090t, 10/4/42), lost, probably by depth-charges from Italian torpedo boat Gulf of Taranto. Formally paid off</t>
  </si>
  <si>
    <t>December 18 - Destroyer PARTRIDGE (1,540t, 22/2/42), sunk by U-boat torpedo, W Mediterranean</t>
  </si>
  <si>
    <t>December 28 - Tug ST ISSEY (810t, 1918), sunk, probably by U-boat off Benghazi, Libya</t>
  </si>
  <si>
    <t>Extract All Caps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</si>
</sst>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12" fillId="0" borderId="0" xfId="0" applyFont="1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11.8650457175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43"/>
  <sheetViews>
    <sheetView tabSelected="1" workbookViewId="0">
      <selection activeCell="N7" sqref="N7"/>
    </sheetView>
  </sheetViews>
  <sheetFormatPr defaultRowHeight="13.2" x14ac:dyDescent="0.25"/>
  <cols>
    <col min="2" max="2" width="10.88671875" customWidth="1"/>
  </cols>
  <sheetData>
    <row r="1" spans="1:11" x14ac:dyDescent="0.25">
      <c r="A1" s="1" t="s">
        <v>0</v>
      </c>
      <c r="B1" s="2" t="s">
        <v>1</v>
      </c>
      <c r="C1" s="2"/>
      <c r="D1" s="2"/>
    </row>
    <row r="2" spans="1:11" x14ac:dyDescent="0.25">
      <c r="A2" s="1" t="s">
        <v>2</v>
      </c>
      <c r="B2" s="2" t="s">
        <v>27</v>
      </c>
      <c r="C2" s="2"/>
      <c r="D2" s="2"/>
    </row>
    <row r="3" spans="1:11" x14ac:dyDescent="0.25">
      <c r="A3" s="1" t="s">
        <v>3</v>
      </c>
      <c r="B3" s="11">
        <v>45311</v>
      </c>
      <c r="C3" s="2"/>
      <c r="D3" s="2"/>
    </row>
    <row r="8" spans="1:11" x14ac:dyDescent="0.25">
      <c r="B8">
        <v>5</v>
      </c>
      <c r="C8" t="str">
        <f>_xlfn.XLOOKUP(B8,A38:A43,B38:B43)</f>
        <v>December 18 - Destroyer PARTRIDGE (1,540t, 22/2/42), sunk by U-boat torpedo, W Mediterranean</v>
      </c>
    </row>
    <row r="11" spans="1:11" x14ac:dyDescent="0.25">
      <c r="D11" t="str" cm="1">
        <f t="array" ref="D11:D23">_xlfn.TEXTSPLIT(C8,," ")</f>
        <v>December</v>
      </c>
      <c r="E11" t="b" cm="1">
        <f t="array" ref="E11:E23">EXACT(_xlfn.ANCHORARRAY(D11),UPPER(_xlfn.ANCHORARRAY(D11)))</f>
        <v>0</v>
      </c>
      <c r="F11" cm="1">
        <f t="array" ref="F11:F23">_xlfn.MAP(_xlfn.ANCHORARRAY(D11),_xlfn.LAMBDA(_xlpm.x,_xlfn.LET(_xlpm.z,MID(_xlpm.x,_xlfn.SEQUENCE(LEN(_xlpm.x),1,1),1),
     --AND((ROWS(_xlpm.z)&gt;1)*(CODE(_xlpm.z)&gt;=65)*(CODE(_xlpm.z)&lt;=90))
)))</f>
        <v>0</v>
      </c>
      <c r="H11" t="str" cm="1">
        <f t="array" ref="H11">_xlfn.TEXTJOIN(" ",TRUE,_xlfn._xlws.FILTER(_xlfn.ANCHORARRAY(D11),_xlfn.ANCHORARRAY(F11)=1))</f>
        <v>PARTRIDGE</v>
      </c>
      <c r="K11" t="str">
        <f>H11</f>
        <v>PARTRIDGE</v>
      </c>
    </row>
    <row r="12" spans="1:11" x14ac:dyDescent="0.25">
      <c r="D12" t="str">
        <v>18</v>
      </c>
      <c r="E12" t="b">
        <v>1</v>
      </c>
      <c r="F12">
        <v>0</v>
      </c>
      <c r="J12">
        <v>1</v>
      </c>
      <c r="K12" t="str">
        <f t="dataTable" ref="K12:K17" dt2D="0" dtr="0" r1="B8"/>
        <v>LCM</v>
      </c>
    </row>
    <row r="13" spans="1:11" x14ac:dyDescent="0.25">
      <c r="D13" t="str">
        <v>-</v>
      </c>
      <c r="E13" t="b">
        <v>1</v>
      </c>
      <c r="F13">
        <v>0</v>
      </c>
      <c r="J13">
        <v>2</v>
      </c>
      <c r="K13" t="str">
        <v>MARIGOLD</v>
      </c>
    </row>
    <row r="14" spans="1:11" x14ac:dyDescent="0.25">
      <c r="D14" t="str">
        <v>Destroyer</v>
      </c>
      <c r="E14" t="b">
        <v>0</v>
      </c>
      <c r="F14">
        <v>0</v>
      </c>
      <c r="J14">
        <v>3</v>
      </c>
      <c r="K14" t="str">
        <v>BLEAN</v>
      </c>
    </row>
    <row r="15" spans="1:11" x14ac:dyDescent="0.25">
      <c r="D15" t="str">
        <v>PARTRIDGE</v>
      </c>
      <c r="E15" t="b">
        <v>1</v>
      </c>
      <c r="F15">
        <v>1</v>
      </c>
      <c r="J15">
        <v>4</v>
      </c>
      <c r="K15" t="str">
        <v>TRAVELLER</v>
      </c>
    </row>
    <row r="16" spans="1:11" x14ac:dyDescent="0.25">
      <c r="D16" t="str">
        <v>(1,540t,</v>
      </c>
      <c r="E16" t="b">
        <v>0</v>
      </c>
      <c r="F16">
        <v>0</v>
      </c>
      <c r="J16">
        <v>5</v>
      </c>
      <c r="K16" t="str">
        <v>PARTRIDGE</v>
      </c>
    </row>
    <row r="17" spans="4:11" x14ac:dyDescent="0.25">
      <c r="D17" t="str">
        <v>22/2/42),</v>
      </c>
      <c r="E17" t="b">
        <v>1</v>
      </c>
      <c r="F17">
        <v>0</v>
      </c>
      <c r="J17">
        <v>6</v>
      </c>
      <c r="K17" t="str">
        <v>ST ISSEY</v>
      </c>
    </row>
    <row r="18" spans="4:11" x14ac:dyDescent="0.25">
      <c r="D18" t="str">
        <v>sunk</v>
      </c>
      <c r="E18" t="b">
        <v>0</v>
      </c>
      <c r="F18">
        <v>0</v>
      </c>
    </row>
    <row r="19" spans="4:11" x14ac:dyDescent="0.25">
      <c r="D19" t="str">
        <v>by</v>
      </c>
      <c r="E19" t="b">
        <v>0</v>
      </c>
      <c r="F19">
        <v>0</v>
      </c>
    </row>
    <row r="20" spans="4:11" x14ac:dyDescent="0.25">
      <c r="D20" t="str">
        <v>U-boat</v>
      </c>
      <c r="E20" t="b">
        <v>0</v>
      </c>
      <c r="F20">
        <v>0</v>
      </c>
    </row>
    <row r="21" spans="4:11" x14ac:dyDescent="0.25">
      <c r="D21" t="str">
        <v>torpedo,</v>
      </c>
      <c r="E21" t="b">
        <v>0</v>
      </c>
      <c r="F21">
        <v>0</v>
      </c>
    </row>
    <row r="22" spans="4:11" x14ac:dyDescent="0.25">
      <c r="D22" t="str">
        <v>W</v>
      </c>
      <c r="E22" t="b">
        <v>1</v>
      </c>
      <c r="F22">
        <v>0</v>
      </c>
    </row>
    <row r="23" spans="4:11" x14ac:dyDescent="0.25">
      <c r="D23" t="str">
        <v>Mediterranean</v>
      </c>
      <c r="E23" t="b">
        <v>0</v>
      </c>
      <c r="F23">
        <v>0</v>
      </c>
    </row>
    <row r="38" spans="1:2" x14ac:dyDescent="0.25">
      <c r="A38">
        <v>1</v>
      </c>
      <c r="B38" s="10" t="s">
        <v>22</v>
      </c>
    </row>
    <row r="39" spans="1:2" x14ac:dyDescent="0.25">
      <c r="A39">
        <v>2</v>
      </c>
      <c r="B39" t="s">
        <v>21</v>
      </c>
    </row>
    <row r="40" spans="1:2" x14ac:dyDescent="0.25">
      <c r="A40">
        <v>3</v>
      </c>
      <c r="B40" s="10" t="s">
        <v>23</v>
      </c>
    </row>
    <row r="41" spans="1:2" x14ac:dyDescent="0.25">
      <c r="A41">
        <v>4</v>
      </c>
      <c r="B41" t="s">
        <v>24</v>
      </c>
    </row>
    <row r="42" spans="1:2" x14ac:dyDescent="0.25">
      <c r="A42">
        <v>5</v>
      </c>
      <c r="B42" t="s">
        <v>25</v>
      </c>
    </row>
    <row r="43" spans="1:2" ht="15" x14ac:dyDescent="0.25">
      <c r="A43">
        <v>6</v>
      </c>
      <c r="B43" s="9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21-Jan-2024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21-Jan-2024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2024-01-22T01:24:17Z</dcterms:modified>
</cp:coreProperties>
</file>