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ThisWorkbook" defaultThemeVersion="202300"/>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53D647C2-E5A4-4C66-A179-E17E823C9DD8}" xr6:coauthVersionLast="47" xr6:coauthVersionMax="47" xr10:uidLastSave="{00000000-0000-0000-0000-000000000000}"/>
  <bookViews>
    <workbookView xWindow="-108" yWindow="-108" windowWidth="23256" windowHeight="12456" xr2:uid="{4D370DF4-3C71-4D6D-AE9D-E6E375992910}"/>
  </bookViews>
  <sheets>
    <sheet name="Case" sheetId="1" r:id="rId1"/>
    <sheet name="The_Map_for_the_Training_Case" sheetId="4" r:id="rId2"/>
    <sheet name="Map_Copy" sheetId="7" r:id="rId3"/>
    <sheet name="Data Table Example" sheetId="6" r:id="rId4"/>
  </sheets>
  <definedNames>
    <definedName name="_m">Map_Copy!$B$2:$AQ$30</definedName>
    <definedName name="_map">The_Map_for_the_Training_Case!$B$2:$AQ$30</definedName>
  </definedName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19" i="1" l="1" a="1"/>
  <c r="E119" i="1" s="1"/>
  <c r="E120" i="1" a="1"/>
  <c r="E120" i="1" s="1"/>
  <c r="E121" i="1" a="1"/>
  <c r="E121" i="1" s="1"/>
  <c r="E122" i="1" a="1"/>
  <c r="E122" i="1" s="1"/>
  <c r="E123" i="1" a="1"/>
  <c r="E123" i="1" s="1"/>
  <c r="E124" i="1" a="1"/>
  <c r="E124" i="1" s="1"/>
  <c r="E125" i="1" a="1"/>
  <c r="E125" i="1" s="1"/>
  <c r="E126" i="1" a="1"/>
  <c r="E126" i="1" s="1"/>
  <c r="E127" i="1" a="1"/>
  <c r="E127" i="1" s="1"/>
  <c r="E128" i="1" a="1"/>
  <c r="E128" i="1" s="1"/>
  <c r="E129" i="1" a="1"/>
  <c r="E129" i="1" s="1"/>
  <c r="E130" i="1" a="1"/>
  <c r="E130" i="1" s="1"/>
  <c r="E131" i="1" a="1"/>
  <c r="E131" i="1" s="1"/>
  <c r="E132" i="1" a="1"/>
  <c r="E132" i="1" s="1"/>
  <c r="E133" i="1" a="1"/>
  <c r="E133" i="1" s="1"/>
  <c r="E134" i="1" a="1"/>
  <c r="E134" i="1" s="1"/>
  <c r="E135" i="1" a="1"/>
  <c r="E135" i="1" s="1"/>
  <c r="E136" i="1" a="1"/>
  <c r="E136" i="1" s="1"/>
  <c r="E137" i="1" a="1"/>
  <c r="E137" i="1" s="1"/>
  <c r="E138" i="1" a="1"/>
  <c r="E138" i="1" s="1"/>
  <c r="E118" i="1" a="1"/>
  <c r="E118" i="1" s="1"/>
  <c r="G109" i="1" a="1"/>
  <c r="G109" i="1" s="1"/>
  <c r="G110" i="1" a="1"/>
  <c r="G110" i="1" s="1"/>
  <c r="G112" i="1" a="1"/>
  <c r="G112" i="1" s="1"/>
  <c r="G111" i="1" a="1"/>
  <c r="G111" i="1" s="1"/>
  <c r="E70" i="1" a="1"/>
  <c r="E70" i="1" s="1"/>
  <c r="E71" i="1" a="1"/>
  <c r="E71" i="1" s="1"/>
  <c r="E72" i="1" a="1"/>
  <c r="E72" i="1" s="1"/>
  <c r="E73" i="1" a="1"/>
  <c r="E73" i="1" s="1"/>
  <c r="E74" i="1" a="1"/>
  <c r="E74" i="1" s="1"/>
  <c r="E75" i="1" a="1"/>
  <c r="E75" i="1" s="1"/>
  <c r="E76" i="1" a="1"/>
  <c r="E76" i="1" s="1"/>
  <c r="E77" i="1" a="1"/>
  <c r="E77" i="1" s="1"/>
  <c r="E78" i="1" a="1"/>
  <c r="E78" i="1" s="1"/>
  <c r="E79" i="1" a="1"/>
  <c r="E79" i="1" s="1"/>
  <c r="E80" i="1" a="1"/>
  <c r="E80" i="1" s="1"/>
  <c r="E81" i="1" a="1"/>
  <c r="E81" i="1" s="1"/>
  <c r="E82" i="1" a="1"/>
  <c r="E82" i="1" s="1"/>
  <c r="E83" i="1" a="1"/>
  <c r="E83" i="1" s="1"/>
  <c r="E84" i="1" a="1"/>
  <c r="E84" i="1" s="1"/>
  <c r="E85" i="1" a="1"/>
  <c r="E85" i="1" s="1"/>
  <c r="E86" i="1" a="1"/>
  <c r="E86" i="1" s="1"/>
  <c r="E87" i="1" a="1"/>
  <c r="E87" i="1" s="1"/>
  <c r="E88" i="1" a="1"/>
  <c r="E88" i="1" s="1"/>
  <c r="E89" i="1" a="1"/>
  <c r="E89" i="1" s="1"/>
  <c r="E69" i="1" a="1"/>
  <c r="E69" i="1" s="1"/>
  <c r="AZ30" i="7"/>
  <c r="AZ29" i="7"/>
  <c r="AZ28" i="7"/>
  <c r="AZ27" i="7"/>
  <c r="AZ26" i="7"/>
  <c r="AZ25" i="7"/>
  <c r="AZ24" i="7"/>
  <c r="AZ23" i="7"/>
  <c r="AZ22" i="7"/>
  <c r="AZ21" i="7"/>
  <c r="AZ20" i="7"/>
  <c r="AZ19" i="7"/>
  <c r="AZ18" i="7"/>
  <c r="BW7" i="7" a="1"/>
  <c r="BW7" i="7" s="1"/>
  <c r="AQ1" i="7"/>
  <c r="AP1" i="7"/>
  <c r="AO1" i="7"/>
  <c r="AN1" i="7"/>
  <c r="AM1" i="7"/>
  <c r="AL1" i="7"/>
  <c r="AK1" i="7"/>
  <c r="AJ1" i="7"/>
  <c r="AI1" i="7"/>
  <c r="AH1" i="7"/>
  <c r="AG1" i="7"/>
  <c r="AF1" i="7"/>
  <c r="AE1" i="7"/>
  <c r="AD1" i="7"/>
  <c r="AC1" i="7"/>
  <c r="AB1" i="7"/>
  <c r="AA1" i="7"/>
  <c r="Z1" i="7"/>
  <c r="Y1" i="7"/>
  <c r="X1" i="7"/>
  <c r="W1" i="7"/>
  <c r="V1" i="7"/>
  <c r="U1" i="7"/>
  <c r="T1" i="7"/>
  <c r="S1" i="7"/>
  <c r="R1" i="7"/>
  <c r="Q1" i="7"/>
  <c r="P1" i="7"/>
  <c r="O1" i="7"/>
  <c r="N1" i="7"/>
  <c r="M1" i="7"/>
  <c r="L1" i="7"/>
  <c r="K1" i="7"/>
  <c r="J1" i="7"/>
  <c r="I1" i="7"/>
  <c r="H1" i="7"/>
  <c r="G1" i="7"/>
  <c r="F1" i="7"/>
  <c r="E1" i="7"/>
  <c r="E36" i="1"/>
  <c r="E37" i="1"/>
  <c r="E38" i="1"/>
  <c r="E39" i="1"/>
  <c r="E40" i="1"/>
  <c r="E41" i="1"/>
  <c r="E42" i="1"/>
  <c r="E43" i="1"/>
  <c r="E44" i="1"/>
  <c r="E45" i="1"/>
  <c r="E35" i="1"/>
  <c r="E259" i="1"/>
  <c r="F21" i="6"/>
  <c r="F22" i="6"/>
  <c r="F23" i="6"/>
  <c r="F24" i="6"/>
  <c r="F25" i="6"/>
  <c r="F20" i="6"/>
  <c r="F16" i="6"/>
  <c r="E179" i="1"/>
  <c r="B108" i="1"/>
  <c r="AZ21" i="4"/>
  <c r="AZ20" i="4"/>
  <c r="AZ24" i="4"/>
  <c r="AZ23" i="4"/>
  <c r="AZ19" i="4"/>
  <c r="AZ30" i="4"/>
  <c r="AZ29" i="4"/>
  <c r="AZ28" i="4"/>
  <c r="AZ27" i="4"/>
  <c r="AZ26" i="4"/>
  <c r="AZ25" i="4"/>
  <c r="AZ18" i="4"/>
  <c r="AZ22" i="4"/>
  <c r="F1" i="4"/>
  <c r="G1" i="4"/>
  <c r="H1" i="4"/>
  <c r="I1" i="4"/>
  <c r="J1" i="4"/>
  <c r="K1" i="4"/>
  <c r="L1" i="4"/>
  <c r="M1" i="4"/>
  <c r="N1" i="4"/>
  <c r="O1" i="4"/>
  <c r="P1" i="4"/>
  <c r="Q1" i="4"/>
  <c r="R1" i="4"/>
  <c r="S1" i="4"/>
  <c r="T1" i="4"/>
  <c r="U1" i="4"/>
  <c r="V1" i="4"/>
  <c r="W1" i="4"/>
  <c r="X1" i="4"/>
  <c r="Y1" i="4"/>
  <c r="Z1" i="4"/>
  <c r="AA1" i="4"/>
  <c r="AB1" i="4"/>
  <c r="AC1" i="4"/>
  <c r="AD1" i="4"/>
  <c r="AE1" i="4"/>
  <c r="AF1" i="4"/>
  <c r="AG1" i="4"/>
  <c r="AH1" i="4"/>
  <c r="AI1" i="4"/>
  <c r="AJ1" i="4"/>
  <c r="AK1" i="4"/>
  <c r="AL1" i="4"/>
  <c r="AM1" i="4"/>
  <c r="AN1" i="4"/>
  <c r="AO1" i="4"/>
  <c r="AP1" i="4"/>
  <c r="AQ1" i="4"/>
  <c r="E1" i="4"/>
  <c r="E303" i="1"/>
  <c r="E221" i="1"/>
  <c r="C303" i="1"/>
  <c r="C259" i="1"/>
  <c r="C221" i="1"/>
  <c r="C179" i="1"/>
  <c r="C140" i="1"/>
  <c r="C91" i="1"/>
  <c r="F27" i="6" l="1"/>
  <c r="BW7" i="4" a="1"/>
  <c r="B28" i="6" l="1"/>
  <c r="BW7" i="4"/>
  <c r="E140" i="1" l="1"/>
  <c r="E91" i="1"/>
  <c r="E4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<sst xmlns="http://schemas.openxmlformats.org/spreadsheetml/2006/main" count="710" uniqueCount="210">
  <si>
    <t>Case Author</t>
  </si>
  <si>
    <t>Harry Seiders</t>
  </si>
  <si>
    <t>Game #</t>
  </si>
  <si>
    <t>Points</t>
  </si>
  <si>
    <t>Answer</t>
  </si>
  <si>
    <t>Questions</t>
  </si>
  <si>
    <t>Level 1</t>
  </si>
  <si>
    <t>Level</t>
  </si>
  <si>
    <t>Example1</t>
  </si>
  <si>
    <t>Level 2</t>
  </si>
  <si>
    <t>Example2</t>
  </si>
  <si>
    <t>Level 3</t>
  </si>
  <si>
    <t>Medium</t>
  </si>
  <si>
    <t>Example3</t>
  </si>
  <si>
    <t>Level 4</t>
  </si>
  <si>
    <t>Hard</t>
  </si>
  <si>
    <t>Example4</t>
  </si>
  <si>
    <t>Level 5</t>
  </si>
  <si>
    <t>Example5</t>
  </si>
  <si>
    <t>Easy</t>
  </si>
  <si>
    <t>Level 6</t>
  </si>
  <si>
    <t>Level 7</t>
  </si>
  <si>
    <t>Example6</t>
  </si>
  <si>
    <t>Example7</t>
  </si>
  <si>
    <t>Instructions</t>
  </si>
  <si>
    <t/>
  </si>
  <si>
    <t>Section Code</t>
  </si>
  <si>
    <t>BQ1</t>
  </si>
  <si>
    <t>COUNTIFS</t>
  </si>
  <si>
    <t>EXAMPLE</t>
  </si>
  <si>
    <t>Very Hard</t>
  </si>
  <si>
    <t>BONUS QUESTION 1</t>
  </si>
  <si>
    <t>B</t>
  </si>
  <si>
    <t>C</t>
  </si>
  <si>
    <t>D</t>
  </si>
  <si>
    <t>🦆</t>
  </si>
  <si>
    <t>🌴</t>
  </si>
  <si>
    <t>🏠</t>
  </si>
  <si>
    <t>🏡</t>
  </si>
  <si>
    <t>Factory</t>
  </si>
  <si>
    <t>🏭</t>
  </si>
  <si>
    <t>Bank</t>
  </si>
  <si>
    <t>🏦</t>
  </si>
  <si>
    <t>School</t>
  </si>
  <si>
    <t>🏫</t>
  </si>
  <si>
    <t>Hospital</t>
  </si>
  <si>
    <t>🏥</t>
  </si>
  <si>
    <t>Duck</t>
  </si>
  <si>
    <t>Palm Tree</t>
  </si>
  <si>
    <t>🌳</t>
  </si>
  <si>
    <t>Fish</t>
  </si>
  <si>
    <t>🐟</t>
  </si>
  <si>
    <t>Hanna</t>
  </si>
  <si>
    <t>🐒</t>
  </si>
  <si>
    <t>Banana</t>
  </si>
  <si>
    <t>Deciduous Tree</t>
  </si>
  <si>
    <t>Bear</t>
  </si>
  <si>
    <t>🐻</t>
  </si>
  <si>
    <t>🍌</t>
  </si>
  <si>
    <t>Water</t>
  </si>
  <si>
    <t>Land</t>
  </si>
  <si>
    <t>Beach</t>
  </si>
  <si>
    <t>Map Legend</t>
  </si>
  <si>
    <t>When dealing with Maps, here are some items you probably want to do.</t>
  </si>
  <si>
    <t>Perhaps naming the map as a named range</t>
  </si>
  <si>
    <t>Question your hobbies</t>
  </si>
  <si>
    <t xml:space="preserve"> </t>
  </si>
  <si>
    <t>Item on Map</t>
  </si>
  <si>
    <t>Hint 1: Did you know that you can do a find a replace based on cell formatting?</t>
  </si>
  <si>
    <t>Hint 2: Before you try anything make sure you have a copy of the map.</t>
  </si>
  <si>
    <t>Very Easy</t>
  </si>
  <si>
    <t>INDIRECT Function</t>
  </si>
  <si>
    <t>U13</t>
  </si>
  <si>
    <t>R9</t>
  </si>
  <si>
    <t>Y19</t>
  </si>
  <si>
    <t>AA22</t>
  </si>
  <si>
    <t>M26</t>
  </si>
  <si>
    <t>AI22</t>
  </si>
  <si>
    <t>AF16</t>
  </si>
  <si>
    <t>AF7</t>
  </si>
  <si>
    <t>I15</t>
  </si>
  <si>
    <t>O27</t>
  </si>
  <si>
    <t>AH3</t>
  </si>
  <si>
    <t>S20</t>
  </si>
  <si>
    <t>F5</t>
  </si>
  <si>
    <t>AD14</t>
  </si>
  <si>
    <t>AJ21</t>
  </si>
  <si>
    <t>V13</t>
  </si>
  <si>
    <t>AM22</t>
  </si>
  <si>
    <t>G13</t>
  </si>
  <si>
    <t>AH6</t>
  </si>
  <si>
    <t>AB7</t>
  </si>
  <si>
    <t>Map Location</t>
  </si>
  <si>
    <t>Location</t>
  </si>
  <si>
    <t>ROWS and COLUMNS will give the number of rows or columns in a given range</t>
  </si>
  <si>
    <t>It is important to consider if you can move in all 8 directions or just N,S,E,W</t>
  </si>
  <si>
    <t>Help Hanna the Monkey !</t>
  </si>
  <si>
    <t>Determine how long it will take Hanna to get to the following locations.</t>
  </si>
  <si>
    <t>She will always start on Cell S9 (do not count the starting cell in your calculation)</t>
  </si>
  <si>
    <t xml:space="preserve">So, If Hanna went from S9 to S11, she will have moved 2 cells not 3. </t>
  </si>
  <si>
    <t>G9</t>
  </si>
  <si>
    <t>AJ9</t>
  </si>
  <si>
    <t>AH13</t>
  </si>
  <si>
    <t>M20</t>
  </si>
  <si>
    <t>AN9</t>
  </si>
  <si>
    <t>AI5</t>
  </si>
  <si>
    <t>AC5</t>
  </si>
  <si>
    <t>U7</t>
  </si>
  <si>
    <t>X5</t>
  </si>
  <si>
    <t>U24</t>
  </si>
  <si>
    <t>K24</t>
  </si>
  <si>
    <t>Z19</t>
  </si>
  <si>
    <t>AM10</t>
  </si>
  <si>
    <t>AD20</t>
  </si>
  <si>
    <t>H18</t>
  </si>
  <si>
    <t>AA20</t>
  </si>
  <si>
    <t>M8</t>
  </si>
  <si>
    <t>ROWS,COLUMNS,INDIRECT,LET</t>
  </si>
  <si>
    <t>Now is a good time to learn about LET</t>
  </si>
  <si>
    <t>The LET Function allows you to build multiple functions in one formula and refer back to them.</t>
  </si>
  <si>
    <t>LET(name1,name_value1,output or name2,…,output)</t>
  </si>
  <si>
    <t>The final argument to the function will be what is displayed</t>
  </si>
  <si>
    <t>LET(a,1,b,2,c,45/15,a+b+c+4)</t>
  </si>
  <si>
    <t>ROWS,COLUMNS,INDIRECT,LET, MAX</t>
  </si>
  <si>
    <t>HANNA felt going in 4 directions was too slow</t>
  </si>
  <si>
    <t>Now she can move in all 8 directions</t>
  </si>
  <si>
    <t>FORBIDDEN KNOWLEDGE</t>
  </si>
  <si>
    <t>This is the Last Hanna Level I Promise</t>
  </si>
  <si>
    <t>DATA Tables</t>
  </si>
  <si>
    <t>Have Hanna go to that Banana and then go to the Bear (Cell V14)</t>
  </si>
  <si>
    <t>From the new starting position listed find the closest Banana.</t>
  </si>
  <si>
    <t>What is the total time Hanna Travel to the Banana and to the Bear</t>
  </si>
  <si>
    <t>Banana Locations</t>
  </si>
  <si>
    <t>The What-If Data Table in Excel is a powerful tool used to analyze how changing one or two input values impacts a formula's output. A one-variable data table allows you to observe how different values in one input affect a result, while a two-variable data table analyzes how combinations of two inputs influence a single formula. To use it, set up your formula, arrange input values (in rows or columns), and apply the Data Table feature from the "What-If Analysis" menu under the "Data" tab, specifying the appropriate input cells.</t>
  </si>
  <si>
    <t>Hanna's New Starting Location</t>
  </si>
  <si>
    <t>K25</t>
  </si>
  <si>
    <t>P10</t>
  </si>
  <si>
    <t>R24</t>
  </si>
  <si>
    <t>V15</t>
  </si>
  <si>
    <t>I19</t>
  </si>
  <si>
    <t>AL6</t>
  </si>
  <si>
    <t>Z7</t>
  </si>
  <si>
    <t>T8</t>
  </si>
  <si>
    <t>U12</t>
  </si>
  <si>
    <t>O14</t>
  </si>
  <si>
    <t>G19</t>
  </si>
  <si>
    <t>C3</t>
  </si>
  <si>
    <t>L25</t>
  </si>
  <si>
    <t>M27</t>
  </si>
  <si>
    <t>F4</t>
  </si>
  <si>
    <t>X20</t>
  </si>
  <si>
    <t>Z20</t>
  </si>
  <si>
    <t>C5</t>
  </si>
  <si>
    <t>D8</t>
  </si>
  <si>
    <t>The Above Cell Will Drive the Data Table</t>
  </si>
  <si>
    <t>&lt;--This Formula is driven off of cell B16</t>
  </si>
  <si>
    <t>Distance from the New Starting Location</t>
  </si>
  <si>
    <t>AC12</t>
  </si>
  <si>
    <t>AJ6</t>
  </si>
  <si>
    <t>&lt;---Point this Cell to the Answer you want, Currently it is pointing to the F27 which is the closest banana but you must now get that banana to the Bear and get the total time</t>
  </si>
  <si>
    <t>From the new starting position listed find the closest Banana.(Hanna Can Move in all 8 Directions)</t>
  </si>
  <si>
    <t>OFFSET</t>
  </si>
  <si>
    <t>The **OFFSET** formula in Excel returns a reference to a range that is offset from a specified starting point, based on a given number of rows and columns. It has the syntax `=OFFSET(reference, rows, cols, [height], [width])`, where `reference` is the starting cell, `rows` and `cols` determine the position of the offset, and optional `height` and `width` define the size of the returned range. This formula is useful for creating dynamic ranges that adjust automatically when data changes or expands.</t>
  </si>
  <si>
    <t>How Many Ducks are within 2 cells of the following locations?</t>
  </si>
  <si>
    <t>Road</t>
  </si>
  <si>
    <t>Do not count the starting square but do count the ending square which will be the cell with the symbol</t>
  </si>
  <si>
    <t>You are given a starting location and a map symbol that you must travel to</t>
  </si>
  <si>
    <t>You will need a copy of the Map, a Data Table and you need to become comfortable with Circular References.</t>
  </si>
  <si>
    <t xml:space="preserve">Yep Circular references can work in Excel </t>
  </si>
  <si>
    <t>you need to go into your options</t>
  </si>
  <si>
    <t>Go to the Formula tab and check the box to allow iterative calculations</t>
  </si>
  <si>
    <t>You will also need an IF Function and the MIN Function</t>
  </si>
  <si>
    <t>Starting Location</t>
  </si>
  <si>
    <t>Ending Location</t>
  </si>
  <si>
    <t>Z8</t>
  </si>
  <si>
    <t>House_A</t>
  </si>
  <si>
    <t>House_B</t>
  </si>
  <si>
    <t>G7</t>
  </si>
  <si>
    <t>L15</t>
  </si>
  <si>
    <t>L13</t>
  </si>
  <si>
    <t>M17</t>
  </si>
  <si>
    <t>S17</t>
  </si>
  <si>
    <t>Q21</t>
  </si>
  <si>
    <t>G6</t>
  </si>
  <si>
    <t>N17</t>
  </si>
  <si>
    <t>AK7</t>
  </si>
  <si>
    <t>P23</t>
  </si>
  <si>
    <t>Z10</t>
  </si>
  <si>
    <t>H7</t>
  </si>
  <si>
    <t>Y17</t>
  </si>
  <si>
    <t>Z12</t>
  </si>
  <si>
    <t>Z14</t>
  </si>
  <si>
    <t>Z16</t>
  </si>
  <si>
    <t>P22</t>
  </si>
  <si>
    <t>&lt;--B29:B48 are the results you would get by changing cell B16 with Cells A29:A48</t>
  </si>
  <si>
    <t>Training Case - MAPS</t>
  </si>
  <si>
    <t>This is a training case for working with maps.
If you want to do well in the excel battles, you will need to know how to deal with maps.
Maps are a good example of how excel is abused to make it do things it was not inteded to do, yet do them well.
Once you get comfortable with the logic of maps, it will be worth your time to start building, or borrowing, Lambda functions to help you in the future 
Each of the levels will give you a strong hint (The needed functions and a brief explanation) and you will need to learn how they work.
You mave have to do additional research by using the help or the function insert to see all options
You are given 60 minutes to enter your answers on the flexiquiz site</t>
  </si>
  <si>
    <t>Make a copy of the map</t>
  </si>
  <si>
    <t>Rename the map tab to something smaller and easier to rewrite</t>
  </si>
  <si>
    <t>Give a count of how many times the following items appear on the map (do NOT count the items in the map legend)</t>
  </si>
  <si>
    <t>How many ducks are on the water?</t>
  </si>
  <si>
    <t>The Indirect function will pull the data from the cell it references (It can even refer to other Sheets if you tell it to)</t>
  </si>
  <si>
    <t>Please show the symbol that appears on the following locations on the map</t>
  </si>
  <si>
    <t>These functions can be used to determine distance in the map case</t>
  </si>
  <si>
    <t>She can only move North, South, East and West. (No Diagonals) and travels 1 cell per minute.</t>
  </si>
  <si>
    <t>She will still start in Cell S9 and you still do not count the starting square</t>
  </si>
  <si>
    <t>A Partial Solution has been set up with a data table on the Data Table Example tab</t>
  </si>
  <si>
    <t>Hint :The Height and Width portion of the OFFSET function is key in this task.</t>
  </si>
  <si>
    <t>You can only travel on the road (No Diagonals)</t>
  </si>
  <si>
    <t>What is the Quickest Time Possible while staying on the road? (you travel at the same speed as Hanna; 1 cell = 1 minute)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</si>
</sst>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5" formatCode="h:mm;@"/>
    <numFmt numFmtId="166" formatCode="_(* #,##0_);_(* \(#,##0\);_(* &quot;-&quot;??_);_(@_)"/>
  </numFmts>
  <fonts count="21">
    <font>
      <sz val="11"/>
      <color theme="1"/>
      <name val="Aptos Narrow"/>
      <family val="2"/>
      <scheme val="minor"/>
    </font>
    <font>
      <sz val="11"/>
      <color theme="1"/>
      <name val="Roboto"/>
    </font>
    <font>
      <sz val="11"/>
      <name val="Roboto"/>
    </font>
    <font>
      <b/>
      <sz val="18"/>
      <color theme="0"/>
      <name val="ROBOTECH GP"/>
      <family val="2"/>
    </font>
    <font>
      <sz val="12"/>
      <color theme="1"/>
      <name val="Roboto"/>
    </font>
    <font>
      <u/>
      <sz val="11"/>
      <color theme="10"/>
      <name val="Aptos Narrow"/>
      <family val="2"/>
      <scheme val="minor"/>
    </font>
    <font>
      <b/>
      <sz val="11"/>
      <name val="Roboto"/>
    </font>
    <font>
      <b/>
      <sz val="11"/>
      <color theme="0"/>
      <name val="Roboto"/>
    </font>
    <font>
      <b/>
      <sz val="18"/>
      <color theme="0"/>
      <name val="Roboto"/>
    </font>
    <font>
      <b/>
      <sz val="14"/>
      <color theme="0"/>
      <name val="Roboto"/>
    </font>
    <font>
      <b/>
      <sz val="20"/>
      <color theme="0"/>
      <name val="Roboto"/>
    </font>
    <font>
      <i/>
      <sz val="10"/>
      <color theme="1"/>
      <name val="Roboto"/>
    </font>
    <font>
      <b/>
      <sz val="11"/>
      <color theme="1"/>
      <name val="Roboto"/>
    </font>
    <font>
      <sz val="11"/>
      <color theme="1"/>
      <name val="Aptos Narrow"/>
      <family val="2"/>
      <scheme val="minor"/>
    </font>
    <font>
      <sz val="8"/>
      <name val="Aptos Narrow"/>
      <family val="2"/>
      <scheme val="minor"/>
    </font>
    <font>
      <b/>
      <sz val="12"/>
      <color theme="1"/>
      <name val="Roboto"/>
    </font>
    <font>
      <b/>
      <sz val="16"/>
      <color theme="0"/>
      <name val="ROBOTECH GP"/>
      <family val="2"/>
    </font>
    <font>
      <sz val="11"/>
      <color rgb="FF806000"/>
      <name val="Roboto"/>
    </font>
    <font>
      <sz val="12"/>
      <color rgb="FF806000"/>
      <name val="Roboto"/>
    </font>
    <font>
      <b/>
      <sz val="12"/>
      <color rgb="FF806000"/>
      <name val="Roboto"/>
    </font>
    <font>
      <sz val="11"/>
      <color rgb="FFFF0000"/>
      <name val="Roboto"/>
    </font>
  </fonts>
  <fills count="13">
    <fill>
      <patternFill patternType="none"/>
    </fill>
    <fill>
      <patternFill patternType="gray125"/>
    </fill>
    <fill>
      <gradientFill>
        <stop position="0">
          <color rgb="FF007B00"/>
        </stop>
        <stop position="1">
          <color rgb="FF020024"/>
        </stop>
      </gradientFill>
    </fill>
    <fill>
      <patternFill patternType="solid">
        <fgColor rgb="FF228AB8"/>
        <bgColor indexed="64"/>
      </patternFill>
    </fill>
    <fill>
      <patternFill patternType="solid">
        <fgColor rgb="FF006837"/>
        <bgColor indexed="64"/>
      </patternFill>
    </fill>
    <fill>
      <patternFill patternType="solid">
        <fgColor rgb="FF007B00"/>
        <bgColor indexed="64"/>
      </patternFill>
    </fill>
    <fill>
      <patternFill patternType="solid">
        <fgColor theme="9" tint="0.79998168889431442"/>
        <bgColor indexed="64"/>
      </patternFill>
    </fill>
    <fill>
      <patternFill patternType="solid">
        <fgColor theme="4" tint="0.39997558519241921"/>
        <bgColor indexed="64"/>
      </patternFill>
    </fill>
    <fill>
      <patternFill patternType="solid">
        <fgColor rgb="FFFFFF00"/>
        <bgColor indexed="64"/>
      </patternFill>
    </fill>
    <fill>
      <patternFill patternType="solid">
        <fgColor theme="9" tint="0.39997558519241921"/>
        <bgColor indexed="64"/>
      </patternFill>
    </fill>
    <fill>
      <patternFill patternType="solid">
        <fgColor theme="5" tint="-0.249977111117893"/>
        <bgColor indexed="64"/>
      </patternFill>
    </fill>
    <fill>
      <patternFill patternType="solid">
        <fgColor theme="8" tint="0.79998168889431442"/>
        <bgColor indexed="64"/>
      </patternFill>
    </fill>
    <fill>
      <patternFill patternType="solid">
        <fgColor theme="7" tint="0.79998168889431442"/>
        <bgColor indexed="64"/>
      </patternFill>
    </fill>
  </fills>
  <borders count="30">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left>
      <right style="thin">
        <color theme="0"/>
      </right>
      <top style="thin">
        <color theme="0"/>
      </top>
      <bottom style="thin">
        <color theme="0"/>
      </bottom>
      <diagonal/>
    </border>
    <border>
      <left style="thin">
        <color theme="0" tint="-0.499984740745262"/>
      </left>
      <right/>
      <top style="thin">
        <color theme="0" tint="-0.499984740745262"/>
      </top>
      <bottom style="thin">
        <color theme="0" tint="-0.499984740745262"/>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
    <xf numFmtId="0" fontId="0" fillId="0" borderId="0"/>
    <xf numFmtId="0" fontId="5" fillId="0" borderId="0" applyNumberFormat="0" applyFill="0" applyBorder="0" applyAlignment="0" applyProtection="0"/>
    <xf numFmtId="43" fontId="13" fillId="0" borderId="0" applyFont="0" applyFill="0" applyBorder="0" applyAlignment="0" applyProtection="0"/>
  </cellStyleXfs>
  <cellXfs count="88">
    <xf numFmtId="0" fontId="0" fillId="0" borderId="0" xfId="0"/>
    <xf numFmtId="0" fontId="7" fillId="3" borderId="17" xfId="0" applyFont="1" applyFill="1" applyBorder="1" applyAlignment="1">
      <alignment horizontal="center" vertical="center"/>
    </xf>
    <xf numFmtId="0" fontId="7" fillId="3" borderId="17" xfId="0" applyFont="1" applyFill="1" applyBorder="1" applyAlignment="1">
      <alignment horizontal="center" vertical="center" wrapText="1"/>
    </xf>
    <xf numFmtId="0" fontId="9" fillId="5" borderId="17" xfId="0" applyFont="1" applyFill="1" applyBorder="1" applyAlignment="1">
      <alignment horizontal="center" vertical="center"/>
    </xf>
    <xf numFmtId="0" fontId="11" fillId="6" borderId="17" xfId="0" applyFont="1" applyFill="1" applyBorder="1" applyAlignment="1">
      <alignment horizontal="center" vertical="center"/>
    </xf>
    <xf numFmtId="1" fontId="8" fillId="4" borderId="13" xfId="0" applyNumberFormat="1" applyFont="1" applyFill="1" applyBorder="1" applyAlignment="1">
      <alignment horizontal="center" vertical="center"/>
    </xf>
    <xf numFmtId="0" fontId="1" fillId="0" borderId="0" xfId="0" applyFont="1"/>
    <xf numFmtId="0" fontId="2" fillId="0" borderId="0" xfId="0" applyFont="1"/>
    <xf numFmtId="0" fontId="1" fillId="0" borderId="0" xfId="0" applyFont="1" applyAlignment="1">
      <alignment horizontal="center"/>
    </xf>
    <xf numFmtId="0" fontId="1" fillId="0" borderId="0" xfId="0" applyFont="1" applyAlignment="1">
      <alignment vertical="top" wrapText="1"/>
    </xf>
    <xf numFmtId="0" fontId="1" fillId="0" borderId="0" xfId="0" applyFont="1" applyAlignment="1">
      <alignment horizontal="center" vertical="top" wrapText="1"/>
    </xf>
    <xf numFmtId="0" fontId="4" fillId="0" borderId="0" xfId="0" applyFont="1" applyAlignment="1">
      <alignment vertical="top" wrapText="1"/>
    </xf>
    <xf numFmtId="3" fontId="1" fillId="0" borderId="0" xfId="0" applyNumberFormat="1" applyFont="1" applyAlignment="1">
      <alignment horizontal="center"/>
    </xf>
    <xf numFmtId="0" fontId="19" fillId="0" borderId="12" xfId="0" applyFont="1" applyBorder="1" applyAlignment="1">
      <alignment horizontal="center" vertical="center"/>
    </xf>
    <xf numFmtId="0" fontId="17" fillId="0" borderId="12" xfId="0" applyFont="1" applyBorder="1" applyAlignment="1">
      <alignment horizontal="center" vertical="center" wrapText="1"/>
    </xf>
    <xf numFmtId="0" fontId="18" fillId="0" borderId="12" xfId="0" applyFont="1" applyBorder="1" applyAlignment="1">
      <alignment horizontal="center" vertical="center" wrapText="1"/>
    </xf>
    <xf numFmtId="0" fontId="10" fillId="0" borderId="0" xfId="0" applyFont="1"/>
    <xf numFmtId="0" fontId="10" fillId="0" borderId="0" xfId="0" applyFont="1" applyAlignment="1">
      <alignment horizontal="center"/>
    </xf>
    <xf numFmtId="0" fontId="6" fillId="0" borderId="0" xfId="0" applyFont="1" applyAlignment="1">
      <alignment horizontal="left"/>
    </xf>
    <xf numFmtId="0" fontId="1" fillId="0" borderId="0" xfId="0" applyFont="1" applyAlignment="1">
      <alignment horizontal="left"/>
    </xf>
    <xf numFmtId="0" fontId="12" fillId="0" borderId="0" xfId="0" applyFont="1" applyAlignment="1">
      <alignment horizontal="center"/>
    </xf>
    <xf numFmtId="0" fontId="12" fillId="0" borderId="0" xfId="0" applyFont="1" applyAlignment="1">
      <alignment horizontal="left"/>
    </xf>
    <xf numFmtId="166" fontId="1" fillId="0" borderId="0" xfId="0" applyNumberFormat="1" applyFont="1" applyAlignment="1">
      <alignment horizontal="center"/>
    </xf>
    <xf numFmtId="0" fontId="19" fillId="0" borderId="14" xfId="0" applyFont="1" applyBorder="1" applyAlignment="1">
      <alignment horizontal="center" vertical="center"/>
    </xf>
    <xf numFmtId="165" fontId="18" fillId="0" borderId="15" xfId="0" applyNumberFormat="1" applyFont="1" applyBorder="1" applyAlignment="1">
      <alignment horizontal="center" vertical="center" wrapText="1"/>
    </xf>
    <xf numFmtId="3" fontId="1" fillId="0" borderId="0" xfId="0" applyNumberFormat="1" applyFont="1"/>
    <xf numFmtId="165" fontId="1" fillId="0" borderId="0" xfId="0" applyNumberFormat="1" applyFont="1"/>
    <xf numFmtId="0" fontId="2" fillId="0" borderId="0" xfId="0" applyFont="1" applyAlignment="1">
      <alignment horizontal="left"/>
    </xf>
    <xf numFmtId="0" fontId="17" fillId="0" borderId="0" xfId="0" applyFont="1"/>
    <xf numFmtId="3" fontId="2" fillId="0" borderId="0" xfId="0" applyNumberFormat="1" applyFont="1" applyAlignment="1">
      <alignment horizontal="center"/>
    </xf>
    <xf numFmtId="0" fontId="2" fillId="0" borderId="0" xfId="0" applyFont="1" applyAlignment="1">
      <alignment horizontal="center"/>
    </xf>
    <xf numFmtId="0" fontId="2" fillId="0" borderId="0" xfId="0" applyFont="1" applyAlignment="1">
      <alignment wrapText="1"/>
    </xf>
    <xf numFmtId="0" fontId="2" fillId="0" borderId="0" xfId="0" applyFont="1" applyAlignment="1">
      <alignment horizontal="center" wrapText="1"/>
    </xf>
    <xf numFmtId="0" fontId="6" fillId="0" borderId="0" xfId="0" applyFont="1"/>
    <xf numFmtId="3" fontId="2" fillId="0" borderId="0" xfId="0" applyNumberFormat="1" applyFont="1"/>
    <xf numFmtId="165" fontId="18" fillId="0" borderId="0" xfId="0" applyNumberFormat="1" applyFont="1" applyAlignment="1">
      <alignment horizontal="center" vertical="center" wrapText="1"/>
    </xf>
    <xf numFmtId="166" fontId="18" fillId="0" borderId="0" xfId="2" applyNumberFormat="1" applyFont="1" applyBorder="1" applyAlignment="1">
      <alignment horizontal="center" vertical="center" wrapText="1"/>
    </xf>
    <xf numFmtId="0" fontId="8" fillId="4" borderId="13" xfId="0" applyFont="1" applyFill="1" applyBorder="1" applyAlignment="1">
      <alignment horizontal="left" vertical="center"/>
    </xf>
    <xf numFmtId="0" fontId="20" fillId="0" borderId="0" xfId="0" applyFont="1"/>
    <xf numFmtId="165" fontId="18" fillId="0" borderId="15" xfId="0" applyNumberFormat="1" applyFont="1" applyBorder="1" applyAlignment="1">
      <alignment horizontal="center" vertical="center"/>
    </xf>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7" borderId="18" xfId="0" applyFill="1" applyBorder="1"/>
    <xf numFmtId="0" fontId="0" fillId="7" borderId="19" xfId="0" applyFill="1" applyBorder="1"/>
    <xf numFmtId="0" fontId="0" fillId="7" borderId="20" xfId="0" applyFill="1" applyBorder="1"/>
    <xf numFmtId="0" fontId="0" fillId="7" borderId="21" xfId="0" applyFill="1" applyBorder="1"/>
    <xf numFmtId="0" fontId="0" fillId="7" borderId="0" xfId="0" applyFill="1"/>
    <xf numFmtId="0" fontId="0" fillId="7" borderId="22" xfId="0" applyFill="1" applyBorder="1"/>
    <xf numFmtId="0" fontId="0" fillId="7" borderId="23" xfId="0" applyFill="1" applyBorder="1"/>
    <xf numFmtId="0" fontId="0" fillId="7" borderId="24" xfId="0" applyFill="1" applyBorder="1"/>
    <xf numFmtId="0" fontId="0" fillId="7" borderId="25" xfId="0" applyFill="1" applyBorder="1"/>
    <xf numFmtId="0" fontId="0" fillId="8" borderId="0" xfId="0" applyFill="1"/>
    <xf numFmtId="0" fontId="0" fillId="9" borderId="0" xfId="0" applyFill="1"/>
    <xf numFmtId="0" fontId="0" fillId="10" borderId="0" xfId="0" applyFill="1"/>
    <xf numFmtId="0" fontId="0" fillId="9" borderId="21" xfId="0" applyFill="1" applyBorder="1"/>
    <xf numFmtId="0" fontId="0" fillId="8" borderId="21" xfId="0" applyFill="1" applyBorder="1"/>
    <xf numFmtId="0" fontId="0" fillId="7" borderId="17" xfId="0" applyFill="1" applyBorder="1" applyAlignment="1">
      <alignment horizontal="center" vertical="center"/>
    </xf>
    <xf numFmtId="0" fontId="20" fillId="0" borderId="0" xfId="0" applyFont="1" applyAlignment="1">
      <alignment horizontal="left"/>
    </xf>
    <xf numFmtId="0" fontId="15" fillId="0" borderId="0" xfId="0" applyFont="1"/>
    <xf numFmtId="0" fontId="2" fillId="0" borderId="0" xfId="0" applyFont="1" applyAlignment="1">
      <alignment horizontal="left" vertical="top" wrapText="1"/>
    </xf>
    <xf numFmtId="0" fontId="7" fillId="3" borderId="26" xfId="0" applyFont="1" applyFill="1" applyBorder="1" applyAlignment="1">
      <alignment horizontal="center" vertical="center"/>
    </xf>
    <xf numFmtId="0" fontId="1" fillId="0" borderId="27" xfId="0" applyFont="1" applyBorder="1" applyAlignment="1">
      <alignment horizontal="center"/>
    </xf>
    <xf numFmtId="0" fontId="1" fillId="0" borderId="28" xfId="0" applyFont="1" applyBorder="1" applyAlignment="1">
      <alignment horizontal="center"/>
    </xf>
    <xf numFmtId="0" fontId="1" fillId="0" borderId="29" xfId="0" applyFont="1" applyBorder="1" applyAlignment="1">
      <alignment horizontal="center"/>
    </xf>
    <xf numFmtId="0" fontId="0" fillId="11" borderId="0" xfId="0" applyFill="1"/>
    <xf numFmtId="0" fontId="2" fillId="0" borderId="0" xfId="0" applyFont="1" applyAlignment="1">
      <alignment horizontal="left" vertical="top"/>
    </xf>
    <xf numFmtId="0" fontId="0" fillId="10" borderId="21" xfId="0" applyFill="1" applyBorder="1"/>
    <xf numFmtId="0" fontId="0" fillId="12" borderId="0" xfId="0" applyFill="1"/>
    <xf numFmtId="0" fontId="2" fillId="0" borderId="0" xfId="0" applyFont="1" applyAlignment="1">
      <alignment horizontal="left" vertical="top" wrapText="1"/>
    </xf>
    <xf numFmtId="0" fontId="6" fillId="0" borderId="0" xfId="0" applyFont="1" applyAlignment="1">
      <alignment horizontal="left" vertical="top" wrapText="1"/>
    </xf>
    <xf numFmtId="0" fontId="16" fillId="2" borderId="1" xfId="0" applyFont="1" applyFill="1" applyBorder="1" applyAlignment="1">
      <alignment horizontal="center" vertical="center"/>
    </xf>
    <xf numFmtId="0" fontId="16" fillId="2" borderId="2" xfId="0" applyFont="1" applyFill="1" applyBorder="1" applyAlignment="1">
      <alignment horizontal="center" vertical="center"/>
    </xf>
    <xf numFmtId="0" fontId="3" fillId="2" borderId="16" xfId="0" applyFont="1" applyFill="1" applyBorder="1" applyAlignment="1">
      <alignment horizontal="center" vertical="center"/>
    </xf>
    <xf numFmtId="0" fontId="15" fillId="0" borderId="4" xfId="0" applyFont="1" applyBorder="1" applyAlignment="1">
      <alignment horizontal="left" vertical="top" wrapText="1"/>
    </xf>
    <xf numFmtId="0" fontId="4" fillId="0" borderId="5" xfId="0" applyFont="1" applyBorder="1" applyAlignment="1">
      <alignment horizontal="left" vertical="top" wrapText="1"/>
    </xf>
    <xf numFmtId="0" fontId="4" fillId="0" borderId="6" xfId="0" applyFont="1" applyBorder="1" applyAlignment="1">
      <alignment horizontal="left" vertical="top" wrapText="1"/>
    </xf>
    <xf numFmtId="0" fontId="4" fillId="0" borderId="7" xfId="0" applyFont="1" applyBorder="1" applyAlignment="1">
      <alignment horizontal="left" vertical="top" wrapText="1"/>
    </xf>
    <xf numFmtId="0" fontId="4" fillId="0" borderId="0" xfId="0" applyFont="1" applyAlignment="1">
      <alignment horizontal="left" vertical="top" wrapText="1"/>
    </xf>
    <xf numFmtId="0" fontId="4" fillId="0" borderId="8" xfId="0" applyFont="1" applyBorder="1" applyAlignment="1">
      <alignment horizontal="left" vertical="top" wrapText="1"/>
    </xf>
    <xf numFmtId="0" fontId="4" fillId="0" borderId="9" xfId="0" applyFont="1" applyBorder="1" applyAlignment="1">
      <alignment horizontal="left" vertical="top" wrapText="1"/>
    </xf>
    <xf numFmtId="0" fontId="4" fillId="0" borderId="10" xfId="0" applyFont="1" applyBorder="1" applyAlignment="1">
      <alignment horizontal="left" vertical="top" wrapText="1"/>
    </xf>
    <xf numFmtId="0" fontId="4" fillId="0" borderId="11" xfId="0" applyFont="1" applyBorder="1" applyAlignment="1">
      <alignment horizontal="left" vertical="top" wrapText="1"/>
    </xf>
    <xf numFmtId="0" fontId="16" fillId="2" borderId="3" xfId="0" applyFont="1" applyFill="1" applyBorder="1" applyAlignment="1">
      <alignment horizontal="center" vertical="center"/>
    </xf>
    <xf numFmtId="0" fontId="0" fillId="0" borderId="24" xfId="0" applyBorder="1" applyAlignment="1">
      <alignment horizontal="center"/>
    </xf>
    <xf numFmtId="1" fontId="1" fillId="0" borderId="0" xfId="0" applyNumberFormat="1" applyFont="1" applyAlignment="1">
      <alignment horizontal="center"/>
    </xf>
  </cellXfs>
  <cellStyles count="3">
    <cellStyle name="Comma" xfId="2" builtinId="3"/>
    <cellStyle name="Hyperlink 2" xfId="1" xr:uid="{77D43421-6B69-4CF6-A698-E1B00D3B2210}"/>
    <cellStyle name="Normal" xfId="0" builtinId="0"/>
  </cellStyles>
  <dxfs count="0"/>
  <tableStyles count="0" defaultTableStyle="TableStyleMedium2" defaultPivotStyle="PivotStyleLight16"/>
  <colors>
    <mruColors>
      <color rgb="FFE2EFDA"/>
      <color rgb="FFDDEBF7"/>
      <color rgb="FF806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dRichValueTypes" Target="richData/rdRichValueTypes.xml"/><Relationship Id="rId5" Type="http://schemas.openxmlformats.org/officeDocument/2006/relationships/theme" Target="theme/theme1.xml"/><Relationship Id="rId10" Type="http://schemas.microsoft.com/office/2017/06/relationships/rdRichValueStructure" Target="richData/rdrichvaluestructure.xml"/><Relationship Id="rId4" Type="http://schemas.openxmlformats.org/officeDocument/2006/relationships/worksheet" Target="worksheets/sheet4.xml"/><Relationship Id="rId9" Type="http://schemas.microsoft.com/office/2017/06/relationships/rdRichValue" Target="richData/rdrichvalue.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933450</xdr:colOff>
      <xdr:row>262</xdr:row>
      <xdr:rowOff>0</xdr:rowOff>
    </xdr:from>
    <xdr:to>
      <xdr:col>10</xdr:col>
      <xdr:colOff>458248</xdr:colOff>
      <xdr:row>273</xdr:row>
      <xdr:rowOff>171766</xdr:rowOff>
    </xdr:to>
    <xdr:pic>
      <xdr:nvPicPr>
        <xdr:cNvPr id="2" name="Picture 1" descr="A screenshot of a computer&#10;&#10;Description automatically generated">
          <a:extLst>
            <a:ext uri="{FF2B5EF4-FFF2-40B4-BE49-F238E27FC236}">
              <a16:creationId xmlns:a16="http://schemas.microsoft.com/office/drawing/2014/main" id="{9E696AE0-1218-A661-D2A0-C162BD56296A}"/>
            </a:ext>
          </a:extLst>
        </xdr:cNvPr>
        <xdr:cNvPicPr>
          <a:picLocks noChangeAspect="1"/>
        </xdr:cNvPicPr>
      </xdr:nvPicPr>
      <xdr:blipFill>
        <a:blip xmlns:r="http://schemas.openxmlformats.org/officeDocument/2006/relationships" r:embed="rId1"/>
        <a:stretch>
          <a:fillRect/>
        </a:stretch>
      </xdr:blipFill>
      <xdr:spPr>
        <a:xfrm>
          <a:off x="8229600" y="67465575"/>
          <a:ext cx="7506748" cy="2267266"/>
        </a:xfrm>
        <a:prstGeom prst="rect">
          <a:avLst/>
        </a:prstGeom>
      </xdr:spPr>
    </xdr:pic>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4">
    <wetp:webextensionref xmlns:r="http://schemas.openxmlformats.org/officeDocument/2006/relationships" r:id="rId1"/>
  </wetp:taskpane>
</wetp:taskpanes>
</file>

<file path=xl/webextensions/webextension1.xml><?xml version="1.0" encoding="utf-8"?>
<we:webextension xmlns:we="http://schemas.microsoft.com/office/webextensions/webextension/2010/11" id="{A608C90B-F1CE-4138-A503-415FD32DB9F0}">
  <we:reference id="wa200005271" version="2.5.5.0" store="en-US" storeType="OMEX"/>
  <we:alternateReferences>
    <we:reference id="wa200005271" version="2.5.5.0" store="wa200005271"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_xldudf_AI_TABLE</we:customFunctionIds>
        <we:customFunctionIds>_xldudf_AI_FILL</we:customFunctionIds>
        <we:customFunctionIds>_xldudf_AI_LIST</we:customFunctionIds>
        <we:customFunctionIds>_xldudf_AI_ASK</we:customFunctionIds>
        <we:customFunctionIds>_xldudf_AI_FORMAT</we:customFunctionIds>
        <we:customFunctionIds>_xldudf_AI_EXTRACT</we:customFunctionIds>
        <we:customFunctionIds>_xldudf_AI_TRANSLATE</we:customFunctionIds>
        <we:customFunctionIds>_xldudf_AI_CHOICE</we:customFunctionIds>
      </we:customFunctionIdList>
    </a:ext>
  </we:extLst>
</we:webextension>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E0C0AB-03AE-4B9A-8F9C-4A4968D83DAE}">
  <sheetPr codeName="Sheet1">
    <tabColor rgb="FFDDEBF7"/>
  </sheetPr>
  <dimension ref="A1:O303"/>
  <sheetViews>
    <sheetView showGridLines="0" tabSelected="1" topLeftCell="A142" zoomScaleNormal="100" workbookViewId="0">
      <selection activeCell="E148" sqref="E148"/>
    </sheetView>
  </sheetViews>
  <sheetFormatPr defaultColWidth="18" defaultRowHeight="14.4"/>
  <cols>
    <col min="1" max="1" width="3.109375" style="6" customWidth="1"/>
    <col min="2" max="2" width="13.109375" style="8" customWidth="1"/>
    <col min="3" max="3" width="13" style="8" customWidth="1"/>
    <col min="4" max="4" width="12.109375" style="8" customWidth="1"/>
    <col min="5" max="5" width="61.5546875" style="8" bestFit="1" customWidth="1"/>
    <col min="6" max="6" width="6.44140625" style="8" customWidth="1"/>
    <col min="7" max="7" width="48.5546875" style="6" bestFit="1" customWidth="1"/>
    <col min="8" max="8" width="23.109375" style="6" customWidth="1"/>
    <col min="9" max="9" width="23.109375" style="6" bestFit="1" customWidth="1"/>
    <col min="10" max="10" width="24.88671875" style="6" customWidth="1"/>
    <col min="11" max="11" width="13.6640625" style="6" bestFit="1" customWidth="1"/>
    <col min="12" max="16384" width="18" style="7"/>
  </cols>
  <sheetData>
    <row r="1" spans="2:11" ht="33.6" customHeight="1">
      <c r="B1" s="75" t="s">
        <v>195</v>
      </c>
      <c r="C1" s="75"/>
      <c r="D1" s="75"/>
      <c r="E1" s="75"/>
      <c r="F1" s="75"/>
      <c r="G1" s="75"/>
      <c r="H1" s="75"/>
      <c r="I1" s="75"/>
      <c r="J1" s="75"/>
    </row>
    <row r="2" spans="2:11" ht="33.6" customHeight="1">
      <c r="B2" s="9"/>
      <c r="C2" s="9"/>
      <c r="D2" s="9"/>
      <c r="E2" s="10"/>
      <c r="F2" s="10"/>
      <c r="G2" s="9"/>
      <c r="H2" s="9"/>
      <c r="I2" s="9"/>
      <c r="J2" s="9"/>
    </row>
    <row r="3" spans="2:11" ht="33.6" customHeight="1">
      <c r="B3" s="75" t="s">
        <v>0</v>
      </c>
      <c r="C3" s="75"/>
      <c r="D3" s="9"/>
      <c r="E3" s="10"/>
      <c r="F3" s="10"/>
      <c r="G3" s="9"/>
      <c r="H3" s="9"/>
      <c r="I3" s="9"/>
      <c r="J3" s="9"/>
    </row>
    <row r="4" spans="2:11" ht="33.6" customHeight="1">
      <c r="B4" s="75" t="s">
        <v>1</v>
      </c>
      <c r="C4" s="75"/>
      <c r="D4" s="9"/>
      <c r="E4" s="10"/>
      <c r="F4" s="10"/>
      <c r="G4" s="9"/>
      <c r="H4" s="9"/>
      <c r="I4" s="9"/>
      <c r="J4" s="9"/>
    </row>
    <row r="5" spans="2:11" ht="32.25" customHeight="1">
      <c r="B5" s="9"/>
      <c r="C5" s="9"/>
      <c r="D5" s="9"/>
    </row>
    <row r="6" spans="2:11" ht="15" customHeight="1">
      <c r="B6" s="9"/>
      <c r="C6" s="9"/>
      <c r="D6" s="9"/>
    </row>
    <row r="7" spans="2:11" ht="21.75" customHeight="1">
      <c r="B7" s="73" t="s">
        <v>24</v>
      </c>
      <c r="C7" s="74"/>
      <c r="D7" s="74"/>
      <c r="E7" s="74"/>
      <c r="F7" s="74"/>
      <c r="G7" s="74"/>
      <c r="H7" s="74"/>
      <c r="I7" s="74"/>
      <c r="J7" s="85"/>
      <c r="K7" s="11"/>
    </row>
    <row r="8" spans="2:11" ht="14.25" customHeight="1">
      <c r="B8" s="76" t="s">
        <v>196</v>
      </c>
      <c r="C8" s="77"/>
      <c r="D8" s="77"/>
      <c r="E8" s="77"/>
      <c r="F8" s="77"/>
      <c r="G8" s="77"/>
      <c r="H8" s="77"/>
      <c r="I8" s="77"/>
      <c r="J8" s="78"/>
      <c r="K8" s="11"/>
    </row>
    <row r="9" spans="2:11" ht="21.9" customHeight="1">
      <c r="B9" s="79"/>
      <c r="C9" s="80"/>
      <c r="D9" s="80"/>
      <c r="E9" s="80"/>
      <c r="F9" s="80"/>
      <c r="G9" s="80"/>
      <c r="H9" s="80"/>
      <c r="I9" s="80"/>
      <c r="J9" s="81"/>
    </row>
    <row r="10" spans="2:11" ht="21.9" customHeight="1">
      <c r="B10" s="79"/>
      <c r="C10" s="80"/>
      <c r="D10" s="80"/>
      <c r="E10" s="80"/>
      <c r="F10" s="80"/>
      <c r="G10" s="80"/>
      <c r="H10" s="80"/>
      <c r="I10" s="80"/>
      <c r="J10" s="81"/>
    </row>
    <row r="11" spans="2:11" ht="21.9" customHeight="1">
      <c r="B11" s="79"/>
      <c r="C11" s="80"/>
      <c r="D11" s="80"/>
      <c r="E11" s="80"/>
      <c r="F11" s="80"/>
      <c r="G11" s="80"/>
      <c r="H11" s="80"/>
      <c r="I11" s="80"/>
      <c r="J11" s="81"/>
    </row>
    <row r="12" spans="2:11" ht="21.9" customHeight="1">
      <c r="B12" s="79"/>
      <c r="C12" s="80"/>
      <c r="D12" s="80"/>
      <c r="E12" s="80"/>
      <c r="F12" s="80"/>
      <c r="G12" s="80"/>
      <c r="H12" s="80"/>
      <c r="I12" s="80"/>
      <c r="J12" s="81"/>
    </row>
    <row r="13" spans="2:11" ht="21.9" customHeight="1">
      <c r="B13" s="79"/>
      <c r="C13" s="80"/>
      <c r="D13" s="80"/>
      <c r="E13" s="80"/>
      <c r="F13" s="80"/>
      <c r="G13" s="80"/>
      <c r="H13" s="80"/>
      <c r="I13" s="80"/>
      <c r="J13" s="81"/>
    </row>
    <row r="14" spans="2:11" ht="21.9" customHeight="1">
      <c r="B14" s="79"/>
      <c r="C14" s="80"/>
      <c r="D14" s="80"/>
      <c r="E14" s="80"/>
      <c r="F14" s="80"/>
      <c r="G14" s="80"/>
      <c r="H14" s="80"/>
      <c r="I14" s="80"/>
      <c r="J14" s="81"/>
    </row>
    <row r="15" spans="2:11" ht="21.75" customHeight="1">
      <c r="B15" s="79"/>
      <c r="C15" s="80"/>
      <c r="D15" s="80"/>
      <c r="E15" s="80"/>
      <c r="F15" s="80"/>
      <c r="G15" s="80"/>
      <c r="H15" s="80"/>
      <c r="I15" s="80"/>
      <c r="J15" s="81"/>
    </row>
    <row r="16" spans="2:11" ht="21.75" customHeight="1">
      <c r="B16" s="82"/>
      <c r="C16" s="83"/>
      <c r="D16" s="83"/>
      <c r="E16" s="83"/>
      <c r="F16" s="83"/>
      <c r="G16" s="83"/>
      <c r="H16" s="83"/>
      <c r="I16" s="83"/>
      <c r="J16" s="84"/>
      <c r="K16" s="11"/>
    </row>
    <row r="17" spans="2:11" ht="15" customHeight="1">
      <c r="B17" s="6"/>
      <c r="C17" s="6"/>
      <c r="D17" s="6"/>
      <c r="E17" s="6"/>
      <c r="F17" s="6"/>
    </row>
    <row r="18" spans="2:11" ht="21">
      <c r="B18" s="73" t="s">
        <v>5</v>
      </c>
      <c r="C18" s="74"/>
      <c r="D18" s="74"/>
      <c r="E18" s="74"/>
      <c r="F18" s="74"/>
      <c r="G18" s="74"/>
      <c r="H18" s="74"/>
      <c r="I18" s="74"/>
      <c r="J18" s="74"/>
      <c r="K18" s="74"/>
    </row>
    <row r="19" spans="2:11" ht="15" customHeight="1" thickBot="1">
      <c r="B19" s="16"/>
      <c r="C19" s="16"/>
      <c r="D19" s="16"/>
      <c r="E19" s="17"/>
      <c r="F19" s="17"/>
      <c r="G19" s="16"/>
      <c r="H19" s="16"/>
      <c r="I19" s="16"/>
      <c r="J19" s="16"/>
      <c r="K19" s="16"/>
    </row>
    <row r="20" spans="2:11" ht="24.75" customHeight="1" thickBot="1">
      <c r="B20" s="3" t="s">
        <v>6</v>
      </c>
      <c r="C20" s="4" t="s">
        <v>70</v>
      </c>
      <c r="E20" s="12"/>
      <c r="F20" s="12"/>
    </row>
    <row r="21" spans="2:11" ht="15" customHeight="1"/>
    <row r="22" spans="2:11" ht="15" customHeight="1">
      <c r="B22" s="18" t="s">
        <v>28</v>
      </c>
    </row>
    <row r="23" spans="2:11" ht="15" customHeight="1">
      <c r="B23" s="18"/>
      <c r="C23" s="19"/>
    </row>
    <row r="24" spans="2:11" ht="15" customHeight="1">
      <c r="B24" s="18" t="s">
        <v>63</v>
      </c>
      <c r="C24" s="19"/>
      <c r="G24" s="20"/>
    </row>
    <row r="25" spans="2:11" ht="15" customHeight="1">
      <c r="B25" s="18"/>
      <c r="C25" s="19" t="s">
        <v>197</v>
      </c>
      <c r="G25" s="20"/>
    </row>
    <row r="26" spans="2:11" ht="15" customHeight="1">
      <c r="B26" s="18"/>
      <c r="C26" s="19" t="s">
        <v>64</v>
      </c>
      <c r="G26" s="20"/>
    </row>
    <row r="27" spans="2:11" ht="15" customHeight="1">
      <c r="B27" s="18"/>
      <c r="C27" s="19" t="s">
        <v>198</v>
      </c>
      <c r="E27" s="12"/>
      <c r="G27" s="21"/>
    </row>
    <row r="28" spans="2:11" ht="15" customHeight="1">
      <c r="B28" s="18"/>
      <c r="C28" s="19" t="s">
        <v>65</v>
      </c>
      <c r="E28" s="12"/>
      <c r="G28" s="21"/>
    </row>
    <row r="29" spans="2:11" ht="15" customHeight="1">
      <c r="B29" s="18"/>
      <c r="C29" s="19"/>
      <c r="E29" s="12"/>
      <c r="G29" s="21"/>
    </row>
    <row r="30" spans="2:11" ht="15" customHeight="1">
      <c r="B30" s="18" t="s">
        <v>199</v>
      </c>
      <c r="C30" s="19"/>
      <c r="E30" s="12"/>
      <c r="G30" s="21"/>
    </row>
    <row r="31" spans="2:11" ht="15" customHeight="1" thickBot="1">
      <c r="B31" s="18"/>
      <c r="C31" s="19" t="s">
        <v>66</v>
      </c>
      <c r="E31" s="12"/>
      <c r="G31" s="21"/>
    </row>
    <row r="32" spans="2:11" ht="24.75" customHeight="1" thickBot="1">
      <c r="B32" s="1" t="s">
        <v>2</v>
      </c>
      <c r="C32" s="1" t="s">
        <v>7</v>
      </c>
      <c r="D32" s="1" t="s">
        <v>3</v>
      </c>
      <c r="E32" s="1" t="s">
        <v>4</v>
      </c>
      <c r="G32" s="1" t="s">
        <v>67</v>
      </c>
    </row>
    <row r="33" spans="2:11" ht="15" customHeight="1">
      <c r="B33" s="6"/>
      <c r="C33" s="6"/>
      <c r="D33" s="6"/>
    </row>
    <row r="34" spans="2:11" ht="23.25" customHeight="1">
      <c r="B34" s="14" t="s">
        <v>8</v>
      </c>
      <c r="C34" s="15">
        <v>1</v>
      </c>
      <c r="D34" s="13">
        <v>0</v>
      </c>
      <c r="E34" s="5">
        <v>6</v>
      </c>
      <c r="G34" s="24" t="s">
        <v>58</v>
      </c>
      <c r="I34" s="25"/>
      <c r="J34" s="25"/>
      <c r="K34" s="26"/>
    </row>
    <row r="35" spans="2:11" ht="23.25" customHeight="1">
      <c r="B35" s="6"/>
      <c r="C35" s="6"/>
      <c r="D35" s="6"/>
      <c r="E35" s="5">
        <f>COUNTIFS(_map,Case!G35)</f>
        <v>6</v>
      </c>
      <c r="G35" s="24" t="s">
        <v>58</v>
      </c>
      <c r="I35" s="25"/>
      <c r="J35" s="25"/>
    </row>
    <row r="36" spans="2:11" ht="23.25" customHeight="1">
      <c r="B36" s="15">
        <v>1</v>
      </c>
      <c r="C36" s="15">
        <v>1</v>
      </c>
      <c r="D36" s="23">
        <v>4</v>
      </c>
      <c r="E36" s="5">
        <f>COUNTIFS(_map,Case!G36)</f>
        <v>1</v>
      </c>
      <c r="G36" s="24" t="s">
        <v>42</v>
      </c>
      <c r="I36" s="25"/>
      <c r="J36" s="25"/>
      <c r="K36" s="26"/>
    </row>
    <row r="37" spans="2:11" ht="23.25" customHeight="1">
      <c r="B37" s="15">
        <v>2</v>
      </c>
      <c r="C37" s="15">
        <v>1</v>
      </c>
      <c r="D37" s="23">
        <v>4</v>
      </c>
      <c r="E37" s="5">
        <f>COUNTIFS(_map,Case!G37)</f>
        <v>1</v>
      </c>
      <c r="G37" s="24" t="s">
        <v>40</v>
      </c>
      <c r="I37" s="25"/>
      <c r="J37" s="25"/>
      <c r="K37" s="26"/>
    </row>
    <row r="38" spans="2:11" ht="23.25" customHeight="1">
      <c r="B38" s="15">
        <v>3</v>
      </c>
      <c r="C38" s="15">
        <v>1</v>
      </c>
      <c r="D38" s="23">
        <v>4</v>
      </c>
      <c r="E38" s="5">
        <f>COUNTIFS(_map,Case!G38)</f>
        <v>50</v>
      </c>
      <c r="G38" s="24" t="s">
        <v>49</v>
      </c>
      <c r="I38" s="25"/>
      <c r="J38" s="25"/>
      <c r="K38" s="26"/>
    </row>
    <row r="39" spans="2:11" ht="23.25" customHeight="1">
      <c r="B39" s="15">
        <v>4</v>
      </c>
      <c r="C39" s="15">
        <v>1</v>
      </c>
      <c r="D39" s="23">
        <v>4</v>
      </c>
      <c r="E39" s="5">
        <f>COUNTIFS(_map,Case!G39)</f>
        <v>1</v>
      </c>
      <c r="G39" s="24" t="s">
        <v>37</v>
      </c>
      <c r="I39" s="25"/>
      <c r="J39" s="25"/>
      <c r="K39" s="26"/>
    </row>
    <row r="40" spans="2:11" ht="23.25" customHeight="1">
      <c r="B40" s="15">
        <v>5</v>
      </c>
      <c r="C40" s="15">
        <v>1</v>
      </c>
      <c r="D40" s="23">
        <v>4</v>
      </c>
      <c r="E40" s="5">
        <f>COUNTIFS(_map,Case!G40)</f>
        <v>46</v>
      </c>
      <c r="G40" s="24" t="s">
        <v>35</v>
      </c>
      <c r="I40" s="25"/>
      <c r="J40" s="25"/>
      <c r="K40" s="26"/>
    </row>
    <row r="41" spans="2:11" ht="23.25" customHeight="1">
      <c r="B41" s="15">
        <v>6</v>
      </c>
      <c r="C41" s="15">
        <v>1</v>
      </c>
      <c r="D41" s="23">
        <v>4</v>
      </c>
      <c r="E41" s="5">
        <f>COUNTIFS(_map,Case!G41)</f>
        <v>1</v>
      </c>
      <c r="G41" s="24" t="s">
        <v>38</v>
      </c>
      <c r="I41" s="25"/>
      <c r="J41" s="25"/>
      <c r="K41" s="26"/>
    </row>
    <row r="42" spans="2:11" ht="23.25" customHeight="1">
      <c r="B42" s="15">
        <v>7</v>
      </c>
      <c r="C42" s="15">
        <v>1</v>
      </c>
      <c r="D42" s="23">
        <v>4</v>
      </c>
      <c r="E42" s="5">
        <f>COUNTIFS(_map,Case!G42)</f>
        <v>39</v>
      </c>
      <c r="G42" s="24" t="s">
        <v>51</v>
      </c>
      <c r="I42" s="25"/>
      <c r="J42" s="25"/>
      <c r="K42" s="26"/>
    </row>
    <row r="43" spans="2:11" ht="23.25" customHeight="1">
      <c r="B43" s="15">
        <v>8</v>
      </c>
      <c r="C43" s="15">
        <v>1</v>
      </c>
      <c r="D43" s="23">
        <v>4</v>
      </c>
      <c r="E43" s="5">
        <f>COUNTIFS(_map,Case!G43)</f>
        <v>1</v>
      </c>
      <c r="G43" s="24" t="s">
        <v>57</v>
      </c>
      <c r="I43" s="25"/>
      <c r="J43" s="25"/>
      <c r="K43" s="26"/>
    </row>
    <row r="44" spans="2:11" ht="23.25" customHeight="1">
      <c r="B44" s="15">
        <v>9</v>
      </c>
      <c r="C44" s="15">
        <v>1</v>
      </c>
      <c r="D44" s="23">
        <v>4</v>
      </c>
      <c r="E44" s="5">
        <f>COUNTIFS(_map,Case!G44)</f>
        <v>24</v>
      </c>
      <c r="G44" s="24" t="s">
        <v>36</v>
      </c>
      <c r="I44" s="25"/>
      <c r="J44" s="25"/>
      <c r="K44" s="26"/>
    </row>
    <row r="45" spans="2:11" ht="23.25" customHeight="1">
      <c r="B45" s="15">
        <v>10</v>
      </c>
      <c r="C45" s="15">
        <v>1</v>
      </c>
      <c r="D45" s="23">
        <v>4</v>
      </c>
      <c r="E45" s="5">
        <f>COUNTIFS(_map,Case!G45)</f>
        <v>1</v>
      </c>
      <c r="G45" s="24" t="s">
        <v>46</v>
      </c>
      <c r="I45" s="25"/>
      <c r="J45" s="25"/>
      <c r="K45" s="26"/>
    </row>
    <row r="46" spans="2:11" ht="15" customHeight="1">
      <c r="B46" s="16"/>
      <c r="C46" s="16"/>
      <c r="D46" s="16"/>
      <c r="E46" s="17"/>
      <c r="G46" s="16"/>
      <c r="I46" s="16"/>
      <c r="J46" s="16"/>
      <c r="K46" s="16"/>
    </row>
    <row r="47" spans="2:11" ht="31.2">
      <c r="B47" s="15" t="s">
        <v>26</v>
      </c>
      <c r="C47" s="15">
        <v>1</v>
      </c>
      <c r="D47" s="23">
        <v>0</v>
      </c>
      <c r="E47" s="37" t="str">
        <f>_xlfn.TEXTJOIN(";",FALSE,E36:E45)</f>
        <v>1;1;50;1;46;1;39;1;24;1</v>
      </c>
      <c r="G47" s="16"/>
      <c r="H47" s="16"/>
      <c r="I47" s="16"/>
      <c r="J47" s="16"/>
      <c r="K47" s="16"/>
    </row>
    <row r="48" spans="2:11" ht="15" customHeight="1" thickBot="1">
      <c r="B48" s="16"/>
      <c r="C48" s="16"/>
      <c r="D48" s="16"/>
      <c r="E48" s="17"/>
      <c r="G48" s="16"/>
      <c r="H48" s="16"/>
      <c r="I48" s="16"/>
      <c r="J48" s="16"/>
      <c r="K48" s="16"/>
    </row>
    <row r="49" spans="2:11" ht="15" customHeight="1" thickBot="1">
      <c r="B49" s="3" t="s">
        <v>27</v>
      </c>
      <c r="C49" s="4" t="s">
        <v>15</v>
      </c>
      <c r="D49" s="16"/>
      <c r="E49" s="17"/>
      <c r="G49" s="16"/>
      <c r="H49" s="16"/>
      <c r="I49" s="16"/>
      <c r="J49" s="16"/>
      <c r="K49" s="16"/>
    </row>
    <row r="50" spans="2:11" ht="15" customHeight="1">
      <c r="B50" s="16"/>
      <c r="C50" s="16"/>
      <c r="D50" s="16"/>
      <c r="E50" s="17"/>
      <c r="G50" s="16"/>
      <c r="H50" s="16"/>
      <c r="I50" s="16"/>
      <c r="J50" s="16"/>
      <c r="K50" s="16"/>
    </row>
    <row r="51" spans="2:11" ht="15" customHeight="1">
      <c r="B51" s="16"/>
      <c r="C51" s="18" t="s">
        <v>200</v>
      </c>
      <c r="D51" s="16"/>
      <c r="E51" s="17"/>
      <c r="G51" s="16"/>
      <c r="H51" s="16"/>
      <c r="I51" s="16"/>
      <c r="J51" s="16"/>
      <c r="K51" s="16"/>
    </row>
    <row r="52" spans="2:11" ht="15" customHeight="1">
      <c r="B52" s="16"/>
      <c r="C52" s="18" t="s">
        <v>68</v>
      </c>
      <c r="D52" s="16"/>
      <c r="E52" s="17"/>
      <c r="G52" s="16"/>
      <c r="H52" s="16"/>
      <c r="I52" s="16"/>
      <c r="J52" s="16"/>
      <c r="K52" s="16"/>
    </row>
    <row r="53" spans="2:11" ht="15" customHeight="1" thickBot="1">
      <c r="B53" s="16"/>
      <c r="C53" s="18" t="s">
        <v>69</v>
      </c>
      <c r="D53" s="16"/>
      <c r="E53" s="17"/>
      <c r="G53" s="16"/>
      <c r="H53" s="16"/>
      <c r="I53" s="16"/>
      <c r="J53" s="16"/>
      <c r="K53" s="16"/>
    </row>
    <row r="54" spans="2:11" ht="47.25" customHeight="1" thickBot="1">
      <c r="B54" s="16"/>
      <c r="C54" s="15" t="s">
        <v>31</v>
      </c>
      <c r="D54" s="23">
        <v>150</v>
      </c>
      <c r="E54" s="5">
        <v>20</v>
      </c>
      <c r="G54" s="59" t="s">
        <v>35</v>
      </c>
      <c r="H54" s="16"/>
      <c r="I54" s="16"/>
      <c r="J54" s="16"/>
      <c r="K54" s="16"/>
    </row>
    <row r="55" spans="2:11" ht="15" customHeight="1">
      <c r="B55" s="16"/>
      <c r="C55" s="16"/>
      <c r="D55" s="16"/>
      <c r="E55" s="17"/>
      <c r="G55" s="16"/>
      <c r="H55" s="16"/>
      <c r="I55" s="16"/>
      <c r="J55" s="16"/>
      <c r="K55" s="16"/>
    </row>
    <row r="56" spans="2:11" ht="15" customHeight="1">
      <c r="B56" s="16"/>
      <c r="C56" s="16"/>
      <c r="D56" s="16"/>
      <c r="E56" s="17"/>
      <c r="G56" s="16"/>
      <c r="H56" s="16"/>
      <c r="I56" s="16"/>
      <c r="J56" s="16"/>
      <c r="K56" s="16"/>
    </row>
    <row r="57" spans="2:11" ht="15" customHeight="1" thickBot="1">
      <c r="B57" s="16"/>
      <c r="C57" s="16"/>
      <c r="D57" s="16"/>
      <c r="E57" s="17"/>
      <c r="G57" s="16"/>
      <c r="H57" s="16"/>
      <c r="I57" s="16"/>
      <c r="J57" s="16"/>
      <c r="K57" s="16"/>
    </row>
    <row r="58" spans="2:11" ht="24.75" customHeight="1" thickBot="1">
      <c r="B58" s="3" t="s">
        <v>9</v>
      </c>
      <c r="C58" s="4" t="s">
        <v>19</v>
      </c>
      <c r="E58" s="12"/>
    </row>
    <row r="59" spans="2:11" ht="15" customHeight="1"/>
    <row r="60" spans="2:11" ht="15" customHeight="1">
      <c r="B60" s="18" t="s">
        <v>71</v>
      </c>
    </row>
    <row r="61" spans="2:11" ht="15" customHeight="1">
      <c r="B61" s="27" t="s">
        <v>201</v>
      </c>
      <c r="C61" s="19"/>
    </row>
    <row r="62" spans="2:11" ht="15" customHeight="1">
      <c r="B62" s="18"/>
      <c r="C62" s="19"/>
      <c r="E62" s="12"/>
      <c r="G62" s="21"/>
    </row>
    <row r="63" spans="2:11" ht="15" customHeight="1">
      <c r="B63" s="18" t="s">
        <v>202</v>
      </c>
      <c r="C63" s="19"/>
      <c r="E63" s="12"/>
      <c r="G63" s="21"/>
    </row>
    <row r="64" spans="2:11" ht="15" customHeight="1">
      <c r="B64" s="27"/>
      <c r="G64" s="20"/>
    </row>
    <row r="65" spans="2:10" ht="15" customHeight="1" thickBot="1">
      <c r="B65" s="27"/>
      <c r="G65" s="20"/>
    </row>
    <row r="66" spans="2:10" ht="24.9" customHeight="1" thickBot="1">
      <c r="B66" s="1" t="s">
        <v>2</v>
      </c>
      <c r="C66" s="1" t="s">
        <v>7</v>
      </c>
      <c r="D66" s="1" t="s">
        <v>3</v>
      </c>
      <c r="E66" s="1" t="s">
        <v>4</v>
      </c>
      <c r="G66" s="1" t="s">
        <v>92</v>
      </c>
    </row>
    <row r="67" spans="2:10" ht="15" customHeight="1">
      <c r="B67" s="6"/>
      <c r="C67" s="6"/>
      <c r="D67" s="6"/>
    </row>
    <row r="68" spans="2:10" ht="23.25" customHeight="1">
      <c r="B68" s="14" t="s">
        <v>10</v>
      </c>
      <c r="C68" s="15">
        <v>2</v>
      </c>
      <c r="D68" s="13">
        <v>0</v>
      </c>
      <c r="E68" s="5" t="s">
        <v>49</v>
      </c>
      <c r="G68" s="24" t="s">
        <v>72</v>
      </c>
    </row>
    <row r="69" spans="2:10" ht="23.25" customHeight="1">
      <c r="B69" s="28"/>
      <c r="C69" s="28"/>
      <c r="D69" s="28"/>
      <c r="E69" s="5" t="str" cm="1">
        <f t="array" aca="1" ref="E69" ca="1">INDIRECT("Map_Copy!"&amp;G69)</f>
        <v>🌳</v>
      </c>
      <c r="G69" s="24" t="s">
        <v>72</v>
      </c>
    </row>
    <row r="70" spans="2:10" ht="23.25" customHeight="1">
      <c r="B70" s="15">
        <v>11</v>
      </c>
      <c r="C70" s="15">
        <v>2</v>
      </c>
      <c r="D70" s="23">
        <v>5</v>
      </c>
      <c r="E70" s="5" t="str" cm="1">
        <f t="array" aca="1" ref="E70" ca="1">INDIRECT("Map_Copy!"&amp;G70)</f>
        <v>🍌</v>
      </c>
      <c r="G70" s="24" t="s">
        <v>73</v>
      </c>
    </row>
    <row r="71" spans="2:10" ht="23.25" customHeight="1">
      <c r="B71" s="15">
        <v>12</v>
      </c>
      <c r="C71" s="15">
        <v>2</v>
      </c>
      <c r="D71" s="23">
        <v>5</v>
      </c>
      <c r="E71" s="5" t="str" cm="1">
        <f t="array" aca="1" ref="E71" ca="1">INDIRECT("Map_Copy!"&amp;G71)</f>
        <v>🌳</v>
      </c>
      <c r="G71" s="24" t="s">
        <v>74</v>
      </c>
    </row>
    <row r="72" spans="2:10" ht="23.25" customHeight="1">
      <c r="B72" s="15">
        <v>13</v>
      </c>
      <c r="C72" s="15">
        <v>2</v>
      </c>
      <c r="D72" s="23">
        <v>5</v>
      </c>
      <c r="E72" s="5" t="str" cm="1">
        <f t="array" aca="1" ref="E72" ca="1">INDIRECT("Map_Copy!"&amp;G72)</f>
        <v>🐟</v>
      </c>
      <c r="G72" s="24" t="s">
        <v>75</v>
      </c>
    </row>
    <row r="73" spans="2:10" ht="23.25" customHeight="1">
      <c r="B73" s="15">
        <v>14</v>
      </c>
      <c r="C73" s="15">
        <v>2</v>
      </c>
      <c r="D73" s="23">
        <v>5</v>
      </c>
      <c r="E73" s="5" t="str" cm="1">
        <f t="array" aca="1" ref="E73" ca="1">INDIRECT("Map_Copy!"&amp;G73)</f>
        <v>🌴</v>
      </c>
      <c r="G73" s="24" t="s">
        <v>76</v>
      </c>
    </row>
    <row r="74" spans="2:10" ht="23.25" customHeight="1">
      <c r="B74" s="15">
        <v>15</v>
      </c>
      <c r="C74" s="15">
        <v>2</v>
      </c>
      <c r="D74" s="23">
        <v>5</v>
      </c>
      <c r="E74" s="5" t="str" cm="1">
        <f t="array" aca="1" ref="E74" ca="1">INDIRECT("Map_Copy!"&amp;G74)</f>
        <v>🐟</v>
      </c>
      <c r="G74" s="24" t="s">
        <v>77</v>
      </c>
    </row>
    <row r="75" spans="2:10" ht="23.25" customHeight="1">
      <c r="B75" s="15">
        <v>16</v>
      </c>
      <c r="C75" s="15">
        <v>2</v>
      </c>
      <c r="D75" s="23">
        <v>5</v>
      </c>
      <c r="E75" s="5" t="str" cm="1">
        <f t="array" aca="1" ref="E75" ca="1">INDIRECT("Map_Copy!"&amp;G75)</f>
        <v>🌳</v>
      </c>
      <c r="G75" s="24" t="s">
        <v>78</v>
      </c>
    </row>
    <row r="76" spans="2:10" ht="23.25" customHeight="1">
      <c r="B76" s="15">
        <v>17</v>
      </c>
      <c r="C76" s="15">
        <v>2</v>
      </c>
      <c r="D76" s="23">
        <v>5</v>
      </c>
      <c r="E76" s="5" t="str" cm="1">
        <f t="array" aca="1" ref="E76" ca="1">INDIRECT("Map_Copy!"&amp;G76)</f>
        <v>🌳</v>
      </c>
      <c r="G76" s="24" t="s">
        <v>79</v>
      </c>
    </row>
    <row r="77" spans="2:10" ht="23.25" customHeight="1">
      <c r="B77" s="15">
        <v>18</v>
      </c>
      <c r="C77" s="15">
        <v>2</v>
      </c>
      <c r="D77" s="23">
        <v>5</v>
      </c>
      <c r="E77" s="5" t="str" cm="1">
        <f t="array" aca="1" ref="E77" ca="1">INDIRECT("Map_Copy!"&amp;G77)</f>
        <v>🌴</v>
      </c>
      <c r="G77" s="24" t="s">
        <v>80</v>
      </c>
    </row>
    <row r="78" spans="2:10" ht="23.25" customHeight="1">
      <c r="B78" s="15">
        <v>19</v>
      </c>
      <c r="C78" s="15">
        <v>2</v>
      </c>
      <c r="D78" s="23">
        <v>5</v>
      </c>
      <c r="E78" s="5" t="str" cm="1">
        <f t="array" aca="1" ref="E78" ca="1">INDIRECT("Map_Copy!"&amp;G78)</f>
        <v>🌴</v>
      </c>
      <c r="G78" s="24" t="s">
        <v>81</v>
      </c>
    </row>
    <row r="79" spans="2:10" ht="23.25" customHeight="1">
      <c r="B79" s="15">
        <v>20</v>
      </c>
      <c r="C79" s="15">
        <v>2</v>
      </c>
      <c r="D79" s="23">
        <v>5</v>
      </c>
      <c r="E79" s="5" t="str" cm="1">
        <f t="array" aca="1" ref="E79" ca="1">INDIRECT("Map_Copy!"&amp;G79)</f>
        <v>🐟</v>
      </c>
      <c r="G79" s="24" t="s">
        <v>82</v>
      </c>
    </row>
    <row r="80" spans="2:10" ht="23.25" customHeight="1">
      <c r="B80" s="15">
        <v>21</v>
      </c>
      <c r="C80" s="15">
        <v>2</v>
      </c>
      <c r="D80" s="23">
        <v>5</v>
      </c>
      <c r="E80" s="5" t="str" cm="1">
        <f t="array" aca="1" ref="E80" ca="1">INDIRECT("Map_Copy!"&amp;G80)</f>
        <v>🌳</v>
      </c>
      <c r="G80" s="24" t="s">
        <v>83</v>
      </c>
      <c r="J80" s="26"/>
    </row>
    <row r="81" spans="2:10" ht="23.25" customHeight="1">
      <c r="B81" s="15">
        <v>22</v>
      </c>
      <c r="C81" s="15">
        <v>2</v>
      </c>
      <c r="D81" s="23">
        <v>5</v>
      </c>
      <c r="E81" s="5" t="str" cm="1">
        <f t="array" aca="1" ref="E81" ca="1">INDIRECT("Map_Copy!"&amp;G81)</f>
        <v>🌴</v>
      </c>
      <c r="G81" s="24" t="s">
        <v>84</v>
      </c>
      <c r="J81" s="26"/>
    </row>
    <row r="82" spans="2:10" ht="23.25" customHeight="1">
      <c r="B82" s="15">
        <v>23</v>
      </c>
      <c r="C82" s="15">
        <v>2</v>
      </c>
      <c r="D82" s="23">
        <v>5</v>
      </c>
      <c r="E82" s="5" t="str" cm="1">
        <f t="array" aca="1" ref="E82" ca="1">INDIRECT("Map_Copy!"&amp;G82)</f>
        <v>🌳</v>
      </c>
      <c r="G82" s="24" t="s">
        <v>85</v>
      </c>
      <c r="J82" s="26"/>
    </row>
    <row r="83" spans="2:10" ht="23.25" customHeight="1">
      <c r="B83" s="15">
        <v>24</v>
      </c>
      <c r="C83" s="15">
        <v>2</v>
      </c>
      <c r="D83" s="23">
        <v>5</v>
      </c>
      <c r="E83" s="5" t="str" cm="1">
        <f t="array" aca="1" ref="E83" ca="1">INDIRECT("Map_Copy!"&amp;G83)</f>
        <v>🐟</v>
      </c>
      <c r="G83" s="24" t="s">
        <v>86</v>
      </c>
      <c r="J83" s="26"/>
    </row>
    <row r="84" spans="2:10" ht="23.25" customHeight="1">
      <c r="B84" s="15">
        <v>25</v>
      </c>
      <c r="C84" s="15">
        <v>2</v>
      </c>
      <c r="D84" s="23">
        <v>5</v>
      </c>
      <c r="E84" s="5" t="str" cm="1">
        <f t="array" aca="1" ref="E84" ca="1">INDIRECT("Map_Copy!"&amp;G84)</f>
        <v>🌳</v>
      </c>
      <c r="G84" s="24" t="s">
        <v>87</v>
      </c>
      <c r="J84" s="26"/>
    </row>
    <row r="85" spans="2:10" ht="23.25" customHeight="1">
      <c r="B85" s="15">
        <v>26</v>
      </c>
      <c r="C85" s="15">
        <v>2</v>
      </c>
      <c r="D85" s="23">
        <v>5</v>
      </c>
      <c r="E85" s="5" t="str" cm="1">
        <f t="array" aca="1" ref="E85" ca="1">INDIRECT("Map_Copy!"&amp;G85)</f>
        <v>🐟</v>
      </c>
      <c r="G85" s="24" t="s">
        <v>88</v>
      </c>
      <c r="J85" s="26"/>
    </row>
    <row r="86" spans="2:10" ht="23.25" customHeight="1">
      <c r="B86" s="15">
        <v>27</v>
      </c>
      <c r="C86" s="15">
        <v>2</v>
      </c>
      <c r="D86" s="23">
        <v>5</v>
      </c>
      <c r="E86" s="5" t="str" cm="1">
        <f t="array" aca="1" ref="E86" ca="1">INDIRECT("Map_Copy!"&amp;G86)</f>
        <v>🌴</v>
      </c>
      <c r="G86" s="24" t="s">
        <v>89</v>
      </c>
      <c r="J86" s="26"/>
    </row>
    <row r="87" spans="2:10" ht="23.25" customHeight="1">
      <c r="B87" s="15">
        <v>28</v>
      </c>
      <c r="C87" s="15">
        <v>2</v>
      </c>
      <c r="D87" s="23">
        <v>5</v>
      </c>
      <c r="E87" s="5" t="str" cm="1">
        <f t="array" aca="1" ref="E87" ca="1">INDIRECT("Map_Copy!"&amp;G87)</f>
        <v>🍌</v>
      </c>
      <c r="G87" s="24" t="s">
        <v>90</v>
      </c>
      <c r="J87" s="26"/>
    </row>
    <row r="88" spans="2:10" ht="23.25" customHeight="1">
      <c r="B88" s="15">
        <v>29</v>
      </c>
      <c r="C88" s="15">
        <v>2</v>
      </c>
      <c r="D88" s="23">
        <v>5</v>
      </c>
      <c r="E88" s="5" t="str" cm="1">
        <f t="array" aca="1" ref="E88" ca="1">INDIRECT("Map_Copy!"&amp;G88)</f>
        <v>🦆</v>
      </c>
      <c r="G88" s="24" t="s">
        <v>91</v>
      </c>
      <c r="J88" s="26"/>
    </row>
    <row r="89" spans="2:10" ht="23.25" customHeight="1">
      <c r="B89" s="15">
        <v>30</v>
      </c>
      <c r="C89" s="15">
        <v>2</v>
      </c>
      <c r="D89" s="23">
        <v>5</v>
      </c>
      <c r="E89" s="5" t="str" cm="1">
        <f t="array" aca="1" ref="E89" ca="1">INDIRECT("Map_Copy!"&amp;G89)</f>
        <v>🐟</v>
      </c>
      <c r="G89" s="24" t="s">
        <v>75</v>
      </c>
      <c r="J89" s="26"/>
    </row>
    <row r="90" spans="2:10" ht="23.25" customHeight="1">
      <c r="B90" s="16"/>
      <c r="C90" s="16"/>
      <c r="D90" s="16"/>
      <c r="E90" s="17"/>
      <c r="G90" s="35"/>
      <c r="J90" s="26"/>
    </row>
    <row r="91" spans="2:10" ht="31.2">
      <c r="B91" s="15" t="s">
        <v>26</v>
      </c>
      <c r="C91" s="15">
        <f>C89</f>
        <v>2</v>
      </c>
      <c r="D91" s="23">
        <v>0</v>
      </c>
      <c r="E91" s="37" t="str">
        <f ca="1">_xlfn.TEXTJOIN(";",FALSE,E70:E89)</f>
        <v>🍌;🌳;🐟;🌴;🐟;🌳;🌳;🌴;🌴;🐟;🌳;🌴;🌳;🐟;🌳;🐟;🌴;🍌;🦆;🐟</v>
      </c>
      <c r="G91" s="35"/>
      <c r="H91" s="36"/>
      <c r="I91" s="36"/>
      <c r="J91" s="26"/>
    </row>
    <row r="92" spans="2:10" ht="15" customHeight="1" thickBot="1">
      <c r="B92" s="16"/>
      <c r="C92" s="16"/>
      <c r="D92" s="16"/>
      <c r="E92" s="17"/>
      <c r="G92" s="16"/>
      <c r="H92" s="16"/>
      <c r="I92" s="16"/>
      <c r="J92" s="16"/>
    </row>
    <row r="93" spans="2:10" ht="24.75" customHeight="1" thickBot="1">
      <c r="B93" s="3" t="s">
        <v>11</v>
      </c>
      <c r="C93" s="4" t="s">
        <v>12</v>
      </c>
      <c r="D93" s="6"/>
      <c r="E93" s="12"/>
    </row>
    <row r="94" spans="2:10" ht="15" customHeight="1">
      <c r="B94" s="18"/>
      <c r="C94" s="6"/>
      <c r="D94" s="6"/>
      <c r="E94" s="12"/>
    </row>
    <row r="95" spans="2:10" ht="15" customHeight="1">
      <c r="B95" s="18" t="s">
        <v>117</v>
      </c>
      <c r="C95" s="6"/>
      <c r="D95" s="6"/>
      <c r="E95" s="12"/>
    </row>
    <row r="96" spans="2:10" ht="15" customHeight="1">
      <c r="B96" s="27"/>
      <c r="C96" s="6"/>
      <c r="D96" s="6"/>
      <c r="E96" s="12"/>
    </row>
    <row r="97" spans="2:7" ht="15" customHeight="1">
      <c r="B97" s="27" t="s">
        <v>94</v>
      </c>
      <c r="C97" s="6"/>
      <c r="D97" s="6"/>
      <c r="E97" s="12"/>
    </row>
    <row r="98" spans="2:7" ht="15" customHeight="1">
      <c r="B98" s="27" t="s">
        <v>203</v>
      </c>
      <c r="C98" s="27"/>
      <c r="D98" s="6"/>
      <c r="E98" s="12"/>
    </row>
    <row r="99" spans="2:7" ht="15" customHeight="1">
      <c r="B99" s="27" t="s">
        <v>95</v>
      </c>
      <c r="C99" s="27"/>
      <c r="D99" s="6"/>
      <c r="E99" s="12"/>
    </row>
    <row r="100" spans="2:7" ht="15" customHeight="1">
      <c r="B100" s="27"/>
      <c r="C100" s="27"/>
      <c r="D100" s="6"/>
      <c r="E100" s="12"/>
    </row>
    <row r="101" spans="2:7" ht="15" customHeight="1">
      <c r="B101" s="27" t="s">
        <v>118</v>
      </c>
      <c r="C101" s="27"/>
      <c r="D101" s="6"/>
      <c r="E101" s="12"/>
    </row>
    <row r="102" spans="2:7" ht="15" customHeight="1">
      <c r="B102" s="27" t="s">
        <v>119</v>
      </c>
      <c r="C102" s="27"/>
      <c r="D102" s="6"/>
      <c r="E102" s="12"/>
    </row>
    <row r="103" spans="2:7" ht="15" customHeight="1">
      <c r="B103" s="27" t="s">
        <v>120</v>
      </c>
      <c r="C103" s="27"/>
      <c r="D103" s="6"/>
      <c r="E103" s="12"/>
    </row>
    <row r="104" spans="2:7" ht="15" customHeight="1">
      <c r="B104" s="27" t="s">
        <v>121</v>
      </c>
      <c r="C104" s="27"/>
      <c r="D104" s="6"/>
      <c r="E104" s="12"/>
    </row>
    <row r="105" spans="2:7" ht="15" customHeight="1">
      <c r="B105" s="7"/>
      <c r="C105" s="27"/>
      <c r="D105" s="6"/>
      <c r="E105" s="12"/>
    </row>
    <row r="106" spans="2:7" ht="15" customHeight="1">
      <c r="B106" s="38" t="s">
        <v>29</v>
      </c>
      <c r="C106" s="60"/>
      <c r="D106" s="38"/>
      <c r="E106" s="12"/>
    </row>
    <row r="107" spans="2:7" ht="15" customHeight="1">
      <c r="B107" s="38" t="s">
        <v>122</v>
      </c>
      <c r="C107" s="60"/>
      <c r="D107" s="38"/>
      <c r="E107" s="12"/>
    </row>
    <row r="108" spans="2:7" ht="15" customHeight="1">
      <c r="B108" s="38">
        <f>_xlfn.LET(_xlpm.a,1,_xlpm.b,2,_xlpm.c,45/15,_xlpm.a+_xlpm.b+_xlpm.c+4)</f>
        <v>10</v>
      </c>
      <c r="C108" s="60"/>
      <c r="D108" s="38"/>
      <c r="E108" s="12"/>
    </row>
    <row r="109" spans="2:7" ht="15" customHeight="1">
      <c r="B109" s="7"/>
      <c r="C109" s="27"/>
      <c r="D109" s="6"/>
      <c r="E109" s="12"/>
      <c r="G109" s="6" cm="1">
        <f t="array" aca="1" ref="G109" ca="1">ABS(COLUMN(INDIRECT(G118))-COLUMN(INDIRECT("S1")))</f>
        <v>1</v>
      </c>
    </row>
    <row r="110" spans="2:7" ht="15" customHeight="1">
      <c r="B110" s="61" t="s">
        <v>96</v>
      </c>
      <c r="C110" s="6"/>
      <c r="D110" s="6"/>
      <c r="E110" s="12"/>
      <c r="G110" s="6" cm="1">
        <f t="array" aca="1" ref="G110" ca="1">COLUMN(INDIRECT(G118))</f>
        <v>18</v>
      </c>
    </row>
    <row r="111" spans="2:7" ht="15" customHeight="1">
      <c r="B111" s="18" t="s">
        <v>97</v>
      </c>
      <c r="C111" s="6"/>
      <c r="D111" s="6"/>
      <c r="E111" s="12"/>
      <c r="G111" s="6" cm="1">
        <f t="array" aca="1" ref="G111" ca="1">COLUMN(INDIRECT("AH1"))</f>
        <v>34</v>
      </c>
    </row>
    <row r="112" spans="2:7" ht="15" customHeight="1">
      <c r="B112" s="18" t="s">
        <v>204</v>
      </c>
      <c r="C112" s="6"/>
      <c r="D112" s="6"/>
      <c r="E112" s="12"/>
      <c r="G112" s="6" cm="1">
        <f t="array" aca="1" ref="G112" ca="1">COLUMN(INDIRECT("S1"))</f>
        <v>19</v>
      </c>
    </row>
    <row r="113" spans="2:8" ht="15" customHeight="1">
      <c r="B113" s="18" t="s">
        <v>98</v>
      </c>
      <c r="C113" s="6"/>
      <c r="D113" s="6"/>
      <c r="E113" s="12"/>
      <c r="G113" s="21"/>
    </row>
    <row r="114" spans="2:8" ht="15" customHeight="1" thickBot="1">
      <c r="B114" s="18" t="s">
        <v>99</v>
      </c>
      <c r="C114" s="6"/>
      <c r="D114" s="6"/>
      <c r="E114" s="12"/>
      <c r="G114" s="21"/>
    </row>
    <row r="115" spans="2:8" ht="25.2" customHeight="1" thickBot="1">
      <c r="B115" s="1" t="s">
        <v>2</v>
      </c>
      <c r="C115" s="1" t="s">
        <v>7</v>
      </c>
      <c r="D115" s="1" t="s">
        <v>3</v>
      </c>
      <c r="E115" s="1" t="s">
        <v>4</v>
      </c>
      <c r="G115" s="1" t="s">
        <v>93</v>
      </c>
    </row>
    <row r="116" spans="2:8">
      <c r="B116" s="6"/>
      <c r="C116" s="6"/>
      <c r="D116" s="6"/>
    </row>
    <row r="117" spans="2:8" ht="23.25" customHeight="1">
      <c r="B117" s="15" t="s">
        <v>13</v>
      </c>
      <c r="C117" s="15">
        <v>3</v>
      </c>
      <c r="D117" s="23">
        <v>0</v>
      </c>
      <c r="E117" s="5">
        <v>1</v>
      </c>
      <c r="G117" s="24" t="s">
        <v>73</v>
      </c>
      <c r="H117" s="20"/>
    </row>
    <row r="118" spans="2:8" ht="23.25" customHeight="1">
      <c r="B118" s="6"/>
      <c r="C118" s="6"/>
      <c r="D118" s="6"/>
      <c r="E118" s="87" cm="1">
        <f t="array" aca="1" ref="E118" ca="1">_xlfn.LET(_xlpm.c, ABS(COLUMN(INDIRECT(G118))-COLUMN(INDIRECT("S1"))),_xlpm.r,ABS(ROW(INDIRECT(G118))-9),_xlpm.r+_xlpm.c)</f>
        <v>1</v>
      </c>
      <c r="G118" s="24" t="s">
        <v>73</v>
      </c>
    </row>
    <row r="119" spans="2:8" ht="23.25" customHeight="1">
      <c r="B119" s="15">
        <v>31</v>
      </c>
      <c r="C119" s="15">
        <v>3</v>
      </c>
      <c r="D119" s="23">
        <v>6</v>
      </c>
      <c r="E119" s="5" cm="1">
        <f t="array" aca="1" ref="E119" ca="1">_xlfn.LET(_xlpm.c, ABS(COLUMN(INDIRECT(G119))-COLUMN(INDIRECT("S1"))),_xlpm.r,ABS(ROW(INDIRECT(G119))-9),_xlpm.r+_xlpm.c)</f>
        <v>18</v>
      </c>
      <c r="G119" s="24" t="s">
        <v>90</v>
      </c>
      <c r="H119" s="20"/>
    </row>
    <row r="120" spans="2:8" ht="23.25" customHeight="1">
      <c r="B120" s="15">
        <v>32</v>
      </c>
      <c r="C120" s="15">
        <v>3</v>
      </c>
      <c r="D120" s="23">
        <v>6</v>
      </c>
      <c r="E120" s="5" cm="1">
        <f t="array" aca="1" ref="E120" ca="1">_xlfn.LET(_xlpm.c, ABS(COLUMN(INDIRECT(G120))-COLUMN(INDIRECT("S1"))),_xlpm.r,ABS(ROW(INDIRECT(G120))-9),_xlpm.r+_xlpm.c)</f>
        <v>12</v>
      </c>
      <c r="G120" s="24" t="s">
        <v>100</v>
      </c>
      <c r="H120" s="20"/>
    </row>
    <row r="121" spans="2:8" ht="23.25" customHeight="1">
      <c r="B121" s="15">
        <v>33</v>
      </c>
      <c r="C121" s="15">
        <v>3</v>
      </c>
      <c r="D121" s="23">
        <v>6</v>
      </c>
      <c r="E121" s="5" cm="1">
        <f t="array" aca="1" ref="E121" ca="1">_xlfn.LET(_xlpm.c, ABS(COLUMN(INDIRECT(G121))-COLUMN(INDIRECT("S1"))),_xlpm.r,ABS(ROW(INDIRECT(G121))-9),_xlpm.r+_xlpm.c)</f>
        <v>17</v>
      </c>
      <c r="G121" s="24" t="s">
        <v>101</v>
      </c>
      <c r="H121" s="20"/>
    </row>
    <row r="122" spans="2:8" ht="23.25" customHeight="1">
      <c r="B122" s="15">
        <v>34</v>
      </c>
      <c r="C122" s="15">
        <v>3</v>
      </c>
      <c r="D122" s="23">
        <v>6</v>
      </c>
      <c r="E122" s="5" cm="1">
        <f t="array" aca="1" ref="E122" ca="1">_xlfn.LET(_xlpm.c, ABS(COLUMN(INDIRECT(G122))-COLUMN(INDIRECT("S1"))),_xlpm.r,ABS(ROW(INDIRECT(G122))-9),_xlpm.r+_xlpm.c)</f>
        <v>19</v>
      </c>
      <c r="G122" s="24" t="s">
        <v>102</v>
      </c>
      <c r="H122" s="20"/>
    </row>
    <row r="123" spans="2:8" ht="23.25" customHeight="1">
      <c r="B123" s="15">
        <v>35</v>
      </c>
      <c r="C123" s="15">
        <v>3</v>
      </c>
      <c r="D123" s="23">
        <v>6</v>
      </c>
      <c r="E123" s="5" cm="1">
        <f t="array" aca="1" ref="E123" ca="1">_xlfn.LET(_xlpm.c, ABS(COLUMN(INDIRECT(G123))-COLUMN(INDIRECT("S1"))),_xlpm.r,ABS(ROW(INDIRECT(G123))-9),_xlpm.r+_xlpm.c)</f>
        <v>17</v>
      </c>
      <c r="G123" s="24" t="s">
        <v>103</v>
      </c>
      <c r="H123" s="20"/>
    </row>
    <row r="124" spans="2:8" ht="23.25" customHeight="1">
      <c r="B124" s="15">
        <v>36</v>
      </c>
      <c r="C124" s="15">
        <v>3</v>
      </c>
      <c r="D124" s="23">
        <v>6</v>
      </c>
      <c r="E124" s="5" cm="1">
        <f t="array" aca="1" ref="E124" ca="1">_xlfn.LET(_xlpm.c, ABS(COLUMN(INDIRECT(G124))-COLUMN(INDIRECT("S1"))),_xlpm.r,ABS(ROW(INDIRECT(G124))-9),_xlpm.r+_xlpm.c)</f>
        <v>21</v>
      </c>
      <c r="G124" s="24" t="s">
        <v>104</v>
      </c>
      <c r="H124" s="20"/>
    </row>
    <row r="125" spans="2:8" ht="23.25" customHeight="1">
      <c r="B125" s="15">
        <v>37</v>
      </c>
      <c r="C125" s="15">
        <v>3</v>
      </c>
      <c r="D125" s="23">
        <v>6</v>
      </c>
      <c r="E125" s="5" cm="1">
        <f t="array" aca="1" ref="E125" ca="1">_xlfn.LET(_xlpm.c, ABS(COLUMN(INDIRECT(G125))-COLUMN(INDIRECT("S1"))),_xlpm.r,ABS(ROW(INDIRECT(G125))-9),_xlpm.r+_xlpm.c)</f>
        <v>20</v>
      </c>
      <c r="G125" s="24" t="s">
        <v>105</v>
      </c>
      <c r="H125" s="20"/>
    </row>
    <row r="126" spans="2:8" ht="23.25" customHeight="1">
      <c r="B126" s="15">
        <v>38</v>
      </c>
      <c r="C126" s="15">
        <v>3</v>
      </c>
      <c r="D126" s="23">
        <v>6</v>
      </c>
      <c r="E126" s="5" cm="1">
        <f t="array" aca="1" ref="E126" ca="1">_xlfn.LET(_xlpm.c, ABS(COLUMN(INDIRECT(G126))-COLUMN(INDIRECT("S1"))),_xlpm.r,ABS(ROW(INDIRECT(G126))-9),_xlpm.r+_xlpm.c)</f>
        <v>14</v>
      </c>
      <c r="G126" s="24" t="s">
        <v>106</v>
      </c>
      <c r="H126" s="20"/>
    </row>
    <row r="127" spans="2:8" ht="23.25" customHeight="1">
      <c r="B127" s="15">
        <v>39</v>
      </c>
      <c r="C127" s="15">
        <v>3</v>
      </c>
      <c r="D127" s="23">
        <v>6</v>
      </c>
      <c r="E127" s="5" cm="1">
        <f t="array" aca="1" ref="E127" ca="1">_xlfn.LET(_xlpm.c, ABS(COLUMN(INDIRECT(G127))-COLUMN(INDIRECT("S1"))),_xlpm.r,ABS(ROW(INDIRECT(G127))-9),_xlpm.r+_xlpm.c)</f>
        <v>4</v>
      </c>
      <c r="G127" s="24" t="s">
        <v>107</v>
      </c>
      <c r="H127" s="20"/>
    </row>
    <row r="128" spans="2:8" ht="23.25" customHeight="1">
      <c r="B128" s="15">
        <v>40</v>
      </c>
      <c r="C128" s="15">
        <v>3</v>
      </c>
      <c r="D128" s="23">
        <v>6</v>
      </c>
      <c r="E128" s="5" cm="1">
        <f t="array" aca="1" ref="E128" ca="1">_xlfn.LET(_xlpm.c, ABS(COLUMN(INDIRECT(G128))-COLUMN(INDIRECT("S1"))),_xlpm.r,ABS(ROW(INDIRECT(G128))-9),_xlpm.r+_xlpm.c)</f>
        <v>9</v>
      </c>
      <c r="G128" s="24" t="s">
        <v>108</v>
      </c>
      <c r="H128" s="20"/>
    </row>
    <row r="129" spans="2:15" ht="23.25" customHeight="1">
      <c r="B129" s="15">
        <v>41</v>
      </c>
      <c r="C129" s="15">
        <v>3</v>
      </c>
      <c r="D129" s="23">
        <v>6</v>
      </c>
      <c r="E129" s="5" cm="1">
        <f t="array" aca="1" ref="E129" ca="1">_xlfn.LET(_xlpm.c, ABS(COLUMN(INDIRECT(G129))-COLUMN(INDIRECT("S1"))),_xlpm.r,ABS(ROW(INDIRECT(G129))-9),_xlpm.r+_xlpm.c)</f>
        <v>17</v>
      </c>
      <c r="G129" s="24" t="s">
        <v>109</v>
      </c>
      <c r="H129" s="20"/>
    </row>
    <row r="130" spans="2:15" ht="23.25" customHeight="1">
      <c r="B130" s="15">
        <v>42</v>
      </c>
      <c r="C130" s="15">
        <v>3</v>
      </c>
      <c r="D130" s="23">
        <v>6</v>
      </c>
      <c r="E130" s="5" cm="1">
        <f t="array" aca="1" ref="E130" ca="1">_xlfn.LET(_xlpm.c, ABS(COLUMN(INDIRECT(G130))-COLUMN(INDIRECT("S1"))),_xlpm.r,ABS(ROW(INDIRECT(G130))-9),_xlpm.r+_xlpm.c)</f>
        <v>23</v>
      </c>
      <c r="G130" s="24" t="s">
        <v>110</v>
      </c>
      <c r="H130" s="20"/>
    </row>
    <row r="131" spans="2:15" ht="23.25" customHeight="1">
      <c r="B131" s="15">
        <v>43</v>
      </c>
      <c r="C131" s="15">
        <v>3</v>
      </c>
      <c r="D131" s="23">
        <v>6</v>
      </c>
      <c r="E131" s="5" cm="1">
        <f t="array" aca="1" ref="E131" ca="1">_xlfn.LET(_xlpm.c, ABS(COLUMN(INDIRECT(G131))-COLUMN(INDIRECT("S1"))),_xlpm.r,ABS(ROW(INDIRECT(G131))-9),_xlpm.r+_xlpm.c)</f>
        <v>17</v>
      </c>
      <c r="G131" s="24" t="s">
        <v>111</v>
      </c>
      <c r="H131" s="20"/>
    </row>
    <row r="132" spans="2:15" ht="23.25" customHeight="1">
      <c r="B132" s="15">
        <v>44</v>
      </c>
      <c r="C132" s="15">
        <v>3</v>
      </c>
      <c r="D132" s="23">
        <v>6</v>
      </c>
      <c r="E132" s="5" cm="1">
        <f t="array" aca="1" ref="E132" ca="1">_xlfn.LET(_xlpm.c, ABS(COLUMN(INDIRECT(G132))-COLUMN(INDIRECT("S1"))),_xlpm.r,ABS(ROW(INDIRECT(G132))-9),_xlpm.r+_xlpm.c)</f>
        <v>21</v>
      </c>
      <c r="G132" s="24" t="s">
        <v>112</v>
      </c>
      <c r="H132" s="20"/>
    </row>
    <row r="133" spans="2:15" ht="23.25" customHeight="1">
      <c r="B133" s="15">
        <v>45</v>
      </c>
      <c r="C133" s="15">
        <v>3</v>
      </c>
      <c r="D133" s="23">
        <v>6</v>
      </c>
      <c r="E133" s="5" cm="1">
        <f t="array" aca="1" ref="E133" ca="1">_xlfn.LET(_xlpm.c, ABS(COLUMN(INDIRECT(G133))-COLUMN(INDIRECT("S1"))),_xlpm.r,ABS(ROW(INDIRECT(G133))-9),_xlpm.r+_xlpm.c)</f>
        <v>22</v>
      </c>
      <c r="G133" s="24" t="s">
        <v>113</v>
      </c>
      <c r="H133" s="20"/>
    </row>
    <row r="134" spans="2:15" ht="23.25" customHeight="1">
      <c r="B134" s="15">
        <v>46</v>
      </c>
      <c r="C134" s="15">
        <v>3</v>
      </c>
      <c r="D134" s="23">
        <v>6</v>
      </c>
      <c r="E134" s="5" cm="1">
        <f t="array" aca="1" ref="E134" ca="1">_xlfn.LET(_xlpm.c, ABS(COLUMN(INDIRECT(G134))-COLUMN(INDIRECT("S1"))),_xlpm.r,ABS(ROW(INDIRECT(G134))-9),_xlpm.r+_xlpm.c)</f>
        <v>20</v>
      </c>
      <c r="G134" s="24" t="s">
        <v>114</v>
      </c>
      <c r="H134" s="20"/>
    </row>
    <row r="135" spans="2:15" ht="23.25" customHeight="1">
      <c r="B135" s="15">
        <v>47</v>
      </c>
      <c r="C135" s="15">
        <v>3</v>
      </c>
      <c r="D135" s="23">
        <v>6</v>
      </c>
      <c r="E135" s="5" cm="1">
        <f t="array" aca="1" ref="E135" ca="1">_xlfn.LET(_xlpm.c, ABS(COLUMN(INDIRECT(G135))-COLUMN(INDIRECT("S1"))),_xlpm.r,ABS(ROW(INDIRECT(G135))-9),_xlpm.r+_xlpm.c)</f>
        <v>16</v>
      </c>
      <c r="G135" s="24" t="s">
        <v>89</v>
      </c>
      <c r="H135" s="20"/>
    </row>
    <row r="136" spans="2:15" ht="23.25" customHeight="1">
      <c r="B136" s="15">
        <v>48</v>
      </c>
      <c r="C136" s="15">
        <v>3</v>
      </c>
      <c r="D136" s="23">
        <v>6</v>
      </c>
      <c r="E136" s="5" cm="1">
        <f t="array" aca="1" ref="E136" ca="1">_xlfn.LET(_xlpm.c, ABS(COLUMN(INDIRECT(G136))-COLUMN(INDIRECT("S1"))),_xlpm.r,ABS(ROW(INDIRECT(G136))-9),_xlpm.r+_xlpm.c)</f>
        <v>19</v>
      </c>
      <c r="G136" s="24" t="s">
        <v>115</v>
      </c>
      <c r="H136" s="20"/>
    </row>
    <row r="137" spans="2:15" ht="23.25" customHeight="1">
      <c r="B137" s="15">
        <v>49</v>
      </c>
      <c r="C137" s="15">
        <v>3</v>
      </c>
      <c r="D137" s="23">
        <v>6</v>
      </c>
      <c r="E137" s="5" cm="1">
        <f t="array" aca="1" ref="E137" ca="1">_xlfn.LET(_xlpm.c, ABS(COLUMN(INDIRECT(G137))-COLUMN(INDIRECT("S1"))),_xlpm.r,ABS(ROW(INDIRECT(G137))-9),_xlpm.r+_xlpm.c)</f>
        <v>7</v>
      </c>
      <c r="G137" s="24" t="s">
        <v>116</v>
      </c>
      <c r="H137" s="20"/>
    </row>
    <row r="138" spans="2:15" ht="23.25" customHeight="1">
      <c r="B138" s="15">
        <v>50</v>
      </c>
      <c r="C138" s="15">
        <v>3</v>
      </c>
      <c r="D138" s="23">
        <v>6</v>
      </c>
      <c r="E138" s="5" cm="1">
        <f t="array" aca="1" ref="E138" ca="1">_xlfn.LET(_xlpm.c, ABS(COLUMN(INDIRECT(G138))-COLUMN(INDIRECT("S1"))),_xlpm.r,ABS(ROW(INDIRECT(G138))-9),_xlpm.r+_xlpm.c)</f>
        <v>17</v>
      </c>
      <c r="G138" s="24" t="s">
        <v>84</v>
      </c>
      <c r="H138" s="20"/>
    </row>
    <row r="139" spans="2:15">
      <c r="B139" s="7"/>
      <c r="C139" s="7"/>
      <c r="D139" s="7"/>
      <c r="E139" s="29"/>
      <c r="G139" s="30"/>
      <c r="J139" s="30"/>
    </row>
    <row r="140" spans="2:15" ht="31.2">
      <c r="B140" s="15" t="s">
        <v>26</v>
      </c>
      <c r="C140" s="15">
        <f>C138</f>
        <v>3</v>
      </c>
      <c r="D140" s="23">
        <v>0</v>
      </c>
      <c r="E140" s="37" t="str">
        <f ca="1">_xlfn.TEXTJOIN(";",FALSE,E119:E138)</f>
        <v>18;12;17;19;17;21;20;14;4;9;17;23;17;21;22;20;16;19;7;17</v>
      </c>
      <c r="G140" s="30"/>
      <c r="J140" s="30"/>
    </row>
    <row r="141" spans="2:15">
      <c r="B141" s="7"/>
      <c r="C141" s="7"/>
      <c r="D141" s="7"/>
      <c r="E141" s="29"/>
      <c r="G141" s="30"/>
      <c r="H141" s="30"/>
      <c r="J141" s="30"/>
    </row>
    <row r="142" spans="2:15" ht="25.8" thickBot="1">
      <c r="B142" s="7"/>
      <c r="G142" s="16"/>
      <c r="H142" s="16"/>
      <c r="I142" s="16"/>
      <c r="J142" s="16"/>
      <c r="K142" s="16"/>
      <c r="L142" s="17"/>
      <c r="M142" s="8"/>
      <c r="N142" s="16"/>
      <c r="O142" s="16"/>
    </row>
    <row r="143" spans="2:15" ht="24.75" customHeight="1" thickBot="1">
      <c r="B143" s="3" t="s">
        <v>14</v>
      </c>
      <c r="C143" s="4" t="s">
        <v>12</v>
      </c>
      <c r="D143" s="7"/>
      <c r="E143" s="29"/>
      <c r="G143" s="30"/>
      <c r="H143" s="30"/>
      <c r="I143" s="16"/>
    </row>
    <row r="144" spans="2:15" ht="15" customHeight="1">
      <c r="B144" s="18"/>
      <c r="C144" s="7"/>
      <c r="D144" s="7"/>
      <c r="E144" s="29"/>
      <c r="G144" s="7"/>
      <c r="H144" s="7"/>
      <c r="I144" s="16"/>
    </row>
    <row r="145" spans="2:8" ht="15" customHeight="1">
      <c r="B145" s="18" t="s">
        <v>123</v>
      </c>
      <c r="C145" s="6"/>
      <c r="D145" s="6"/>
      <c r="E145" s="29"/>
      <c r="G145" s="7"/>
      <c r="H145" s="7"/>
    </row>
    <row r="146" spans="2:8" ht="15" customHeight="1">
      <c r="B146" s="18"/>
      <c r="C146" s="7"/>
      <c r="D146" s="7"/>
      <c r="E146" s="29"/>
      <c r="G146" s="21"/>
    </row>
    <row r="147" spans="2:8" ht="15" customHeight="1">
      <c r="B147" s="18"/>
      <c r="C147" s="7"/>
      <c r="D147" s="7"/>
      <c r="E147" s="29"/>
      <c r="G147" s="21"/>
    </row>
    <row r="148" spans="2:8" ht="15" customHeight="1">
      <c r="B148" s="18"/>
      <c r="C148" s="7"/>
      <c r="D148" s="7"/>
      <c r="E148" s="29"/>
      <c r="G148" s="21"/>
    </row>
    <row r="149" spans="2:8" ht="15" customHeight="1">
      <c r="B149" s="18"/>
      <c r="C149" s="7"/>
      <c r="D149" s="7"/>
      <c r="E149" s="29"/>
      <c r="G149" s="21"/>
    </row>
    <row r="150" spans="2:8" ht="15" customHeight="1">
      <c r="B150" s="18" t="s">
        <v>124</v>
      </c>
      <c r="C150" s="7"/>
      <c r="D150" s="7"/>
      <c r="E150" s="29"/>
      <c r="G150" s="21"/>
    </row>
    <row r="151" spans="2:8" ht="15" customHeight="1">
      <c r="B151" s="18" t="s">
        <v>125</v>
      </c>
      <c r="C151" s="7"/>
      <c r="D151" s="7"/>
      <c r="E151" s="29"/>
      <c r="G151" s="21"/>
    </row>
    <row r="152" spans="2:8" ht="15" customHeight="1">
      <c r="B152" s="18" t="s">
        <v>97</v>
      </c>
      <c r="C152" s="7"/>
      <c r="D152" s="7"/>
      <c r="E152" s="29"/>
      <c r="G152" s="21"/>
    </row>
    <row r="153" spans="2:8" ht="15" customHeight="1" thickBot="1">
      <c r="B153" s="18" t="s">
        <v>205</v>
      </c>
      <c r="C153" s="7"/>
      <c r="D153" s="7"/>
      <c r="E153" s="29"/>
      <c r="G153" s="21"/>
    </row>
    <row r="154" spans="2:8" ht="25.2" customHeight="1" thickBot="1">
      <c r="B154" s="1" t="s">
        <v>2</v>
      </c>
      <c r="C154" s="1" t="s">
        <v>7</v>
      </c>
      <c r="D154" s="1" t="s">
        <v>3</v>
      </c>
      <c r="E154" s="1" t="s">
        <v>4</v>
      </c>
      <c r="G154" s="1" t="s">
        <v>93</v>
      </c>
    </row>
    <row r="155" spans="2:8">
      <c r="B155" s="6"/>
      <c r="C155" s="6"/>
      <c r="D155" s="6"/>
    </row>
    <row r="156" spans="2:8" ht="23.4">
      <c r="B156" s="15" t="s">
        <v>16</v>
      </c>
      <c r="C156" s="15">
        <v>4</v>
      </c>
      <c r="D156" s="23">
        <v>0</v>
      </c>
      <c r="E156" s="5">
        <v>1</v>
      </c>
      <c r="G156" s="24" t="s">
        <v>73</v>
      </c>
    </row>
    <row r="157" spans="2:8">
      <c r="B157" s="6"/>
      <c r="C157" s="6"/>
      <c r="D157" s="6"/>
      <c r="E157" s="22"/>
    </row>
    <row r="158" spans="2:8" ht="23.25" customHeight="1">
      <c r="B158" s="15">
        <v>51</v>
      </c>
      <c r="C158" s="15">
        <v>4</v>
      </c>
      <c r="D158" s="23">
        <v>7</v>
      </c>
      <c r="E158" s="5"/>
      <c r="G158" s="24" t="s">
        <v>90</v>
      </c>
      <c r="H158" s="20"/>
    </row>
    <row r="159" spans="2:8" ht="23.25" customHeight="1">
      <c r="B159" s="15">
        <v>52</v>
      </c>
      <c r="C159" s="15">
        <v>4</v>
      </c>
      <c r="D159" s="23">
        <v>7</v>
      </c>
      <c r="E159" s="5"/>
      <c r="G159" s="24" t="s">
        <v>100</v>
      </c>
      <c r="H159" s="20"/>
    </row>
    <row r="160" spans="2:8" ht="23.25" customHeight="1">
      <c r="B160" s="15">
        <v>53</v>
      </c>
      <c r="C160" s="15">
        <v>4</v>
      </c>
      <c r="D160" s="23">
        <v>7</v>
      </c>
      <c r="E160" s="5"/>
      <c r="G160" s="24" t="s">
        <v>101</v>
      </c>
      <c r="H160" s="20"/>
    </row>
    <row r="161" spans="2:8" ht="23.25" customHeight="1">
      <c r="B161" s="15">
        <v>54</v>
      </c>
      <c r="C161" s="15">
        <v>4</v>
      </c>
      <c r="D161" s="23">
        <v>7</v>
      </c>
      <c r="E161" s="5"/>
      <c r="G161" s="24" t="s">
        <v>102</v>
      </c>
      <c r="H161" s="20"/>
    </row>
    <row r="162" spans="2:8" ht="23.25" customHeight="1">
      <c r="B162" s="15">
        <v>55</v>
      </c>
      <c r="C162" s="15">
        <v>4</v>
      </c>
      <c r="D162" s="23">
        <v>7</v>
      </c>
      <c r="E162" s="5"/>
      <c r="G162" s="24" t="s">
        <v>103</v>
      </c>
      <c r="H162" s="20"/>
    </row>
    <row r="163" spans="2:8" ht="23.25" customHeight="1">
      <c r="B163" s="15">
        <v>56</v>
      </c>
      <c r="C163" s="15">
        <v>4</v>
      </c>
      <c r="D163" s="23">
        <v>7</v>
      </c>
      <c r="E163" s="5"/>
      <c r="G163" s="24" t="s">
        <v>104</v>
      </c>
      <c r="H163" s="20"/>
    </row>
    <row r="164" spans="2:8" ht="23.25" customHeight="1">
      <c r="B164" s="15">
        <v>57</v>
      </c>
      <c r="C164" s="15">
        <v>4</v>
      </c>
      <c r="D164" s="23">
        <v>7</v>
      </c>
      <c r="E164" s="5"/>
      <c r="G164" s="24" t="s">
        <v>105</v>
      </c>
      <c r="H164" s="20"/>
    </row>
    <row r="165" spans="2:8" ht="23.25" customHeight="1">
      <c r="B165" s="15">
        <v>58</v>
      </c>
      <c r="C165" s="15">
        <v>4</v>
      </c>
      <c r="D165" s="23">
        <v>7</v>
      </c>
      <c r="E165" s="5"/>
      <c r="G165" s="24" t="s">
        <v>106</v>
      </c>
      <c r="H165" s="20"/>
    </row>
    <row r="166" spans="2:8" ht="23.25" customHeight="1">
      <c r="B166" s="15">
        <v>59</v>
      </c>
      <c r="C166" s="15">
        <v>4</v>
      </c>
      <c r="D166" s="23">
        <v>7</v>
      </c>
      <c r="E166" s="5"/>
      <c r="G166" s="24" t="s">
        <v>107</v>
      </c>
      <c r="H166" s="20"/>
    </row>
    <row r="167" spans="2:8" ht="23.25" customHeight="1">
      <c r="B167" s="15">
        <v>60</v>
      </c>
      <c r="C167" s="15">
        <v>4</v>
      </c>
      <c r="D167" s="23">
        <v>7</v>
      </c>
      <c r="E167" s="5"/>
      <c r="G167" s="24" t="s">
        <v>108</v>
      </c>
      <c r="H167" s="20"/>
    </row>
    <row r="168" spans="2:8" ht="23.25" customHeight="1">
      <c r="B168" s="15">
        <v>61</v>
      </c>
      <c r="C168" s="15">
        <v>4</v>
      </c>
      <c r="D168" s="23">
        <v>7</v>
      </c>
      <c r="E168" s="5"/>
      <c r="G168" s="24" t="s">
        <v>109</v>
      </c>
      <c r="H168" s="20"/>
    </row>
    <row r="169" spans="2:8" ht="23.25" customHeight="1">
      <c r="B169" s="15">
        <v>62</v>
      </c>
      <c r="C169" s="15">
        <v>4</v>
      </c>
      <c r="D169" s="23">
        <v>7</v>
      </c>
      <c r="E169" s="5"/>
      <c r="G169" s="24" t="s">
        <v>110</v>
      </c>
      <c r="H169" s="20"/>
    </row>
    <row r="170" spans="2:8" ht="23.25" customHeight="1">
      <c r="B170" s="15">
        <v>63</v>
      </c>
      <c r="C170" s="15">
        <v>4</v>
      </c>
      <c r="D170" s="23">
        <v>7</v>
      </c>
      <c r="E170" s="5"/>
      <c r="G170" s="24" t="s">
        <v>111</v>
      </c>
      <c r="H170" s="20"/>
    </row>
    <row r="171" spans="2:8" ht="23.25" customHeight="1">
      <c r="B171" s="15">
        <v>64</v>
      </c>
      <c r="C171" s="15">
        <v>4</v>
      </c>
      <c r="D171" s="23">
        <v>7</v>
      </c>
      <c r="E171" s="5"/>
      <c r="G171" s="24" t="s">
        <v>112</v>
      </c>
      <c r="H171" s="20"/>
    </row>
    <row r="172" spans="2:8" ht="23.25" customHeight="1">
      <c r="B172" s="15">
        <v>65</v>
      </c>
      <c r="C172" s="15">
        <v>4</v>
      </c>
      <c r="D172" s="23">
        <v>7</v>
      </c>
      <c r="E172" s="5"/>
      <c r="G172" s="24" t="s">
        <v>113</v>
      </c>
      <c r="H172" s="20"/>
    </row>
    <row r="173" spans="2:8" ht="23.25" customHeight="1">
      <c r="B173" s="15">
        <v>66</v>
      </c>
      <c r="C173" s="15">
        <v>4</v>
      </c>
      <c r="D173" s="23">
        <v>7</v>
      </c>
      <c r="E173" s="5"/>
      <c r="G173" s="24" t="s">
        <v>114</v>
      </c>
      <c r="H173" s="20"/>
    </row>
    <row r="174" spans="2:8" ht="23.25" customHeight="1">
      <c r="B174" s="15">
        <v>67</v>
      </c>
      <c r="C174" s="15">
        <v>4</v>
      </c>
      <c r="D174" s="23">
        <v>7</v>
      </c>
      <c r="E174" s="5"/>
      <c r="G174" s="24" t="s">
        <v>89</v>
      </c>
      <c r="H174" s="20"/>
    </row>
    <row r="175" spans="2:8" ht="23.25" customHeight="1">
      <c r="B175" s="15">
        <v>68</v>
      </c>
      <c r="C175" s="15">
        <v>4</v>
      </c>
      <c r="D175" s="23">
        <v>7</v>
      </c>
      <c r="E175" s="5"/>
      <c r="G175" s="24" t="s">
        <v>115</v>
      </c>
      <c r="H175" s="20"/>
    </row>
    <row r="176" spans="2:8" ht="23.25" customHeight="1">
      <c r="B176" s="15">
        <v>69</v>
      </c>
      <c r="C176" s="15">
        <v>4</v>
      </c>
      <c r="D176" s="23">
        <v>7</v>
      </c>
      <c r="E176" s="5"/>
      <c r="G176" s="24" t="s">
        <v>116</v>
      </c>
      <c r="H176" s="20"/>
    </row>
    <row r="177" spans="1:11" ht="23.25" customHeight="1">
      <c r="B177" s="15">
        <v>70</v>
      </c>
      <c r="C177" s="15">
        <v>4</v>
      </c>
      <c r="D177" s="23">
        <v>7</v>
      </c>
      <c r="E177" s="5"/>
      <c r="G177" s="24" t="s">
        <v>84</v>
      </c>
      <c r="H177" s="20"/>
    </row>
    <row r="178" spans="1:11">
      <c r="B178" s="7"/>
      <c r="C178" s="7"/>
      <c r="D178" s="7"/>
      <c r="E178" s="29"/>
    </row>
    <row r="179" spans="1:11" ht="31.2">
      <c r="B179" s="15" t="s">
        <v>26</v>
      </c>
      <c r="C179" s="15">
        <f>C177</f>
        <v>4</v>
      </c>
      <c r="D179" s="23">
        <v>0</v>
      </c>
      <c r="E179" s="37" t="str">
        <f>_xlfn.TEXTJOIN(";",FALSE,E158:E177)</f>
        <v>;;;;;;;;;;;;;;;;;;;</v>
      </c>
    </row>
    <row r="180" spans="1:11" ht="15" thickBot="1">
      <c r="B180" s="7"/>
      <c r="C180" s="7"/>
      <c r="D180" s="7"/>
      <c r="E180" s="29"/>
      <c r="G180" s="30"/>
    </row>
    <row r="181" spans="1:11" ht="24.75" customHeight="1" thickBot="1">
      <c r="B181" s="3" t="s">
        <v>17</v>
      </c>
      <c r="C181" s="4" t="s">
        <v>15</v>
      </c>
      <c r="D181" s="7"/>
      <c r="E181" s="29"/>
      <c r="I181" s="7"/>
      <c r="J181" s="30"/>
      <c r="K181" s="30"/>
    </row>
    <row r="182" spans="1:11" ht="15" customHeight="1">
      <c r="C182" s="7"/>
      <c r="D182" s="7"/>
      <c r="E182" s="29"/>
      <c r="J182" s="30"/>
      <c r="K182" s="30"/>
    </row>
    <row r="183" spans="1:11" ht="15" customHeight="1">
      <c r="A183" s="7"/>
      <c r="B183" s="18" t="s">
        <v>128</v>
      </c>
      <c r="C183" s="7"/>
      <c r="D183" s="7"/>
      <c r="E183" s="30"/>
      <c r="J183" s="30"/>
      <c r="K183" s="30"/>
    </row>
    <row r="184" spans="1:11" ht="15" customHeight="1">
      <c r="A184" s="7"/>
      <c r="B184" s="71" t="s">
        <v>133</v>
      </c>
      <c r="C184" s="71"/>
      <c r="D184" s="71"/>
      <c r="E184" s="71"/>
      <c r="F184" s="71"/>
      <c r="G184" s="71"/>
      <c r="J184" s="30"/>
      <c r="K184" s="30"/>
    </row>
    <row r="185" spans="1:11" ht="15" customHeight="1">
      <c r="A185" s="7"/>
      <c r="B185" s="71"/>
      <c r="C185" s="71"/>
      <c r="D185" s="71"/>
      <c r="E185" s="71"/>
      <c r="F185" s="71"/>
      <c r="G185" s="71"/>
      <c r="J185" s="30"/>
      <c r="K185" s="30"/>
    </row>
    <row r="186" spans="1:11" ht="15" customHeight="1" thickBot="1">
      <c r="A186" s="7"/>
      <c r="B186" s="71"/>
      <c r="C186" s="71"/>
      <c r="D186" s="71"/>
      <c r="E186" s="71"/>
      <c r="F186" s="71"/>
      <c r="G186" s="71"/>
      <c r="J186" s="30"/>
      <c r="K186" s="30"/>
    </row>
    <row r="187" spans="1:11" ht="15" customHeight="1">
      <c r="A187" s="7"/>
      <c r="B187" s="71"/>
      <c r="C187" s="71"/>
      <c r="D187" s="71"/>
      <c r="E187" s="71"/>
      <c r="F187" s="71"/>
      <c r="G187" s="71"/>
      <c r="H187" s="63" t="s">
        <v>132</v>
      </c>
      <c r="J187" s="30"/>
      <c r="K187" s="30"/>
    </row>
    <row r="188" spans="1:11" ht="15" customHeight="1">
      <c r="A188" s="7"/>
      <c r="B188" s="71"/>
      <c r="C188" s="71"/>
      <c r="D188" s="71"/>
      <c r="E188" s="71"/>
      <c r="F188" s="71"/>
      <c r="G188" s="71"/>
      <c r="H188" s="64" t="s">
        <v>90</v>
      </c>
      <c r="I188" s="7"/>
      <c r="J188" s="30"/>
      <c r="K188" s="30"/>
    </row>
    <row r="189" spans="1:11" ht="15" customHeight="1">
      <c r="A189" s="7"/>
      <c r="B189" s="68" t="s">
        <v>206</v>
      </c>
      <c r="C189" s="62"/>
      <c r="D189" s="62"/>
      <c r="E189" s="62"/>
      <c r="F189" s="62"/>
      <c r="G189" s="62"/>
      <c r="H189" s="65" t="s">
        <v>100</v>
      </c>
      <c r="I189" s="7"/>
      <c r="J189" s="30"/>
      <c r="K189" s="30"/>
    </row>
    <row r="190" spans="1:11" ht="15" customHeight="1">
      <c r="A190" s="7"/>
      <c r="B190" s="62"/>
      <c r="C190" s="62"/>
      <c r="D190" s="62"/>
      <c r="E190" s="62"/>
      <c r="F190" s="62"/>
      <c r="G190" s="62"/>
      <c r="H190" s="65" t="s">
        <v>73</v>
      </c>
      <c r="I190" s="7"/>
      <c r="J190" s="30"/>
      <c r="K190" s="30"/>
    </row>
    <row r="191" spans="1:11" ht="15" customHeight="1">
      <c r="B191" s="18" t="s">
        <v>127</v>
      </c>
      <c r="C191" s="6"/>
      <c r="D191" s="31"/>
      <c r="E191" s="32"/>
      <c r="G191" s="31"/>
      <c r="H191" s="65" t="s">
        <v>101</v>
      </c>
      <c r="I191" s="31"/>
      <c r="J191" s="31"/>
    </row>
    <row r="192" spans="1:11" ht="15" customHeight="1">
      <c r="B192" s="19" t="s">
        <v>160</v>
      </c>
      <c r="C192" s="6"/>
      <c r="D192" s="31"/>
      <c r="E192" s="32"/>
      <c r="G192" s="31"/>
      <c r="H192" s="65" t="s">
        <v>102</v>
      </c>
      <c r="I192" s="31"/>
      <c r="J192" s="31"/>
    </row>
    <row r="193" spans="2:11" ht="15" customHeight="1">
      <c r="B193" s="19" t="s">
        <v>129</v>
      </c>
      <c r="C193" s="6"/>
      <c r="D193" s="6"/>
      <c r="E193" s="32"/>
      <c r="G193" s="31"/>
      <c r="H193" s="66" t="s">
        <v>103</v>
      </c>
      <c r="I193" s="31"/>
      <c r="J193" s="31"/>
    </row>
    <row r="194" spans="2:11" ht="15" customHeight="1">
      <c r="B194" s="27" t="s">
        <v>131</v>
      </c>
      <c r="C194" s="6"/>
      <c r="D194" s="31"/>
      <c r="E194" s="32"/>
      <c r="G194" s="31"/>
      <c r="H194" s="7"/>
      <c r="I194" s="31"/>
      <c r="J194" s="31"/>
    </row>
    <row r="195" spans="2:11" ht="15" customHeight="1" thickBot="1">
      <c r="B195" s="27"/>
      <c r="C195" s="7"/>
      <c r="D195" s="31"/>
      <c r="E195" s="32"/>
      <c r="G195" s="31"/>
      <c r="H195" s="7"/>
      <c r="I195" s="31"/>
      <c r="J195" s="31"/>
    </row>
    <row r="196" spans="2:11" ht="25.2" customHeight="1" thickBot="1">
      <c r="B196" s="1" t="s">
        <v>2</v>
      </c>
      <c r="C196" s="1" t="s">
        <v>7</v>
      </c>
      <c r="D196" s="1" t="s">
        <v>3</v>
      </c>
      <c r="E196" s="1" t="s">
        <v>4</v>
      </c>
      <c r="G196" s="1" t="s">
        <v>134</v>
      </c>
      <c r="H196" s="7"/>
      <c r="I196" s="20"/>
      <c r="J196" s="20"/>
      <c r="K196" s="20"/>
    </row>
    <row r="197" spans="2:11">
      <c r="B197" s="6"/>
      <c r="C197" s="6"/>
      <c r="D197" s="6"/>
      <c r="H197" s="7"/>
      <c r="I197" s="20"/>
      <c r="J197" s="20"/>
      <c r="K197" s="20"/>
    </row>
    <row r="198" spans="2:11" ht="23.4">
      <c r="B198" s="15" t="s">
        <v>18</v>
      </c>
      <c r="C198" s="15">
        <v>5</v>
      </c>
      <c r="D198" s="23">
        <v>0</v>
      </c>
      <c r="E198" s="5">
        <v>14</v>
      </c>
      <c r="G198" s="24" t="s">
        <v>135</v>
      </c>
      <c r="H198" s="7"/>
      <c r="I198" s="20"/>
      <c r="J198" s="20"/>
      <c r="K198" s="20"/>
    </row>
    <row r="199" spans="2:11">
      <c r="B199" s="6"/>
      <c r="C199" s="6"/>
      <c r="D199" s="6"/>
      <c r="G199" s="6" t="s">
        <v>25</v>
      </c>
      <c r="H199" s="7"/>
      <c r="I199" s="20"/>
      <c r="J199" s="20"/>
      <c r="K199" s="20"/>
    </row>
    <row r="200" spans="2:11" ht="23.25" customHeight="1">
      <c r="B200" s="15">
        <v>71</v>
      </c>
      <c r="C200" s="15">
        <v>5</v>
      </c>
      <c r="D200" s="23">
        <v>8</v>
      </c>
      <c r="E200" s="5"/>
      <c r="G200" s="24" t="s">
        <v>142</v>
      </c>
      <c r="H200" s="7"/>
      <c r="I200" s="20"/>
      <c r="J200" s="20"/>
      <c r="K200" s="20"/>
    </row>
    <row r="201" spans="2:11" ht="23.25" customHeight="1">
      <c r="B201" s="15">
        <v>72</v>
      </c>
      <c r="C201" s="15">
        <v>5</v>
      </c>
      <c r="D201" s="23">
        <v>8</v>
      </c>
      <c r="E201" s="5"/>
      <c r="G201" s="24" t="s">
        <v>143</v>
      </c>
      <c r="H201" s="20"/>
      <c r="I201" s="20"/>
      <c r="J201" s="20"/>
      <c r="K201" s="20"/>
    </row>
    <row r="202" spans="2:11" ht="23.25" customHeight="1">
      <c r="B202" s="15">
        <v>73</v>
      </c>
      <c r="C202" s="15">
        <v>5</v>
      </c>
      <c r="D202" s="23">
        <v>8</v>
      </c>
      <c r="E202" s="5"/>
      <c r="G202" s="24" t="s">
        <v>144</v>
      </c>
      <c r="H202" s="20"/>
      <c r="I202" s="20"/>
      <c r="J202" s="20"/>
      <c r="K202" s="20"/>
    </row>
    <row r="203" spans="2:11" ht="23.25" customHeight="1">
      <c r="B203" s="15">
        <v>74</v>
      </c>
      <c r="C203" s="15">
        <v>5</v>
      </c>
      <c r="D203" s="23">
        <v>8</v>
      </c>
      <c r="E203" s="5"/>
      <c r="G203" s="24" t="s">
        <v>145</v>
      </c>
      <c r="H203" s="20"/>
      <c r="I203" s="20"/>
      <c r="J203" s="20"/>
      <c r="K203" s="20"/>
    </row>
    <row r="204" spans="2:11" ht="23.25" customHeight="1">
      <c r="B204" s="15">
        <v>75</v>
      </c>
      <c r="C204" s="15">
        <v>5</v>
      </c>
      <c r="D204" s="23">
        <v>8</v>
      </c>
      <c r="E204" s="5"/>
      <c r="G204" s="24" t="s">
        <v>146</v>
      </c>
      <c r="H204" s="20"/>
      <c r="I204" s="20"/>
      <c r="J204" s="20"/>
      <c r="K204" s="20"/>
    </row>
    <row r="205" spans="2:11" ht="23.25" customHeight="1">
      <c r="B205" s="15">
        <v>76</v>
      </c>
      <c r="C205" s="15">
        <v>5</v>
      </c>
      <c r="D205" s="23">
        <v>8</v>
      </c>
      <c r="E205" s="5"/>
      <c r="G205" s="24" t="s">
        <v>136</v>
      </c>
      <c r="H205" s="20"/>
      <c r="I205" s="20"/>
      <c r="J205" s="20"/>
      <c r="K205" s="20"/>
    </row>
    <row r="206" spans="2:11" ht="23.25" customHeight="1">
      <c r="B206" s="15">
        <v>77</v>
      </c>
      <c r="C206" s="15">
        <v>5</v>
      </c>
      <c r="D206" s="23">
        <v>8</v>
      </c>
      <c r="E206" s="5"/>
      <c r="G206" s="24" t="s">
        <v>147</v>
      </c>
      <c r="H206" s="20"/>
      <c r="I206" s="20"/>
      <c r="J206" s="20"/>
      <c r="K206" s="20"/>
    </row>
    <row r="207" spans="2:11" ht="23.25" customHeight="1">
      <c r="B207" s="15">
        <v>78</v>
      </c>
      <c r="C207" s="15">
        <v>5</v>
      </c>
      <c r="D207" s="23">
        <v>8</v>
      </c>
      <c r="E207" s="5"/>
      <c r="G207" s="24" t="s">
        <v>137</v>
      </c>
      <c r="H207" s="20"/>
      <c r="I207" s="20"/>
      <c r="J207" s="20"/>
      <c r="K207" s="20"/>
    </row>
    <row r="208" spans="2:11" ht="23.25" customHeight="1">
      <c r="B208" s="15">
        <v>79</v>
      </c>
      <c r="C208" s="15">
        <v>5</v>
      </c>
      <c r="D208" s="23">
        <v>8</v>
      </c>
      <c r="E208" s="5"/>
      <c r="G208" s="24" t="s">
        <v>138</v>
      </c>
      <c r="H208" s="20"/>
      <c r="I208" s="20"/>
      <c r="J208" s="20"/>
      <c r="K208" s="20"/>
    </row>
    <row r="209" spans="2:11" ht="23.25" customHeight="1">
      <c r="B209" s="15">
        <v>80</v>
      </c>
      <c r="C209" s="15">
        <v>5</v>
      </c>
      <c r="D209" s="23">
        <v>8</v>
      </c>
      <c r="E209" s="5"/>
      <c r="G209" s="24" t="s">
        <v>148</v>
      </c>
      <c r="H209" s="20"/>
      <c r="I209" s="20"/>
      <c r="J209" s="20"/>
      <c r="K209" s="20"/>
    </row>
    <row r="210" spans="2:11" ht="23.25" customHeight="1">
      <c r="B210" s="15">
        <v>81</v>
      </c>
      <c r="C210" s="15">
        <v>5</v>
      </c>
      <c r="D210" s="23">
        <v>8</v>
      </c>
      <c r="E210" s="5"/>
      <c r="G210" s="24" t="s">
        <v>149</v>
      </c>
      <c r="H210" s="20"/>
      <c r="I210" s="20"/>
      <c r="J210" s="20"/>
      <c r="K210" s="20"/>
    </row>
    <row r="211" spans="2:11" ht="23.25" customHeight="1">
      <c r="B211" s="15">
        <v>82</v>
      </c>
      <c r="C211" s="15">
        <v>5</v>
      </c>
      <c r="D211" s="23">
        <v>8</v>
      </c>
      <c r="E211" s="5"/>
      <c r="G211" s="24" t="s">
        <v>139</v>
      </c>
      <c r="H211" s="20"/>
      <c r="I211" s="20"/>
      <c r="J211" s="20"/>
      <c r="K211" s="20"/>
    </row>
    <row r="212" spans="2:11" ht="23.25" customHeight="1">
      <c r="B212" s="15">
        <v>83</v>
      </c>
      <c r="C212" s="15">
        <v>5</v>
      </c>
      <c r="D212" s="23">
        <v>8</v>
      </c>
      <c r="E212" s="5"/>
      <c r="G212" s="24" t="s">
        <v>150</v>
      </c>
      <c r="H212" s="20"/>
      <c r="I212" s="20"/>
      <c r="J212" s="20"/>
      <c r="K212" s="20"/>
    </row>
    <row r="213" spans="2:11" ht="23.25" customHeight="1">
      <c r="B213" s="15">
        <v>84</v>
      </c>
      <c r="C213" s="15">
        <v>5</v>
      </c>
      <c r="D213" s="23">
        <v>8</v>
      </c>
      <c r="E213" s="5"/>
      <c r="G213" s="24" t="s">
        <v>111</v>
      </c>
      <c r="H213" s="20"/>
      <c r="I213" s="20"/>
      <c r="J213" s="20"/>
      <c r="K213" s="20"/>
    </row>
    <row r="214" spans="2:11" ht="23.25" customHeight="1">
      <c r="B214" s="15">
        <v>85</v>
      </c>
      <c r="C214" s="15">
        <v>5</v>
      </c>
      <c r="D214" s="23">
        <v>8</v>
      </c>
      <c r="E214" s="5"/>
      <c r="G214" s="24" t="s">
        <v>151</v>
      </c>
      <c r="H214" s="20"/>
      <c r="I214" s="20"/>
      <c r="J214" s="20"/>
      <c r="K214" s="20"/>
    </row>
    <row r="215" spans="2:11" ht="23.25" customHeight="1">
      <c r="B215" s="15">
        <v>86</v>
      </c>
      <c r="C215" s="15">
        <v>5</v>
      </c>
      <c r="D215" s="23">
        <v>8</v>
      </c>
      <c r="E215" s="5"/>
      <c r="G215" s="24" t="s">
        <v>157</v>
      </c>
      <c r="H215" s="20"/>
      <c r="I215" s="20"/>
      <c r="J215" s="20"/>
      <c r="K215" s="20"/>
    </row>
    <row r="216" spans="2:11" ht="23.25" customHeight="1">
      <c r="B216" s="15">
        <v>87</v>
      </c>
      <c r="C216" s="15">
        <v>5</v>
      </c>
      <c r="D216" s="23">
        <v>8</v>
      </c>
      <c r="E216" s="5"/>
      <c r="G216" s="24" t="s">
        <v>152</v>
      </c>
      <c r="H216" s="20"/>
      <c r="I216" s="20"/>
      <c r="J216" s="20"/>
      <c r="K216" s="20"/>
    </row>
    <row r="217" spans="2:11" ht="23.25" customHeight="1">
      <c r="B217" s="15">
        <v>88</v>
      </c>
      <c r="C217" s="15">
        <v>5</v>
      </c>
      <c r="D217" s="23">
        <v>8</v>
      </c>
      <c r="E217" s="5"/>
      <c r="G217" s="24" t="s">
        <v>153</v>
      </c>
      <c r="H217" s="20"/>
      <c r="I217" s="20"/>
      <c r="J217" s="20"/>
      <c r="K217" s="20"/>
    </row>
    <row r="218" spans="2:11" ht="23.25" customHeight="1">
      <c r="B218" s="15">
        <v>89</v>
      </c>
      <c r="C218" s="15">
        <v>5</v>
      </c>
      <c r="D218" s="23">
        <v>8</v>
      </c>
      <c r="E218" s="5"/>
      <c r="G218" s="24" t="s">
        <v>158</v>
      </c>
      <c r="H218" s="20"/>
      <c r="I218" s="20"/>
      <c r="J218" s="20"/>
      <c r="K218" s="20"/>
    </row>
    <row r="219" spans="2:11" ht="23.25" customHeight="1">
      <c r="B219" s="15">
        <v>90</v>
      </c>
      <c r="C219" s="15">
        <v>5</v>
      </c>
      <c r="D219" s="23">
        <v>8</v>
      </c>
      <c r="E219" s="5"/>
      <c r="G219" s="24" t="s">
        <v>140</v>
      </c>
      <c r="H219" s="20"/>
      <c r="I219" s="20"/>
      <c r="J219" s="20"/>
      <c r="K219" s="20"/>
    </row>
    <row r="220" spans="2:11" ht="15" customHeight="1">
      <c r="E220" s="12"/>
    </row>
    <row r="221" spans="2:11" ht="31.2">
      <c r="B221" s="15" t="s">
        <v>26</v>
      </c>
      <c r="C221" s="15">
        <f>C219</f>
        <v>5</v>
      </c>
      <c r="D221" s="23">
        <v>0</v>
      </c>
      <c r="E221" s="37" t="str">
        <f>_xlfn.TEXTJOIN(";",FALSE,E200:E219)</f>
        <v>;;;;;;;;;;;;;;;;;;;</v>
      </c>
    </row>
    <row r="222" spans="2:11" ht="15" customHeight="1" thickBot="1">
      <c r="E222" s="12"/>
    </row>
    <row r="223" spans="2:11" ht="24.75" customHeight="1" thickBot="1">
      <c r="B223" s="3" t="s">
        <v>20</v>
      </c>
      <c r="C223" s="4" t="s">
        <v>15</v>
      </c>
      <c r="D223" s="7"/>
      <c r="E223" s="29"/>
      <c r="I223" s="7"/>
      <c r="J223" s="7"/>
      <c r="K223" s="7"/>
    </row>
    <row r="224" spans="2:11" ht="15" customHeight="1">
      <c r="B224" s="18" t="s">
        <v>161</v>
      </c>
      <c r="C224" s="7"/>
      <c r="D224" s="7"/>
      <c r="E224" s="29"/>
    </row>
    <row r="225" spans="1:9" ht="15" customHeight="1">
      <c r="A225" s="7"/>
      <c r="B225" s="18"/>
      <c r="C225" s="7"/>
      <c r="D225" s="7"/>
      <c r="E225" s="30"/>
    </row>
    <row r="226" spans="1:9" ht="15" customHeight="1">
      <c r="A226" s="7"/>
      <c r="B226" s="72" t="s">
        <v>162</v>
      </c>
      <c r="C226" s="72"/>
      <c r="D226" s="72"/>
      <c r="E226" s="72"/>
      <c r="F226" s="72"/>
      <c r="G226" s="72"/>
    </row>
    <row r="227" spans="1:9" ht="15" customHeight="1">
      <c r="A227" s="7"/>
      <c r="B227" s="72"/>
      <c r="C227" s="72"/>
      <c r="D227" s="72"/>
      <c r="E227" s="72"/>
      <c r="F227" s="72"/>
      <c r="G227" s="72"/>
    </row>
    <row r="228" spans="1:9" ht="15" customHeight="1">
      <c r="A228" s="7"/>
      <c r="B228" s="72"/>
      <c r="C228" s="72"/>
      <c r="D228" s="72"/>
      <c r="E228" s="72"/>
      <c r="F228" s="72"/>
      <c r="G228" s="72"/>
    </row>
    <row r="229" spans="1:9" ht="15" customHeight="1">
      <c r="A229" s="7"/>
      <c r="B229" s="72"/>
      <c r="C229" s="72"/>
      <c r="D229" s="72"/>
      <c r="E229" s="72"/>
      <c r="F229" s="72"/>
      <c r="G229" s="72"/>
    </row>
    <row r="230" spans="1:9" ht="15" customHeight="1">
      <c r="B230" s="19"/>
      <c r="C230" s="33"/>
      <c r="D230" s="7"/>
      <c r="E230" s="7"/>
      <c r="G230" s="31"/>
      <c r="H230" s="31"/>
      <c r="I230" s="31"/>
    </row>
    <row r="231" spans="1:9" ht="15" customHeight="1">
      <c r="B231" s="19" t="s">
        <v>163</v>
      </c>
      <c r="C231" s="33"/>
      <c r="D231" s="7"/>
      <c r="E231" s="7"/>
      <c r="G231" s="31"/>
      <c r="H231" s="31"/>
      <c r="I231" s="31"/>
    </row>
    <row r="232" spans="1:9" ht="15" customHeight="1">
      <c r="B232" s="19" t="s">
        <v>207</v>
      </c>
      <c r="C232" s="33"/>
      <c r="D232" s="7"/>
      <c r="E232" s="7"/>
      <c r="G232" s="31"/>
      <c r="H232" s="31"/>
      <c r="I232" s="31"/>
    </row>
    <row r="233" spans="1:9" ht="15" customHeight="1" thickBot="1">
      <c r="B233" s="27"/>
      <c r="C233" s="31"/>
      <c r="D233" s="31"/>
      <c r="E233" s="31"/>
      <c r="G233" s="31"/>
      <c r="H233" s="31"/>
      <c r="I233" s="31"/>
    </row>
    <row r="234" spans="1:9" ht="15" thickBot="1">
      <c r="B234" s="1" t="s">
        <v>2</v>
      </c>
      <c r="C234" s="1" t="s">
        <v>7</v>
      </c>
      <c r="D234" s="1" t="s">
        <v>3</v>
      </c>
      <c r="E234" s="1" t="s">
        <v>4</v>
      </c>
      <c r="G234" s="1" t="s">
        <v>134</v>
      </c>
      <c r="H234" s="31"/>
      <c r="I234" s="31"/>
    </row>
    <row r="235" spans="1:9">
      <c r="B235" s="6"/>
      <c r="C235" s="6"/>
      <c r="D235" s="6"/>
      <c r="H235" s="31"/>
      <c r="I235" s="31"/>
    </row>
    <row r="236" spans="1:9" ht="23.4">
      <c r="B236" s="15" t="s">
        <v>22</v>
      </c>
      <c r="C236" s="15">
        <v>6</v>
      </c>
      <c r="D236" s="23">
        <v>0</v>
      </c>
      <c r="E236" s="5">
        <v>1</v>
      </c>
      <c r="G236" s="24" t="s">
        <v>135</v>
      </c>
      <c r="H236" s="31"/>
      <c r="I236" s="31"/>
    </row>
    <row r="237" spans="1:9">
      <c r="B237" s="6"/>
      <c r="C237" s="6"/>
      <c r="D237" s="6"/>
      <c r="G237" s="6" t="s">
        <v>25</v>
      </c>
      <c r="H237" s="31"/>
      <c r="I237" s="31"/>
    </row>
    <row r="238" spans="1:9" ht="23.25" customHeight="1">
      <c r="B238" s="15">
        <v>91</v>
      </c>
      <c r="C238" s="15">
        <v>6</v>
      </c>
      <c r="D238" s="23">
        <v>10</v>
      </c>
      <c r="E238" s="5"/>
      <c r="G238" s="24" t="s">
        <v>142</v>
      </c>
      <c r="H238" s="31"/>
      <c r="I238" s="31"/>
    </row>
    <row r="239" spans="1:9" ht="23.25" customHeight="1">
      <c r="B239" s="15">
        <v>92</v>
      </c>
      <c r="C239" s="15">
        <v>6</v>
      </c>
      <c r="D239" s="23">
        <v>10</v>
      </c>
      <c r="E239" s="5"/>
      <c r="G239" s="24" t="s">
        <v>143</v>
      </c>
      <c r="H239" s="31"/>
      <c r="I239" s="31"/>
    </row>
    <row r="240" spans="1:9" ht="23.25" customHeight="1">
      <c r="B240" s="15">
        <v>93</v>
      </c>
      <c r="C240" s="15">
        <v>6</v>
      </c>
      <c r="D240" s="23">
        <v>10</v>
      </c>
      <c r="E240" s="5"/>
      <c r="G240" s="24" t="s">
        <v>144</v>
      </c>
      <c r="H240" s="31"/>
      <c r="I240" s="31"/>
    </row>
    <row r="241" spans="2:9" ht="23.25" customHeight="1">
      <c r="B241" s="15">
        <v>94</v>
      </c>
      <c r="C241" s="15">
        <v>6</v>
      </c>
      <c r="D241" s="23">
        <v>10</v>
      </c>
      <c r="E241" s="5"/>
      <c r="G241" s="24" t="s">
        <v>145</v>
      </c>
      <c r="H241" s="31"/>
      <c r="I241" s="31"/>
    </row>
    <row r="242" spans="2:9" ht="23.25" customHeight="1">
      <c r="B242" s="15">
        <v>95</v>
      </c>
      <c r="C242" s="15">
        <v>6</v>
      </c>
      <c r="D242" s="23">
        <v>10</v>
      </c>
      <c r="E242" s="5"/>
      <c r="G242" s="24" t="s">
        <v>146</v>
      </c>
      <c r="H242" s="31"/>
      <c r="I242" s="31"/>
    </row>
    <row r="243" spans="2:9" ht="23.25" customHeight="1">
      <c r="B243" s="15">
        <v>96</v>
      </c>
      <c r="C243" s="15">
        <v>6</v>
      </c>
      <c r="D243" s="23">
        <v>10</v>
      </c>
      <c r="E243" s="5"/>
      <c r="G243" s="24" t="s">
        <v>136</v>
      </c>
      <c r="H243" s="31"/>
      <c r="I243" s="31"/>
    </row>
    <row r="244" spans="2:9" ht="23.25" customHeight="1">
      <c r="B244" s="15">
        <v>97</v>
      </c>
      <c r="C244" s="15">
        <v>6</v>
      </c>
      <c r="D244" s="23">
        <v>10</v>
      </c>
      <c r="E244" s="5"/>
      <c r="G244" s="24" t="s">
        <v>147</v>
      </c>
      <c r="H244" s="31"/>
      <c r="I244" s="31"/>
    </row>
    <row r="245" spans="2:9" ht="23.25" customHeight="1">
      <c r="B245" s="15">
        <v>98</v>
      </c>
      <c r="C245" s="15">
        <v>6</v>
      </c>
      <c r="D245" s="23">
        <v>10</v>
      </c>
      <c r="E245" s="5"/>
      <c r="G245" s="24" t="s">
        <v>137</v>
      </c>
      <c r="H245" s="31"/>
      <c r="I245" s="31"/>
    </row>
    <row r="246" spans="2:9" ht="23.25" customHeight="1">
      <c r="B246" s="15">
        <v>99</v>
      </c>
      <c r="C246" s="15">
        <v>6</v>
      </c>
      <c r="D246" s="23">
        <v>10</v>
      </c>
      <c r="E246" s="5"/>
      <c r="G246" s="24" t="s">
        <v>138</v>
      </c>
      <c r="H246" s="31"/>
      <c r="I246" s="31"/>
    </row>
    <row r="247" spans="2:9" ht="23.25" customHeight="1">
      <c r="B247" s="15">
        <v>100</v>
      </c>
      <c r="C247" s="15">
        <v>6</v>
      </c>
      <c r="D247" s="23">
        <v>10</v>
      </c>
      <c r="E247" s="5"/>
      <c r="G247" s="24" t="s">
        <v>148</v>
      </c>
      <c r="H247" s="31"/>
      <c r="I247" s="31"/>
    </row>
    <row r="248" spans="2:9" ht="23.25" customHeight="1">
      <c r="B248" s="15">
        <v>101</v>
      </c>
      <c r="C248" s="15">
        <v>6</v>
      </c>
      <c r="D248" s="23">
        <v>10</v>
      </c>
      <c r="E248" s="5"/>
      <c r="G248" s="24" t="s">
        <v>149</v>
      </c>
      <c r="H248" s="31"/>
      <c r="I248" s="31"/>
    </row>
    <row r="249" spans="2:9" ht="23.25" customHeight="1">
      <c r="B249" s="15">
        <v>102</v>
      </c>
      <c r="C249" s="15">
        <v>6</v>
      </c>
      <c r="D249" s="23">
        <v>10</v>
      </c>
      <c r="E249" s="5"/>
      <c r="G249" s="24" t="s">
        <v>139</v>
      </c>
      <c r="H249" s="31"/>
      <c r="I249" s="31"/>
    </row>
    <row r="250" spans="2:9" ht="23.25" customHeight="1">
      <c r="B250" s="15">
        <v>103</v>
      </c>
      <c r="C250" s="15">
        <v>6</v>
      </c>
      <c r="D250" s="23">
        <v>10</v>
      </c>
      <c r="E250" s="5"/>
      <c r="G250" s="24" t="s">
        <v>150</v>
      </c>
      <c r="H250" s="31"/>
      <c r="I250" s="31"/>
    </row>
    <row r="251" spans="2:9" ht="23.25" customHeight="1">
      <c r="B251" s="15">
        <v>104</v>
      </c>
      <c r="C251" s="15">
        <v>6</v>
      </c>
      <c r="D251" s="23">
        <v>10</v>
      </c>
      <c r="E251" s="5"/>
      <c r="G251" s="24" t="s">
        <v>111</v>
      </c>
      <c r="H251" s="31"/>
      <c r="I251" s="31"/>
    </row>
    <row r="252" spans="2:9" ht="23.25" customHeight="1">
      <c r="B252" s="15">
        <v>105</v>
      </c>
      <c r="C252" s="15">
        <v>6</v>
      </c>
      <c r="D252" s="23">
        <v>10</v>
      </c>
      <c r="E252" s="5"/>
      <c r="G252" s="24" t="s">
        <v>151</v>
      </c>
      <c r="H252" s="31"/>
      <c r="I252" s="31"/>
    </row>
    <row r="253" spans="2:9" ht="23.25" customHeight="1">
      <c r="B253" s="15">
        <v>106</v>
      </c>
      <c r="C253" s="15">
        <v>6</v>
      </c>
      <c r="D253" s="23">
        <v>10</v>
      </c>
      <c r="E253" s="5"/>
      <c r="G253" s="24" t="s">
        <v>157</v>
      </c>
      <c r="H253" s="31"/>
      <c r="I253" s="31"/>
    </row>
    <row r="254" spans="2:9" ht="23.25" customHeight="1">
      <c r="B254" s="15">
        <v>107</v>
      </c>
      <c r="C254" s="15">
        <v>6</v>
      </c>
      <c r="D254" s="23">
        <v>10</v>
      </c>
      <c r="E254" s="5"/>
      <c r="G254" s="24" t="s">
        <v>152</v>
      </c>
      <c r="H254" s="31"/>
      <c r="I254" s="31"/>
    </row>
    <row r="255" spans="2:9" ht="23.25" customHeight="1">
      <c r="B255" s="15">
        <v>108</v>
      </c>
      <c r="C255" s="15">
        <v>6</v>
      </c>
      <c r="D255" s="23">
        <v>10</v>
      </c>
      <c r="E255" s="5"/>
      <c r="G255" s="24" t="s">
        <v>153</v>
      </c>
      <c r="H255" s="31"/>
      <c r="I255" s="31"/>
    </row>
    <row r="256" spans="2:9" ht="23.25" customHeight="1">
      <c r="B256" s="15">
        <v>109</v>
      </c>
      <c r="C256" s="15">
        <v>6</v>
      </c>
      <c r="D256" s="23">
        <v>10</v>
      </c>
      <c r="E256" s="5"/>
      <c r="G256" s="24" t="s">
        <v>158</v>
      </c>
      <c r="H256" s="31"/>
      <c r="I256" s="31"/>
    </row>
    <row r="257" spans="1:11" ht="23.25" customHeight="1">
      <c r="B257" s="15">
        <v>110</v>
      </c>
      <c r="C257" s="15">
        <v>6</v>
      </c>
      <c r="D257" s="23">
        <v>10</v>
      </c>
      <c r="E257" s="5"/>
      <c r="G257" s="24" t="s">
        <v>140</v>
      </c>
      <c r="H257" s="31"/>
      <c r="I257" s="31"/>
    </row>
    <row r="258" spans="1:11">
      <c r="E258" s="12"/>
      <c r="H258" s="31"/>
      <c r="I258" s="31"/>
    </row>
    <row r="259" spans="1:11" ht="31.2">
      <c r="B259" s="15" t="s">
        <v>26</v>
      </c>
      <c r="C259" s="15">
        <f>C257</f>
        <v>6</v>
      </c>
      <c r="D259" s="23">
        <v>0</v>
      </c>
      <c r="E259" s="37" t="str">
        <f>_xlfn.TEXTJOIN(";",FALSE,E238:E257)</f>
        <v>;;;;;;;;;;;;;;;;;;;</v>
      </c>
      <c r="H259" s="31"/>
      <c r="I259" s="31"/>
    </row>
    <row r="260" spans="1:11" ht="15" thickBot="1">
      <c r="E260" s="12"/>
      <c r="H260" s="31"/>
      <c r="I260" s="31"/>
    </row>
    <row r="261" spans="1:11" ht="24.75" customHeight="1" thickBot="1">
      <c r="B261" s="3" t="s">
        <v>21</v>
      </c>
      <c r="C261" s="4" t="s">
        <v>30</v>
      </c>
      <c r="D261" s="7"/>
      <c r="E261" s="29"/>
      <c r="G261" s="34"/>
      <c r="H261" s="31"/>
      <c r="I261" s="31"/>
    </row>
    <row r="262" spans="1:11" ht="15" customHeight="1">
      <c r="B262" s="18"/>
      <c r="C262" s="7"/>
      <c r="D262" s="7"/>
      <c r="E262" s="29"/>
      <c r="G262" s="7"/>
      <c r="H262" s="31"/>
      <c r="I262" s="31"/>
    </row>
    <row r="263" spans="1:11" ht="15" customHeight="1">
      <c r="B263" s="18" t="s">
        <v>126</v>
      </c>
      <c r="C263" s="7"/>
      <c r="D263" s="7"/>
      <c r="E263" s="29"/>
      <c r="G263" s="7"/>
      <c r="H263" s="31"/>
      <c r="I263" s="31"/>
    </row>
    <row r="264" spans="1:11" ht="15" customHeight="1">
      <c r="A264" s="7"/>
      <c r="B264" s="18"/>
      <c r="C264" s="7"/>
      <c r="D264" s="7"/>
      <c r="E264" s="29"/>
      <c r="G264" s="7"/>
      <c r="H264" s="7"/>
      <c r="J264" s="7"/>
      <c r="K264" s="7"/>
    </row>
    <row r="265" spans="1:11" ht="15" customHeight="1">
      <c r="A265" s="7"/>
      <c r="B265" s="27" t="s">
        <v>166</v>
      </c>
      <c r="C265" s="7"/>
      <c r="D265" s="7"/>
      <c r="E265" s="29"/>
      <c r="G265" s="7"/>
      <c r="H265" s="7"/>
      <c r="J265" s="7"/>
      <c r="K265" s="7"/>
    </row>
    <row r="266" spans="1:11" ht="15" customHeight="1">
      <c r="A266" s="7"/>
      <c r="B266" s="27" t="s">
        <v>165</v>
      </c>
      <c r="C266" s="6"/>
      <c r="D266" s="6"/>
      <c r="E266" s="12"/>
      <c r="J266" s="7"/>
      <c r="K266" s="7"/>
    </row>
    <row r="267" spans="1:11" ht="15" customHeight="1">
      <c r="A267" s="7"/>
      <c r="B267" s="18" t="s">
        <v>208</v>
      </c>
      <c r="C267" s="6"/>
      <c r="D267" s="6"/>
      <c r="E267" s="12"/>
      <c r="J267" s="7"/>
      <c r="K267" s="7"/>
    </row>
    <row r="268" spans="1:11" ht="15" customHeight="1">
      <c r="A268" s="7"/>
      <c r="B268" s="18"/>
      <c r="C268" s="6"/>
      <c r="D268" s="6"/>
      <c r="E268" s="12"/>
      <c r="J268" s="7"/>
      <c r="K268" s="7"/>
    </row>
    <row r="269" spans="1:11" ht="15" customHeight="1">
      <c r="A269" s="7"/>
      <c r="B269" s="18" t="s">
        <v>209</v>
      </c>
      <c r="C269" s="6"/>
      <c r="D269" s="6"/>
      <c r="E269" s="12"/>
      <c r="J269" s="7"/>
      <c r="K269" s="7"/>
    </row>
    <row r="270" spans="1:11" ht="15" customHeight="1">
      <c r="A270" s="7"/>
      <c r="B270" s="18"/>
      <c r="C270" s="6"/>
      <c r="D270" s="6"/>
      <c r="E270" s="12"/>
      <c r="J270" s="7"/>
      <c r="K270" s="7"/>
    </row>
    <row r="271" spans="1:11" ht="15" customHeight="1">
      <c r="A271" s="7"/>
      <c r="B271" s="27" t="s">
        <v>167</v>
      </c>
      <c r="C271" s="6"/>
      <c r="D271" s="6"/>
      <c r="E271" s="12"/>
      <c r="J271" s="7"/>
      <c r="K271" s="7"/>
    </row>
    <row r="272" spans="1:11" ht="15" customHeight="1">
      <c r="A272" s="7"/>
      <c r="B272" s="27" t="s">
        <v>168</v>
      </c>
      <c r="C272" s="6"/>
      <c r="D272" s="6"/>
      <c r="E272" s="12"/>
      <c r="J272" s="7"/>
      <c r="K272" s="7"/>
    </row>
    <row r="273" spans="1:11" ht="15" customHeight="1">
      <c r="A273" s="7"/>
      <c r="B273" s="27" t="s">
        <v>169</v>
      </c>
      <c r="C273" s="6"/>
      <c r="D273" s="6"/>
      <c r="E273" s="12"/>
      <c r="J273" s="7"/>
      <c r="K273" s="7"/>
    </row>
    <row r="274" spans="1:11" ht="15" customHeight="1">
      <c r="A274" s="7"/>
      <c r="B274" s="27" t="s">
        <v>170</v>
      </c>
      <c r="C274" s="7"/>
      <c r="D274" s="7"/>
      <c r="E274" s="29"/>
      <c r="G274" s="21"/>
      <c r="J274" s="7"/>
      <c r="K274" s="7"/>
    </row>
    <row r="275" spans="1:11" ht="15" customHeight="1">
      <c r="A275" s="7"/>
      <c r="B275" s="27"/>
      <c r="C275" s="7"/>
      <c r="D275" s="7"/>
      <c r="E275" s="30"/>
      <c r="G275" s="7"/>
      <c r="H275" s="7"/>
      <c r="I275" s="7"/>
      <c r="J275" s="7"/>
      <c r="K275" s="7"/>
    </row>
    <row r="276" spans="1:11" ht="15" customHeight="1">
      <c r="A276" s="7"/>
      <c r="B276" s="27" t="s">
        <v>171</v>
      </c>
      <c r="C276" s="7"/>
      <c r="D276" s="7"/>
      <c r="E276" s="30"/>
      <c r="G276" s="7"/>
      <c r="H276" s="7"/>
      <c r="I276" s="7"/>
      <c r="J276" s="7"/>
      <c r="K276" s="7"/>
    </row>
    <row r="277" spans="1:11" ht="15" customHeight="1" thickBot="1">
      <c r="A277" s="7"/>
      <c r="B277" s="18"/>
      <c r="C277" s="7"/>
      <c r="D277" s="7"/>
      <c r="E277" s="30"/>
      <c r="G277" s="7"/>
      <c r="H277" s="7"/>
      <c r="I277" s="7"/>
      <c r="J277" s="7"/>
      <c r="K277" s="7"/>
    </row>
    <row r="278" spans="1:11" ht="15" thickBot="1">
      <c r="B278" s="2" t="s">
        <v>2</v>
      </c>
      <c r="C278" s="2" t="s">
        <v>7</v>
      </c>
      <c r="D278" s="2" t="s">
        <v>3</v>
      </c>
      <c r="E278" s="2" t="s">
        <v>4</v>
      </c>
      <c r="G278" s="1" t="s">
        <v>172</v>
      </c>
      <c r="H278" s="1" t="s">
        <v>173</v>
      </c>
      <c r="I278" s="7"/>
      <c r="J278" s="7"/>
      <c r="K278" s="7"/>
    </row>
    <row r="279" spans="1:11">
      <c r="B279" s="6"/>
      <c r="C279" s="6"/>
      <c r="D279" s="6"/>
      <c r="H279" s="7"/>
      <c r="I279" s="7"/>
      <c r="J279" s="7"/>
      <c r="K279" s="7"/>
    </row>
    <row r="280" spans="1:11" ht="23.4">
      <c r="B280" s="15" t="s">
        <v>23</v>
      </c>
      <c r="C280" s="15">
        <v>7</v>
      </c>
      <c r="D280" s="23">
        <v>0</v>
      </c>
      <c r="E280" s="5">
        <v>3</v>
      </c>
      <c r="G280" s="39" t="s">
        <v>174</v>
      </c>
      <c r="H280" s="39" t="s">
        <v>44</v>
      </c>
      <c r="I280" s="7"/>
      <c r="J280" s="7"/>
      <c r="K280" s="7"/>
    </row>
    <row r="281" spans="1:11">
      <c r="B281" s="6"/>
      <c r="C281" s="6"/>
      <c r="D281" s="6"/>
      <c r="E281" s="22"/>
      <c r="H281" s="7"/>
      <c r="I281" s="7"/>
      <c r="J281" s="7"/>
      <c r="K281" s="7"/>
    </row>
    <row r="282" spans="1:11" ht="23.25" customHeight="1">
      <c r="B282" s="15">
        <v>111</v>
      </c>
      <c r="C282" s="15">
        <v>7</v>
      </c>
      <c r="D282" s="23">
        <v>12</v>
      </c>
      <c r="E282" s="5"/>
      <c r="G282" s="39" t="s">
        <v>177</v>
      </c>
      <c r="H282" s="39" t="s">
        <v>46</v>
      </c>
      <c r="I282" s="7"/>
      <c r="J282" s="7"/>
      <c r="K282" s="7"/>
    </row>
    <row r="283" spans="1:11" ht="23.25" customHeight="1">
      <c r="B283" s="15">
        <v>112</v>
      </c>
      <c r="C283" s="15">
        <v>7</v>
      </c>
      <c r="D283" s="23">
        <v>12</v>
      </c>
      <c r="E283" s="5"/>
      <c r="G283" s="39" t="s">
        <v>178</v>
      </c>
      <c r="H283" s="39" t="s">
        <v>40</v>
      </c>
      <c r="I283" s="7"/>
      <c r="J283" s="7"/>
      <c r="K283" s="7"/>
    </row>
    <row r="284" spans="1:11" ht="23.25" customHeight="1">
      <c r="B284" s="15">
        <v>113</v>
      </c>
      <c r="C284" s="15">
        <v>7</v>
      </c>
      <c r="D284" s="23">
        <v>12</v>
      </c>
      <c r="E284" s="5"/>
      <c r="G284" s="39" t="s">
        <v>179</v>
      </c>
      <c r="H284" s="39" t="s">
        <v>40</v>
      </c>
      <c r="I284" s="7"/>
      <c r="J284" s="7"/>
      <c r="K284" s="7"/>
    </row>
    <row r="285" spans="1:11" ht="23.25" customHeight="1">
      <c r="B285" s="15">
        <v>114</v>
      </c>
      <c r="C285" s="15">
        <v>7</v>
      </c>
      <c r="D285" s="23">
        <v>12</v>
      </c>
      <c r="E285" s="5"/>
      <c r="G285" s="39" t="s">
        <v>180</v>
      </c>
      <c r="H285" s="39" t="s">
        <v>40</v>
      </c>
      <c r="I285" s="7"/>
      <c r="J285" s="7"/>
      <c r="K285" s="7"/>
    </row>
    <row r="286" spans="1:11" ht="23.25" customHeight="1">
      <c r="B286" s="15">
        <v>115</v>
      </c>
      <c r="C286" s="15">
        <v>7</v>
      </c>
      <c r="D286" s="23">
        <v>12</v>
      </c>
      <c r="E286" s="5"/>
      <c r="G286" s="39" t="s">
        <v>181</v>
      </c>
      <c r="H286" s="39" t="s">
        <v>46</v>
      </c>
      <c r="I286" s="7"/>
      <c r="J286" s="7"/>
      <c r="K286" s="7"/>
    </row>
    <row r="287" spans="1:11" ht="23.25" customHeight="1">
      <c r="B287" s="15">
        <v>116</v>
      </c>
      <c r="C287" s="15">
        <v>7</v>
      </c>
      <c r="D287" s="23">
        <v>12</v>
      </c>
      <c r="E287" s="5"/>
      <c r="G287" s="39" t="s">
        <v>182</v>
      </c>
      <c r="H287" s="39" t="s">
        <v>38</v>
      </c>
      <c r="I287" s="7"/>
      <c r="J287" s="7"/>
      <c r="K287" s="7"/>
    </row>
    <row r="288" spans="1:11" ht="23.25" customHeight="1">
      <c r="B288" s="15">
        <v>117</v>
      </c>
      <c r="C288" s="15">
        <v>7</v>
      </c>
      <c r="D288" s="23">
        <v>12</v>
      </c>
      <c r="E288" s="5"/>
      <c r="G288" s="39" t="s">
        <v>183</v>
      </c>
      <c r="H288" s="39" t="s">
        <v>38</v>
      </c>
      <c r="I288" s="7"/>
      <c r="J288" s="7"/>
      <c r="K288" s="7"/>
    </row>
    <row r="289" spans="2:11" ht="23.25" customHeight="1">
      <c r="B289" s="15">
        <v>118</v>
      </c>
      <c r="C289" s="15">
        <v>7</v>
      </c>
      <c r="D289" s="23">
        <v>12</v>
      </c>
      <c r="E289" s="5"/>
      <c r="G289" s="39" t="s">
        <v>184</v>
      </c>
      <c r="H289" s="39" t="s">
        <v>46</v>
      </c>
      <c r="I289" s="7"/>
      <c r="J289" s="7"/>
      <c r="K289" s="7"/>
    </row>
    <row r="290" spans="2:11" ht="23.25" customHeight="1">
      <c r="B290" s="15">
        <v>119</v>
      </c>
      <c r="C290" s="15">
        <v>7</v>
      </c>
      <c r="D290" s="23">
        <v>12</v>
      </c>
      <c r="E290" s="5"/>
      <c r="G290" s="39" t="s">
        <v>185</v>
      </c>
      <c r="H290" s="39" t="s">
        <v>38</v>
      </c>
      <c r="I290" s="7"/>
      <c r="J290" s="7"/>
      <c r="K290" s="7"/>
    </row>
    <row r="291" spans="2:11" ht="23.25" customHeight="1">
      <c r="B291" s="15">
        <v>120</v>
      </c>
      <c r="C291" s="15">
        <v>7</v>
      </c>
      <c r="D291" s="23">
        <v>12</v>
      </c>
      <c r="E291" s="5"/>
      <c r="G291" s="39" t="s">
        <v>186</v>
      </c>
      <c r="H291" s="39" t="s">
        <v>46</v>
      </c>
      <c r="I291" s="7"/>
      <c r="J291" s="7"/>
      <c r="K291" s="7"/>
    </row>
    <row r="292" spans="2:11" ht="23.25" customHeight="1">
      <c r="B292" s="15">
        <v>121</v>
      </c>
      <c r="C292" s="15">
        <v>7</v>
      </c>
      <c r="D292" s="23">
        <v>12</v>
      </c>
      <c r="E292" s="5"/>
      <c r="G292" s="39" t="s">
        <v>187</v>
      </c>
      <c r="H292" s="39" t="s">
        <v>40</v>
      </c>
      <c r="I292" s="7"/>
      <c r="J292" s="7"/>
      <c r="K292" s="7"/>
    </row>
    <row r="293" spans="2:11" ht="23.25" customHeight="1">
      <c r="B293" s="15">
        <v>122</v>
      </c>
      <c r="C293" s="15">
        <v>7</v>
      </c>
      <c r="D293" s="23">
        <v>12</v>
      </c>
      <c r="E293" s="5"/>
      <c r="G293" s="39" t="s">
        <v>188</v>
      </c>
      <c r="H293" s="39" t="s">
        <v>38</v>
      </c>
      <c r="I293" s="7"/>
      <c r="J293" s="7"/>
      <c r="K293" s="7"/>
    </row>
    <row r="294" spans="2:11" ht="23.25" customHeight="1">
      <c r="B294" s="15">
        <v>123</v>
      </c>
      <c r="C294" s="15">
        <v>7</v>
      </c>
      <c r="D294" s="23">
        <v>12</v>
      </c>
      <c r="E294" s="5"/>
      <c r="G294" s="39" t="s">
        <v>189</v>
      </c>
      <c r="H294" s="39" t="s">
        <v>37</v>
      </c>
      <c r="I294" s="7"/>
      <c r="J294" s="7"/>
      <c r="K294" s="7"/>
    </row>
    <row r="295" spans="2:11" ht="23.25" customHeight="1">
      <c r="B295" s="15">
        <v>124</v>
      </c>
      <c r="C295" s="15">
        <v>7</v>
      </c>
      <c r="D295" s="23">
        <v>12</v>
      </c>
      <c r="E295" s="5"/>
      <c r="G295" s="39" t="s">
        <v>190</v>
      </c>
      <c r="H295" s="39" t="s">
        <v>46</v>
      </c>
      <c r="I295" s="7"/>
      <c r="J295" s="7"/>
      <c r="K295" s="7"/>
    </row>
    <row r="296" spans="2:11" ht="23.25" customHeight="1">
      <c r="B296" s="15">
        <v>125</v>
      </c>
      <c r="C296" s="15">
        <v>7</v>
      </c>
      <c r="D296" s="23">
        <v>12</v>
      </c>
      <c r="E296" s="5"/>
      <c r="G296" s="39" t="s">
        <v>191</v>
      </c>
      <c r="H296" s="39" t="s">
        <v>44</v>
      </c>
      <c r="I296" s="7"/>
      <c r="J296" s="7"/>
      <c r="K296" s="7"/>
    </row>
    <row r="297" spans="2:11" ht="23.25" customHeight="1">
      <c r="B297" s="15">
        <v>126</v>
      </c>
      <c r="C297" s="15">
        <v>7</v>
      </c>
      <c r="D297" s="23">
        <v>12</v>
      </c>
      <c r="E297" s="5"/>
      <c r="G297" s="39" t="s">
        <v>141</v>
      </c>
      <c r="H297" s="39" t="s">
        <v>37</v>
      </c>
      <c r="I297" s="7"/>
      <c r="J297" s="7"/>
      <c r="K297" s="7"/>
    </row>
    <row r="298" spans="2:11" ht="23.25" customHeight="1">
      <c r="B298" s="15">
        <v>127</v>
      </c>
      <c r="C298" s="15">
        <v>7</v>
      </c>
      <c r="D298" s="23">
        <v>12</v>
      </c>
      <c r="E298" s="5"/>
      <c r="G298" s="39" t="s">
        <v>192</v>
      </c>
      <c r="H298" s="39" t="s">
        <v>40</v>
      </c>
      <c r="I298" s="7"/>
      <c r="J298" s="7"/>
      <c r="K298" s="7"/>
    </row>
    <row r="299" spans="2:11" ht="23.25" customHeight="1">
      <c r="B299" s="15">
        <v>128</v>
      </c>
      <c r="C299" s="15">
        <v>7</v>
      </c>
      <c r="D299" s="23">
        <v>12</v>
      </c>
      <c r="E299" s="5"/>
      <c r="G299" s="39" t="s">
        <v>193</v>
      </c>
      <c r="H299" s="39" t="s">
        <v>42</v>
      </c>
      <c r="I299" s="7"/>
      <c r="J299" s="7"/>
      <c r="K299" s="7"/>
    </row>
    <row r="300" spans="2:11" ht="23.25" customHeight="1">
      <c r="B300" s="15">
        <v>129</v>
      </c>
      <c r="C300" s="15">
        <v>7</v>
      </c>
      <c r="D300" s="23">
        <v>12</v>
      </c>
      <c r="E300" s="5"/>
      <c r="G300" s="39" t="s">
        <v>184</v>
      </c>
      <c r="H300" s="39" t="s">
        <v>38</v>
      </c>
      <c r="I300" s="7"/>
      <c r="J300" s="7"/>
      <c r="K300" s="7"/>
    </row>
    <row r="301" spans="2:11" ht="23.25" customHeight="1">
      <c r="B301" s="15">
        <v>130</v>
      </c>
      <c r="C301" s="15">
        <v>7</v>
      </c>
      <c r="D301" s="23">
        <v>12</v>
      </c>
      <c r="E301" s="5"/>
      <c r="G301" s="39" t="s">
        <v>187</v>
      </c>
      <c r="H301" s="39" t="s">
        <v>38</v>
      </c>
      <c r="I301" s="7"/>
      <c r="J301" s="7"/>
      <c r="K301" s="7"/>
    </row>
    <row r="302" spans="2:11">
      <c r="H302" s="7"/>
      <c r="I302" s="7"/>
      <c r="J302" s="7"/>
      <c r="K302" s="7"/>
    </row>
    <row r="303" spans="2:11" ht="31.2">
      <c r="B303" s="15" t="s">
        <v>26</v>
      </c>
      <c r="C303" s="15">
        <f>C301</f>
        <v>7</v>
      </c>
      <c r="D303" s="23">
        <v>0</v>
      </c>
      <c r="E303" s="37" t="str">
        <f>_xlfn.TEXTJOIN(";",FALSE,E282:E301)</f>
        <v>;;;;;;;;;;;;;;;;;;;</v>
      </c>
    </row>
  </sheetData>
  <mergeCells count="8">
    <mergeCell ref="B184:G188"/>
    <mergeCell ref="B226:G229"/>
    <mergeCell ref="B18:K18"/>
    <mergeCell ref="B1:J1"/>
    <mergeCell ref="B3:C3"/>
    <mergeCell ref="B8:J16"/>
    <mergeCell ref="B7:J7"/>
    <mergeCell ref="B4:C4"/>
  </mergeCells>
  <phoneticPr fontId="14" type="noConversion"/>
  <pageMargins left="0.7" right="0.7" top="0.75" bottom="0.75" header="0.3" footer="0.3"/>
  <pageSetup paperSize="9"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843644-E029-4FC8-B4EE-289FDAD015C4}">
  <dimension ref="A1:BW30"/>
  <sheetViews>
    <sheetView topLeftCell="A18" workbookViewId="0">
      <selection activeCell="AQ30" sqref="B2:AQ30"/>
    </sheetView>
  </sheetViews>
  <sheetFormatPr defaultColWidth="3.44140625" defaultRowHeight="14.4"/>
  <cols>
    <col min="26" max="26" width="3.5546875" customWidth="1"/>
    <col min="29" max="29" width="7.109375" bestFit="1" customWidth="1"/>
    <col min="52" max="52" width="8.109375" bestFit="1" customWidth="1"/>
    <col min="53" max="53" width="15.109375" bestFit="1" customWidth="1"/>
  </cols>
  <sheetData>
    <row r="1" spans="1:75" ht="15" thickBot="1">
      <c r="B1" t="s">
        <v>32</v>
      </c>
      <c r="C1" t="s">
        <v>33</v>
      </c>
      <c r="D1" t="s">
        <v>34</v>
      </c>
      <c r="E1" t="str">
        <f>SUBSTITUTE(ADDRESS(1,COLUMN(E2),4),1,"")</f>
        <v>E</v>
      </c>
      <c r="F1" t="str">
        <f t="shared" ref="F1:AQ1" si="0">SUBSTITUTE(ADDRESS(1,COLUMN(F2),4),1,"")</f>
        <v>F</v>
      </c>
      <c r="G1" t="str">
        <f t="shared" si="0"/>
        <v>G</v>
      </c>
      <c r="H1" t="str">
        <f t="shared" si="0"/>
        <v>H</v>
      </c>
      <c r="I1" t="str">
        <f t="shared" si="0"/>
        <v>I</v>
      </c>
      <c r="J1" t="str">
        <f t="shared" si="0"/>
        <v>J</v>
      </c>
      <c r="K1" t="str">
        <f t="shared" si="0"/>
        <v>K</v>
      </c>
      <c r="L1" t="str">
        <f t="shared" si="0"/>
        <v>L</v>
      </c>
      <c r="M1" t="str">
        <f t="shared" si="0"/>
        <v>M</v>
      </c>
      <c r="N1" t="str">
        <f t="shared" si="0"/>
        <v>N</v>
      </c>
      <c r="O1" t="str">
        <f t="shared" si="0"/>
        <v>O</v>
      </c>
      <c r="P1" t="str">
        <f t="shared" si="0"/>
        <v>P</v>
      </c>
      <c r="Q1" t="str">
        <f t="shared" si="0"/>
        <v>Q</v>
      </c>
      <c r="R1" t="str">
        <f t="shared" si="0"/>
        <v>R</v>
      </c>
      <c r="S1" t="str">
        <f t="shared" si="0"/>
        <v>S</v>
      </c>
      <c r="T1" t="str">
        <f t="shared" si="0"/>
        <v>T</v>
      </c>
      <c r="U1" t="str">
        <f t="shared" si="0"/>
        <v>U</v>
      </c>
      <c r="V1" t="str">
        <f t="shared" si="0"/>
        <v>V</v>
      </c>
      <c r="W1" t="str">
        <f t="shared" si="0"/>
        <v>W</v>
      </c>
      <c r="X1" t="str">
        <f t="shared" si="0"/>
        <v>X</v>
      </c>
      <c r="Y1" t="str">
        <f t="shared" si="0"/>
        <v>Y</v>
      </c>
      <c r="Z1" t="str">
        <f t="shared" si="0"/>
        <v>Z</v>
      </c>
      <c r="AA1" t="str">
        <f t="shared" si="0"/>
        <v>AA</v>
      </c>
      <c r="AB1" t="str">
        <f t="shared" si="0"/>
        <v>AB</v>
      </c>
      <c r="AC1" t="str">
        <f t="shared" si="0"/>
        <v>AC</v>
      </c>
      <c r="AD1" t="str">
        <f t="shared" si="0"/>
        <v>AD</v>
      </c>
      <c r="AE1" t="str">
        <f t="shared" si="0"/>
        <v>AE</v>
      </c>
      <c r="AF1" t="str">
        <f t="shared" si="0"/>
        <v>AF</v>
      </c>
      <c r="AG1" t="str">
        <f t="shared" si="0"/>
        <v>AG</v>
      </c>
      <c r="AH1" t="str">
        <f t="shared" si="0"/>
        <v>AH</v>
      </c>
      <c r="AI1" t="str">
        <f t="shared" si="0"/>
        <v>AI</v>
      </c>
      <c r="AJ1" t="str">
        <f t="shared" si="0"/>
        <v>AJ</v>
      </c>
      <c r="AK1" t="str">
        <f t="shared" si="0"/>
        <v>AK</v>
      </c>
      <c r="AL1" t="str">
        <f t="shared" si="0"/>
        <v>AL</v>
      </c>
      <c r="AM1" t="str">
        <f t="shared" si="0"/>
        <v>AM</v>
      </c>
      <c r="AN1" t="str">
        <f t="shared" si="0"/>
        <v>AN</v>
      </c>
      <c r="AO1" t="str">
        <f t="shared" si="0"/>
        <v>AO</v>
      </c>
      <c r="AP1" t="str">
        <f t="shared" si="0"/>
        <v>AP</v>
      </c>
      <c r="AQ1" t="str">
        <f t="shared" si="0"/>
        <v>AQ</v>
      </c>
    </row>
    <row r="2" spans="1:75">
      <c r="A2">
        <v>2</v>
      </c>
      <c r="B2" s="45"/>
      <c r="C2" s="46"/>
      <c r="D2" s="46"/>
      <c r="E2" s="46"/>
      <c r="F2" s="46"/>
      <c r="G2" s="46"/>
      <c r="H2" s="46"/>
      <c r="I2" s="46"/>
      <c r="J2" s="46"/>
      <c r="K2" s="46"/>
      <c r="L2" s="46"/>
      <c r="M2" s="46"/>
      <c r="N2" s="46"/>
      <c r="O2" s="46"/>
      <c r="P2" s="46"/>
      <c r="Q2" s="46"/>
      <c r="R2" s="46"/>
      <c r="S2" s="46"/>
      <c r="T2" s="46"/>
      <c r="U2" s="46"/>
      <c r="V2" s="46" t="s">
        <v>51</v>
      </c>
      <c r="W2" s="46"/>
      <c r="X2" s="46"/>
      <c r="Y2" s="46"/>
      <c r="Z2" s="46"/>
      <c r="AA2" s="46"/>
      <c r="AB2" s="46"/>
      <c r="AC2" s="46"/>
      <c r="AD2" s="46"/>
      <c r="AE2" s="46"/>
      <c r="AF2" s="46"/>
      <c r="AG2" s="46"/>
      <c r="AH2" s="46"/>
      <c r="AI2" s="46"/>
      <c r="AJ2" s="46"/>
      <c r="AK2" s="46"/>
      <c r="AL2" s="46"/>
      <c r="AM2" s="46"/>
      <c r="AN2" s="46"/>
      <c r="AO2" s="46"/>
      <c r="AP2" s="46"/>
      <c r="AQ2" s="47"/>
    </row>
    <row r="3" spans="1:75">
      <c r="A3">
        <v>3</v>
      </c>
      <c r="B3" s="48"/>
      <c r="C3" s="54"/>
      <c r="D3" s="54"/>
      <c r="E3" s="54"/>
      <c r="F3" s="49"/>
      <c r="G3" s="49"/>
      <c r="H3" s="49"/>
      <c r="I3" s="49"/>
      <c r="J3" s="49"/>
      <c r="K3" s="49"/>
      <c r="L3" s="49"/>
      <c r="M3" s="49"/>
      <c r="N3" s="49"/>
      <c r="O3" s="49"/>
      <c r="P3" s="49"/>
      <c r="Q3" s="49" t="s">
        <v>51</v>
      </c>
      <c r="R3" s="49"/>
      <c r="S3" s="49" t="s">
        <v>35</v>
      </c>
      <c r="T3" s="49"/>
      <c r="U3" s="49"/>
      <c r="V3" s="49"/>
      <c r="W3" s="49"/>
      <c r="X3" s="49"/>
      <c r="Y3" s="49"/>
      <c r="Z3" s="49" t="s">
        <v>51</v>
      </c>
      <c r="AA3" s="49"/>
      <c r="AB3" s="49"/>
      <c r="AC3" s="49"/>
      <c r="AD3" s="49"/>
      <c r="AE3" s="49" t="s">
        <v>35</v>
      </c>
      <c r="AF3" s="49"/>
      <c r="AG3" s="49"/>
      <c r="AH3" s="49" t="s">
        <v>51</v>
      </c>
      <c r="AI3" s="49"/>
      <c r="AJ3" s="49"/>
      <c r="AK3" s="49"/>
      <c r="AL3" s="49"/>
      <c r="AM3" s="49"/>
      <c r="AN3" s="49"/>
      <c r="AO3" s="49" t="s">
        <v>35</v>
      </c>
      <c r="AP3" s="49"/>
      <c r="AQ3" s="50"/>
    </row>
    <row r="4" spans="1:75">
      <c r="A4">
        <v>4</v>
      </c>
      <c r="B4" s="48"/>
      <c r="C4" s="54"/>
      <c r="D4" s="55"/>
      <c r="E4" s="55"/>
      <c r="F4" s="54"/>
      <c r="G4" s="49"/>
      <c r="H4" s="49"/>
      <c r="I4" s="49"/>
      <c r="J4" s="54"/>
      <c r="K4" s="54"/>
      <c r="L4" s="54"/>
      <c r="M4" s="54"/>
      <c r="N4" s="49"/>
      <c r="O4" s="49" t="s">
        <v>35</v>
      </c>
      <c r="P4" s="49"/>
      <c r="Q4" s="49"/>
      <c r="R4" s="49"/>
      <c r="S4" s="49"/>
      <c r="T4" s="49"/>
      <c r="U4" s="49"/>
      <c r="V4" s="49"/>
      <c r="W4" s="49"/>
      <c r="X4" s="54"/>
      <c r="Y4" s="49"/>
      <c r="Z4" s="54"/>
      <c r="AA4" s="54"/>
      <c r="AB4" s="54"/>
      <c r="AC4" s="54"/>
      <c r="AD4" s="54"/>
      <c r="AE4" s="49"/>
      <c r="AF4" s="49"/>
      <c r="AG4" s="49"/>
      <c r="AH4" s="49"/>
      <c r="AI4" s="54"/>
      <c r="AJ4" s="54"/>
      <c r="AK4" s="54"/>
      <c r="AL4" s="54"/>
      <c r="AM4" s="49"/>
      <c r="AN4" s="49"/>
      <c r="AO4" s="49"/>
      <c r="AP4" s="49"/>
      <c r="AQ4" s="50"/>
    </row>
    <row r="5" spans="1:75">
      <c r="A5">
        <v>5</v>
      </c>
      <c r="B5" s="48"/>
      <c r="C5" s="54"/>
      <c r="D5" s="55"/>
      <c r="E5" s="55"/>
      <c r="F5" s="55" t="s">
        <v>36</v>
      </c>
      <c r="G5" s="54"/>
      <c r="H5" s="49"/>
      <c r="I5" s="54"/>
      <c r="J5" s="55"/>
      <c r="K5" s="55"/>
      <c r="L5" s="55"/>
      <c r="M5" s="54" t="s">
        <v>35</v>
      </c>
      <c r="N5" s="49"/>
      <c r="O5" s="49"/>
      <c r="P5" s="49" t="s">
        <v>51</v>
      </c>
      <c r="Q5" s="49"/>
      <c r="R5" s="49"/>
      <c r="S5" s="49"/>
      <c r="T5" s="49" t="s">
        <v>51</v>
      </c>
      <c r="U5" s="49"/>
      <c r="V5" s="49"/>
      <c r="W5" s="54"/>
      <c r="X5" s="55" t="s">
        <v>36</v>
      </c>
      <c r="Y5" s="54"/>
      <c r="Z5" s="55" t="s">
        <v>44</v>
      </c>
      <c r="AA5" s="55"/>
      <c r="AB5" s="55"/>
      <c r="AC5" s="55" t="s">
        <v>36</v>
      </c>
      <c r="AD5" s="54"/>
      <c r="AE5" s="54"/>
      <c r="AF5" s="54"/>
      <c r="AG5" s="54"/>
      <c r="AH5" s="54"/>
      <c r="AI5" s="55" t="s">
        <v>36</v>
      </c>
      <c r="AJ5" s="55" t="s">
        <v>35</v>
      </c>
      <c r="AK5" s="55" t="s">
        <v>42</v>
      </c>
      <c r="AL5" s="55"/>
      <c r="AM5" s="54"/>
      <c r="AN5" s="49"/>
      <c r="AO5" s="49"/>
      <c r="AP5" s="49"/>
      <c r="AQ5" s="50"/>
    </row>
    <row r="6" spans="1:75">
      <c r="A6">
        <v>6</v>
      </c>
      <c r="B6" s="48"/>
      <c r="C6" s="54"/>
      <c r="D6" s="54"/>
      <c r="E6" s="55" t="s">
        <v>37</v>
      </c>
      <c r="F6" s="56"/>
      <c r="G6" s="56"/>
      <c r="H6" s="54"/>
      <c r="I6" s="55"/>
      <c r="J6" s="55"/>
      <c r="K6" s="55" t="s">
        <v>35</v>
      </c>
      <c r="L6" s="55"/>
      <c r="M6" s="54"/>
      <c r="N6" s="49"/>
      <c r="O6" s="49"/>
      <c r="P6" s="49"/>
      <c r="Q6" s="49"/>
      <c r="R6" s="49"/>
      <c r="S6" s="49"/>
      <c r="T6" s="49"/>
      <c r="U6" s="49"/>
      <c r="V6" s="54"/>
      <c r="W6" s="55"/>
      <c r="X6" s="55"/>
      <c r="Y6" s="55"/>
      <c r="Z6" s="56"/>
      <c r="AA6" s="55"/>
      <c r="AB6" s="55"/>
      <c r="AC6" s="55"/>
      <c r="AD6" s="55"/>
      <c r="AE6" s="55"/>
      <c r="AF6" s="55"/>
      <c r="AG6" s="55"/>
      <c r="AH6" s="55" t="s">
        <v>58</v>
      </c>
      <c r="AI6" s="55"/>
      <c r="AJ6" s="55"/>
      <c r="AK6" s="56"/>
      <c r="AL6" s="55"/>
      <c r="AM6" s="55"/>
      <c r="AN6" s="54"/>
      <c r="AO6" s="49"/>
      <c r="AP6" s="49"/>
      <c r="AQ6" s="50"/>
    </row>
    <row r="7" spans="1:75">
      <c r="A7">
        <v>7</v>
      </c>
      <c r="B7" s="48"/>
      <c r="C7" s="49"/>
      <c r="D7" s="54"/>
      <c r="E7" s="55"/>
      <c r="F7" s="55"/>
      <c r="G7" s="56"/>
      <c r="H7" s="56"/>
      <c r="I7" s="56"/>
      <c r="J7" s="56"/>
      <c r="K7" s="56"/>
      <c r="L7" s="56"/>
      <c r="M7" s="54"/>
      <c r="N7" s="49"/>
      <c r="O7" s="49"/>
      <c r="P7" s="54"/>
      <c r="Q7" s="54" t="s">
        <v>35</v>
      </c>
      <c r="R7" s="54"/>
      <c r="S7" s="54"/>
      <c r="T7" s="54"/>
      <c r="U7" s="54" t="s">
        <v>36</v>
      </c>
      <c r="V7" s="55"/>
      <c r="W7" s="55"/>
      <c r="X7" s="55"/>
      <c r="Y7" s="55"/>
      <c r="Z7" s="56"/>
      <c r="AA7" s="55"/>
      <c r="AB7" s="55" t="s">
        <v>35</v>
      </c>
      <c r="AC7" s="55"/>
      <c r="AD7" s="55"/>
      <c r="AE7" s="55" t="s">
        <v>49</v>
      </c>
      <c r="AF7" s="55" t="s">
        <v>49</v>
      </c>
      <c r="AG7" s="55"/>
      <c r="AH7" s="55"/>
      <c r="AI7" s="55"/>
      <c r="AJ7" s="55"/>
      <c r="AK7" s="56"/>
      <c r="AL7" s="55" t="s">
        <v>35</v>
      </c>
      <c r="AM7" s="55"/>
      <c r="AN7" s="54"/>
      <c r="AO7" s="49"/>
      <c r="AP7" s="49"/>
      <c r="AQ7" s="50"/>
      <c r="BW7" t="e" cm="1" vm="1">
        <f t="array" ref="BW7">_xlfn._xlws.FILTER(BO7:BO175,BP7:BP175&lt;&gt;0)</f>
        <v>#VALUE!</v>
      </c>
    </row>
    <row r="8" spans="1:75">
      <c r="A8">
        <v>8</v>
      </c>
      <c r="B8" s="48"/>
      <c r="C8" s="49"/>
      <c r="D8" s="54"/>
      <c r="E8" s="55"/>
      <c r="F8" s="55"/>
      <c r="G8" s="55" t="s">
        <v>35</v>
      </c>
      <c r="H8" s="55"/>
      <c r="I8" s="55" t="s">
        <v>35</v>
      </c>
      <c r="J8" s="55"/>
      <c r="K8" s="55"/>
      <c r="L8" s="56"/>
      <c r="M8" s="55" t="s">
        <v>36</v>
      </c>
      <c r="N8" s="54"/>
      <c r="O8" s="54"/>
      <c r="P8" s="55"/>
      <c r="Q8" s="55"/>
      <c r="R8" s="55"/>
      <c r="S8" s="55"/>
      <c r="T8" s="55"/>
      <c r="U8" s="55"/>
      <c r="V8" s="55"/>
      <c r="W8" s="55" t="s">
        <v>35</v>
      </c>
      <c r="X8" s="55"/>
      <c r="Y8" s="55"/>
      <c r="Z8" s="56"/>
      <c r="AA8" s="56"/>
      <c r="AB8" s="56"/>
      <c r="AC8" s="56"/>
      <c r="AD8" s="56"/>
      <c r="AE8" s="56"/>
      <c r="AF8" s="56"/>
      <c r="AG8" s="56"/>
      <c r="AH8" s="56"/>
      <c r="AI8" s="56"/>
      <c r="AJ8" s="56"/>
      <c r="AK8" s="56"/>
      <c r="AL8" s="55"/>
      <c r="AM8" s="55"/>
      <c r="AN8" s="54"/>
      <c r="AO8" s="49"/>
      <c r="AP8" s="49"/>
      <c r="AQ8" s="50"/>
    </row>
    <row r="9" spans="1:75">
      <c r="A9">
        <v>9</v>
      </c>
      <c r="B9" s="48"/>
      <c r="C9" s="49" t="s">
        <v>51</v>
      </c>
      <c r="D9" s="54"/>
      <c r="E9" s="55" t="s">
        <v>36</v>
      </c>
      <c r="F9" s="55"/>
      <c r="G9" s="55" t="s">
        <v>58</v>
      </c>
      <c r="H9" s="55"/>
      <c r="I9" s="55"/>
      <c r="J9" s="55"/>
      <c r="K9" s="55"/>
      <c r="L9" s="56"/>
      <c r="M9" s="55"/>
      <c r="N9" s="55"/>
      <c r="O9" s="55"/>
      <c r="P9" s="55"/>
      <c r="Q9" s="55"/>
      <c r="R9" s="55" t="s">
        <v>58</v>
      </c>
      <c r="S9" s="55" t="s">
        <v>53</v>
      </c>
      <c r="T9" s="55"/>
      <c r="U9" s="55"/>
      <c r="V9" s="55"/>
      <c r="W9" s="55"/>
      <c r="X9" s="55"/>
      <c r="Y9" s="55"/>
      <c r="Z9" s="56"/>
      <c r="AA9" s="55"/>
      <c r="AB9" s="55"/>
      <c r="AC9" s="55"/>
      <c r="AD9" s="55" t="s">
        <v>49</v>
      </c>
      <c r="AE9" s="55"/>
      <c r="AF9" s="55" t="s">
        <v>35</v>
      </c>
      <c r="AG9" s="55"/>
      <c r="AH9" s="55"/>
      <c r="AI9" s="55"/>
      <c r="AJ9" s="55" t="s">
        <v>58</v>
      </c>
      <c r="AK9" s="55"/>
      <c r="AL9" s="55"/>
      <c r="AM9" s="55" t="s">
        <v>36</v>
      </c>
      <c r="AN9" s="54" t="s">
        <v>36</v>
      </c>
      <c r="AO9" s="49"/>
      <c r="AP9" s="49"/>
      <c r="AQ9" s="50"/>
    </row>
    <row r="10" spans="1:75">
      <c r="A10">
        <v>10</v>
      </c>
      <c r="B10" s="48"/>
      <c r="C10" s="49"/>
      <c r="D10" s="49"/>
      <c r="E10" s="54"/>
      <c r="F10" s="55"/>
      <c r="G10" s="55"/>
      <c r="H10" s="55" t="s">
        <v>49</v>
      </c>
      <c r="I10" s="55" t="s">
        <v>49</v>
      </c>
      <c r="J10" s="55"/>
      <c r="K10" s="55"/>
      <c r="L10" s="56"/>
      <c r="M10" s="55" t="s">
        <v>49</v>
      </c>
      <c r="N10" s="55"/>
      <c r="O10" s="55"/>
      <c r="P10" s="55"/>
      <c r="Q10" s="55"/>
      <c r="R10" s="55"/>
      <c r="S10" s="55"/>
      <c r="T10" s="55"/>
      <c r="U10" s="55"/>
      <c r="V10" s="55"/>
      <c r="W10" s="55"/>
      <c r="X10" s="55"/>
      <c r="Y10" s="55"/>
      <c r="Z10" s="56"/>
      <c r="AA10" s="55"/>
      <c r="AB10" s="55"/>
      <c r="AC10" s="55"/>
      <c r="AD10" s="55" t="s">
        <v>49</v>
      </c>
      <c r="AE10" s="55" t="s">
        <v>49</v>
      </c>
      <c r="AF10" s="55"/>
      <c r="AG10" s="55"/>
      <c r="AH10" s="55"/>
      <c r="AI10" s="55"/>
      <c r="AJ10" s="55"/>
      <c r="AK10" s="55"/>
      <c r="AL10" s="55"/>
      <c r="AM10" s="54" t="s">
        <v>36</v>
      </c>
      <c r="AN10" s="49"/>
      <c r="AO10" s="49"/>
      <c r="AP10" s="49"/>
      <c r="AQ10" s="50"/>
    </row>
    <row r="11" spans="1:75">
      <c r="A11">
        <v>11</v>
      </c>
      <c r="B11" s="48"/>
      <c r="C11" s="49"/>
      <c r="D11" s="49"/>
      <c r="E11" s="54"/>
      <c r="F11" s="55"/>
      <c r="G11" s="55"/>
      <c r="H11" s="55" t="s">
        <v>49</v>
      </c>
      <c r="I11" s="55" t="s">
        <v>49</v>
      </c>
      <c r="J11" s="55"/>
      <c r="K11" s="55" t="s">
        <v>35</v>
      </c>
      <c r="L11" s="56"/>
      <c r="M11" s="55"/>
      <c r="N11" s="55"/>
      <c r="O11" s="55" t="s">
        <v>49</v>
      </c>
      <c r="P11" s="55"/>
      <c r="Q11" s="55"/>
      <c r="R11" s="55"/>
      <c r="S11" s="55" t="s">
        <v>35</v>
      </c>
      <c r="T11" s="55"/>
      <c r="U11" s="55"/>
      <c r="V11" s="55"/>
      <c r="W11" s="55" t="s">
        <v>35</v>
      </c>
      <c r="X11" s="55"/>
      <c r="Y11" s="55"/>
      <c r="Z11" s="56"/>
      <c r="AA11" s="55"/>
      <c r="AB11" s="55"/>
      <c r="AC11" s="55" t="s">
        <v>35</v>
      </c>
      <c r="AD11" s="55"/>
      <c r="AE11" s="55"/>
      <c r="AF11" s="55"/>
      <c r="AG11" s="55" t="s">
        <v>35</v>
      </c>
      <c r="AH11" s="55"/>
      <c r="AI11" s="55"/>
      <c r="AJ11" s="55"/>
      <c r="AK11" s="55"/>
      <c r="AL11" s="54"/>
      <c r="AM11" s="49"/>
      <c r="AN11" s="49"/>
      <c r="AO11" s="49"/>
      <c r="AP11" s="49"/>
      <c r="AQ11" s="50"/>
    </row>
    <row r="12" spans="1:75">
      <c r="A12">
        <v>12</v>
      </c>
      <c r="B12" s="48"/>
      <c r="C12" s="49"/>
      <c r="D12" s="49"/>
      <c r="E12" s="49"/>
      <c r="F12" s="54"/>
      <c r="G12" s="55"/>
      <c r="H12" s="55"/>
      <c r="I12" s="55"/>
      <c r="J12" s="55"/>
      <c r="K12" s="55"/>
      <c r="L12" s="56"/>
      <c r="M12" s="55"/>
      <c r="N12" s="55"/>
      <c r="O12" s="55"/>
      <c r="P12" s="55" t="s">
        <v>35</v>
      </c>
      <c r="Q12" s="55"/>
      <c r="R12" s="55"/>
      <c r="S12" s="55"/>
      <c r="T12" s="55"/>
      <c r="U12" s="55"/>
      <c r="V12" s="55"/>
      <c r="W12" s="55"/>
      <c r="X12" s="55"/>
      <c r="Y12" s="55"/>
      <c r="Z12" s="56"/>
      <c r="AA12" s="55"/>
      <c r="AB12" s="55"/>
      <c r="AC12" s="55"/>
      <c r="AD12" s="55"/>
      <c r="AE12" s="55"/>
      <c r="AF12" s="55"/>
      <c r="AG12" s="55"/>
      <c r="AH12" s="55"/>
      <c r="AI12" s="55"/>
      <c r="AJ12" s="55"/>
      <c r="AK12" s="54"/>
      <c r="AL12" s="49"/>
      <c r="AM12" s="49"/>
      <c r="AN12" s="49"/>
      <c r="AO12" s="49"/>
      <c r="AP12" s="49" t="s">
        <v>35</v>
      </c>
      <c r="AQ12" s="50"/>
    </row>
    <row r="13" spans="1:75" ht="15" thickBot="1">
      <c r="A13">
        <v>13</v>
      </c>
      <c r="B13" s="48"/>
      <c r="C13" s="49"/>
      <c r="D13" s="49" t="s">
        <v>35</v>
      </c>
      <c r="E13" s="49"/>
      <c r="F13" s="49"/>
      <c r="G13" s="54" t="s">
        <v>36</v>
      </c>
      <c r="H13" s="55"/>
      <c r="I13" s="55"/>
      <c r="J13" s="55"/>
      <c r="K13" s="55"/>
      <c r="L13" s="56"/>
      <c r="M13" s="55" t="s">
        <v>49</v>
      </c>
      <c r="N13" s="55"/>
      <c r="O13" s="55"/>
      <c r="P13" s="55"/>
      <c r="Q13" s="55"/>
      <c r="R13" s="55"/>
      <c r="S13" s="55"/>
      <c r="T13" s="55"/>
      <c r="U13" s="55" t="s">
        <v>49</v>
      </c>
      <c r="V13" s="55" t="s">
        <v>49</v>
      </c>
      <c r="W13" s="55" t="s">
        <v>49</v>
      </c>
      <c r="X13" s="55"/>
      <c r="Y13" s="55"/>
      <c r="Z13" s="56"/>
      <c r="AA13" s="55"/>
      <c r="AB13" s="55"/>
      <c r="AC13" s="55"/>
      <c r="AD13" s="55" t="s">
        <v>49</v>
      </c>
      <c r="AE13" s="55" t="s">
        <v>49</v>
      </c>
      <c r="AF13" s="55"/>
      <c r="AG13" s="55"/>
      <c r="AH13" s="55" t="s">
        <v>58</v>
      </c>
      <c r="AI13" s="55"/>
      <c r="AJ13" s="54"/>
      <c r="AK13" s="49"/>
      <c r="AL13" s="49"/>
      <c r="AM13" s="49"/>
      <c r="AN13" s="49"/>
      <c r="AO13" s="49"/>
      <c r="AP13" s="49"/>
      <c r="AQ13" s="50"/>
      <c r="AZ13" s="86" t="s">
        <v>62</v>
      </c>
      <c r="BA13" s="86"/>
    </row>
    <row r="14" spans="1:75">
      <c r="A14">
        <v>14</v>
      </c>
      <c r="B14" s="48"/>
      <c r="C14" s="49"/>
      <c r="D14" s="49"/>
      <c r="E14" s="49"/>
      <c r="F14" s="49"/>
      <c r="G14" s="49"/>
      <c r="H14" s="54"/>
      <c r="I14" s="55"/>
      <c r="J14" s="55"/>
      <c r="K14" s="55" t="s">
        <v>35</v>
      </c>
      <c r="L14" s="56"/>
      <c r="M14" s="55"/>
      <c r="N14" s="55"/>
      <c r="O14" s="55"/>
      <c r="P14" s="55"/>
      <c r="Q14" s="55"/>
      <c r="R14" s="55"/>
      <c r="S14" s="55" t="s">
        <v>49</v>
      </c>
      <c r="T14" s="55"/>
      <c r="U14" s="55" t="s">
        <v>49</v>
      </c>
      <c r="V14" s="55" t="s">
        <v>57</v>
      </c>
      <c r="W14" s="55" t="s">
        <v>49</v>
      </c>
      <c r="X14" s="55"/>
      <c r="Y14" s="55"/>
      <c r="Z14" s="56"/>
      <c r="AA14" s="55"/>
      <c r="AB14" s="55"/>
      <c r="AC14" s="55"/>
      <c r="AD14" s="55" t="s">
        <v>49</v>
      </c>
      <c r="AE14" s="55"/>
      <c r="AF14" s="55"/>
      <c r="AG14" s="55"/>
      <c r="AH14" s="55"/>
      <c r="AI14" s="54"/>
      <c r="AJ14" s="49"/>
      <c r="AK14" s="49"/>
      <c r="AL14" s="49"/>
      <c r="AM14" s="49" t="s">
        <v>35</v>
      </c>
      <c r="AN14" s="49"/>
      <c r="AO14" s="49"/>
      <c r="AP14" s="49"/>
      <c r="AQ14" s="50"/>
      <c r="AZ14" s="45"/>
      <c r="BA14" s="40" t="s">
        <v>59</v>
      </c>
    </row>
    <row r="15" spans="1:75">
      <c r="A15">
        <v>15</v>
      </c>
      <c r="B15" s="48"/>
      <c r="C15" s="49"/>
      <c r="D15" s="49"/>
      <c r="E15" s="49" t="s">
        <v>51</v>
      </c>
      <c r="F15" s="49"/>
      <c r="G15" s="49"/>
      <c r="H15" s="49"/>
      <c r="I15" s="54" t="s">
        <v>36</v>
      </c>
      <c r="J15" s="55"/>
      <c r="K15" s="55"/>
      <c r="L15" s="56"/>
      <c r="M15" s="55" t="s">
        <v>49</v>
      </c>
      <c r="N15" s="55"/>
      <c r="O15" s="55"/>
      <c r="P15" s="55"/>
      <c r="Q15" s="55" t="s">
        <v>49</v>
      </c>
      <c r="R15" s="55"/>
      <c r="S15" s="55"/>
      <c r="T15" s="55"/>
      <c r="U15" s="55" t="s">
        <v>49</v>
      </c>
      <c r="V15" s="55" t="s">
        <v>49</v>
      </c>
      <c r="W15" s="55" t="s">
        <v>49</v>
      </c>
      <c r="X15" s="55"/>
      <c r="Y15" s="55"/>
      <c r="Z15" s="56"/>
      <c r="AA15" s="55" t="s">
        <v>35</v>
      </c>
      <c r="AB15" s="55"/>
      <c r="AC15" s="55"/>
      <c r="AD15" s="55" t="s">
        <v>35</v>
      </c>
      <c r="AE15" s="55"/>
      <c r="AF15" s="55"/>
      <c r="AG15" s="55" t="s">
        <v>49</v>
      </c>
      <c r="AH15" s="54"/>
      <c r="AI15" s="49"/>
      <c r="AJ15" s="49"/>
      <c r="AK15" s="49"/>
      <c r="AL15" s="49"/>
      <c r="AM15" s="49"/>
      <c r="AN15" s="49"/>
      <c r="AO15" s="49"/>
      <c r="AP15" s="49"/>
      <c r="AQ15" s="50"/>
      <c r="AZ15" s="57"/>
      <c r="BA15" s="42" t="s">
        <v>60</v>
      </c>
    </row>
    <row r="16" spans="1:75">
      <c r="A16">
        <v>16</v>
      </c>
      <c r="B16" s="48"/>
      <c r="C16" s="49"/>
      <c r="D16" s="49"/>
      <c r="E16" s="49"/>
      <c r="F16" s="49"/>
      <c r="G16" s="49"/>
      <c r="H16" s="49"/>
      <c r="I16" s="54"/>
      <c r="J16" s="55"/>
      <c r="K16" s="55" t="s">
        <v>49</v>
      </c>
      <c r="L16" s="56"/>
      <c r="M16" s="55"/>
      <c r="N16" s="55"/>
      <c r="O16" s="55" t="s">
        <v>35</v>
      </c>
      <c r="P16" s="55"/>
      <c r="Q16" s="55"/>
      <c r="R16" s="55"/>
      <c r="S16" s="55"/>
      <c r="T16" s="55"/>
      <c r="U16" s="55"/>
      <c r="V16" s="55"/>
      <c r="W16" s="55"/>
      <c r="X16" s="55"/>
      <c r="Y16" s="55"/>
      <c r="Z16" s="56"/>
      <c r="AA16" s="55"/>
      <c r="AB16" s="55"/>
      <c r="AC16" s="55"/>
      <c r="AD16" s="55"/>
      <c r="AE16" s="55"/>
      <c r="AF16" s="55" t="s">
        <v>49</v>
      </c>
      <c r="AG16" s="54"/>
      <c r="AH16" s="49"/>
      <c r="AI16" s="49"/>
      <c r="AJ16" s="49"/>
      <c r="AK16" s="49"/>
      <c r="AL16" s="49"/>
      <c r="AM16" s="49"/>
      <c r="AN16" s="49"/>
      <c r="AO16" s="49"/>
      <c r="AP16" s="49"/>
      <c r="AQ16" s="50"/>
      <c r="AZ16" s="58"/>
      <c r="BA16" s="42" t="s">
        <v>61</v>
      </c>
    </row>
    <row r="17" spans="1:53">
      <c r="A17">
        <v>17</v>
      </c>
      <c r="B17" s="48"/>
      <c r="C17" s="49"/>
      <c r="D17" s="49"/>
      <c r="E17" s="49"/>
      <c r="F17" s="49" t="s">
        <v>35</v>
      </c>
      <c r="G17" s="49"/>
      <c r="H17" s="49"/>
      <c r="I17" s="54"/>
      <c r="J17" s="55"/>
      <c r="K17" s="55"/>
      <c r="L17" s="56"/>
      <c r="M17" s="56"/>
      <c r="N17" s="56"/>
      <c r="O17" s="56"/>
      <c r="P17" s="56"/>
      <c r="Q17" s="56"/>
      <c r="R17" s="56"/>
      <c r="S17" s="56"/>
      <c r="T17" s="56"/>
      <c r="U17" s="56"/>
      <c r="V17" s="56"/>
      <c r="W17" s="56"/>
      <c r="X17" s="56"/>
      <c r="Y17" s="56"/>
      <c r="Z17" s="56"/>
      <c r="AA17" s="56"/>
      <c r="AB17" s="56"/>
      <c r="AC17" s="55" t="s">
        <v>38</v>
      </c>
      <c r="AD17" s="55"/>
      <c r="AE17" s="55" t="s">
        <v>49</v>
      </c>
      <c r="AF17" s="54"/>
      <c r="AG17" s="49"/>
      <c r="AH17" s="49"/>
      <c r="AI17" s="49"/>
      <c r="AJ17" s="49"/>
      <c r="AK17" s="49"/>
      <c r="AL17" s="49"/>
      <c r="AM17" s="49"/>
      <c r="AN17" s="49"/>
      <c r="AO17" s="49"/>
      <c r="AP17" s="49"/>
      <c r="AQ17" s="50"/>
      <c r="AZ17" s="69"/>
      <c r="BA17" s="42" t="s">
        <v>164</v>
      </c>
    </row>
    <row r="18" spans="1:53">
      <c r="A18">
        <v>18</v>
      </c>
      <c r="B18" s="48"/>
      <c r="C18" s="49" t="s">
        <v>51</v>
      </c>
      <c r="D18" s="49"/>
      <c r="E18" s="49"/>
      <c r="F18" s="49"/>
      <c r="G18" s="49"/>
      <c r="H18" s="54" t="s">
        <v>36</v>
      </c>
      <c r="I18" s="55"/>
      <c r="J18" s="55"/>
      <c r="K18" s="55"/>
      <c r="L18" s="55" t="s">
        <v>49</v>
      </c>
      <c r="M18" s="55"/>
      <c r="N18" s="55"/>
      <c r="O18" s="55" t="s">
        <v>49</v>
      </c>
      <c r="P18" s="56"/>
      <c r="Q18" s="55" t="s">
        <v>49</v>
      </c>
      <c r="R18" s="55"/>
      <c r="S18" s="55" t="s">
        <v>35</v>
      </c>
      <c r="T18" s="55"/>
      <c r="U18" s="55"/>
      <c r="V18" s="55"/>
      <c r="W18" s="55"/>
      <c r="X18" s="55"/>
      <c r="Y18" s="55"/>
      <c r="Z18" s="55"/>
      <c r="AA18" s="55"/>
      <c r="AB18" s="55"/>
      <c r="AC18" s="55"/>
      <c r="AD18" s="55" t="s">
        <v>49</v>
      </c>
      <c r="AE18" s="54"/>
      <c r="AF18" s="49"/>
      <c r="AG18" s="49"/>
      <c r="AH18" s="49"/>
      <c r="AI18" s="49"/>
      <c r="AJ18" s="49" t="s">
        <v>35</v>
      </c>
      <c r="AK18" s="49"/>
      <c r="AL18" s="49"/>
      <c r="AM18" s="49"/>
      <c r="AN18" s="49"/>
      <c r="AO18" s="49"/>
      <c r="AP18" s="49"/>
      <c r="AQ18" s="50"/>
      <c r="AZ18" s="41" t="str">
        <f>_xlfn.UNICHAR(127796)</f>
        <v>🌴</v>
      </c>
      <c r="BA18" s="42" t="s">
        <v>48</v>
      </c>
    </row>
    <row r="19" spans="1:53">
      <c r="A19">
        <v>19</v>
      </c>
      <c r="B19" s="48"/>
      <c r="C19" s="49"/>
      <c r="D19" s="49"/>
      <c r="E19" s="49"/>
      <c r="F19" s="49"/>
      <c r="G19" s="54"/>
      <c r="H19" s="55"/>
      <c r="I19" s="55"/>
      <c r="J19" s="55"/>
      <c r="K19" s="55" t="s">
        <v>35</v>
      </c>
      <c r="L19" s="55"/>
      <c r="M19" s="55"/>
      <c r="N19" s="55"/>
      <c r="O19" s="55"/>
      <c r="P19" s="56"/>
      <c r="Q19" s="55"/>
      <c r="R19" s="55"/>
      <c r="S19" s="55"/>
      <c r="T19" s="55"/>
      <c r="U19" s="55"/>
      <c r="V19" s="55"/>
      <c r="W19" s="55" t="s">
        <v>35</v>
      </c>
      <c r="X19" s="55"/>
      <c r="Y19" s="55" t="s">
        <v>49</v>
      </c>
      <c r="Z19" s="55" t="s">
        <v>36</v>
      </c>
      <c r="AA19" s="55" t="s">
        <v>49</v>
      </c>
      <c r="AB19" s="55" t="s">
        <v>49</v>
      </c>
      <c r="AC19" s="55" t="s">
        <v>36</v>
      </c>
      <c r="AD19" s="54"/>
      <c r="AE19" s="49"/>
      <c r="AF19" s="49" t="s">
        <v>35</v>
      </c>
      <c r="AG19" s="49"/>
      <c r="AH19" s="49"/>
      <c r="AI19" s="49"/>
      <c r="AJ19" s="49"/>
      <c r="AK19" s="49"/>
      <c r="AL19" s="49"/>
      <c r="AM19" s="49"/>
      <c r="AN19" s="49"/>
      <c r="AO19" s="49"/>
      <c r="AP19" s="49"/>
      <c r="AQ19" s="50"/>
      <c r="AZ19" s="41" t="str">
        <f>_xlfn.UNICHAR(127795)</f>
        <v>🌳</v>
      </c>
      <c r="BA19" s="42" t="s">
        <v>55</v>
      </c>
    </row>
    <row r="20" spans="1:53">
      <c r="A20">
        <v>20</v>
      </c>
      <c r="B20" s="48"/>
      <c r="C20" s="49"/>
      <c r="D20" s="49"/>
      <c r="E20" s="49"/>
      <c r="F20" s="49"/>
      <c r="G20" s="54"/>
      <c r="H20" s="55"/>
      <c r="I20" s="55"/>
      <c r="J20" s="55" t="s">
        <v>49</v>
      </c>
      <c r="K20" s="55"/>
      <c r="L20" s="55"/>
      <c r="M20" s="55" t="s">
        <v>58</v>
      </c>
      <c r="N20" s="55" t="s">
        <v>49</v>
      </c>
      <c r="O20" s="55"/>
      <c r="P20" s="56"/>
      <c r="Q20" s="55"/>
      <c r="R20" s="55"/>
      <c r="S20" s="55" t="s">
        <v>49</v>
      </c>
      <c r="T20" s="55"/>
      <c r="U20" s="55"/>
      <c r="V20" s="55"/>
      <c r="W20" s="55"/>
      <c r="X20" s="55" t="s">
        <v>49</v>
      </c>
      <c r="Y20" s="54"/>
      <c r="Z20" s="54"/>
      <c r="AA20" s="54" t="s">
        <v>36</v>
      </c>
      <c r="AB20" s="54"/>
      <c r="AC20" s="54"/>
      <c r="AD20" s="54" t="s">
        <v>36</v>
      </c>
      <c r="AE20" s="49"/>
      <c r="AF20" s="49"/>
      <c r="AG20" s="49"/>
      <c r="AH20" s="49"/>
      <c r="AI20" s="49"/>
      <c r="AJ20" s="49"/>
      <c r="AK20" s="49"/>
      <c r="AL20" s="49" t="s">
        <v>35</v>
      </c>
      <c r="AM20" s="49"/>
      <c r="AN20" s="49"/>
      <c r="AO20" s="49"/>
      <c r="AP20" s="49"/>
      <c r="AQ20" s="50"/>
      <c r="AZ20" s="41" t="str">
        <f>_xlfn.UNICHAR(127820)</f>
        <v>🍌</v>
      </c>
      <c r="BA20" s="42" t="s">
        <v>54</v>
      </c>
    </row>
    <row r="21" spans="1:53">
      <c r="A21">
        <v>21</v>
      </c>
      <c r="B21" s="48"/>
      <c r="C21" s="49"/>
      <c r="D21" s="49" t="s">
        <v>51</v>
      </c>
      <c r="E21" s="49"/>
      <c r="F21" s="49"/>
      <c r="G21" s="54"/>
      <c r="H21" s="55"/>
      <c r="I21" s="55"/>
      <c r="J21" s="55" t="s">
        <v>49</v>
      </c>
      <c r="K21" s="55" t="s">
        <v>49</v>
      </c>
      <c r="L21" s="55"/>
      <c r="M21" s="55"/>
      <c r="N21" s="55" t="s">
        <v>49</v>
      </c>
      <c r="O21" s="55" t="s">
        <v>49</v>
      </c>
      <c r="P21" s="56"/>
      <c r="Q21" s="56"/>
      <c r="R21" s="56"/>
      <c r="S21" s="55" t="s">
        <v>46</v>
      </c>
      <c r="T21" s="55" t="s">
        <v>49</v>
      </c>
      <c r="U21" s="55"/>
      <c r="V21" s="55" t="s">
        <v>49</v>
      </c>
      <c r="W21" s="55" t="s">
        <v>36</v>
      </c>
      <c r="X21" s="54"/>
      <c r="Y21" s="49"/>
      <c r="Z21" s="49"/>
      <c r="AA21" s="49"/>
      <c r="AB21" s="49"/>
      <c r="AC21" s="49"/>
      <c r="AD21" s="49" t="s">
        <v>51</v>
      </c>
      <c r="AE21" s="49"/>
      <c r="AF21" s="49"/>
      <c r="AG21" s="49"/>
      <c r="AH21" s="49"/>
      <c r="AI21" s="49"/>
      <c r="AJ21" s="49" t="s">
        <v>51</v>
      </c>
      <c r="AK21" s="49"/>
      <c r="AL21" s="49"/>
      <c r="AM21" s="49"/>
      <c r="AN21" s="49"/>
      <c r="AO21" s="49"/>
      <c r="AP21" s="49"/>
      <c r="AQ21" s="50"/>
      <c r="AZ21" s="41" t="str">
        <f>_xlfn.UNICHAR(128059)</f>
        <v>🐻</v>
      </c>
      <c r="BA21" s="42" t="s">
        <v>56</v>
      </c>
    </row>
    <row r="22" spans="1:53">
      <c r="A22">
        <v>22</v>
      </c>
      <c r="B22" s="48"/>
      <c r="C22" s="49"/>
      <c r="D22" s="49"/>
      <c r="E22" s="49"/>
      <c r="F22" s="49"/>
      <c r="G22" s="49"/>
      <c r="H22" s="54" t="s">
        <v>36</v>
      </c>
      <c r="I22" s="55"/>
      <c r="J22" s="55" t="s">
        <v>35</v>
      </c>
      <c r="K22" s="55"/>
      <c r="L22" s="55"/>
      <c r="M22" s="55"/>
      <c r="N22" s="55"/>
      <c r="O22" s="55"/>
      <c r="P22" s="56"/>
      <c r="Q22" s="55"/>
      <c r="R22" s="55"/>
      <c r="S22" s="55" t="s">
        <v>49</v>
      </c>
      <c r="T22" s="55"/>
      <c r="U22" s="55"/>
      <c r="V22" s="55"/>
      <c r="W22" s="54"/>
      <c r="X22" s="49"/>
      <c r="Y22" s="49"/>
      <c r="Z22" s="49" t="s">
        <v>35</v>
      </c>
      <c r="AA22" s="49" t="s">
        <v>51</v>
      </c>
      <c r="AB22" s="49" t="s">
        <v>51</v>
      </c>
      <c r="AC22" s="49"/>
      <c r="AD22" s="49"/>
      <c r="AE22" s="49"/>
      <c r="AF22" s="49"/>
      <c r="AG22" s="49"/>
      <c r="AH22" s="49"/>
      <c r="AI22" s="49" t="s">
        <v>51</v>
      </c>
      <c r="AJ22" s="49" t="s">
        <v>51</v>
      </c>
      <c r="AK22" s="49" t="s">
        <v>51</v>
      </c>
      <c r="AL22" s="49" t="s">
        <v>51</v>
      </c>
      <c r="AM22" s="49" t="s">
        <v>51</v>
      </c>
      <c r="AN22" s="49"/>
      <c r="AO22" s="49"/>
      <c r="AP22" s="49"/>
      <c r="AQ22" s="50"/>
      <c r="AZ22" s="41" t="str">
        <f>_xlfn.UNICHAR(129414)</f>
        <v>🦆</v>
      </c>
      <c r="BA22" s="42" t="s">
        <v>47</v>
      </c>
    </row>
    <row r="23" spans="1:53">
      <c r="A23">
        <v>23</v>
      </c>
      <c r="B23" s="48"/>
      <c r="C23" s="49" t="s">
        <v>35</v>
      </c>
      <c r="D23" s="49"/>
      <c r="E23" s="49"/>
      <c r="F23" s="49"/>
      <c r="G23" s="49"/>
      <c r="H23" s="49"/>
      <c r="I23" s="54"/>
      <c r="J23" s="55"/>
      <c r="K23" s="55"/>
      <c r="L23" s="55" t="s">
        <v>49</v>
      </c>
      <c r="M23" s="55" t="s">
        <v>49</v>
      </c>
      <c r="N23" s="55" t="s">
        <v>35</v>
      </c>
      <c r="O23" s="55"/>
      <c r="P23" s="56"/>
      <c r="Q23" s="55"/>
      <c r="R23" s="55"/>
      <c r="S23" s="55"/>
      <c r="T23" s="55"/>
      <c r="U23" s="55"/>
      <c r="V23" s="54"/>
      <c r="W23" s="49"/>
      <c r="X23" s="49"/>
      <c r="Y23" s="49"/>
      <c r="Z23" s="49"/>
      <c r="AA23" s="49"/>
      <c r="AB23" s="49"/>
      <c r="AC23" s="49"/>
      <c r="AD23" s="49"/>
      <c r="AE23" s="49"/>
      <c r="AF23" s="49" t="s">
        <v>51</v>
      </c>
      <c r="AG23" s="49" t="s">
        <v>35</v>
      </c>
      <c r="AH23" s="49" t="s">
        <v>51</v>
      </c>
      <c r="AI23" s="49" t="s">
        <v>51</v>
      </c>
      <c r="AJ23" s="49" t="s">
        <v>51</v>
      </c>
      <c r="AK23" s="49" t="s">
        <v>51</v>
      </c>
      <c r="AL23" s="49" t="s">
        <v>51</v>
      </c>
      <c r="AM23" s="49" t="s">
        <v>51</v>
      </c>
      <c r="AN23" s="49"/>
      <c r="AO23" s="49"/>
      <c r="AP23" s="49"/>
      <c r="AQ23" s="50"/>
      <c r="AZ23" s="41" t="str">
        <f>_xlfn.UNICHAR(128031)</f>
        <v>🐟</v>
      </c>
      <c r="BA23" s="42" t="s">
        <v>50</v>
      </c>
    </row>
    <row r="24" spans="1:53">
      <c r="A24">
        <v>24</v>
      </c>
      <c r="B24" s="48"/>
      <c r="C24" s="49"/>
      <c r="D24" s="49"/>
      <c r="E24" s="49"/>
      <c r="F24" s="49"/>
      <c r="G24" s="49"/>
      <c r="H24" s="49"/>
      <c r="I24" s="49"/>
      <c r="J24" s="54"/>
      <c r="K24" s="55" t="s">
        <v>36</v>
      </c>
      <c r="L24" s="55"/>
      <c r="M24" s="55"/>
      <c r="N24" s="55"/>
      <c r="O24" s="55"/>
      <c r="P24" s="56"/>
      <c r="Q24" s="55"/>
      <c r="R24" s="55" t="s">
        <v>35</v>
      </c>
      <c r="S24" s="55"/>
      <c r="T24" s="55"/>
      <c r="U24" s="54" t="s">
        <v>36</v>
      </c>
      <c r="V24" s="49"/>
      <c r="W24" s="49"/>
      <c r="X24" s="49"/>
      <c r="Y24" s="49"/>
      <c r="Z24" s="49"/>
      <c r="AA24" s="49"/>
      <c r="AB24" s="49"/>
      <c r="AC24" s="49"/>
      <c r="AD24" s="49"/>
      <c r="AE24" s="49"/>
      <c r="AF24" s="49"/>
      <c r="AG24" s="49"/>
      <c r="AH24" s="49"/>
      <c r="AI24" s="49" t="s">
        <v>51</v>
      </c>
      <c r="AJ24" s="49" t="s">
        <v>51</v>
      </c>
      <c r="AK24" s="49" t="s">
        <v>51</v>
      </c>
      <c r="AL24" s="49" t="s">
        <v>51</v>
      </c>
      <c r="AM24" s="49" t="s">
        <v>51</v>
      </c>
      <c r="AN24" s="49"/>
      <c r="AO24" s="49"/>
      <c r="AP24" s="49"/>
      <c r="AQ24" s="50"/>
      <c r="AZ24" s="41" t="str">
        <f>_xlfn.UNICHAR(128018)</f>
        <v>🐒</v>
      </c>
      <c r="BA24" s="42" t="s">
        <v>52</v>
      </c>
    </row>
    <row r="25" spans="1:53">
      <c r="A25">
        <v>25</v>
      </c>
      <c r="B25" s="48"/>
      <c r="C25" s="49"/>
      <c r="D25" s="49"/>
      <c r="E25" s="49"/>
      <c r="F25" s="49" t="s">
        <v>51</v>
      </c>
      <c r="G25" s="49"/>
      <c r="H25" s="49"/>
      <c r="I25" s="49"/>
      <c r="J25" s="49"/>
      <c r="K25" s="54"/>
      <c r="L25" s="55"/>
      <c r="M25" s="55"/>
      <c r="N25" s="55"/>
      <c r="O25" s="55"/>
      <c r="P25" s="56"/>
      <c r="Q25" s="55"/>
      <c r="R25" s="55"/>
      <c r="S25" s="55"/>
      <c r="T25" s="54"/>
      <c r="U25" s="49"/>
      <c r="V25" s="49"/>
      <c r="W25" s="49"/>
      <c r="X25" s="49"/>
      <c r="Y25" s="49"/>
      <c r="Z25" s="49"/>
      <c r="AA25" s="49"/>
      <c r="AB25" s="49" t="s">
        <v>35</v>
      </c>
      <c r="AC25" s="49"/>
      <c r="AD25" s="49" t="s">
        <v>51</v>
      </c>
      <c r="AE25" s="49"/>
      <c r="AF25" s="49"/>
      <c r="AG25" s="49"/>
      <c r="AH25" s="49"/>
      <c r="AI25" s="49"/>
      <c r="AJ25" s="49" t="s">
        <v>51</v>
      </c>
      <c r="AK25" s="49"/>
      <c r="AL25" s="49"/>
      <c r="AM25" s="49"/>
      <c r="AN25" s="49"/>
      <c r="AO25" s="49" t="s">
        <v>35</v>
      </c>
      <c r="AP25" s="49"/>
      <c r="AQ25" s="50"/>
      <c r="AZ25" s="41" t="str">
        <f>_xlfn.UNICHAR(127968)</f>
        <v>🏠</v>
      </c>
      <c r="BA25" s="42" t="s">
        <v>175</v>
      </c>
    </row>
    <row r="26" spans="1:53">
      <c r="A26">
        <v>26</v>
      </c>
      <c r="B26" s="48"/>
      <c r="C26" s="49" t="s">
        <v>51</v>
      </c>
      <c r="D26" s="49"/>
      <c r="E26" s="49" t="s">
        <v>35</v>
      </c>
      <c r="F26" s="49"/>
      <c r="G26" s="49"/>
      <c r="H26" s="49"/>
      <c r="I26" s="49" t="s">
        <v>35</v>
      </c>
      <c r="J26" s="49"/>
      <c r="K26" s="49"/>
      <c r="L26" s="54"/>
      <c r="M26" s="55" t="s">
        <v>36</v>
      </c>
      <c r="N26" s="55"/>
      <c r="O26" s="55"/>
      <c r="P26" s="55" t="s">
        <v>40</v>
      </c>
      <c r="Q26" s="55"/>
      <c r="R26" s="55" t="s">
        <v>36</v>
      </c>
      <c r="S26" s="54"/>
      <c r="T26" s="49"/>
      <c r="U26" s="49"/>
      <c r="V26" s="49" t="s">
        <v>35</v>
      </c>
      <c r="W26" s="49"/>
      <c r="X26" s="49"/>
      <c r="Y26" s="49"/>
      <c r="Z26" s="49"/>
      <c r="AA26" s="49"/>
      <c r="AB26" s="49"/>
      <c r="AC26" s="49"/>
      <c r="AD26" s="49"/>
      <c r="AE26" s="49"/>
      <c r="AF26" s="49"/>
      <c r="AG26" s="49"/>
      <c r="AH26" s="49"/>
      <c r="AI26" s="49"/>
      <c r="AJ26" s="49"/>
      <c r="AK26" s="49"/>
      <c r="AL26" s="49"/>
      <c r="AM26" s="49"/>
      <c r="AN26" s="49"/>
      <c r="AO26" s="49"/>
      <c r="AP26" s="49"/>
      <c r="AQ26" s="50"/>
      <c r="AZ26" s="41" t="str">
        <f>_xlfn.UNICHAR(127969)</f>
        <v>🏡</v>
      </c>
      <c r="BA26" s="42" t="s">
        <v>176</v>
      </c>
    </row>
    <row r="27" spans="1:53">
      <c r="A27">
        <v>27</v>
      </c>
      <c r="B27" s="48"/>
      <c r="C27" s="49"/>
      <c r="D27" s="49"/>
      <c r="E27" s="49"/>
      <c r="F27" s="49"/>
      <c r="G27" s="49"/>
      <c r="H27" s="49"/>
      <c r="I27" s="49"/>
      <c r="J27" s="49"/>
      <c r="K27" s="49"/>
      <c r="L27" s="49"/>
      <c r="M27" s="54"/>
      <c r="N27" s="54"/>
      <c r="O27" s="54" t="s">
        <v>36</v>
      </c>
      <c r="P27" s="54"/>
      <c r="Q27" s="54"/>
      <c r="R27" s="54"/>
      <c r="S27" s="49"/>
      <c r="T27" s="49"/>
      <c r="U27" s="49"/>
      <c r="V27" s="49"/>
      <c r="W27" s="49"/>
      <c r="X27" s="49"/>
      <c r="Y27" s="49"/>
      <c r="Z27" s="49"/>
      <c r="AA27" s="49"/>
      <c r="AB27" s="49"/>
      <c r="AC27" s="49"/>
      <c r="AD27" s="49"/>
      <c r="AE27" s="49"/>
      <c r="AF27" s="49"/>
      <c r="AG27" s="49"/>
      <c r="AH27" s="49"/>
      <c r="AI27" s="49"/>
      <c r="AJ27" s="49"/>
      <c r="AK27" s="49"/>
      <c r="AL27" s="49"/>
      <c r="AM27" s="49"/>
      <c r="AN27" s="49"/>
      <c r="AO27" s="49"/>
      <c r="AP27" s="49"/>
      <c r="AQ27" s="50"/>
      <c r="AZ27" s="41" t="str">
        <f>_xlfn.UNICHAR(127981)</f>
        <v>🏭</v>
      </c>
      <c r="BA27" s="42" t="s">
        <v>39</v>
      </c>
    </row>
    <row r="28" spans="1:53">
      <c r="A28">
        <v>28</v>
      </c>
      <c r="B28" s="48"/>
      <c r="C28" s="49"/>
      <c r="D28" s="49"/>
      <c r="E28" s="49"/>
      <c r="F28" s="49"/>
      <c r="G28" s="49"/>
      <c r="H28" s="49"/>
      <c r="I28" s="49"/>
      <c r="J28" s="49"/>
      <c r="K28" s="49"/>
      <c r="L28" s="49"/>
      <c r="M28" s="49"/>
      <c r="N28" s="49"/>
      <c r="O28" s="49"/>
      <c r="P28" s="49"/>
      <c r="Q28" s="49"/>
      <c r="R28" s="49"/>
      <c r="S28" s="49"/>
      <c r="T28" s="49"/>
      <c r="U28" s="49"/>
      <c r="V28" s="49"/>
      <c r="W28" s="49"/>
      <c r="X28" s="49"/>
      <c r="Y28" s="49"/>
      <c r="Z28" s="49"/>
      <c r="AA28" s="49"/>
      <c r="AB28" s="49"/>
      <c r="AC28" s="49"/>
      <c r="AD28" s="49"/>
      <c r="AE28" s="49"/>
      <c r="AF28" s="49"/>
      <c r="AG28" s="49"/>
      <c r="AH28" s="49" t="s">
        <v>35</v>
      </c>
      <c r="AI28" s="49"/>
      <c r="AJ28" s="49"/>
      <c r="AK28" s="49"/>
      <c r="AL28" s="49"/>
      <c r="AM28" s="49"/>
      <c r="AN28" s="49"/>
      <c r="AO28" s="49"/>
      <c r="AP28" s="49"/>
      <c r="AQ28" s="50"/>
      <c r="AZ28" s="41" t="str">
        <f>_xlfn.UNICHAR(127974)</f>
        <v>🏦</v>
      </c>
      <c r="BA28" s="42" t="s">
        <v>41</v>
      </c>
    </row>
    <row r="29" spans="1:53">
      <c r="A29">
        <v>29</v>
      </c>
      <c r="B29" s="48"/>
      <c r="C29" s="49"/>
      <c r="D29" s="49" t="s">
        <v>51</v>
      </c>
      <c r="E29" s="49"/>
      <c r="F29" s="49"/>
      <c r="G29" s="49"/>
      <c r="H29" s="49"/>
      <c r="I29" s="49"/>
      <c r="J29" s="49"/>
      <c r="K29" s="49"/>
      <c r="L29" s="49"/>
      <c r="M29" s="49"/>
      <c r="N29" s="49"/>
      <c r="O29" s="49"/>
      <c r="P29" s="49"/>
      <c r="Q29" s="49"/>
      <c r="R29" s="49" t="s">
        <v>51</v>
      </c>
      <c r="S29" s="49"/>
      <c r="T29" s="49"/>
      <c r="U29" s="49" t="s">
        <v>51</v>
      </c>
      <c r="V29" s="49"/>
      <c r="W29" s="49" t="s">
        <v>51</v>
      </c>
      <c r="X29" s="49"/>
      <c r="Y29" s="49"/>
      <c r="Z29" s="49"/>
      <c r="AA29" s="49"/>
      <c r="AB29" s="49"/>
      <c r="AC29" s="49"/>
      <c r="AD29" s="49"/>
      <c r="AE29" s="49"/>
      <c r="AF29" s="49"/>
      <c r="AG29" s="49"/>
      <c r="AH29" s="49"/>
      <c r="AI29" s="49"/>
      <c r="AJ29" s="49"/>
      <c r="AK29" s="49"/>
      <c r="AL29" s="49"/>
      <c r="AM29" s="49"/>
      <c r="AN29" s="49"/>
      <c r="AO29" s="49"/>
      <c r="AP29" s="49"/>
      <c r="AQ29" s="50"/>
      <c r="AZ29" s="41" t="str">
        <f>_xlfn.UNICHAR(127979)</f>
        <v>🏫</v>
      </c>
      <c r="BA29" s="42" t="s">
        <v>43</v>
      </c>
    </row>
    <row r="30" spans="1:53" ht="15" thickBot="1">
      <c r="A30">
        <v>30</v>
      </c>
      <c r="B30" s="51"/>
      <c r="C30" s="52"/>
      <c r="D30" s="52"/>
      <c r="E30" s="52"/>
      <c r="F30" s="52"/>
      <c r="G30" s="52"/>
      <c r="H30" s="52"/>
      <c r="I30" s="52"/>
      <c r="J30" s="52"/>
      <c r="K30" s="52"/>
      <c r="L30" s="52"/>
      <c r="M30" s="52"/>
      <c r="N30" s="52"/>
      <c r="O30" s="52"/>
      <c r="P30" s="52"/>
      <c r="Q30" s="52"/>
      <c r="R30" s="52"/>
      <c r="S30" s="52"/>
      <c r="T30" s="52"/>
      <c r="U30" s="52"/>
      <c r="V30" s="52"/>
      <c r="W30" s="52"/>
      <c r="X30" s="52"/>
      <c r="Y30" s="52"/>
      <c r="Z30" s="52"/>
      <c r="AA30" s="52"/>
      <c r="AB30" s="52"/>
      <c r="AC30" s="52"/>
      <c r="AD30" s="52"/>
      <c r="AE30" s="52"/>
      <c r="AF30" s="52"/>
      <c r="AG30" s="52"/>
      <c r="AH30" s="52"/>
      <c r="AI30" s="52"/>
      <c r="AJ30" s="52"/>
      <c r="AK30" s="52"/>
      <c r="AL30" s="52"/>
      <c r="AM30" s="52"/>
      <c r="AN30" s="52"/>
      <c r="AO30" s="52"/>
      <c r="AP30" s="52"/>
      <c r="AQ30" s="53"/>
      <c r="AZ30" s="43" t="str">
        <f>_xlfn.UNICHAR(127973)</f>
        <v>🏥</v>
      </c>
      <c r="BA30" s="44" t="s">
        <v>45</v>
      </c>
    </row>
  </sheetData>
  <mergeCells count="1">
    <mergeCell ref="AZ13:BA1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17FE79-6211-4A23-88D4-0F130CF206A1}">
  <dimension ref="A1:BW30"/>
  <sheetViews>
    <sheetView topLeftCell="A4" workbookViewId="0">
      <selection activeCell="AH28" activeCellId="19" sqref="S3 AE3 AO3 O4 AP12 D13 AM14 F17 AJ18 AF19 AL20 Z22 C23 AG23 AB25 AO25 E26 I26 V26 AH28"/>
    </sheetView>
  </sheetViews>
  <sheetFormatPr defaultColWidth="3.44140625" defaultRowHeight="14.4"/>
  <cols>
    <col min="26" max="26" width="3.5546875" customWidth="1"/>
    <col min="29" max="29" width="7.109375" bestFit="1" customWidth="1"/>
    <col min="52" max="52" width="8.109375" bestFit="1" customWidth="1"/>
    <col min="53" max="53" width="15.109375" bestFit="1" customWidth="1"/>
  </cols>
  <sheetData>
    <row r="1" spans="1:75" ht="15" thickBot="1">
      <c r="B1" t="s">
        <v>32</v>
      </c>
      <c r="C1" t="s">
        <v>33</v>
      </c>
      <c r="D1" t="s">
        <v>34</v>
      </c>
      <c r="E1" t="str">
        <f>SUBSTITUTE(ADDRESS(1,COLUMN(E2),4),1,"")</f>
        <v>E</v>
      </c>
      <c r="F1" t="str">
        <f t="shared" ref="F1:AQ1" si="0">SUBSTITUTE(ADDRESS(1,COLUMN(F2),4),1,"")</f>
        <v>F</v>
      </c>
      <c r="G1" t="str">
        <f t="shared" si="0"/>
        <v>G</v>
      </c>
      <c r="H1" t="str">
        <f t="shared" si="0"/>
        <v>H</v>
      </c>
      <c r="I1" t="str">
        <f t="shared" si="0"/>
        <v>I</v>
      </c>
      <c r="J1" t="str">
        <f t="shared" si="0"/>
        <v>J</v>
      </c>
      <c r="K1" t="str">
        <f t="shared" si="0"/>
        <v>K</v>
      </c>
      <c r="L1" t="str">
        <f t="shared" si="0"/>
        <v>L</v>
      </c>
      <c r="M1" t="str">
        <f t="shared" si="0"/>
        <v>M</v>
      </c>
      <c r="N1" t="str">
        <f t="shared" si="0"/>
        <v>N</v>
      </c>
      <c r="O1" t="str">
        <f t="shared" si="0"/>
        <v>O</v>
      </c>
      <c r="P1" t="str">
        <f t="shared" si="0"/>
        <v>P</v>
      </c>
      <c r="Q1" t="str">
        <f t="shared" si="0"/>
        <v>Q</v>
      </c>
      <c r="R1" t="str">
        <f t="shared" si="0"/>
        <v>R</v>
      </c>
      <c r="S1" t="str">
        <f t="shared" si="0"/>
        <v>S</v>
      </c>
      <c r="T1" t="str">
        <f t="shared" si="0"/>
        <v>T</v>
      </c>
      <c r="U1" t="str">
        <f t="shared" si="0"/>
        <v>U</v>
      </c>
      <c r="V1" t="str">
        <f t="shared" si="0"/>
        <v>V</v>
      </c>
      <c r="W1" t="str">
        <f t="shared" si="0"/>
        <v>W</v>
      </c>
      <c r="X1" t="str">
        <f t="shared" si="0"/>
        <v>X</v>
      </c>
      <c r="Y1" t="str">
        <f t="shared" si="0"/>
        <v>Y</v>
      </c>
      <c r="Z1" t="str">
        <f t="shared" si="0"/>
        <v>Z</v>
      </c>
      <c r="AA1" t="str">
        <f t="shared" si="0"/>
        <v>AA</v>
      </c>
      <c r="AB1" t="str">
        <f t="shared" si="0"/>
        <v>AB</v>
      </c>
      <c r="AC1" t="str">
        <f t="shared" si="0"/>
        <v>AC</v>
      </c>
      <c r="AD1" t="str">
        <f t="shared" si="0"/>
        <v>AD</v>
      </c>
      <c r="AE1" t="str">
        <f t="shared" si="0"/>
        <v>AE</v>
      </c>
      <c r="AF1" t="str">
        <f t="shared" si="0"/>
        <v>AF</v>
      </c>
      <c r="AG1" t="str">
        <f t="shared" si="0"/>
        <v>AG</v>
      </c>
      <c r="AH1" t="str">
        <f t="shared" si="0"/>
        <v>AH</v>
      </c>
      <c r="AI1" t="str">
        <f t="shared" si="0"/>
        <v>AI</v>
      </c>
      <c r="AJ1" t="str">
        <f t="shared" si="0"/>
        <v>AJ</v>
      </c>
      <c r="AK1" t="str">
        <f t="shared" si="0"/>
        <v>AK</v>
      </c>
      <c r="AL1" t="str">
        <f t="shared" si="0"/>
        <v>AL</v>
      </c>
      <c r="AM1" t="str">
        <f t="shared" si="0"/>
        <v>AM</v>
      </c>
      <c r="AN1" t="str">
        <f t="shared" si="0"/>
        <v>AN</v>
      </c>
      <c r="AO1" t="str">
        <f t="shared" si="0"/>
        <v>AO</v>
      </c>
      <c r="AP1" t="str">
        <f t="shared" si="0"/>
        <v>AP</v>
      </c>
      <c r="AQ1" t="str">
        <f t="shared" si="0"/>
        <v>AQ</v>
      </c>
    </row>
    <row r="2" spans="1:75">
      <c r="A2">
        <v>2</v>
      </c>
      <c r="B2" s="45"/>
      <c r="C2" s="46"/>
      <c r="D2" s="46"/>
      <c r="E2" s="46"/>
      <c r="F2" s="46"/>
      <c r="G2" s="46"/>
      <c r="H2" s="46"/>
      <c r="I2" s="46"/>
      <c r="J2" s="46"/>
      <c r="K2" s="46"/>
      <c r="L2" s="46"/>
      <c r="M2" s="46"/>
      <c r="N2" s="46"/>
      <c r="O2" s="46"/>
      <c r="P2" s="46"/>
      <c r="Q2" s="46"/>
      <c r="R2" s="46"/>
      <c r="S2" s="46"/>
      <c r="T2" s="46"/>
      <c r="U2" s="46"/>
      <c r="V2" s="46" t="s">
        <v>51</v>
      </c>
      <c r="W2" s="46"/>
      <c r="X2" s="46"/>
      <c r="Y2" s="46"/>
      <c r="Z2" s="46"/>
      <c r="AA2" s="46"/>
      <c r="AB2" s="46"/>
      <c r="AC2" s="46"/>
      <c r="AD2" s="46"/>
      <c r="AE2" s="46"/>
      <c r="AF2" s="46"/>
      <c r="AG2" s="46"/>
      <c r="AH2" s="46"/>
      <c r="AI2" s="46"/>
      <c r="AJ2" s="46"/>
      <c r="AK2" s="46"/>
      <c r="AL2" s="46"/>
      <c r="AM2" s="46"/>
      <c r="AN2" s="46"/>
      <c r="AO2" s="46"/>
      <c r="AP2" s="46"/>
      <c r="AQ2" s="47"/>
    </row>
    <row r="3" spans="1:75">
      <c r="A3">
        <v>3</v>
      </c>
      <c r="B3" s="48"/>
      <c r="C3" s="54"/>
      <c r="D3" s="54"/>
      <c r="E3" s="54"/>
      <c r="F3" s="49"/>
      <c r="G3" s="49"/>
      <c r="H3" s="49"/>
      <c r="I3" s="49"/>
      <c r="J3" s="49"/>
      <c r="K3" s="49"/>
      <c r="L3" s="49"/>
      <c r="M3" s="49"/>
      <c r="N3" s="49"/>
      <c r="O3" s="49"/>
      <c r="P3" s="49"/>
      <c r="Q3" s="49" t="s">
        <v>51</v>
      </c>
      <c r="R3" s="49"/>
      <c r="S3" s="49" t="s">
        <v>35</v>
      </c>
      <c r="T3" s="49"/>
      <c r="U3" s="49"/>
      <c r="V3" s="49"/>
      <c r="W3" s="49"/>
      <c r="X3" s="49"/>
      <c r="Y3" s="49"/>
      <c r="Z3" s="49" t="s">
        <v>51</v>
      </c>
      <c r="AA3" s="49"/>
      <c r="AB3" s="49"/>
      <c r="AC3" s="49"/>
      <c r="AD3" s="49"/>
      <c r="AE3" s="49" t="s">
        <v>35</v>
      </c>
      <c r="AF3" s="49"/>
      <c r="AG3" s="49"/>
      <c r="AH3" s="49" t="s">
        <v>51</v>
      </c>
      <c r="AI3" s="49"/>
      <c r="AJ3" s="49"/>
      <c r="AK3" s="49"/>
      <c r="AL3" s="49"/>
      <c r="AM3" s="49"/>
      <c r="AN3" s="49"/>
      <c r="AO3" s="49" t="s">
        <v>35</v>
      </c>
      <c r="AP3" s="49"/>
      <c r="AQ3" s="50"/>
    </row>
    <row r="4" spans="1:75">
      <c r="A4">
        <v>4</v>
      </c>
      <c r="B4" s="48"/>
      <c r="C4" s="54"/>
      <c r="D4" s="55"/>
      <c r="E4" s="55"/>
      <c r="F4" s="54"/>
      <c r="G4" s="49"/>
      <c r="H4" s="49"/>
      <c r="I4" s="49"/>
      <c r="J4" s="54"/>
      <c r="K4" s="54"/>
      <c r="L4" s="54"/>
      <c r="M4" s="54"/>
      <c r="N4" s="49"/>
      <c r="O4" s="49" t="s">
        <v>35</v>
      </c>
      <c r="P4" s="49"/>
      <c r="Q4" s="49"/>
      <c r="R4" s="49"/>
      <c r="S4" s="49"/>
      <c r="T4" s="49"/>
      <c r="U4" s="49"/>
      <c r="V4" s="49"/>
      <c r="W4" s="49"/>
      <c r="X4" s="54"/>
      <c r="Y4" s="49"/>
      <c r="Z4" s="54"/>
      <c r="AA4" s="54"/>
      <c r="AB4" s="54"/>
      <c r="AC4" s="54"/>
      <c r="AD4" s="54"/>
      <c r="AE4" s="49"/>
      <c r="AF4" s="49"/>
      <c r="AG4" s="49"/>
      <c r="AH4" s="49"/>
      <c r="AI4" s="54"/>
      <c r="AJ4" s="54"/>
      <c r="AK4" s="54"/>
      <c r="AL4" s="54"/>
      <c r="AM4" s="49"/>
      <c r="AN4" s="49"/>
      <c r="AO4" s="49"/>
      <c r="AP4" s="49"/>
      <c r="AQ4" s="50"/>
    </row>
    <row r="5" spans="1:75">
      <c r="A5">
        <v>5</v>
      </c>
      <c r="B5" s="48"/>
      <c r="C5" s="54"/>
      <c r="D5" s="55"/>
      <c r="E5" s="55"/>
      <c r="F5" s="55" t="s">
        <v>36</v>
      </c>
      <c r="G5" s="54"/>
      <c r="H5" s="49"/>
      <c r="I5" s="54"/>
      <c r="J5" s="55"/>
      <c r="K5" s="55"/>
      <c r="L5" s="55"/>
      <c r="M5" s="54" t="s">
        <v>35</v>
      </c>
      <c r="N5" s="49"/>
      <c r="O5" s="49"/>
      <c r="P5" s="49" t="s">
        <v>51</v>
      </c>
      <c r="Q5" s="49"/>
      <c r="R5" s="49"/>
      <c r="S5" s="49"/>
      <c r="T5" s="49" t="s">
        <v>51</v>
      </c>
      <c r="U5" s="49"/>
      <c r="V5" s="49"/>
      <c r="W5" s="54"/>
      <c r="X5" s="55" t="s">
        <v>36</v>
      </c>
      <c r="Y5" s="54"/>
      <c r="Z5" s="55" t="s">
        <v>44</v>
      </c>
      <c r="AA5" s="55"/>
      <c r="AB5" s="55"/>
      <c r="AC5" s="55" t="s">
        <v>36</v>
      </c>
      <c r="AD5" s="54"/>
      <c r="AE5" s="54"/>
      <c r="AF5" s="54"/>
      <c r="AG5" s="54"/>
      <c r="AH5" s="54"/>
      <c r="AI5" s="55" t="s">
        <v>36</v>
      </c>
      <c r="AJ5" s="55" t="s">
        <v>35</v>
      </c>
      <c r="AK5" s="55" t="s">
        <v>42</v>
      </c>
      <c r="AL5" s="55"/>
      <c r="AM5" s="54"/>
      <c r="AN5" s="49"/>
      <c r="AO5" s="49"/>
      <c r="AP5" s="49"/>
      <c r="AQ5" s="50"/>
    </row>
    <row r="6" spans="1:75">
      <c r="A6">
        <v>6</v>
      </c>
      <c r="B6" s="48"/>
      <c r="C6" s="54"/>
      <c r="D6" s="54"/>
      <c r="E6" s="55" t="s">
        <v>37</v>
      </c>
      <c r="F6" s="56"/>
      <c r="G6" s="56"/>
      <c r="H6" s="54"/>
      <c r="I6" s="55"/>
      <c r="J6" s="55"/>
      <c r="K6" s="55" t="s">
        <v>35</v>
      </c>
      <c r="L6" s="55"/>
      <c r="M6" s="54"/>
      <c r="N6" s="49"/>
      <c r="O6" s="49"/>
      <c r="P6" s="49"/>
      <c r="Q6" s="49"/>
      <c r="R6" s="49"/>
      <c r="S6" s="49"/>
      <c r="T6" s="49"/>
      <c r="U6" s="49"/>
      <c r="V6" s="54"/>
      <c r="W6" s="55"/>
      <c r="X6" s="55"/>
      <c r="Y6" s="55"/>
      <c r="Z6" s="56"/>
      <c r="AA6" s="55"/>
      <c r="AB6" s="55"/>
      <c r="AC6" s="55"/>
      <c r="AD6" s="55"/>
      <c r="AE6" s="55"/>
      <c r="AF6" s="55"/>
      <c r="AG6" s="55"/>
      <c r="AH6" s="55" t="s">
        <v>58</v>
      </c>
      <c r="AI6" s="55"/>
      <c r="AJ6" s="55"/>
      <c r="AK6" s="56"/>
      <c r="AL6" s="55"/>
      <c r="AM6" s="55"/>
      <c r="AN6" s="54"/>
      <c r="AO6" s="49"/>
      <c r="AP6" s="49"/>
      <c r="AQ6" s="50"/>
    </row>
    <row r="7" spans="1:75">
      <c r="A7">
        <v>7</v>
      </c>
      <c r="B7" s="48"/>
      <c r="C7" s="49"/>
      <c r="D7" s="54"/>
      <c r="E7" s="55"/>
      <c r="F7" s="55"/>
      <c r="G7" s="56"/>
      <c r="H7" s="56"/>
      <c r="I7" s="56"/>
      <c r="J7" s="56"/>
      <c r="K7" s="56"/>
      <c r="L7" s="56"/>
      <c r="M7" s="54"/>
      <c r="N7" s="49"/>
      <c r="O7" s="49"/>
      <c r="P7" s="54"/>
      <c r="Q7" s="54" t="s">
        <v>35</v>
      </c>
      <c r="R7" s="54"/>
      <c r="S7" s="54"/>
      <c r="T7" s="54"/>
      <c r="U7" s="54" t="s">
        <v>36</v>
      </c>
      <c r="V7" s="55"/>
      <c r="W7" s="55"/>
      <c r="X7" s="55"/>
      <c r="Y7" s="55"/>
      <c r="Z7" s="56"/>
      <c r="AA7" s="55"/>
      <c r="AB7" s="55" t="s">
        <v>35</v>
      </c>
      <c r="AC7" s="55"/>
      <c r="AD7" s="55"/>
      <c r="AE7" s="55" t="s">
        <v>49</v>
      </c>
      <c r="AF7" s="55" t="s">
        <v>49</v>
      </c>
      <c r="AG7" s="55"/>
      <c r="AH7" s="55"/>
      <c r="AI7" s="55"/>
      <c r="AJ7" s="55"/>
      <c r="AK7" s="56"/>
      <c r="AL7" s="55" t="s">
        <v>35</v>
      </c>
      <c r="AM7" s="55"/>
      <c r="AN7" s="54"/>
      <c r="AO7" s="49"/>
      <c r="AP7" s="49"/>
      <c r="AQ7" s="50"/>
      <c r="BW7" t="e" cm="1" vm="1">
        <f t="array" ref="BW7">_xlfn._xlws.FILTER(BO7:BO175,BP7:BP175&lt;&gt;0)</f>
        <v>#VALUE!</v>
      </c>
    </row>
    <row r="8" spans="1:75">
      <c r="A8">
        <v>8</v>
      </c>
      <c r="B8" s="48"/>
      <c r="C8" s="49"/>
      <c r="D8" s="54"/>
      <c r="E8" s="55"/>
      <c r="F8" s="55"/>
      <c r="G8" s="55" t="s">
        <v>35</v>
      </c>
      <c r="H8" s="55"/>
      <c r="I8" s="55" t="s">
        <v>35</v>
      </c>
      <c r="J8" s="55"/>
      <c r="K8" s="55"/>
      <c r="L8" s="56"/>
      <c r="M8" s="55" t="s">
        <v>36</v>
      </c>
      <c r="N8" s="54"/>
      <c r="O8" s="54"/>
      <c r="P8" s="55"/>
      <c r="Q8" s="55"/>
      <c r="R8" s="55"/>
      <c r="S8" s="55"/>
      <c r="T8" s="55"/>
      <c r="U8" s="55"/>
      <c r="V8" s="55"/>
      <c r="W8" s="55" t="s">
        <v>35</v>
      </c>
      <c r="X8" s="55"/>
      <c r="Y8" s="55"/>
      <c r="Z8" s="56"/>
      <c r="AA8" s="56"/>
      <c r="AB8" s="56"/>
      <c r="AC8" s="56"/>
      <c r="AD8" s="56"/>
      <c r="AE8" s="56"/>
      <c r="AF8" s="56"/>
      <c r="AG8" s="56"/>
      <c r="AH8" s="56"/>
      <c r="AI8" s="56"/>
      <c r="AJ8" s="56"/>
      <c r="AK8" s="56"/>
      <c r="AL8" s="55"/>
      <c r="AM8" s="55"/>
      <c r="AN8" s="54"/>
      <c r="AO8" s="49"/>
      <c r="AP8" s="49"/>
      <c r="AQ8" s="50"/>
    </row>
    <row r="9" spans="1:75">
      <c r="A9">
        <v>9</v>
      </c>
      <c r="B9" s="48"/>
      <c r="C9" s="49" t="s">
        <v>51</v>
      </c>
      <c r="D9" s="54"/>
      <c r="E9" s="55" t="s">
        <v>36</v>
      </c>
      <c r="F9" s="55"/>
      <c r="G9" s="55" t="s">
        <v>58</v>
      </c>
      <c r="H9" s="55"/>
      <c r="I9" s="55"/>
      <c r="J9" s="55"/>
      <c r="K9" s="55"/>
      <c r="L9" s="56"/>
      <c r="M9" s="55"/>
      <c r="N9" s="55"/>
      <c r="O9" s="55"/>
      <c r="P9" s="55"/>
      <c r="Q9" s="55"/>
      <c r="R9" s="55" t="s">
        <v>58</v>
      </c>
      <c r="S9" s="55" t="s">
        <v>53</v>
      </c>
      <c r="T9" s="55"/>
      <c r="U9" s="55"/>
      <c r="V9" s="55"/>
      <c r="W9" s="55"/>
      <c r="X9" s="55"/>
      <c r="Y9" s="55"/>
      <c r="Z9" s="56"/>
      <c r="AA9" s="55"/>
      <c r="AB9" s="55"/>
      <c r="AC9" s="55"/>
      <c r="AD9" s="55" t="s">
        <v>49</v>
      </c>
      <c r="AE9" s="55"/>
      <c r="AF9" s="55" t="s">
        <v>35</v>
      </c>
      <c r="AG9" s="55"/>
      <c r="AH9" s="55"/>
      <c r="AI9" s="55"/>
      <c r="AJ9" s="55" t="s">
        <v>58</v>
      </c>
      <c r="AK9" s="55"/>
      <c r="AL9" s="55"/>
      <c r="AM9" s="55" t="s">
        <v>36</v>
      </c>
      <c r="AN9" s="54" t="s">
        <v>36</v>
      </c>
      <c r="AO9" s="49"/>
      <c r="AP9" s="49"/>
      <c r="AQ9" s="50"/>
    </row>
    <row r="10" spans="1:75">
      <c r="A10">
        <v>10</v>
      </c>
      <c r="B10" s="48"/>
      <c r="C10" s="49"/>
      <c r="D10" s="49"/>
      <c r="E10" s="54"/>
      <c r="F10" s="55"/>
      <c r="G10" s="55"/>
      <c r="H10" s="55" t="s">
        <v>49</v>
      </c>
      <c r="I10" s="55" t="s">
        <v>49</v>
      </c>
      <c r="J10" s="55"/>
      <c r="K10" s="55"/>
      <c r="L10" s="56"/>
      <c r="M10" s="55" t="s">
        <v>49</v>
      </c>
      <c r="N10" s="55"/>
      <c r="O10" s="55"/>
      <c r="P10" s="55"/>
      <c r="Q10" s="55"/>
      <c r="R10" s="55"/>
      <c r="S10" s="55"/>
      <c r="T10" s="55"/>
      <c r="U10" s="55"/>
      <c r="V10" s="55"/>
      <c r="W10" s="55"/>
      <c r="X10" s="55"/>
      <c r="Y10" s="55"/>
      <c r="Z10" s="56"/>
      <c r="AA10" s="55"/>
      <c r="AB10" s="55"/>
      <c r="AC10" s="55"/>
      <c r="AD10" s="55" t="s">
        <v>49</v>
      </c>
      <c r="AE10" s="55" t="s">
        <v>49</v>
      </c>
      <c r="AF10" s="55"/>
      <c r="AG10" s="55"/>
      <c r="AH10" s="55"/>
      <c r="AI10" s="55"/>
      <c r="AJ10" s="55"/>
      <c r="AK10" s="55"/>
      <c r="AL10" s="55"/>
      <c r="AM10" s="54" t="s">
        <v>36</v>
      </c>
      <c r="AN10" s="49"/>
      <c r="AO10" s="49"/>
      <c r="AP10" s="49"/>
      <c r="AQ10" s="50"/>
    </row>
    <row r="11" spans="1:75">
      <c r="A11">
        <v>11</v>
      </c>
      <c r="B11" s="48"/>
      <c r="C11" s="49"/>
      <c r="D11" s="49"/>
      <c r="E11" s="54"/>
      <c r="F11" s="55"/>
      <c r="G11" s="55"/>
      <c r="H11" s="55" t="s">
        <v>49</v>
      </c>
      <c r="I11" s="55" t="s">
        <v>49</v>
      </c>
      <c r="J11" s="55"/>
      <c r="K11" s="55" t="s">
        <v>35</v>
      </c>
      <c r="L11" s="56"/>
      <c r="M11" s="55"/>
      <c r="N11" s="55"/>
      <c r="O11" s="55" t="s">
        <v>49</v>
      </c>
      <c r="P11" s="55"/>
      <c r="Q11" s="55"/>
      <c r="R11" s="55"/>
      <c r="S11" s="55" t="s">
        <v>35</v>
      </c>
      <c r="T11" s="55"/>
      <c r="U11" s="55"/>
      <c r="V11" s="55"/>
      <c r="W11" s="55" t="s">
        <v>35</v>
      </c>
      <c r="X11" s="55"/>
      <c r="Y11" s="55"/>
      <c r="Z11" s="56"/>
      <c r="AA11" s="55"/>
      <c r="AB11" s="55"/>
      <c r="AC11" s="55" t="s">
        <v>35</v>
      </c>
      <c r="AD11" s="55"/>
      <c r="AE11" s="55"/>
      <c r="AF11" s="55"/>
      <c r="AG11" s="55" t="s">
        <v>35</v>
      </c>
      <c r="AH11" s="55"/>
      <c r="AI11" s="55"/>
      <c r="AJ11" s="55"/>
      <c r="AK11" s="55"/>
      <c r="AL11" s="54"/>
      <c r="AM11" s="49"/>
      <c r="AN11" s="49"/>
      <c r="AO11" s="49"/>
      <c r="AP11" s="49"/>
      <c r="AQ11" s="50"/>
    </row>
    <row r="12" spans="1:75">
      <c r="A12">
        <v>12</v>
      </c>
      <c r="B12" s="48"/>
      <c r="C12" s="49"/>
      <c r="D12" s="49"/>
      <c r="E12" s="49"/>
      <c r="F12" s="54"/>
      <c r="G12" s="55"/>
      <c r="H12" s="55"/>
      <c r="I12" s="55"/>
      <c r="J12" s="55"/>
      <c r="K12" s="55"/>
      <c r="L12" s="56"/>
      <c r="M12" s="55"/>
      <c r="N12" s="55"/>
      <c r="O12" s="55"/>
      <c r="P12" s="55" t="s">
        <v>35</v>
      </c>
      <c r="Q12" s="55"/>
      <c r="R12" s="55"/>
      <c r="S12" s="55"/>
      <c r="T12" s="55"/>
      <c r="U12" s="55"/>
      <c r="V12" s="55"/>
      <c r="W12" s="55"/>
      <c r="X12" s="55"/>
      <c r="Y12" s="55"/>
      <c r="Z12" s="56"/>
      <c r="AA12" s="55"/>
      <c r="AB12" s="55"/>
      <c r="AC12" s="55"/>
      <c r="AD12" s="55"/>
      <c r="AE12" s="55"/>
      <c r="AF12" s="55"/>
      <c r="AG12" s="55"/>
      <c r="AH12" s="55"/>
      <c r="AI12" s="55"/>
      <c r="AJ12" s="55"/>
      <c r="AK12" s="54"/>
      <c r="AL12" s="49"/>
      <c r="AM12" s="49"/>
      <c r="AN12" s="49"/>
      <c r="AO12" s="49"/>
      <c r="AP12" s="49" t="s">
        <v>35</v>
      </c>
      <c r="AQ12" s="50"/>
    </row>
    <row r="13" spans="1:75" ht="15" thickBot="1">
      <c r="A13">
        <v>13</v>
      </c>
      <c r="B13" s="48"/>
      <c r="C13" s="49"/>
      <c r="D13" s="49" t="s">
        <v>35</v>
      </c>
      <c r="E13" s="49"/>
      <c r="F13" s="49"/>
      <c r="G13" s="54" t="s">
        <v>36</v>
      </c>
      <c r="H13" s="55"/>
      <c r="I13" s="55"/>
      <c r="J13" s="55"/>
      <c r="K13" s="55"/>
      <c r="L13" s="56"/>
      <c r="M13" s="55" t="s">
        <v>49</v>
      </c>
      <c r="N13" s="55"/>
      <c r="O13" s="55"/>
      <c r="P13" s="55"/>
      <c r="Q13" s="55"/>
      <c r="R13" s="55"/>
      <c r="S13" s="55"/>
      <c r="T13" s="55"/>
      <c r="U13" s="55" t="s">
        <v>49</v>
      </c>
      <c r="V13" s="55" t="s">
        <v>49</v>
      </c>
      <c r="W13" s="55" t="s">
        <v>49</v>
      </c>
      <c r="X13" s="55"/>
      <c r="Y13" s="55"/>
      <c r="Z13" s="56"/>
      <c r="AA13" s="55"/>
      <c r="AB13" s="55"/>
      <c r="AC13" s="55"/>
      <c r="AD13" s="55" t="s">
        <v>49</v>
      </c>
      <c r="AE13" s="55" t="s">
        <v>49</v>
      </c>
      <c r="AF13" s="55"/>
      <c r="AG13" s="55"/>
      <c r="AH13" s="55" t="s">
        <v>58</v>
      </c>
      <c r="AI13" s="55"/>
      <c r="AJ13" s="54"/>
      <c r="AK13" s="49"/>
      <c r="AL13" s="49"/>
      <c r="AM13" s="49"/>
      <c r="AN13" s="49"/>
      <c r="AO13" s="49"/>
      <c r="AP13" s="49"/>
      <c r="AQ13" s="50"/>
      <c r="AZ13" s="86" t="s">
        <v>62</v>
      </c>
      <c r="BA13" s="86"/>
    </row>
    <row r="14" spans="1:75">
      <c r="A14">
        <v>14</v>
      </c>
      <c r="B14" s="48"/>
      <c r="C14" s="49"/>
      <c r="D14" s="49"/>
      <c r="E14" s="49"/>
      <c r="F14" s="49"/>
      <c r="G14" s="49"/>
      <c r="H14" s="54"/>
      <c r="I14" s="55"/>
      <c r="J14" s="55"/>
      <c r="K14" s="55" t="s">
        <v>35</v>
      </c>
      <c r="L14" s="56"/>
      <c r="M14" s="55"/>
      <c r="N14" s="55"/>
      <c r="O14" s="55"/>
      <c r="P14" s="55"/>
      <c r="Q14" s="55"/>
      <c r="R14" s="55"/>
      <c r="S14" s="55" t="s">
        <v>49</v>
      </c>
      <c r="T14" s="55"/>
      <c r="U14" s="55" t="s">
        <v>49</v>
      </c>
      <c r="V14" s="55" t="s">
        <v>57</v>
      </c>
      <c r="W14" s="55" t="s">
        <v>49</v>
      </c>
      <c r="X14" s="55"/>
      <c r="Y14" s="55"/>
      <c r="Z14" s="56"/>
      <c r="AA14" s="55"/>
      <c r="AB14" s="55"/>
      <c r="AC14" s="55"/>
      <c r="AD14" s="55" t="s">
        <v>49</v>
      </c>
      <c r="AE14" s="55"/>
      <c r="AF14" s="55"/>
      <c r="AG14" s="55"/>
      <c r="AH14" s="55"/>
      <c r="AI14" s="54"/>
      <c r="AJ14" s="49"/>
      <c r="AK14" s="49"/>
      <c r="AL14" s="49"/>
      <c r="AM14" s="49" t="s">
        <v>35</v>
      </c>
      <c r="AN14" s="49"/>
      <c r="AO14" s="49"/>
      <c r="AP14" s="49"/>
      <c r="AQ14" s="50"/>
      <c r="AZ14" s="45"/>
      <c r="BA14" s="40" t="s">
        <v>59</v>
      </c>
    </row>
    <row r="15" spans="1:75">
      <c r="A15">
        <v>15</v>
      </c>
      <c r="B15" s="48"/>
      <c r="C15" s="49"/>
      <c r="D15" s="49"/>
      <c r="E15" s="49" t="s">
        <v>51</v>
      </c>
      <c r="F15" s="49"/>
      <c r="G15" s="49"/>
      <c r="H15" s="49"/>
      <c r="I15" s="54" t="s">
        <v>36</v>
      </c>
      <c r="J15" s="55"/>
      <c r="K15" s="55"/>
      <c r="L15" s="56"/>
      <c r="M15" s="55" t="s">
        <v>49</v>
      </c>
      <c r="N15" s="55"/>
      <c r="O15" s="55"/>
      <c r="P15" s="55"/>
      <c r="Q15" s="55" t="s">
        <v>49</v>
      </c>
      <c r="R15" s="55"/>
      <c r="S15" s="55"/>
      <c r="T15" s="55"/>
      <c r="U15" s="55" t="s">
        <v>49</v>
      </c>
      <c r="V15" s="55" t="s">
        <v>49</v>
      </c>
      <c r="W15" s="55" t="s">
        <v>49</v>
      </c>
      <c r="X15" s="55"/>
      <c r="Y15" s="55"/>
      <c r="Z15" s="56"/>
      <c r="AA15" s="55" t="s">
        <v>35</v>
      </c>
      <c r="AB15" s="55"/>
      <c r="AC15" s="55"/>
      <c r="AD15" s="55" t="s">
        <v>35</v>
      </c>
      <c r="AE15" s="55"/>
      <c r="AF15" s="55"/>
      <c r="AG15" s="55" t="s">
        <v>49</v>
      </c>
      <c r="AH15" s="54"/>
      <c r="AI15" s="49"/>
      <c r="AJ15" s="49"/>
      <c r="AK15" s="49"/>
      <c r="AL15" s="49"/>
      <c r="AM15" s="49"/>
      <c r="AN15" s="49"/>
      <c r="AO15" s="49"/>
      <c r="AP15" s="49"/>
      <c r="AQ15" s="50"/>
      <c r="AZ15" s="57"/>
      <c r="BA15" s="42" t="s">
        <v>60</v>
      </c>
    </row>
    <row r="16" spans="1:75">
      <c r="A16">
        <v>16</v>
      </c>
      <c r="B16" s="48"/>
      <c r="C16" s="49"/>
      <c r="D16" s="49"/>
      <c r="E16" s="49"/>
      <c r="F16" s="49"/>
      <c r="G16" s="49"/>
      <c r="H16" s="49"/>
      <c r="I16" s="54"/>
      <c r="J16" s="55"/>
      <c r="K16" s="55" t="s">
        <v>49</v>
      </c>
      <c r="L16" s="56"/>
      <c r="M16" s="55"/>
      <c r="N16" s="55"/>
      <c r="O16" s="55" t="s">
        <v>35</v>
      </c>
      <c r="P16" s="55"/>
      <c r="Q16" s="55"/>
      <c r="R16" s="55"/>
      <c r="S16" s="55"/>
      <c r="T16" s="55"/>
      <c r="U16" s="55"/>
      <c r="V16" s="55"/>
      <c r="W16" s="55"/>
      <c r="X16" s="55"/>
      <c r="Y16" s="55"/>
      <c r="Z16" s="56"/>
      <c r="AA16" s="55"/>
      <c r="AB16" s="55"/>
      <c r="AC16" s="55"/>
      <c r="AD16" s="55"/>
      <c r="AE16" s="55"/>
      <c r="AF16" s="55" t="s">
        <v>49</v>
      </c>
      <c r="AG16" s="54"/>
      <c r="AH16" s="49"/>
      <c r="AI16" s="49"/>
      <c r="AJ16" s="49"/>
      <c r="AK16" s="49"/>
      <c r="AL16" s="49"/>
      <c r="AM16" s="49"/>
      <c r="AN16" s="49"/>
      <c r="AO16" s="49"/>
      <c r="AP16" s="49"/>
      <c r="AQ16" s="50"/>
      <c r="AZ16" s="58"/>
      <c r="BA16" s="42" t="s">
        <v>61</v>
      </c>
    </row>
    <row r="17" spans="1:53">
      <c r="A17">
        <v>17</v>
      </c>
      <c r="B17" s="48"/>
      <c r="C17" s="49"/>
      <c r="D17" s="49"/>
      <c r="E17" s="49"/>
      <c r="F17" s="49" t="s">
        <v>35</v>
      </c>
      <c r="G17" s="49"/>
      <c r="H17" s="49"/>
      <c r="I17" s="54"/>
      <c r="J17" s="55"/>
      <c r="K17" s="55"/>
      <c r="L17" s="56"/>
      <c r="M17" s="56"/>
      <c r="N17" s="56"/>
      <c r="O17" s="56"/>
      <c r="P17" s="56"/>
      <c r="Q17" s="56"/>
      <c r="R17" s="56"/>
      <c r="S17" s="56"/>
      <c r="T17" s="56"/>
      <c r="U17" s="56"/>
      <c r="V17" s="56"/>
      <c r="W17" s="56"/>
      <c r="X17" s="56"/>
      <c r="Y17" s="56"/>
      <c r="Z17" s="56"/>
      <c r="AA17" s="56"/>
      <c r="AB17" s="56"/>
      <c r="AC17" s="55" t="s">
        <v>38</v>
      </c>
      <c r="AD17" s="55"/>
      <c r="AE17" s="55" t="s">
        <v>49</v>
      </c>
      <c r="AF17" s="54"/>
      <c r="AG17" s="49"/>
      <c r="AH17" s="49"/>
      <c r="AI17" s="49"/>
      <c r="AJ17" s="49"/>
      <c r="AK17" s="49"/>
      <c r="AL17" s="49"/>
      <c r="AM17" s="49"/>
      <c r="AN17" s="49"/>
      <c r="AO17" s="49"/>
      <c r="AP17" s="49"/>
      <c r="AQ17" s="50"/>
      <c r="AZ17" s="69"/>
      <c r="BA17" s="42" t="s">
        <v>164</v>
      </c>
    </row>
    <row r="18" spans="1:53">
      <c r="A18">
        <v>18</v>
      </c>
      <c r="B18" s="48"/>
      <c r="C18" s="49" t="s">
        <v>51</v>
      </c>
      <c r="D18" s="49"/>
      <c r="E18" s="49"/>
      <c r="F18" s="49"/>
      <c r="G18" s="49"/>
      <c r="H18" s="54" t="s">
        <v>36</v>
      </c>
      <c r="I18" s="55"/>
      <c r="J18" s="55"/>
      <c r="K18" s="55"/>
      <c r="L18" s="55" t="s">
        <v>49</v>
      </c>
      <c r="M18" s="55"/>
      <c r="N18" s="55"/>
      <c r="O18" s="55" t="s">
        <v>49</v>
      </c>
      <c r="P18" s="56"/>
      <c r="Q18" s="55" t="s">
        <v>49</v>
      </c>
      <c r="R18" s="55"/>
      <c r="S18" s="55" t="s">
        <v>35</v>
      </c>
      <c r="T18" s="55"/>
      <c r="U18" s="55"/>
      <c r="V18" s="55"/>
      <c r="W18" s="55"/>
      <c r="X18" s="55"/>
      <c r="Y18" s="55"/>
      <c r="Z18" s="55"/>
      <c r="AA18" s="55"/>
      <c r="AB18" s="55"/>
      <c r="AC18" s="55"/>
      <c r="AD18" s="55" t="s">
        <v>49</v>
      </c>
      <c r="AE18" s="54"/>
      <c r="AF18" s="49"/>
      <c r="AG18" s="49"/>
      <c r="AH18" s="49"/>
      <c r="AI18" s="49"/>
      <c r="AJ18" s="49" t="s">
        <v>35</v>
      </c>
      <c r="AK18" s="49"/>
      <c r="AL18" s="49"/>
      <c r="AM18" s="49"/>
      <c r="AN18" s="49"/>
      <c r="AO18" s="49"/>
      <c r="AP18" s="49"/>
      <c r="AQ18" s="50"/>
      <c r="AZ18" s="41" t="str">
        <f>_xlfn.UNICHAR(127796)</f>
        <v>🌴</v>
      </c>
      <c r="BA18" s="42" t="s">
        <v>48</v>
      </c>
    </row>
    <row r="19" spans="1:53">
      <c r="A19">
        <v>19</v>
      </c>
      <c r="B19" s="48"/>
      <c r="C19" s="49"/>
      <c r="D19" s="49"/>
      <c r="E19" s="49"/>
      <c r="F19" s="49"/>
      <c r="G19" s="54"/>
      <c r="H19" s="55"/>
      <c r="I19" s="55"/>
      <c r="J19" s="55"/>
      <c r="K19" s="55" t="s">
        <v>35</v>
      </c>
      <c r="L19" s="55"/>
      <c r="M19" s="55"/>
      <c r="N19" s="55"/>
      <c r="O19" s="55"/>
      <c r="P19" s="56"/>
      <c r="Q19" s="55"/>
      <c r="R19" s="55"/>
      <c r="S19" s="55"/>
      <c r="T19" s="55"/>
      <c r="U19" s="55"/>
      <c r="V19" s="55"/>
      <c r="W19" s="55" t="s">
        <v>35</v>
      </c>
      <c r="X19" s="55"/>
      <c r="Y19" s="55" t="s">
        <v>49</v>
      </c>
      <c r="Z19" s="55" t="s">
        <v>36</v>
      </c>
      <c r="AA19" s="55" t="s">
        <v>49</v>
      </c>
      <c r="AB19" s="55" t="s">
        <v>49</v>
      </c>
      <c r="AC19" s="55" t="s">
        <v>36</v>
      </c>
      <c r="AD19" s="54"/>
      <c r="AE19" s="49"/>
      <c r="AF19" s="49" t="s">
        <v>35</v>
      </c>
      <c r="AG19" s="49"/>
      <c r="AH19" s="49"/>
      <c r="AI19" s="49"/>
      <c r="AJ19" s="49"/>
      <c r="AK19" s="49"/>
      <c r="AL19" s="49"/>
      <c r="AM19" s="49"/>
      <c r="AN19" s="49"/>
      <c r="AO19" s="49"/>
      <c r="AP19" s="49"/>
      <c r="AQ19" s="50"/>
      <c r="AZ19" s="41" t="str">
        <f>_xlfn.UNICHAR(127795)</f>
        <v>🌳</v>
      </c>
      <c r="BA19" s="42" t="s">
        <v>55</v>
      </c>
    </row>
    <row r="20" spans="1:53">
      <c r="A20">
        <v>20</v>
      </c>
      <c r="B20" s="48"/>
      <c r="C20" s="49"/>
      <c r="D20" s="49"/>
      <c r="E20" s="49"/>
      <c r="F20" s="49"/>
      <c r="G20" s="54"/>
      <c r="H20" s="55"/>
      <c r="I20" s="55"/>
      <c r="J20" s="55" t="s">
        <v>49</v>
      </c>
      <c r="K20" s="55"/>
      <c r="L20" s="55"/>
      <c r="M20" s="55" t="s">
        <v>58</v>
      </c>
      <c r="N20" s="55" t="s">
        <v>49</v>
      </c>
      <c r="O20" s="55"/>
      <c r="P20" s="56"/>
      <c r="Q20" s="55"/>
      <c r="R20" s="55"/>
      <c r="S20" s="55" t="s">
        <v>49</v>
      </c>
      <c r="T20" s="55"/>
      <c r="U20" s="55"/>
      <c r="V20" s="55"/>
      <c r="W20" s="55"/>
      <c r="X20" s="55" t="s">
        <v>49</v>
      </c>
      <c r="Y20" s="54"/>
      <c r="Z20" s="54"/>
      <c r="AA20" s="54" t="s">
        <v>36</v>
      </c>
      <c r="AB20" s="54"/>
      <c r="AC20" s="54"/>
      <c r="AD20" s="54" t="s">
        <v>36</v>
      </c>
      <c r="AE20" s="49"/>
      <c r="AF20" s="49"/>
      <c r="AG20" s="49"/>
      <c r="AH20" s="49"/>
      <c r="AI20" s="49"/>
      <c r="AJ20" s="49"/>
      <c r="AK20" s="49"/>
      <c r="AL20" s="49" t="s">
        <v>35</v>
      </c>
      <c r="AM20" s="49"/>
      <c r="AN20" s="49"/>
      <c r="AO20" s="49"/>
      <c r="AP20" s="49"/>
      <c r="AQ20" s="50"/>
      <c r="AZ20" s="41" t="str">
        <f>_xlfn.UNICHAR(127820)</f>
        <v>🍌</v>
      </c>
      <c r="BA20" s="42" t="s">
        <v>54</v>
      </c>
    </row>
    <row r="21" spans="1:53">
      <c r="A21">
        <v>21</v>
      </c>
      <c r="B21" s="48"/>
      <c r="C21" s="49"/>
      <c r="D21" s="49" t="s">
        <v>51</v>
      </c>
      <c r="E21" s="49"/>
      <c r="F21" s="49"/>
      <c r="G21" s="54"/>
      <c r="H21" s="55"/>
      <c r="I21" s="55"/>
      <c r="J21" s="55" t="s">
        <v>49</v>
      </c>
      <c r="K21" s="55" t="s">
        <v>49</v>
      </c>
      <c r="L21" s="55"/>
      <c r="M21" s="55"/>
      <c r="N21" s="55" t="s">
        <v>49</v>
      </c>
      <c r="O21" s="55" t="s">
        <v>49</v>
      </c>
      <c r="P21" s="56"/>
      <c r="Q21" s="56"/>
      <c r="R21" s="56"/>
      <c r="S21" s="55" t="s">
        <v>46</v>
      </c>
      <c r="T21" s="55" t="s">
        <v>49</v>
      </c>
      <c r="U21" s="55"/>
      <c r="V21" s="55" t="s">
        <v>49</v>
      </c>
      <c r="W21" s="55" t="s">
        <v>36</v>
      </c>
      <c r="X21" s="54"/>
      <c r="Y21" s="49"/>
      <c r="Z21" s="49"/>
      <c r="AA21" s="49"/>
      <c r="AB21" s="49"/>
      <c r="AC21" s="49"/>
      <c r="AD21" s="49" t="s">
        <v>51</v>
      </c>
      <c r="AE21" s="49"/>
      <c r="AF21" s="49"/>
      <c r="AG21" s="49"/>
      <c r="AH21" s="49"/>
      <c r="AI21" s="49"/>
      <c r="AJ21" s="49" t="s">
        <v>51</v>
      </c>
      <c r="AK21" s="49"/>
      <c r="AL21" s="49"/>
      <c r="AM21" s="49"/>
      <c r="AN21" s="49"/>
      <c r="AO21" s="49"/>
      <c r="AP21" s="49"/>
      <c r="AQ21" s="50"/>
      <c r="AZ21" s="41" t="str">
        <f>_xlfn.UNICHAR(128059)</f>
        <v>🐻</v>
      </c>
      <c r="BA21" s="42" t="s">
        <v>56</v>
      </c>
    </row>
    <row r="22" spans="1:53">
      <c r="A22">
        <v>22</v>
      </c>
      <c r="B22" s="48"/>
      <c r="C22" s="49"/>
      <c r="D22" s="49"/>
      <c r="E22" s="49"/>
      <c r="F22" s="49"/>
      <c r="G22" s="49"/>
      <c r="H22" s="54" t="s">
        <v>36</v>
      </c>
      <c r="I22" s="55"/>
      <c r="J22" s="55" t="s">
        <v>35</v>
      </c>
      <c r="K22" s="55"/>
      <c r="L22" s="55"/>
      <c r="M22" s="55"/>
      <c r="N22" s="55"/>
      <c r="O22" s="55"/>
      <c r="P22" s="56"/>
      <c r="Q22" s="55"/>
      <c r="R22" s="55"/>
      <c r="S22" s="55" t="s">
        <v>49</v>
      </c>
      <c r="T22" s="55"/>
      <c r="U22" s="55"/>
      <c r="V22" s="55"/>
      <c r="W22" s="54"/>
      <c r="X22" s="49"/>
      <c r="Y22" s="49"/>
      <c r="Z22" s="49" t="s">
        <v>35</v>
      </c>
      <c r="AA22" s="49" t="s">
        <v>51</v>
      </c>
      <c r="AB22" s="49" t="s">
        <v>51</v>
      </c>
      <c r="AC22" s="49"/>
      <c r="AD22" s="49"/>
      <c r="AE22" s="49"/>
      <c r="AF22" s="49"/>
      <c r="AG22" s="49"/>
      <c r="AH22" s="49"/>
      <c r="AI22" s="49" t="s">
        <v>51</v>
      </c>
      <c r="AJ22" s="49" t="s">
        <v>51</v>
      </c>
      <c r="AK22" s="49" t="s">
        <v>51</v>
      </c>
      <c r="AL22" s="49" t="s">
        <v>51</v>
      </c>
      <c r="AM22" s="49" t="s">
        <v>51</v>
      </c>
      <c r="AN22" s="49"/>
      <c r="AO22" s="49"/>
      <c r="AP22" s="49"/>
      <c r="AQ22" s="50"/>
      <c r="AZ22" s="41" t="str">
        <f>_xlfn.UNICHAR(129414)</f>
        <v>🦆</v>
      </c>
      <c r="BA22" s="42" t="s">
        <v>47</v>
      </c>
    </row>
    <row r="23" spans="1:53">
      <c r="A23">
        <v>23</v>
      </c>
      <c r="B23" s="48"/>
      <c r="C23" s="49" t="s">
        <v>35</v>
      </c>
      <c r="D23" s="49"/>
      <c r="E23" s="49"/>
      <c r="F23" s="49"/>
      <c r="G23" s="49"/>
      <c r="H23" s="49"/>
      <c r="I23" s="54"/>
      <c r="J23" s="55"/>
      <c r="K23" s="55"/>
      <c r="L23" s="55" t="s">
        <v>49</v>
      </c>
      <c r="M23" s="55" t="s">
        <v>49</v>
      </c>
      <c r="N23" s="55" t="s">
        <v>35</v>
      </c>
      <c r="O23" s="55"/>
      <c r="P23" s="56"/>
      <c r="Q23" s="55"/>
      <c r="R23" s="55"/>
      <c r="S23" s="55"/>
      <c r="T23" s="55"/>
      <c r="U23" s="55"/>
      <c r="V23" s="54"/>
      <c r="W23" s="49"/>
      <c r="X23" s="49"/>
      <c r="Y23" s="49"/>
      <c r="Z23" s="49"/>
      <c r="AA23" s="49"/>
      <c r="AB23" s="49"/>
      <c r="AC23" s="49"/>
      <c r="AD23" s="49"/>
      <c r="AE23" s="49"/>
      <c r="AF23" s="49" t="s">
        <v>51</v>
      </c>
      <c r="AG23" s="49" t="s">
        <v>35</v>
      </c>
      <c r="AH23" s="49" t="s">
        <v>51</v>
      </c>
      <c r="AI23" s="49" t="s">
        <v>51</v>
      </c>
      <c r="AJ23" s="49" t="s">
        <v>51</v>
      </c>
      <c r="AK23" s="49" t="s">
        <v>51</v>
      </c>
      <c r="AL23" s="49" t="s">
        <v>51</v>
      </c>
      <c r="AM23" s="49" t="s">
        <v>51</v>
      </c>
      <c r="AN23" s="49"/>
      <c r="AO23" s="49"/>
      <c r="AP23" s="49"/>
      <c r="AQ23" s="50"/>
      <c r="AZ23" s="41" t="str">
        <f>_xlfn.UNICHAR(128031)</f>
        <v>🐟</v>
      </c>
      <c r="BA23" s="42" t="s">
        <v>50</v>
      </c>
    </row>
    <row r="24" spans="1:53">
      <c r="A24">
        <v>24</v>
      </c>
      <c r="B24" s="48"/>
      <c r="C24" s="49"/>
      <c r="D24" s="49"/>
      <c r="E24" s="49"/>
      <c r="F24" s="49"/>
      <c r="G24" s="49"/>
      <c r="H24" s="49"/>
      <c r="I24" s="49"/>
      <c r="J24" s="54"/>
      <c r="K24" s="55" t="s">
        <v>36</v>
      </c>
      <c r="L24" s="55"/>
      <c r="M24" s="55"/>
      <c r="N24" s="55"/>
      <c r="O24" s="55"/>
      <c r="P24" s="56"/>
      <c r="Q24" s="55"/>
      <c r="R24" s="55" t="s">
        <v>35</v>
      </c>
      <c r="S24" s="55"/>
      <c r="T24" s="55"/>
      <c r="U24" s="54" t="s">
        <v>36</v>
      </c>
      <c r="V24" s="49"/>
      <c r="W24" s="49"/>
      <c r="X24" s="49"/>
      <c r="Y24" s="49"/>
      <c r="Z24" s="49"/>
      <c r="AA24" s="49"/>
      <c r="AB24" s="49"/>
      <c r="AC24" s="49"/>
      <c r="AD24" s="49"/>
      <c r="AE24" s="49"/>
      <c r="AF24" s="49"/>
      <c r="AG24" s="49"/>
      <c r="AH24" s="49"/>
      <c r="AI24" s="49" t="s">
        <v>51</v>
      </c>
      <c r="AJ24" s="49" t="s">
        <v>51</v>
      </c>
      <c r="AK24" s="49" t="s">
        <v>51</v>
      </c>
      <c r="AL24" s="49" t="s">
        <v>51</v>
      </c>
      <c r="AM24" s="49" t="s">
        <v>51</v>
      </c>
      <c r="AN24" s="49"/>
      <c r="AO24" s="49"/>
      <c r="AP24" s="49"/>
      <c r="AQ24" s="50"/>
      <c r="AZ24" s="41" t="str">
        <f>_xlfn.UNICHAR(128018)</f>
        <v>🐒</v>
      </c>
      <c r="BA24" s="42" t="s">
        <v>52</v>
      </c>
    </row>
    <row r="25" spans="1:53">
      <c r="A25">
        <v>25</v>
      </c>
      <c r="B25" s="48"/>
      <c r="C25" s="49"/>
      <c r="D25" s="49"/>
      <c r="E25" s="49"/>
      <c r="F25" s="49" t="s">
        <v>51</v>
      </c>
      <c r="G25" s="49"/>
      <c r="H25" s="49"/>
      <c r="I25" s="49"/>
      <c r="J25" s="49"/>
      <c r="K25" s="54"/>
      <c r="L25" s="55"/>
      <c r="M25" s="55"/>
      <c r="N25" s="55"/>
      <c r="O25" s="55"/>
      <c r="P25" s="56"/>
      <c r="Q25" s="55"/>
      <c r="R25" s="55"/>
      <c r="S25" s="55"/>
      <c r="T25" s="54"/>
      <c r="U25" s="49"/>
      <c r="V25" s="49"/>
      <c r="W25" s="49"/>
      <c r="X25" s="49"/>
      <c r="Y25" s="49"/>
      <c r="Z25" s="49"/>
      <c r="AA25" s="49"/>
      <c r="AB25" s="49" t="s">
        <v>35</v>
      </c>
      <c r="AC25" s="49"/>
      <c r="AD25" s="49" t="s">
        <v>51</v>
      </c>
      <c r="AE25" s="49"/>
      <c r="AF25" s="49"/>
      <c r="AG25" s="49"/>
      <c r="AH25" s="49"/>
      <c r="AI25" s="49"/>
      <c r="AJ25" s="49" t="s">
        <v>51</v>
      </c>
      <c r="AK25" s="49"/>
      <c r="AL25" s="49"/>
      <c r="AM25" s="49"/>
      <c r="AN25" s="49"/>
      <c r="AO25" s="49" t="s">
        <v>35</v>
      </c>
      <c r="AP25" s="49"/>
      <c r="AQ25" s="50"/>
      <c r="AZ25" s="41" t="str">
        <f>_xlfn.UNICHAR(127968)</f>
        <v>🏠</v>
      </c>
      <c r="BA25" s="42" t="s">
        <v>175</v>
      </c>
    </row>
    <row r="26" spans="1:53">
      <c r="A26">
        <v>26</v>
      </c>
      <c r="B26" s="48"/>
      <c r="C26" s="49" t="s">
        <v>51</v>
      </c>
      <c r="D26" s="49"/>
      <c r="E26" s="49" t="s">
        <v>35</v>
      </c>
      <c r="F26" s="49"/>
      <c r="G26" s="49"/>
      <c r="H26" s="49"/>
      <c r="I26" s="49" t="s">
        <v>35</v>
      </c>
      <c r="J26" s="49"/>
      <c r="K26" s="49"/>
      <c r="L26" s="54"/>
      <c r="M26" s="55" t="s">
        <v>36</v>
      </c>
      <c r="N26" s="55"/>
      <c r="O26" s="55"/>
      <c r="P26" s="55" t="s">
        <v>40</v>
      </c>
      <c r="Q26" s="55"/>
      <c r="R26" s="55" t="s">
        <v>36</v>
      </c>
      <c r="S26" s="54"/>
      <c r="T26" s="49"/>
      <c r="U26" s="49"/>
      <c r="V26" s="49" t="s">
        <v>35</v>
      </c>
      <c r="W26" s="49"/>
      <c r="X26" s="49"/>
      <c r="Y26" s="49"/>
      <c r="Z26" s="49"/>
      <c r="AA26" s="49"/>
      <c r="AB26" s="49"/>
      <c r="AC26" s="49"/>
      <c r="AD26" s="49"/>
      <c r="AE26" s="49"/>
      <c r="AF26" s="49"/>
      <c r="AG26" s="49"/>
      <c r="AH26" s="49"/>
      <c r="AI26" s="49"/>
      <c r="AJ26" s="49"/>
      <c r="AK26" s="49"/>
      <c r="AL26" s="49"/>
      <c r="AM26" s="49"/>
      <c r="AN26" s="49"/>
      <c r="AO26" s="49"/>
      <c r="AP26" s="49"/>
      <c r="AQ26" s="50"/>
      <c r="AZ26" s="41" t="str">
        <f>_xlfn.UNICHAR(127969)</f>
        <v>🏡</v>
      </c>
      <c r="BA26" s="42" t="s">
        <v>176</v>
      </c>
    </row>
    <row r="27" spans="1:53">
      <c r="A27">
        <v>27</v>
      </c>
      <c r="B27" s="48"/>
      <c r="C27" s="49"/>
      <c r="D27" s="49"/>
      <c r="E27" s="49"/>
      <c r="F27" s="49"/>
      <c r="G27" s="49"/>
      <c r="H27" s="49"/>
      <c r="I27" s="49"/>
      <c r="J27" s="49"/>
      <c r="K27" s="49"/>
      <c r="L27" s="49"/>
      <c r="M27" s="54"/>
      <c r="N27" s="54"/>
      <c r="O27" s="54" t="s">
        <v>36</v>
      </c>
      <c r="P27" s="54"/>
      <c r="Q27" s="54"/>
      <c r="R27" s="54"/>
      <c r="S27" s="49"/>
      <c r="T27" s="49"/>
      <c r="U27" s="49"/>
      <c r="V27" s="49"/>
      <c r="W27" s="49"/>
      <c r="X27" s="49"/>
      <c r="Y27" s="49"/>
      <c r="Z27" s="49"/>
      <c r="AA27" s="49"/>
      <c r="AB27" s="49"/>
      <c r="AC27" s="49"/>
      <c r="AD27" s="49"/>
      <c r="AE27" s="49"/>
      <c r="AF27" s="49"/>
      <c r="AG27" s="49"/>
      <c r="AH27" s="49"/>
      <c r="AI27" s="49"/>
      <c r="AJ27" s="49"/>
      <c r="AK27" s="49"/>
      <c r="AL27" s="49"/>
      <c r="AM27" s="49"/>
      <c r="AN27" s="49"/>
      <c r="AO27" s="49"/>
      <c r="AP27" s="49"/>
      <c r="AQ27" s="50"/>
      <c r="AZ27" s="41" t="str">
        <f>_xlfn.UNICHAR(127981)</f>
        <v>🏭</v>
      </c>
      <c r="BA27" s="42" t="s">
        <v>39</v>
      </c>
    </row>
    <row r="28" spans="1:53">
      <c r="A28">
        <v>28</v>
      </c>
      <c r="B28" s="48"/>
      <c r="C28" s="49"/>
      <c r="D28" s="49"/>
      <c r="E28" s="49"/>
      <c r="F28" s="49"/>
      <c r="G28" s="49"/>
      <c r="H28" s="49"/>
      <c r="I28" s="49"/>
      <c r="J28" s="49"/>
      <c r="K28" s="49"/>
      <c r="L28" s="49"/>
      <c r="M28" s="49"/>
      <c r="N28" s="49"/>
      <c r="O28" s="49"/>
      <c r="P28" s="49"/>
      <c r="Q28" s="49"/>
      <c r="R28" s="49"/>
      <c r="S28" s="49"/>
      <c r="T28" s="49"/>
      <c r="U28" s="49"/>
      <c r="V28" s="49"/>
      <c r="W28" s="49"/>
      <c r="X28" s="49"/>
      <c r="Y28" s="49"/>
      <c r="Z28" s="49"/>
      <c r="AA28" s="49"/>
      <c r="AB28" s="49"/>
      <c r="AC28" s="49"/>
      <c r="AD28" s="49"/>
      <c r="AE28" s="49"/>
      <c r="AF28" s="49"/>
      <c r="AG28" s="49"/>
      <c r="AH28" s="49" t="s">
        <v>35</v>
      </c>
      <c r="AI28" s="49"/>
      <c r="AJ28" s="49"/>
      <c r="AK28" s="49"/>
      <c r="AL28" s="49"/>
      <c r="AM28" s="49"/>
      <c r="AN28" s="49"/>
      <c r="AO28" s="49"/>
      <c r="AP28" s="49"/>
      <c r="AQ28" s="50"/>
      <c r="AZ28" s="41" t="str">
        <f>_xlfn.UNICHAR(127974)</f>
        <v>🏦</v>
      </c>
      <c r="BA28" s="42" t="s">
        <v>41</v>
      </c>
    </row>
    <row r="29" spans="1:53">
      <c r="A29">
        <v>29</v>
      </c>
      <c r="B29" s="48"/>
      <c r="C29" s="49"/>
      <c r="D29" s="49" t="s">
        <v>51</v>
      </c>
      <c r="E29" s="49"/>
      <c r="F29" s="49"/>
      <c r="G29" s="49"/>
      <c r="H29" s="49"/>
      <c r="I29" s="49"/>
      <c r="J29" s="49"/>
      <c r="K29" s="49"/>
      <c r="L29" s="49"/>
      <c r="M29" s="49"/>
      <c r="N29" s="49"/>
      <c r="O29" s="49"/>
      <c r="P29" s="49"/>
      <c r="Q29" s="49"/>
      <c r="R29" s="49" t="s">
        <v>51</v>
      </c>
      <c r="S29" s="49"/>
      <c r="T29" s="49"/>
      <c r="U29" s="49" t="s">
        <v>51</v>
      </c>
      <c r="V29" s="49"/>
      <c r="W29" s="49" t="s">
        <v>51</v>
      </c>
      <c r="X29" s="49"/>
      <c r="Y29" s="49"/>
      <c r="Z29" s="49"/>
      <c r="AA29" s="49"/>
      <c r="AB29" s="49"/>
      <c r="AC29" s="49"/>
      <c r="AD29" s="49"/>
      <c r="AE29" s="49"/>
      <c r="AF29" s="49"/>
      <c r="AG29" s="49"/>
      <c r="AH29" s="49"/>
      <c r="AI29" s="49"/>
      <c r="AJ29" s="49"/>
      <c r="AK29" s="49"/>
      <c r="AL29" s="49"/>
      <c r="AM29" s="49"/>
      <c r="AN29" s="49"/>
      <c r="AO29" s="49"/>
      <c r="AP29" s="49"/>
      <c r="AQ29" s="50"/>
      <c r="AZ29" s="41" t="str">
        <f>_xlfn.UNICHAR(127979)</f>
        <v>🏫</v>
      </c>
      <c r="BA29" s="42" t="s">
        <v>43</v>
      </c>
    </row>
    <row r="30" spans="1:53" ht="15" thickBot="1">
      <c r="A30">
        <v>30</v>
      </c>
      <c r="B30" s="51"/>
      <c r="C30" s="52"/>
      <c r="D30" s="52"/>
      <c r="E30" s="52"/>
      <c r="F30" s="52"/>
      <c r="G30" s="52"/>
      <c r="H30" s="52"/>
      <c r="I30" s="52"/>
      <c r="J30" s="52"/>
      <c r="K30" s="52"/>
      <c r="L30" s="52"/>
      <c r="M30" s="52"/>
      <c r="N30" s="52"/>
      <c r="O30" s="52"/>
      <c r="P30" s="52"/>
      <c r="Q30" s="52"/>
      <c r="R30" s="52"/>
      <c r="S30" s="52"/>
      <c r="T30" s="52"/>
      <c r="U30" s="52"/>
      <c r="V30" s="52"/>
      <c r="W30" s="52"/>
      <c r="X30" s="52"/>
      <c r="Y30" s="52"/>
      <c r="Z30" s="52"/>
      <c r="AA30" s="52"/>
      <c r="AB30" s="52"/>
      <c r="AC30" s="52"/>
      <c r="AD30" s="52"/>
      <c r="AE30" s="52"/>
      <c r="AF30" s="52"/>
      <c r="AG30" s="52"/>
      <c r="AH30" s="52"/>
      <c r="AI30" s="52"/>
      <c r="AJ30" s="52"/>
      <c r="AK30" s="52"/>
      <c r="AL30" s="52"/>
      <c r="AM30" s="52"/>
      <c r="AN30" s="52"/>
      <c r="AO30" s="52"/>
      <c r="AP30" s="52"/>
      <c r="AQ30" s="53"/>
      <c r="AZ30" s="43" t="str">
        <f>_xlfn.UNICHAR(127973)</f>
        <v>🏥</v>
      </c>
      <c r="BA30" s="44" t="s">
        <v>45</v>
      </c>
    </row>
  </sheetData>
  <mergeCells count="1">
    <mergeCell ref="AZ13:BA13"/>
  </mergeCells>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CEB424-A239-460B-B69C-96F1F186AC4A}">
  <dimension ref="A1:H48"/>
  <sheetViews>
    <sheetView workbookViewId="0">
      <selection activeCell="F27" sqref="F27"/>
    </sheetView>
  </sheetViews>
  <sheetFormatPr defaultRowHeight="14.4"/>
  <cols>
    <col min="5" max="5" width="18.5546875" bestFit="1" customWidth="1"/>
    <col min="6" max="6" width="31.44140625" bestFit="1" customWidth="1"/>
    <col min="11" max="11" width="18.5546875" bestFit="1" customWidth="1"/>
  </cols>
  <sheetData>
    <row r="1" spans="2:8" ht="15" thickBot="1"/>
    <row r="2" spans="2:8" ht="18.600000000000001" thickBot="1">
      <c r="B2" s="3" t="s">
        <v>17</v>
      </c>
      <c r="C2" s="4" t="s">
        <v>15</v>
      </c>
      <c r="D2" s="7"/>
      <c r="E2" s="29"/>
      <c r="F2" s="8"/>
      <c r="G2" s="6"/>
      <c r="H2" s="6"/>
    </row>
    <row r="3" spans="2:8">
      <c r="B3" s="8"/>
      <c r="C3" s="7"/>
      <c r="D3" s="7"/>
      <c r="E3" s="29"/>
      <c r="F3" s="8"/>
      <c r="G3" s="6"/>
      <c r="H3" s="6"/>
    </row>
    <row r="4" spans="2:8">
      <c r="B4" s="18" t="s">
        <v>128</v>
      </c>
      <c r="C4" s="7"/>
      <c r="D4" s="7"/>
      <c r="E4" s="30"/>
      <c r="F4" s="8"/>
      <c r="G4" s="6"/>
      <c r="H4" s="6"/>
    </row>
    <row r="5" spans="2:8">
      <c r="B5" s="71" t="s">
        <v>133</v>
      </c>
      <c r="C5" s="71"/>
      <c r="D5" s="71"/>
      <c r="E5" s="71"/>
      <c r="F5" s="71"/>
      <c r="G5" s="71"/>
      <c r="H5" s="6"/>
    </row>
    <row r="6" spans="2:8">
      <c r="B6" s="71"/>
      <c r="C6" s="71"/>
      <c r="D6" s="71"/>
      <c r="E6" s="71"/>
      <c r="F6" s="71"/>
      <c r="G6" s="71"/>
      <c r="H6" s="6"/>
    </row>
    <row r="7" spans="2:8">
      <c r="B7" s="71"/>
      <c r="C7" s="71"/>
      <c r="D7" s="71"/>
      <c r="E7" s="71"/>
      <c r="F7" s="71"/>
      <c r="G7" s="71"/>
    </row>
    <row r="8" spans="2:8">
      <c r="B8" s="71"/>
      <c r="C8" s="71"/>
      <c r="D8" s="71"/>
      <c r="E8" s="71"/>
      <c r="F8" s="71"/>
      <c r="G8" s="71"/>
    </row>
    <row r="9" spans="2:8">
      <c r="B9" s="71"/>
      <c r="C9" s="71"/>
      <c r="D9" s="71"/>
      <c r="E9" s="71"/>
      <c r="F9" s="71"/>
      <c r="G9" s="71"/>
    </row>
    <row r="10" spans="2:8">
      <c r="B10" s="18" t="s">
        <v>127</v>
      </c>
      <c r="C10" s="6"/>
      <c r="D10" s="31"/>
      <c r="E10" s="32"/>
      <c r="F10" s="8"/>
      <c r="G10" s="31"/>
    </row>
    <row r="11" spans="2:8">
      <c r="B11" s="19" t="s">
        <v>130</v>
      </c>
      <c r="C11" s="6"/>
      <c r="D11" s="31"/>
      <c r="E11" s="32"/>
      <c r="F11" s="8"/>
      <c r="G11" s="31"/>
    </row>
    <row r="12" spans="2:8">
      <c r="B12" s="19" t="s">
        <v>129</v>
      </c>
      <c r="C12" s="6"/>
      <c r="D12" s="6"/>
      <c r="E12" s="32"/>
      <c r="F12" s="8"/>
      <c r="G12" s="31"/>
    </row>
    <row r="13" spans="2:8">
      <c r="B13" s="27" t="s">
        <v>131</v>
      </c>
      <c r="C13" s="6"/>
      <c r="D13" s="31"/>
      <c r="E13" s="32"/>
      <c r="F13" s="8"/>
      <c r="G13" s="31"/>
    </row>
    <row r="14" spans="2:8" ht="15" thickBot="1"/>
    <row r="15" spans="2:8" ht="15" thickBot="1">
      <c r="F15" s="1" t="s">
        <v>134</v>
      </c>
    </row>
    <row r="16" spans="2:8">
      <c r="B16" s="67" t="s">
        <v>18</v>
      </c>
      <c r="F16" t="str">
        <f>_xlfn.XLOOKUP(B16,Case!B198:B219,Case!G198:G219)</f>
        <v>K25</v>
      </c>
      <c r="G16" t="s">
        <v>155</v>
      </c>
    </row>
    <row r="17" spans="1:7">
      <c r="B17" t="s">
        <v>154</v>
      </c>
    </row>
    <row r="18" spans="1:7" ht="15" thickBot="1"/>
    <row r="19" spans="1:7">
      <c r="E19" s="63" t="s">
        <v>132</v>
      </c>
      <c r="F19" t="s">
        <v>156</v>
      </c>
    </row>
    <row r="20" spans="1:7">
      <c r="E20" s="64" t="s">
        <v>90</v>
      </c>
      <c r="F20">
        <f ca="1">_xlfn.LET(_xlpm.rang,INDIRECT($F$16&amp;":"&amp;E20),MAX(ROWS(_xlpm.rang)-1,COLUMNS(_xlpm.rang)-1))</f>
        <v>23</v>
      </c>
    </row>
    <row r="21" spans="1:7">
      <c r="E21" s="65" t="s">
        <v>100</v>
      </c>
      <c r="F21">
        <f t="shared" ref="F21:F25" ca="1" si="0">_xlfn.LET(_xlpm.rang,INDIRECT($F$16&amp;":"&amp;E21),MAX(ROWS(_xlpm.rang)-1,COLUMNS(_xlpm.rang)-1))</f>
        <v>16</v>
      </c>
    </row>
    <row r="22" spans="1:7">
      <c r="E22" s="65" t="s">
        <v>73</v>
      </c>
      <c r="F22">
        <f t="shared" ca="1" si="0"/>
        <v>16</v>
      </c>
    </row>
    <row r="23" spans="1:7">
      <c r="E23" s="65" t="s">
        <v>101</v>
      </c>
      <c r="F23">
        <f t="shared" ca="1" si="0"/>
        <v>25</v>
      </c>
    </row>
    <row r="24" spans="1:7">
      <c r="E24" s="65" t="s">
        <v>102</v>
      </c>
      <c r="F24">
        <f t="shared" ca="1" si="0"/>
        <v>23</v>
      </c>
    </row>
    <row r="25" spans="1:7">
      <c r="E25" s="66" t="s">
        <v>103</v>
      </c>
      <c r="F25">
        <f t="shared" ca="1" si="0"/>
        <v>5</v>
      </c>
    </row>
    <row r="27" spans="1:7">
      <c r="E27" s="8"/>
      <c r="F27" t="str">
        <f ca="1">_xlfn.XLOOKUP(-999,F20:F25,E20:E25,,1)</f>
        <v>M20</v>
      </c>
    </row>
    <row r="28" spans="1:7">
      <c r="B28" s="67" t="str">
        <f ca="1">F27</f>
        <v>M20</v>
      </c>
      <c r="C28" t="s">
        <v>159</v>
      </c>
    </row>
    <row r="29" spans="1:7">
      <c r="A29">
        <v>71</v>
      </c>
      <c r="B29" s="70" t="str">
        <f t="dataTable" ref="B29:B48" dt2D="0" dtr="0" r1="B16" ca="1"/>
        <v>R9</v>
      </c>
    </row>
    <row r="30" spans="1:7">
      <c r="A30">
        <v>72</v>
      </c>
      <c r="B30" s="70" t="str">
        <v>R9</v>
      </c>
    </row>
    <row r="31" spans="1:7">
      <c r="A31">
        <v>73</v>
      </c>
      <c r="B31" s="70" t="str">
        <v>R9</v>
      </c>
      <c r="C31" s="70" t="s">
        <v>194</v>
      </c>
      <c r="D31" s="70"/>
      <c r="E31" s="70"/>
      <c r="F31" s="70"/>
      <c r="G31" s="70"/>
    </row>
    <row r="32" spans="1:7">
      <c r="A32">
        <v>74</v>
      </c>
      <c r="B32" s="70" t="str">
        <v>M20</v>
      </c>
    </row>
    <row r="33" spans="1:2">
      <c r="A33">
        <v>75</v>
      </c>
      <c r="B33" s="70" t="str">
        <v>G9</v>
      </c>
    </row>
    <row r="34" spans="1:2">
      <c r="A34">
        <v>76</v>
      </c>
      <c r="B34" s="70" t="str">
        <v>R9</v>
      </c>
    </row>
    <row r="35" spans="1:2">
      <c r="A35">
        <v>77</v>
      </c>
      <c r="B35" s="70" t="str">
        <v>M20</v>
      </c>
    </row>
    <row r="36" spans="1:2">
      <c r="A36">
        <v>78</v>
      </c>
      <c r="B36" s="70" t="str">
        <v>M20</v>
      </c>
    </row>
    <row r="37" spans="1:2">
      <c r="A37">
        <v>79</v>
      </c>
      <c r="B37" s="70" t="str">
        <v>R9</v>
      </c>
    </row>
    <row r="38" spans="1:2">
      <c r="A38">
        <v>80</v>
      </c>
      <c r="B38" s="70" t="str">
        <v>M20</v>
      </c>
    </row>
    <row r="39" spans="1:2">
      <c r="A39">
        <v>81</v>
      </c>
      <c r="B39" s="70" t="str">
        <v>G9</v>
      </c>
    </row>
    <row r="40" spans="1:2">
      <c r="A40">
        <v>82</v>
      </c>
      <c r="B40" s="70" t="str">
        <v>M20</v>
      </c>
    </row>
    <row r="41" spans="1:2">
      <c r="A41">
        <v>83</v>
      </c>
      <c r="B41" s="70" t="str">
        <v>AH13</v>
      </c>
    </row>
    <row r="42" spans="1:2">
      <c r="A42">
        <v>84</v>
      </c>
      <c r="B42" s="70" t="str">
        <v>AH13</v>
      </c>
    </row>
    <row r="43" spans="1:2">
      <c r="A43">
        <v>85</v>
      </c>
      <c r="B43" s="70" t="str">
        <v>AH13</v>
      </c>
    </row>
    <row r="44" spans="1:2">
      <c r="A44">
        <v>86</v>
      </c>
      <c r="B44" s="70" t="str">
        <v>AH13</v>
      </c>
    </row>
    <row r="45" spans="1:2">
      <c r="A45">
        <v>87</v>
      </c>
      <c r="B45" s="70" t="str">
        <v>G9</v>
      </c>
    </row>
    <row r="46" spans="1:2">
      <c r="A46">
        <v>88</v>
      </c>
      <c r="B46" s="70" t="str">
        <v>G9</v>
      </c>
    </row>
    <row r="47" spans="1:2">
      <c r="A47">
        <v>89</v>
      </c>
      <c r="B47" s="70" t="str">
        <v>AH6</v>
      </c>
    </row>
    <row r="48" spans="1:2">
      <c r="A48">
        <v>90</v>
      </c>
      <c r="B48" s="70" t="str">
        <v>AJ9</v>
      </c>
    </row>
  </sheetData>
  <mergeCells count="1">
    <mergeCell ref="B5:G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Case</vt:lpstr>
      <vt:lpstr>The_Map_for_the_Training_Case</vt:lpstr>
      <vt:lpstr>Map_Copy</vt:lpstr>
      <vt:lpstr>Data Table Example</vt:lpstr>
      <vt:lpstr>_m</vt:lpstr>
      <vt:lpstr>_map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FMWC;Harry Seiders</dc:creator>
  <cp:lastModifiedBy>Mark Biegert</cp:lastModifiedBy>
  <dcterms:created xsi:type="dcterms:W3CDTF">2023-12-16T13:22:03Z</dcterms:created>
  <dcterms:modified xsi:type="dcterms:W3CDTF">2025-01-05T19:48:01Z</dcterms:modified>
</cp:coreProperties>
</file>