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b8122ea2db4d19b/NTU/URECA/final/results/"/>
    </mc:Choice>
  </mc:AlternateContent>
  <xr:revisionPtr revIDLastSave="117" documentId="11_2BB1D69C5B40D74DA7BB281159E760B47861E249" xr6:coauthVersionLast="47" xr6:coauthVersionMax="47" xr10:uidLastSave="{13D147BC-EDBB-4615-A3F4-D2994975AFDB}"/>
  <bookViews>
    <workbookView xWindow="2827" yWindow="2040" windowWidth="19111" windowHeight="11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3" i="1"/>
  <c r="I24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" i="1"/>
  <c r="C2" i="1" s="1"/>
</calcChain>
</file>

<file path=xl/sharedStrings.xml><?xml version="1.0" encoding="utf-8"?>
<sst xmlns="http://schemas.openxmlformats.org/spreadsheetml/2006/main" count="10" uniqueCount="10">
  <si>
    <t>Payload</t>
  </si>
  <si>
    <t>Number of Samples</t>
  </si>
  <si>
    <t>OriginalBitChange</t>
  </si>
  <si>
    <t>OptimizedBitChange</t>
  </si>
  <si>
    <t>OptimizedNum</t>
  </si>
  <si>
    <t>TimeTaken</t>
  </si>
  <si>
    <t>numBits</t>
  </si>
  <si>
    <t>matrix size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</si>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</sst>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2"/>
      <color rgb="FFE8E8E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3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>
                <a:ln>
                  <a:noFill/>
                </a:ln>
                <a:latin typeface="Arial" panose="020B0604020202020204" pitchFamily="34" charset="0"/>
                <a:cs typeface="Arial" panose="020B0604020202020204" pitchFamily="34" charset="0"/>
              </a:rPr>
              <a:t>Number of bits reduced by Gale-Berlekamp</a:t>
            </a:r>
            <a:r>
              <a:rPr lang="en-SG" sz="1600" baseline="0">
                <a:ln>
                  <a:noFill/>
                </a:ln>
                <a:latin typeface="Arial" panose="020B0604020202020204" pitchFamily="34" charset="0"/>
                <a:cs typeface="Arial" panose="020B0604020202020204" pitchFamily="34" charset="0"/>
              </a:rPr>
              <a:t> Switch Game during LSB Substitution</a:t>
            </a:r>
            <a:endParaRPr lang="en-SG" sz="16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982669252879703"/>
          <c:y val="2.6053118626674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OriginalBitChange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Sheet1!$A$2:$B$23</c:f>
              <c:multiLvlStrCache>
                <c:ptCount val="22"/>
                <c:lvl>
                  <c:pt idx="0">
                    <c:v>0</c:v>
                  </c:pt>
                  <c:pt idx="1">
                    <c:v>40</c:v>
                  </c:pt>
                  <c:pt idx="2">
                    <c:v>81</c:v>
                  </c:pt>
                  <c:pt idx="3">
                    <c:v>122</c:v>
                  </c:pt>
                  <c:pt idx="4">
                    <c:v>163</c:v>
                  </c:pt>
                  <c:pt idx="5">
                    <c:v>204</c:v>
                  </c:pt>
                  <c:pt idx="6">
                    <c:v>245</c:v>
                  </c:pt>
                  <c:pt idx="7">
                    <c:v>286</c:v>
                  </c:pt>
                  <c:pt idx="8">
                    <c:v>327</c:v>
                  </c:pt>
                  <c:pt idx="9">
                    <c:v>368</c:v>
                  </c:pt>
                  <c:pt idx="10">
                    <c:v>409</c:v>
                  </c:pt>
                  <c:pt idx="11">
                    <c:v>450</c:v>
                  </c:pt>
                  <c:pt idx="12">
                    <c:v>491</c:v>
                  </c:pt>
                  <c:pt idx="13">
                    <c:v>532</c:v>
                  </c:pt>
                  <c:pt idx="14">
                    <c:v>573</c:v>
                  </c:pt>
                  <c:pt idx="15">
                    <c:v>614</c:v>
                  </c:pt>
                  <c:pt idx="16">
                    <c:v>655</c:v>
                  </c:pt>
                  <c:pt idx="17">
                    <c:v>696</c:v>
                  </c:pt>
                  <c:pt idx="18">
                    <c:v>737</c:v>
                  </c:pt>
                  <c:pt idx="19">
                    <c:v>778</c:v>
                  </c:pt>
                  <c:pt idx="20">
                    <c:v>819</c:v>
                  </c:pt>
                  <c:pt idx="21">
                    <c:v>860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</c:lvl>
              </c:multiLvlStrCache>
            </c:multiLvl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0</c:v>
                </c:pt>
                <c:pt idx="1">
                  <c:v>18.850000000000001</c:v>
                </c:pt>
                <c:pt idx="2">
                  <c:v>42.7</c:v>
                </c:pt>
                <c:pt idx="3">
                  <c:v>61</c:v>
                </c:pt>
                <c:pt idx="4">
                  <c:v>73.099999999999994</c:v>
                </c:pt>
                <c:pt idx="5">
                  <c:v>99.75</c:v>
                </c:pt>
                <c:pt idx="6">
                  <c:v>112.55</c:v>
                </c:pt>
                <c:pt idx="7">
                  <c:v>128.75</c:v>
                </c:pt>
                <c:pt idx="8">
                  <c:v>159.6</c:v>
                </c:pt>
                <c:pt idx="9">
                  <c:v>181.85</c:v>
                </c:pt>
                <c:pt idx="10">
                  <c:v>197.75</c:v>
                </c:pt>
                <c:pt idx="11">
                  <c:v>220.4</c:v>
                </c:pt>
                <c:pt idx="12">
                  <c:v>237.35</c:v>
                </c:pt>
                <c:pt idx="13">
                  <c:v>262.39999999999998</c:v>
                </c:pt>
                <c:pt idx="14">
                  <c:v>263.375</c:v>
                </c:pt>
                <c:pt idx="15">
                  <c:v>286.35000000000002</c:v>
                </c:pt>
                <c:pt idx="16">
                  <c:v>313.875</c:v>
                </c:pt>
                <c:pt idx="17">
                  <c:v>344</c:v>
                </c:pt>
                <c:pt idx="18">
                  <c:v>348</c:v>
                </c:pt>
                <c:pt idx="19">
                  <c:v>368.8</c:v>
                </c:pt>
                <c:pt idx="20">
                  <c:v>416</c:v>
                </c:pt>
                <c:pt idx="21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10F-4CF6-A619-D037A1EF5C3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OptimizedBitChange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Sheet1!$F$2:$F$23</c:f>
              <c:numCache>
                <c:formatCode>General</c:formatCode>
                <c:ptCount val="22"/>
                <c:pt idx="0">
                  <c:v>0</c:v>
                </c:pt>
                <c:pt idx="1">
                  <c:v>12.05</c:v>
                </c:pt>
                <c:pt idx="2">
                  <c:v>28.6</c:v>
                </c:pt>
                <c:pt idx="3">
                  <c:v>43.4</c:v>
                </c:pt>
                <c:pt idx="4">
                  <c:v>50.45</c:v>
                </c:pt>
                <c:pt idx="5">
                  <c:v>71.900000000000006</c:v>
                </c:pt>
                <c:pt idx="6">
                  <c:v>82.95</c:v>
                </c:pt>
                <c:pt idx="7">
                  <c:v>96.3</c:v>
                </c:pt>
                <c:pt idx="8">
                  <c:v>122.55</c:v>
                </c:pt>
                <c:pt idx="9">
                  <c:v>136.94999999999999</c:v>
                </c:pt>
                <c:pt idx="10">
                  <c:v>152.65</c:v>
                </c:pt>
                <c:pt idx="11">
                  <c:v>168.3</c:v>
                </c:pt>
                <c:pt idx="12">
                  <c:v>184.9</c:v>
                </c:pt>
                <c:pt idx="13">
                  <c:v>205.1</c:v>
                </c:pt>
                <c:pt idx="14">
                  <c:v>204.625</c:v>
                </c:pt>
                <c:pt idx="15">
                  <c:v>222.55</c:v>
                </c:pt>
                <c:pt idx="16">
                  <c:v>242</c:v>
                </c:pt>
                <c:pt idx="17">
                  <c:v>275</c:v>
                </c:pt>
                <c:pt idx="18">
                  <c:v>290</c:v>
                </c:pt>
                <c:pt idx="19">
                  <c:v>287.2</c:v>
                </c:pt>
                <c:pt idx="20">
                  <c:v>307</c:v>
                </c:pt>
                <c:pt idx="21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10F-4CF6-A619-D037A1EF5C3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OptimizedNum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Sheet1!$G$2:$G$23</c:f>
              <c:numCache>
                <c:formatCode>General</c:formatCode>
                <c:ptCount val="22"/>
                <c:pt idx="0">
                  <c:v>0</c:v>
                </c:pt>
                <c:pt idx="1">
                  <c:v>6.8</c:v>
                </c:pt>
                <c:pt idx="2">
                  <c:v>14.1</c:v>
                </c:pt>
                <c:pt idx="3">
                  <c:v>17.600000000000001</c:v>
                </c:pt>
                <c:pt idx="4">
                  <c:v>22.65</c:v>
                </c:pt>
                <c:pt idx="5">
                  <c:v>27.85</c:v>
                </c:pt>
                <c:pt idx="6">
                  <c:v>29.6</c:v>
                </c:pt>
                <c:pt idx="7">
                  <c:v>32.450000000000003</c:v>
                </c:pt>
                <c:pt idx="8">
                  <c:v>37.049999999999997</c:v>
                </c:pt>
                <c:pt idx="9">
                  <c:v>44.9</c:v>
                </c:pt>
                <c:pt idx="10">
                  <c:v>45.1</c:v>
                </c:pt>
                <c:pt idx="11">
                  <c:v>52.1</c:v>
                </c:pt>
                <c:pt idx="12">
                  <c:v>52.45</c:v>
                </c:pt>
                <c:pt idx="13">
                  <c:v>57.3</c:v>
                </c:pt>
                <c:pt idx="14">
                  <c:v>58.75</c:v>
                </c:pt>
                <c:pt idx="15">
                  <c:v>63.8</c:v>
                </c:pt>
                <c:pt idx="16">
                  <c:v>71.875</c:v>
                </c:pt>
                <c:pt idx="17">
                  <c:v>69</c:v>
                </c:pt>
                <c:pt idx="18">
                  <c:v>58</c:v>
                </c:pt>
                <c:pt idx="19">
                  <c:v>81.599999999999994</c:v>
                </c:pt>
                <c:pt idx="20">
                  <c:v>109</c:v>
                </c:pt>
                <c:pt idx="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10F-4CF6-A619-D037A1EF5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02223"/>
        <c:axId val="106802703"/>
      </c:lineChart>
      <c:catAx>
        <c:axId val="10680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>
                    <a:latin typeface="Arial" panose="020B0604020202020204" pitchFamily="34" charset="0"/>
                    <a:cs typeface="Arial" panose="020B0604020202020204" pitchFamily="34" charset="0"/>
                  </a:rPr>
                  <a:t>Length of Information / bits</a:t>
                </a:r>
              </a:p>
              <a:p>
                <a:pPr>
                  <a:defRPr/>
                </a:pPr>
                <a:r>
                  <a:rPr lang="en-SG" sz="1200">
                    <a:latin typeface="Arial" panose="020B0604020202020204" pitchFamily="34" charset="0"/>
                    <a:cs typeface="Arial" panose="020B0604020202020204" pitchFamily="34" charset="0"/>
                  </a:rPr>
                  <a:t>Payload / %</a:t>
                </a:r>
              </a:p>
            </c:rich>
          </c:tx>
          <c:layout>
            <c:manualLayout>
              <c:xMode val="edge"/>
              <c:yMode val="edge"/>
              <c:x val="0.39636704965385483"/>
              <c:y val="0.8522045860089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802703"/>
        <c:crosses val="autoZero"/>
        <c:auto val="1"/>
        <c:lblAlgn val="ctr"/>
        <c:lblOffset val="100"/>
        <c:noMultiLvlLbl val="0"/>
      </c:catAx>
      <c:valAx>
        <c:axId val="106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en-SG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of bits</a:t>
                </a:r>
                <a:endParaRPr lang="en-SG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0856373984901546E-3"/>
              <c:y val="0.3418723997172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8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</a:t>
            </a:r>
            <a:r>
              <a:rPr lang="en-US" sz="1600" baseline="0"/>
              <a:t> </a:t>
            </a:r>
            <a:r>
              <a:rPr lang="en-US" sz="1600"/>
              <a:t>Time Taken</a:t>
            </a:r>
            <a:r>
              <a:rPr lang="en-US" sz="1600" baseline="0"/>
              <a:t> to find the Optimal Solution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TimeTaken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Sheet1!$A$2:$B$23</c:f>
              <c:multiLvlStrCache>
                <c:ptCount val="22"/>
                <c:lvl>
                  <c:pt idx="0">
                    <c:v>0</c:v>
                  </c:pt>
                  <c:pt idx="1">
                    <c:v>40</c:v>
                  </c:pt>
                  <c:pt idx="2">
                    <c:v>81</c:v>
                  </c:pt>
                  <c:pt idx="3">
                    <c:v>122</c:v>
                  </c:pt>
                  <c:pt idx="4">
                    <c:v>163</c:v>
                  </c:pt>
                  <c:pt idx="5">
                    <c:v>204</c:v>
                  </c:pt>
                  <c:pt idx="6">
                    <c:v>245</c:v>
                  </c:pt>
                  <c:pt idx="7">
                    <c:v>286</c:v>
                  </c:pt>
                  <c:pt idx="8">
                    <c:v>327</c:v>
                  </c:pt>
                  <c:pt idx="9">
                    <c:v>368</c:v>
                  </c:pt>
                  <c:pt idx="10">
                    <c:v>409</c:v>
                  </c:pt>
                  <c:pt idx="11">
                    <c:v>450</c:v>
                  </c:pt>
                  <c:pt idx="12">
                    <c:v>491</c:v>
                  </c:pt>
                  <c:pt idx="13">
                    <c:v>532</c:v>
                  </c:pt>
                  <c:pt idx="14">
                    <c:v>573</c:v>
                  </c:pt>
                  <c:pt idx="15">
                    <c:v>614</c:v>
                  </c:pt>
                  <c:pt idx="16">
                    <c:v>655</c:v>
                  </c:pt>
                  <c:pt idx="17">
                    <c:v>696</c:v>
                  </c:pt>
                  <c:pt idx="18">
                    <c:v>737</c:v>
                  </c:pt>
                  <c:pt idx="19">
                    <c:v>778</c:v>
                  </c:pt>
                  <c:pt idx="20">
                    <c:v>819</c:v>
                  </c:pt>
                  <c:pt idx="21">
                    <c:v>860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</c:lvl>
              </c:multiLvlStrCache>
            </c:multiLvlStrRef>
          </c:cat>
          <c:val>
            <c:numRef>
              <c:f>Sheet1!$H$2:$H$23</c:f>
              <c:numCache>
                <c:formatCode>General</c:formatCode>
                <c:ptCount val="22"/>
                <c:pt idx="0">
                  <c:v>5.07442951202388E-3</c:v>
                </c:pt>
                <c:pt idx="1">
                  <c:v>5.1743996143341013E-2</c:v>
                </c:pt>
                <c:pt idx="2">
                  <c:v>0.20103691816329949</c:v>
                </c:pt>
                <c:pt idx="3">
                  <c:v>0.46013540029525762</c:v>
                </c:pt>
                <c:pt idx="4">
                  <c:v>1.0048802256584171</c:v>
                </c:pt>
                <c:pt idx="5">
                  <c:v>3.8105609297752379</c:v>
                </c:pt>
                <c:pt idx="6">
                  <c:v>6.1460950374603271</c:v>
                </c:pt>
                <c:pt idx="7">
                  <c:v>15.25612390041351</c:v>
                </c:pt>
                <c:pt idx="8">
                  <c:v>51.772541725635527</c:v>
                </c:pt>
                <c:pt idx="9">
                  <c:v>64.709083425998685</c:v>
                </c:pt>
                <c:pt idx="10">
                  <c:v>109.5050675868988</c:v>
                </c:pt>
                <c:pt idx="11">
                  <c:v>120.6377127170563</c:v>
                </c:pt>
                <c:pt idx="12">
                  <c:v>189.9859872460365</c:v>
                </c:pt>
                <c:pt idx="13">
                  <c:v>292.78430635929112</c:v>
                </c:pt>
                <c:pt idx="14">
                  <c:v>332.05177155137062</c:v>
                </c:pt>
                <c:pt idx="15">
                  <c:v>522.10686123371124</c:v>
                </c:pt>
                <c:pt idx="16">
                  <c:v>941.52225089073181</c:v>
                </c:pt>
                <c:pt idx="17">
                  <c:v>2451.5156420469302</c:v>
                </c:pt>
                <c:pt idx="18">
                  <c:v>7395.0074250698099</c:v>
                </c:pt>
                <c:pt idx="19">
                  <c:v>7510.6524716854092</c:v>
                </c:pt>
                <c:pt idx="20">
                  <c:v>9985.3522503376007</c:v>
                </c:pt>
                <c:pt idx="21">
                  <c:v>14297.252962827701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C-415E-86FF-0707C384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4543"/>
        <c:axId val="550895023"/>
      </c:lineChart>
      <c:catAx>
        <c:axId val="55089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Length of Information / bits</a:t>
                </a:r>
              </a:p>
              <a:p>
                <a:pPr>
                  <a:defRPr sz="1200"/>
                </a:pPr>
                <a:r>
                  <a:rPr lang="en-SG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Payload / %</a:t>
                </a:r>
              </a:p>
            </c:rich>
          </c:tx>
          <c:layout>
            <c:manualLayout>
              <c:xMode val="edge"/>
              <c:yMode val="edge"/>
              <c:x val="0.39806573821292157"/>
              <c:y val="0.90547360460133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5023"/>
        <c:crosses val="autoZero"/>
        <c:auto val="1"/>
        <c:lblAlgn val="ctr"/>
        <c:lblOffset val="100"/>
        <c:noMultiLvlLbl val="0"/>
      </c:catAx>
      <c:valAx>
        <c:axId val="5508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Time</a:t>
                </a:r>
                <a:r>
                  <a:rPr lang="en-SG" sz="1200" baseline="0"/>
                  <a:t> Taken / seconds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0784313130841376E-2"/>
              <c:y val="0.31523945093003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Sheet1!$J$2:$J$23</c:f>
              <c:numCache>
                <c:formatCode>General</c:formatCode>
                <c:ptCount val="22"/>
                <c:pt idx="0">
                  <c:v>1</c:v>
                </c:pt>
                <c:pt idx="1">
                  <c:v>403.42879349273511</c:v>
                </c:pt>
                <c:pt idx="2">
                  <c:v>8103.0839275753842</c:v>
                </c:pt>
                <c:pt idx="3">
                  <c:v>59874.141715197817</c:v>
                </c:pt>
                <c:pt idx="4">
                  <c:v>162754.79141900392</c:v>
                </c:pt>
                <c:pt idx="5">
                  <c:v>1202604.2841647768</c:v>
                </c:pt>
                <c:pt idx="6">
                  <c:v>3269017.3724721107</c:v>
                </c:pt>
                <c:pt idx="7">
                  <c:v>8886110.5205078721</c:v>
                </c:pt>
                <c:pt idx="8">
                  <c:v>65659969.13733051</c:v>
                </c:pt>
                <c:pt idx="9">
                  <c:v>178482300.96318725</c:v>
                </c:pt>
                <c:pt idx="10">
                  <c:v>485165195.40979028</c:v>
                </c:pt>
                <c:pt idx="11">
                  <c:v>1318815734.4832146</c:v>
                </c:pt>
                <c:pt idx="12">
                  <c:v>3584912846.1315918</c:v>
                </c:pt>
                <c:pt idx="13">
                  <c:v>9744803446.2489033</c:v>
                </c:pt>
                <c:pt idx="14">
                  <c:v>9744803446.2489033</c:v>
                </c:pt>
                <c:pt idx="15">
                  <c:v>26489122129.843472</c:v>
                </c:pt>
                <c:pt idx="16">
                  <c:v>72004899337.38588</c:v>
                </c:pt>
                <c:pt idx="17">
                  <c:v>195729609428.83878</c:v>
                </c:pt>
                <c:pt idx="18">
                  <c:v>532048240601.79865</c:v>
                </c:pt>
                <c:pt idx="19">
                  <c:v>532048240601.79865</c:v>
                </c:pt>
                <c:pt idx="20">
                  <c:v>1446257064291.4751</c:v>
                </c:pt>
                <c:pt idx="21">
                  <c:v>3931334297144.042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7-475C-8147-D4465F7F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57935"/>
        <c:axId val="274156975"/>
      </c:lineChart>
      <c:catAx>
        <c:axId val="27415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56975"/>
        <c:crosses val="autoZero"/>
        <c:auto val="1"/>
        <c:lblAlgn val="ctr"/>
        <c:lblOffset val="100"/>
        <c:noMultiLvlLbl val="0"/>
      </c:catAx>
      <c:valAx>
        <c:axId val="2741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555300</xdr:colOff>
      <xdr:row>2</xdr:row>
      <xdr:rowOff>136071</xdr:rowOff>
    </xdr:from>
    <xdr:to>
      <xdr:col>23</xdr:col>
      <xdr:colOff>551089</xdr:colOff>
      <xdr:row>30</xdr:row>
      <xdr:rowOff>40820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E0BF5-457E-0D29-39AC-511630955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225135</xdr:colOff>
      <xdr:row>30</xdr:row>
      <xdr:rowOff>91784</xdr:rowOff>
    </xdr:from>
    <xdr:to>
      <xdr:col>14</xdr:col>
      <xdr:colOff>77932</xdr:colOff>
      <xdr:row>58</xdr:row>
      <xdr:rowOff>43295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C2E810-A520-607E-F24B-E921A9591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253913</xdr:colOff>
      <xdr:row>66</xdr:row>
      <xdr:rowOff>78033</xdr:rowOff>
    </xdr:from>
    <xdr:to>
      <xdr:col>19</xdr:col>
      <xdr:colOff>285493</xdr:colOff>
      <xdr:row>81</xdr:row>
      <xdr:rowOff>134366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F09494-CB3C-D701-BEAE-E8A60BC95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1821D-C10F-40F7-923F-910DFE0CDA40}" name="Table1" displayName="Table1" ref="A1:J24" totalsRowCount="1" headerRowDxfId="5" headerRowBorderDxfId="3" tableBorderDxfId="4">
  <autoFilter ref="A1:J23" xr:uid="{23D1821D-C10F-40F7-923F-910DFE0CDA40}"/>
  <tableColumns count="10">
    <tableColumn id="1" xr3:uid="{F770EBDE-C518-4B08-8650-BE6EFFF87F22}" name="Payload"/>
    <tableColumn id="2" xr3:uid="{58317285-C474-4F85-AC07-4F6A1E2112BF}" name="numBits">
      <calculatedColumnFormula xml:space="preserve"> _xlfn.FLOOR.MATH(4096/100 *A2)</calculatedColumnFormula>
    </tableColumn>
    <tableColumn id="3" xr3:uid="{9D631879-3D25-413E-B6B7-87BD8002F594}" name="matrix size">
      <calculatedColumnFormula xml:space="preserve"> _xlfn.FLOOR.MATH(SQRT(B2))</calculatedColumnFormula>
    </tableColumn>
    <tableColumn id="4" xr3:uid="{881C000F-BE36-47E7-9DDB-A34381BB876E}" name="Number of Samples"/>
    <tableColumn id="5" xr3:uid="{58454F41-E299-47F3-A26F-15B4CF87186C}" name="OriginalBitChange"/>
    <tableColumn id="6" xr3:uid="{CB54185C-653A-4682-90DF-0CFBDD7CD586}" name="OptimizedBitChange"/>
    <tableColumn id="7" xr3:uid="{B1AB6775-2D08-4021-BC37-77F726905B94}" name="OptimizedNum"/>
    <tableColumn id="8" xr3:uid="{96BBE71E-E196-4795-9452-B8DEBDA85A13}" name="TimeTaken"/>
    <tableColumn id="9" xr3:uid="{FD3FCE38-720E-47D2-A6C4-9903BD598781}" name="Column1" totalsRowFunction="custom" dataDxfId="2" totalsRowDxfId="0">
      <calculatedColumnFormula>Table1[[#This Row],[OptimizedNum]]/Table1[[#This Row],[OriginalBitChange]]</calculatedColumnFormula>
      <totalsRowFormula>AVERAGE(Table1[Column1])</totalsRowFormula>
    </tableColumn>
    <tableColumn id="10" xr3:uid="{13880130-FF03-46FE-BFED-E1599E693EF6}" name="Column2" dataDxfId="1">
      <calculatedColumnFormula>EXP(Table1[[#This Row],[matrix size]])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33" zoomScale="55" zoomScaleNormal="55" workbookViewId="0">
      <selection activeCell="S38" sqref="S38"/>
    </sheetView>
  </sheetViews>
  <sheetFormatPr defaultRowHeight="14.25" x14ac:dyDescent="0.45"/>
  <cols>
    <col min="1" max="1" width="9" customWidth="1"/>
    <col min="2" max="2" width="9.33203125" customWidth="1"/>
    <col min="3" max="3" width="11.33203125" customWidth="1"/>
    <col min="4" max="4" width="18.6640625" customWidth="1"/>
    <col min="5" max="5" width="17.1328125" customWidth="1"/>
    <col min="6" max="6" width="19.265625" customWidth="1"/>
    <col min="7" max="7" width="15" customWidth="1"/>
    <col min="8" max="8" width="11.46484375" customWidth="1"/>
  </cols>
  <sheetData>
    <row r="1" spans="1:10" x14ac:dyDescent="0.45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4" t="s">
        <v>9</v>
      </c>
    </row>
    <row r="2" spans="1:10" x14ac:dyDescent="0.45">
      <c r="A2">
        <v>0</v>
      </c>
      <c r="B2">
        <f xml:space="preserve"> _xlfn.FLOOR.MATH(4096/100 *A2)</f>
        <v>0</v>
      </c>
      <c r="C2">
        <f xml:space="preserve"> _xlfn.FLOOR.MATH(SQRT(B2))</f>
        <v>0</v>
      </c>
      <c r="D2">
        <v>20</v>
      </c>
      <c r="E2">
        <v>0</v>
      </c>
      <c r="F2">
        <v>0</v>
      </c>
      <c r="G2">
        <v>0</v>
      </c>
      <c r="H2">
        <v>5.07442951202388E-3</v>
      </c>
      <c r="J2">
        <f>EXP(Table1[[#This Row],[matrix size]])</f>
        <v>1</v>
      </c>
    </row>
    <row r="3" spans="1:10" x14ac:dyDescent="0.45">
      <c r="A3">
        <v>1</v>
      </c>
      <c r="B3">
        <f t="shared" ref="B3:B23" si="0" xml:space="preserve"> _xlfn.FLOOR.MATH(4096/100 *A3)</f>
        <v>40</v>
      </c>
      <c r="C3">
        <f t="shared" ref="C3:C23" si="1" xml:space="preserve"> _xlfn.FLOOR.MATH(SQRT(B3))</f>
        <v>6</v>
      </c>
      <c r="D3">
        <v>20</v>
      </c>
      <c r="E3">
        <v>18.850000000000001</v>
      </c>
      <c r="F3">
        <v>12.05</v>
      </c>
      <c r="G3">
        <v>6.8</v>
      </c>
      <c r="H3">
        <v>5.1743996143341013E-2</v>
      </c>
      <c r="I3">
        <f>Table1[[#This Row],[OptimizedNum]]/Table1[[#This Row],[OriginalBitChange]]</f>
        <v>0.36074270557029176</v>
      </c>
      <c r="J3">
        <f>EXP(Table1[[#This Row],[matrix size]])</f>
        <v>403.42879349273511</v>
      </c>
    </row>
    <row r="4" spans="1:10" x14ac:dyDescent="0.45">
      <c r="A4">
        <v>2</v>
      </c>
      <c r="B4">
        <f t="shared" si="0"/>
        <v>81</v>
      </c>
      <c r="C4">
        <f t="shared" si="1"/>
        <v>9</v>
      </c>
      <c r="D4">
        <v>20</v>
      </c>
      <c r="E4">
        <v>42.7</v>
      </c>
      <c r="F4">
        <v>28.6</v>
      </c>
      <c r="G4">
        <v>14.1</v>
      </c>
      <c r="H4">
        <v>0.20103691816329949</v>
      </c>
      <c r="I4">
        <f>Table1[[#This Row],[OptimizedNum]]/Table1[[#This Row],[OriginalBitChange]]</f>
        <v>0.33021077283372363</v>
      </c>
      <c r="J4">
        <f>EXP(Table1[[#This Row],[matrix size]])</f>
        <v>8103.0839275753842</v>
      </c>
    </row>
    <row r="5" spans="1:10" x14ac:dyDescent="0.45">
      <c r="A5">
        <v>3</v>
      </c>
      <c r="B5">
        <f t="shared" si="0"/>
        <v>122</v>
      </c>
      <c r="C5">
        <f t="shared" si="1"/>
        <v>11</v>
      </c>
      <c r="D5">
        <v>20</v>
      </c>
      <c r="E5">
        <v>61</v>
      </c>
      <c r="F5">
        <v>43.4</v>
      </c>
      <c r="G5">
        <v>17.600000000000001</v>
      </c>
      <c r="H5">
        <v>0.46013540029525762</v>
      </c>
      <c r="I5">
        <f>Table1[[#This Row],[OptimizedNum]]/Table1[[#This Row],[OriginalBitChange]]</f>
        <v>0.28852459016393445</v>
      </c>
      <c r="J5">
        <f>EXP(Table1[[#This Row],[matrix size]])</f>
        <v>59874.141715197817</v>
      </c>
    </row>
    <row r="6" spans="1:10" x14ac:dyDescent="0.45">
      <c r="A6">
        <v>4</v>
      </c>
      <c r="B6">
        <f t="shared" si="0"/>
        <v>163</v>
      </c>
      <c r="C6">
        <f t="shared" si="1"/>
        <v>12</v>
      </c>
      <c r="D6">
        <v>20</v>
      </c>
      <c r="E6">
        <v>73.099999999999994</v>
      </c>
      <c r="F6">
        <v>50.45</v>
      </c>
      <c r="G6">
        <v>22.65</v>
      </c>
      <c r="H6">
        <v>1.0048802256584171</v>
      </c>
      <c r="I6">
        <f>Table1[[#This Row],[OptimizedNum]]/Table1[[#This Row],[OriginalBitChange]]</f>
        <v>0.30984952120383036</v>
      </c>
      <c r="J6">
        <f>EXP(Table1[[#This Row],[matrix size]])</f>
        <v>162754.79141900392</v>
      </c>
    </row>
    <row r="7" spans="1:10" x14ac:dyDescent="0.45">
      <c r="A7">
        <v>5</v>
      </c>
      <c r="B7">
        <f t="shared" si="0"/>
        <v>204</v>
      </c>
      <c r="C7">
        <f t="shared" si="1"/>
        <v>14</v>
      </c>
      <c r="D7">
        <v>20</v>
      </c>
      <c r="E7">
        <v>99.75</v>
      </c>
      <c r="F7">
        <v>71.900000000000006</v>
      </c>
      <c r="G7">
        <v>27.85</v>
      </c>
      <c r="H7">
        <v>3.8105609297752379</v>
      </c>
      <c r="I7">
        <f>Table1[[#This Row],[OptimizedNum]]/Table1[[#This Row],[OriginalBitChange]]</f>
        <v>0.27919799498746867</v>
      </c>
      <c r="J7">
        <f>EXP(Table1[[#This Row],[matrix size]])</f>
        <v>1202604.2841647768</v>
      </c>
    </row>
    <row r="8" spans="1:10" x14ac:dyDescent="0.45">
      <c r="A8">
        <v>6</v>
      </c>
      <c r="B8">
        <f t="shared" si="0"/>
        <v>245</v>
      </c>
      <c r="C8">
        <f t="shared" si="1"/>
        <v>15</v>
      </c>
      <c r="D8">
        <v>20</v>
      </c>
      <c r="E8">
        <v>112.55</v>
      </c>
      <c r="F8">
        <v>82.95</v>
      </c>
      <c r="G8">
        <v>29.6</v>
      </c>
      <c r="H8">
        <v>6.1460950374603271</v>
      </c>
      <c r="I8">
        <f>Table1[[#This Row],[OptimizedNum]]/Table1[[#This Row],[OriginalBitChange]]</f>
        <v>0.26299422478898271</v>
      </c>
      <c r="J8">
        <f>EXP(Table1[[#This Row],[matrix size]])</f>
        <v>3269017.3724721107</v>
      </c>
    </row>
    <row r="9" spans="1:10" x14ac:dyDescent="0.45">
      <c r="A9">
        <v>7</v>
      </c>
      <c r="B9">
        <f t="shared" si="0"/>
        <v>286</v>
      </c>
      <c r="C9">
        <f t="shared" si="1"/>
        <v>16</v>
      </c>
      <c r="D9">
        <v>20</v>
      </c>
      <c r="E9">
        <v>128.75</v>
      </c>
      <c r="F9">
        <v>96.3</v>
      </c>
      <c r="G9">
        <v>32.450000000000003</v>
      </c>
      <c r="H9">
        <v>15.25612390041351</v>
      </c>
      <c r="I9">
        <f>Table1[[#This Row],[OptimizedNum]]/Table1[[#This Row],[OriginalBitChange]]</f>
        <v>0.25203883495145635</v>
      </c>
      <c r="J9">
        <f>EXP(Table1[[#This Row],[matrix size]])</f>
        <v>8886110.5205078721</v>
      </c>
    </row>
    <row r="10" spans="1:10" x14ac:dyDescent="0.45">
      <c r="A10">
        <v>8</v>
      </c>
      <c r="B10">
        <f t="shared" si="0"/>
        <v>327</v>
      </c>
      <c r="C10">
        <f t="shared" si="1"/>
        <v>18</v>
      </c>
      <c r="D10">
        <v>20</v>
      </c>
      <c r="E10">
        <v>159.6</v>
      </c>
      <c r="F10">
        <v>122.55</v>
      </c>
      <c r="G10">
        <v>37.049999999999997</v>
      </c>
      <c r="H10">
        <v>51.772541725635527</v>
      </c>
      <c r="I10">
        <f>Table1[[#This Row],[OptimizedNum]]/Table1[[#This Row],[OriginalBitChange]]</f>
        <v>0.23214285714285712</v>
      </c>
      <c r="J10">
        <f>EXP(Table1[[#This Row],[matrix size]])</f>
        <v>65659969.13733051</v>
      </c>
    </row>
    <row r="11" spans="1:10" x14ac:dyDescent="0.45">
      <c r="A11">
        <v>9</v>
      </c>
      <c r="B11">
        <f t="shared" si="0"/>
        <v>368</v>
      </c>
      <c r="C11">
        <f t="shared" si="1"/>
        <v>19</v>
      </c>
      <c r="D11">
        <v>20</v>
      </c>
      <c r="E11">
        <v>181.85</v>
      </c>
      <c r="F11">
        <v>136.94999999999999</v>
      </c>
      <c r="G11">
        <v>44.9</v>
      </c>
      <c r="H11">
        <v>64.709083425998685</v>
      </c>
      <c r="I11">
        <f>Table1[[#This Row],[OptimizedNum]]/Table1[[#This Row],[OriginalBitChange]]</f>
        <v>0.24690679131152049</v>
      </c>
      <c r="J11">
        <f>EXP(Table1[[#This Row],[matrix size]])</f>
        <v>178482300.96318725</v>
      </c>
    </row>
    <row r="12" spans="1:10" x14ac:dyDescent="0.45">
      <c r="A12">
        <v>10</v>
      </c>
      <c r="B12">
        <f t="shared" si="0"/>
        <v>409</v>
      </c>
      <c r="C12">
        <f t="shared" si="1"/>
        <v>20</v>
      </c>
      <c r="D12">
        <v>20</v>
      </c>
      <c r="E12">
        <v>197.75</v>
      </c>
      <c r="F12">
        <v>152.65</v>
      </c>
      <c r="G12">
        <v>45.1</v>
      </c>
      <c r="H12">
        <v>109.5050675868988</v>
      </c>
      <c r="I12">
        <f>Table1[[#This Row],[OptimizedNum]]/Table1[[#This Row],[OriginalBitChange]]</f>
        <v>0.22806573957016435</v>
      </c>
      <c r="J12">
        <f>EXP(Table1[[#This Row],[matrix size]])</f>
        <v>485165195.40979028</v>
      </c>
    </row>
    <row r="13" spans="1:10" x14ac:dyDescent="0.45">
      <c r="A13">
        <v>11</v>
      </c>
      <c r="B13">
        <f t="shared" si="0"/>
        <v>450</v>
      </c>
      <c r="C13">
        <f t="shared" si="1"/>
        <v>21</v>
      </c>
      <c r="D13">
        <v>20</v>
      </c>
      <c r="E13">
        <v>220.4</v>
      </c>
      <c r="F13">
        <v>168.3</v>
      </c>
      <c r="G13">
        <v>52.1</v>
      </c>
      <c r="H13">
        <v>120.6377127170563</v>
      </c>
      <c r="I13">
        <f>Table1[[#This Row],[OptimizedNum]]/Table1[[#This Row],[OriginalBitChange]]</f>
        <v>0.23638838475499094</v>
      </c>
      <c r="J13">
        <f>EXP(Table1[[#This Row],[matrix size]])</f>
        <v>1318815734.4832146</v>
      </c>
    </row>
    <row r="14" spans="1:10" x14ac:dyDescent="0.45">
      <c r="A14">
        <v>12</v>
      </c>
      <c r="B14">
        <f t="shared" si="0"/>
        <v>491</v>
      </c>
      <c r="C14">
        <f t="shared" si="1"/>
        <v>22</v>
      </c>
      <c r="D14">
        <v>20</v>
      </c>
      <c r="E14">
        <v>237.35</v>
      </c>
      <c r="F14">
        <v>184.9</v>
      </c>
      <c r="G14">
        <v>52.45</v>
      </c>
      <c r="H14">
        <v>189.9859872460365</v>
      </c>
      <c r="I14">
        <f>Table1[[#This Row],[OptimizedNum]]/Table1[[#This Row],[OriginalBitChange]]</f>
        <v>0.22098167263534865</v>
      </c>
      <c r="J14">
        <f>EXP(Table1[[#This Row],[matrix size]])</f>
        <v>3584912846.1315918</v>
      </c>
    </row>
    <row r="15" spans="1:10" x14ac:dyDescent="0.45">
      <c r="A15">
        <v>13</v>
      </c>
      <c r="B15">
        <f t="shared" si="0"/>
        <v>532</v>
      </c>
      <c r="C15">
        <f t="shared" si="1"/>
        <v>23</v>
      </c>
      <c r="D15">
        <v>20</v>
      </c>
      <c r="E15">
        <v>262.39999999999998</v>
      </c>
      <c r="F15">
        <v>205.1</v>
      </c>
      <c r="G15">
        <v>57.3</v>
      </c>
      <c r="H15">
        <v>292.78430635929112</v>
      </c>
      <c r="I15">
        <f>Table1[[#This Row],[OptimizedNum]]/Table1[[#This Row],[OriginalBitChange]]</f>
        <v>0.2183689024390244</v>
      </c>
      <c r="J15">
        <f>EXP(Table1[[#This Row],[matrix size]])</f>
        <v>9744803446.2489033</v>
      </c>
    </row>
    <row r="16" spans="1:10" x14ac:dyDescent="0.45">
      <c r="A16">
        <v>14</v>
      </c>
      <c r="B16">
        <f t="shared" si="0"/>
        <v>573</v>
      </c>
      <c r="C16">
        <f t="shared" si="1"/>
        <v>23</v>
      </c>
      <c r="D16">
        <v>8</v>
      </c>
      <c r="E16">
        <v>263.375</v>
      </c>
      <c r="F16">
        <v>204.625</v>
      </c>
      <c r="G16">
        <v>58.75</v>
      </c>
      <c r="H16">
        <v>332.05177155137062</v>
      </c>
      <c r="I16">
        <f>Table1[[#This Row],[OptimizedNum]]/Table1[[#This Row],[OriginalBitChange]]</f>
        <v>0.22306597057427621</v>
      </c>
      <c r="J16">
        <f>EXP(Table1[[#This Row],[matrix size]])</f>
        <v>9744803446.2489033</v>
      </c>
    </row>
    <row r="17" spans="1:10" x14ac:dyDescent="0.45">
      <c r="A17">
        <v>15</v>
      </c>
      <c r="B17">
        <f t="shared" si="0"/>
        <v>614</v>
      </c>
      <c r="C17">
        <f t="shared" si="1"/>
        <v>24</v>
      </c>
      <c r="D17">
        <v>20</v>
      </c>
      <c r="E17">
        <v>286.35000000000002</v>
      </c>
      <c r="F17">
        <v>222.55</v>
      </c>
      <c r="G17">
        <v>63.8</v>
      </c>
      <c r="H17">
        <v>522.10686123371124</v>
      </c>
      <c r="I17">
        <f>Table1[[#This Row],[OptimizedNum]]/Table1[[#This Row],[OriginalBitChange]]</f>
        <v>0.22280426052034222</v>
      </c>
      <c r="J17">
        <f>EXP(Table1[[#This Row],[matrix size]])</f>
        <v>26489122129.843472</v>
      </c>
    </row>
    <row r="18" spans="1:10" x14ac:dyDescent="0.45">
      <c r="A18">
        <v>16</v>
      </c>
      <c r="B18">
        <f t="shared" si="0"/>
        <v>655</v>
      </c>
      <c r="C18">
        <f t="shared" si="1"/>
        <v>25</v>
      </c>
      <c r="D18">
        <v>16</v>
      </c>
      <c r="E18">
        <v>313.875</v>
      </c>
      <c r="F18">
        <v>242</v>
      </c>
      <c r="G18">
        <v>71.875</v>
      </c>
      <c r="H18">
        <v>941.52225089073181</v>
      </c>
      <c r="I18">
        <f>Table1[[#This Row],[OptimizedNum]]/Table1[[#This Row],[OriginalBitChange]]</f>
        <v>0.22899243329350857</v>
      </c>
      <c r="J18">
        <f>EXP(Table1[[#This Row],[matrix size]])</f>
        <v>72004899337.38588</v>
      </c>
    </row>
    <row r="19" spans="1:10" x14ac:dyDescent="0.45">
      <c r="A19">
        <v>17</v>
      </c>
      <c r="B19">
        <f t="shared" si="0"/>
        <v>696</v>
      </c>
      <c r="C19">
        <f t="shared" si="1"/>
        <v>26</v>
      </c>
      <c r="D19">
        <v>2</v>
      </c>
      <c r="E19">
        <v>344</v>
      </c>
      <c r="F19">
        <v>275</v>
      </c>
      <c r="G19">
        <v>69</v>
      </c>
      <c r="H19">
        <v>2451.5156420469302</v>
      </c>
      <c r="I19">
        <f>Table1[[#This Row],[OptimizedNum]]/Table1[[#This Row],[OriginalBitChange]]</f>
        <v>0.2005813953488372</v>
      </c>
      <c r="J19">
        <f>EXP(Table1[[#This Row],[matrix size]])</f>
        <v>195729609428.83878</v>
      </c>
    </row>
    <row r="20" spans="1:10" x14ac:dyDescent="0.45">
      <c r="A20">
        <v>18</v>
      </c>
      <c r="B20">
        <f t="shared" si="0"/>
        <v>737</v>
      </c>
      <c r="C20">
        <f t="shared" si="1"/>
        <v>27</v>
      </c>
      <c r="D20">
        <v>1</v>
      </c>
      <c r="E20">
        <v>348</v>
      </c>
      <c r="F20">
        <v>290</v>
      </c>
      <c r="G20">
        <v>58</v>
      </c>
      <c r="H20">
        <v>7395.0074250698099</v>
      </c>
      <c r="I20">
        <f>Table1[[#This Row],[OptimizedNum]]/Table1[[#This Row],[OriginalBitChange]]</f>
        <v>0.16666666666666666</v>
      </c>
      <c r="J20">
        <f>EXP(Table1[[#This Row],[matrix size]])</f>
        <v>532048240601.79865</v>
      </c>
    </row>
    <row r="21" spans="1:10" x14ac:dyDescent="0.45">
      <c r="A21">
        <v>19</v>
      </c>
      <c r="B21">
        <f t="shared" si="0"/>
        <v>778</v>
      </c>
      <c r="C21">
        <f t="shared" si="1"/>
        <v>27</v>
      </c>
      <c r="D21">
        <v>5</v>
      </c>
      <c r="E21">
        <v>368.8</v>
      </c>
      <c r="F21">
        <v>287.2</v>
      </c>
      <c r="G21">
        <v>81.599999999999994</v>
      </c>
      <c r="H21">
        <v>7510.6524716854092</v>
      </c>
      <c r="I21">
        <f>Table1[[#This Row],[OptimizedNum]]/Table1[[#This Row],[OriginalBitChange]]</f>
        <v>0.22125813449023859</v>
      </c>
      <c r="J21">
        <f>EXP(Table1[[#This Row],[matrix size]])</f>
        <v>532048240601.79865</v>
      </c>
    </row>
    <row r="22" spans="1:10" x14ac:dyDescent="0.45">
      <c r="A22">
        <v>20</v>
      </c>
      <c r="B22">
        <f t="shared" si="0"/>
        <v>819</v>
      </c>
      <c r="C22">
        <f t="shared" si="1"/>
        <v>28</v>
      </c>
      <c r="D22">
        <v>1</v>
      </c>
      <c r="E22">
        <v>416</v>
      </c>
      <c r="F22">
        <v>307</v>
      </c>
      <c r="G22">
        <v>109</v>
      </c>
      <c r="H22">
        <v>9985.3522503376007</v>
      </c>
      <c r="I22">
        <f>Table1[[#This Row],[OptimizedNum]]/Table1[[#This Row],[OriginalBitChange]]</f>
        <v>0.26201923076923078</v>
      </c>
      <c r="J22">
        <f>EXP(Table1[[#This Row],[matrix size]])</f>
        <v>1446257064291.4751</v>
      </c>
    </row>
    <row r="23" spans="1:10" x14ac:dyDescent="0.45">
      <c r="A23">
        <v>21</v>
      </c>
      <c r="B23">
        <f t="shared" si="0"/>
        <v>860</v>
      </c>
      <c r="C23">
        <f t="shared" si="1"/>
        <v>29</v>
      </c>
      <c r="D23">
        <v>1</v>
      </c>
      <c r="E23">
        <v>414</v>
      </c>
      <c r="F23">
        <v>328</v>
      </c>
      <c r="G23">
        <v>86</v>
      </c>
      <c r="H23">
        <v>14297.252962827701</v>
      </c>
      <c r="I23">
        <f>Table1[[#This Row],[OptimizedNum]]/Table1[[#This Row],[OriginalBitChange]]</f>
        <v>0.20772946859903382</v>
      </c>
      <c r="J23">
        <f>EXP(Table1[[#This Row],[matrix size]])</f>
        <v>3931334297144.042</v>
      </c>
    </row>
    <row r="24" spans="1:10" x14ac:dyDescent="0.45">
      <c r="I24" s="2">
        <f>AVERAGE(Table1[Column1])</f>
        <v>0.24759669298170131</v>
      </c>
    </row>
    <row r="28" spans="1:10" ht="15.4" x14ac:dyDescent="0.45">
      <c r="J28" s="3"/>
    </row>
  </sheetData>
  <phoneticPr fontId="4" type="noConversion"/>
  <pageMargins left="0.75" right="0.75" top="1" bottom="1" header="0.5" footer="0.5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 Zhi Le</cp:lastModifiedBy>
  <dcterms:created xsi:type="dcterms:W3CDTF">2024-05-28T11:22:45Z</dcterms:created>
  <dcterms:modified xsi:type="dcterms:W3CDTF">2024-05-29T10:45:56Z</dcterms:modified>
</cp:coreProperties>
</file>