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160" activeTab="3"/>
  </bookViews>
  <sheets>
    <sheet name="源数据路径" sheetId="2" r:id="rId1"/>
    <sheet name="映射表" sheetId="1" r:id="rId2"/>
    <sheet name="需求" sheetId="5" r:id="rId3"/>
    <sheet name="新字段映射表" sheetId="7" r:id="rId4"/>
  </sheets>
  <definedNames>
    <definedName name="_xlnm._FilterDatabase" localSheetId="3" hidden="1">新字段映射表!$A$1:$I$87</definedName>
    <definedName name="_xlnm._FilterDatabase" localSheetId="1" hidden="1">映射表!$A$3:$I$65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6" name="ID_DEA75D5D237240C88982A8E71FD9FF7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86600" y="10230485"/>
          <a:ext cx="13716000" cy="7067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47E28A18E22C4E58853EBA4457933D7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467600" y="171450"/>
          <a:ext cx="18278475" cy="8696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524544A25F434BE692F6422201DCE6EA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467600" y="3149600"/>
          <a:ext cx="18278475" cy="8905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0A86FA29A247416F900D94C299BE751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439025" y="7030085"/>
          <a:ext cx="14173200" cy="4743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C9B97F7E9372494CB1E4070BAC1CC7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467600" y="27385645"/>
          <a:ext cx="18288000" cy="8534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C1F52B7C295D4DC8A01C2A7AA6287E5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467600" y="30383480"/>
          <a:ext cx="14639925" cy="7791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179796194998448CA855ABE4C7F5F5D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306185" y="609600"/>
          <a:ext cx="17954625" cy="7229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C2BA9B175E484B55916411C8B8A6681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467600" y="7699375"/>
          <a:ext cx="11896725" cy="8248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5845D95AA9974C9DA9B909DF0440FAF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467600" y="12139295"/>
          <a:ext cx="15297150" cy="6838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4B35E757C656446EADC45BF168C106CF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467600" y="15012035"/>
          <a:ext cx="10839450" cy="6829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93E8E90CB76F44929F7801BAD0384DEE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551035" y="4460875"/>
          <a:ext cx="3905250" cy="5381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8482078763A44D92824D2E315B0E33C1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2839700" y="514350"/>
          <a:ext cx="15001875" cy="7677150"/>
        </a:xfrm>
        <a:prstGeom prst="rect">
          <a:avLst/>
        </a:prstGeom>
        <a:noFill/>
        <a:ln w="9525">
          <a:noFill/>
        </a:ln>
      </xdr:spPr>
    </xdr:pic>
  </etc:cellImage>
</etc:cellImages>
</file>

<file path=xl/comments1.xml><?xml version="1.0" encoding="utf-8"?>
<comments xmlns="http://schemas.openxmlformats.org/spreadsheetml/2006/main">
  <authors>
    <author>SW</author>
  </authors>
  <commentList>
    <comment ref="G40" authorId="0">
      <text>
        <r>
          <rPr>
            <sz val="9"/>
            <rFont val="宋体"/>
            <charset val="134"/>
          </rPr>
          <t xml:space="preserve">
关注不同渠道的客单情况和转化率的关系
</t>
        </r>
      </text>
    </comment>
  </commentList>
</comments>
</file>

<file path=xl/comments2.xml><?xml version="1.0" encoding="utf-8"?>
<comments xmlns="http://schemas.openxmlformats.org/spreadsheetml/2006/main">
  <authors>
    <author>SW</author>
  </authors>
  <commentList>
    <comment ref="G56" authorId="0">
      <text>
        <r>
          <rPr>
            <sz val="9"/>
            <rFont val="宋体"/>
            <charset val="134"/>
          </rPr>
          <t xml:space="preserve">
关注不同渠道的客单情况和转化率的关系
</t>
        </r>
      </text>
    </comment>
  </commentList>
</comments>
</file>

<file path=xl/sharedStrings.xml><?xml version="1.0" encoding="utf-8"?>
<sst xmlns="http://schemas.openxmlformats.org/spreadsheetml/2006/main" count="761" uniqueCount="241">
  <si>
    <t>序号</t>
  </si>
  <si>
    <t>表</t>
  </si>
  <si>
    <t>步骤</t>
  </si>
  <si>
    <t>product_list</t>
  </si>
  <si>
    <t>1，</t>
  </si>
  <si>
    <r>
      <rPr>
        <sz val="11"/>
        <color theme="1"/>
        <rFont val="宋体"/>
        <charset val="134"/>
        <scheme val="minor"/>
      </rPr>
      <t xml:space="preserve">店铺后台-》数据分析-》商品数据分析
店铺：
</t>
    </r>
    <r>
      <rPr>
        <sz val="11"/>
        <color rgb="FFFF0000"/>
        <rFont val="宋体"/>
        <charset val="134"/>
        <scheme val="minor"/>
      </rPr>
      <t>美国TK-艾斯特尼-美区跨境1店</t>
    </r>
    <r>
      <rPr>
        <sz val="11"/>
        <color theme="1"/>
        <rFont val="宋体"/>
        <charset val="134"/>
        <scheme val="minor"/>
      </rPr>
      <t xml:space="preserve">
美国TK-艾斯特尼-美区跨境2店
</t>
    </r>
    <r>
      <rPr>
        <sz val="11"/>
        <color rgb="FFFF0000"/>
        <rFont val="宋体"/>
        <charset val="134"/>
        <scheme val="minor"/>
      </rPr>
      <t>美国TK-艾斯特尼-美区跨境3店
美国TK-艾斯特尼-英国直邮店:GB</t>
    </r>
  </si>
  <si>
    <t>2，</t>
  </si>
  <si>
    <t xml:space="preserve">商品数据分析-》在售-》筛选日期（最新日期）-》导出product_list表
</t>
  </si>
  <si>
    <t>Product campaign data</t>
  </si>
  <si>
    <r>
      <rPr>
        <sz val="11"/>
        <color theme="1"/>
        <rFont val="宋体"/>
        <charset val="134"/>
        <scheme val="minor"/>
      </rPr>
      <t xml:space="preserve">店铺后台-》广告营销-》店铺广告
店铺：
</t>
    </r>
    <r>
      <rPr>
        <sz val="11"/>
        <color rgb="FFFF0000"/>
        <rFont val="宋体"/>
        <charset val="134"/>
        <scheme val="minor"/>
      </rPr>
      <t>美国TK-艾斯特尼-美区跨境1店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美国TK-艾斯特尼-美区跨境3店
美国TK-艾斯特尼-英国直邮店:GB
时间：最新时间</t>
    </r>
  </si>
  <si>
    <r>
      <rPr>
        <sz val="11"/>
        <color theme="1"/>
        <rFont val="宋体"/>
        <charset val="134"/>
        <scheme val="minor"/>
      </rPr>
      <t xml:space="preserve">筛选前一天日期-》导出-》实时推广系列数据导出-》导出Product campaign data表
</t>
    </r>
    <r>
      <rPr>
        <sz val="11"/>
        <color rgb="FFFF0000"/>
        <rFont val="宋体"/>
        <charset val="134"/>
        <scheme val="minor"/>
      </rPr>
      <t>时间：最新时间的前一天</t>
    </r>
  </si>
  <si>
    <t>Video Performance List</t>
  </si>
  <si>
    <r>
      <rPr>
        <sz val="11"/>
        <color theme="1"/>
        <rFont val="宋体"/>
        <charset val="134"/>
        <scheme val="minor"/>
      </rPr>
      <t xml:space="preserve">积加-》数据分析-》直播和视频数据分析-》视频-详细信息-》筛选最新的时间
</t>
    </r>
    <r>
      <rPr>
        <sz val="11"/>
        <color rgb="FFFF0000"/>
        <rFont val="宋体"/>
        <charset val="134"/>
        <scheme val="minor"/>
      </rPr>
      <t xml:space="preserve">时间：最新时间
</t>
    </r>
    <r>
      <rPr>
        <sz val="11"/>
        <rFont val="宋体"/>
        <charset val="134"/>
        <scheme val="minor"/>
      </rPr>
      <t>店铺：</t>
    </r>
    <r>
      <rPr>
        <sz val="11"/>
        <color rgb="FFFF0000"/>
        <rFont val="宋体"/>
        <charset val="134"/>
        <scheme val="minor"/>
      </rPr>
      <t xml:space="preserve">
美国TK-艾斯特尼-美区跨境1店
</t>
    </r>
    <r>
      <rPr>
        <sz val="11"/>
        <rFont val="宋体"/>
        <charset val="134"/>
        <scheme val="minor"/>
      </rPr>
      <t>美国TK-艾斯特尼-美区跨境2店</t>
    </r>
    <r>
      <rPr>
        <sz val="11"/>
        <color rgb="FFFF0000"/>
        <rFont val="宋体"/>
        <charset val="134"/>
        <scheme val="minor"/>
      </rPr>
      <t xml:space="preserve">
美国TK-艾斯特尼-美区跨境3店
美国TK-艾斯特尼-英国直邮店:GB</t>
    </r>
  </si>
  <si>
    <t>导出数据-》等下数据加载出以后下载-》导出Video Performance List表</t>
  </si>
  <si>
    <t>全渠道商品表</t>
  </si>
  <si>
    <r>
      <rPr>
        <sz val="11"/>
        <color theme="1"/>
        <rFont val="宋体"/>
        <charset val="134"/>
        <scheme val="minor"/>
      </rPr>
      <t xml:space="preserve">积加-》销售-》商品管理-》全渠道商品-》筛选店铺-》筛选在售
店铺：
</t>
    </r>
    <r>
      <rPr>
        <sz val="11"/>
        <color rgb="FFFF0000"/>
        <rFont val="宋体"/>
        <charset val="134"/>
        <scheme val="minor"/>
      </rPr>
      <t>美国TK-艾斯特尼-美区跨境1店</t>
    </r>
    <r>
      <rPr>
        <sz val="11"/>
        <color theme="1"/>
        <rFont val="宋体"/>
        <charset val="134"/>
        <scheme val="minor"/>
      </rPr>
      <t xml:space="preserve">
美国TK-艾斯特尼-美区跨境2店
</t>
    </r>
    <r>
      <rPr>
        <sz val="11"/>
        <color rgb="FFFF0000"/>
        <rFont val="宋体"/>
        <charset val="134"/>
        <scheme val="minor"/>
      </rPr>
      <t>美国TK-艾斯特尼-美区跨境3店
美国TK-艾斯特尼-英国直邮店:GB</t>
    </r>
  </si>
  <si>
    <t>导出-》根据所选字段导出-》导出全渠道商品表</t>
  </si>
  <si>
    <t>全部笔订单</t>
  </si>
  <si>
    <r>
      <rPr>
        <sz val="11"/>
        <color theme="1"/>
        <rFont val="宋体"/>
        <charset val="134"/>
        <scheme val="minor"/>
      </rPr>
      <t xml:space="preserve">店铺后台-》订单-》管理订单-》全部-》订单付款时间-》最新日期
店铺：
</t>
    </r>
    <r>
      <rPr>
        <sz val="11"/>
        <color rgb="FFFF0000"/>
        <rFont val="宋体"/>
        <charset val="134"/>
        <scheme val="minor"/>
      </rPr>
      <t>美国TK-艾斯特尼-美区跨境1店</t>
    </r>
    <r>
      <rPr>
        <sz val="11"/>
        <color theme="1"/>
        <rFont val="宋体"/>
        <charset val="134"/>
        <scheme val="minor"/>
      </rPr>
      <t xml:space="preserve">
美国TK-艾斯特尼-美区跨境2店
</t>
    </r>
    <r>
      <rPr>
        <sz val="11"/>
        <color rgb="FFFF0000"/>
        <rFont val="宋体"/>
        <charset val="134"/>
        <scheme val="minor"/>
      </rPr>
      <t>美国TK-艾斯特尼-美区跨境3店
美国TK-艾斯特尼-英国直邮店:GB
时间：最新的前一天</t>
    </r>
  </si>
  <si>
    <t>导出-》选Excel表-》导出
等生产表格-》下载全部笔订单表</t>
  </si>
  <si>
    <t>条件/需求公式(没有为空)</t>
  </si>
  <si>
    <t>关联字段</t>
  </si>
  <si>
    <t>源数据表</t>
  </si>
  <si>
    <t>源字段名称</t>
  </si>
  <si>
    <t>在源字段第几列</t>
  </si>
  <si>
    <t>最终数据表</t>
  </si>
  <si>
    <t>目标字段</t>
  </si>
  <si>
    <t>备注</t>
  </si>
  <si>
    <t>提取表格右上角的日期</t>
  </si>
  <si>
    <t>1店PID维度的数据监测工具表-7天数据-》数据看板</t>
  </si>
  <si>
    <t>日期</t>
  </si>
  <si>
    <t>ID</t>
  </si>
  <si>
    <t>PID</t>
  </si>
  <si>
    <t>全渠道商品表-》父ASIN</t>
  </si>
  <si>
    <t>SPU</t>
  </si>
  <si>
    <t>主推SPU</t>
  </si>
  <si>
    <t>1店PID维度的数据监测工具表-7天数据-》产品阶段-》SPU</t>
  </si>
  <si>
    <t>1店PID维度的数据监测工具表-7天数据-》产品阶段</t>
  </si>
  <si>
    <t>商品层级</t>
  </si>
  <si>
    <t>产品阶段</t>
  </si>
  <si>
    <t>1店PID维度的数据监测工具表-7天数据-》GMV计算</t>
  </si>
  <si>
    <t>客单价（实付总价/单量）</t>
  </si>
  <si>
    <t>客单价</t>
  </si>
  <si>
    <t>每单补贴</t>
  </si>
  <si>
    <t>平均补贴/单</t>
  </si>
  <si>
    <t>总GMV</t>
  </si>
  <si>
    <t>财务GMV</t>
  </si>
  <si>
    <t>product_list-》ID</t>
  </si>
  <si>
    <t>GMV</t>
  </si>
  <si>
    <t>商品交易总额4</t>
  </si>
  <si>
    <t>成交件数</t>
  </si>
  <si>
    <t>成交件数5</t>
  </si>
  <si>
    <t>订单数</t>
  </si>
  <si>
    <t>订单数6</t>
  </si>
  <si>
    <t>商品卡 GMV</t>
  </si>
  <si>
    <t>商品卡GMV31</t>
  </si>
  <si>
    <t>直播 GMV</t>
  </si>
  <si>
    <t>直播GMV15</t>
  </si>
  <si>
    <t>视频 GMV</t>
  </si>
  <si>
    <t>短视频GMV23</t>
  </si>
  <si>
    <t>商品卡GMV占比=商品卡 GMV/（商品卡 GMV+直播 GMV+视频 GMV）,取小数点两位数的百分比</t>
  </si>
  <si>
    <t>商品卡GMV占比</t>
  </si>
  <si>
    <t>直播GMV占比=直播 GMV/（商品卡 GMV+直播 GMV+视频 GMV）,取小数点两位数的百分比</t>
  </si>
  <si>
    <t>直播GMV占比</t>
  </si>
  <si>
    <t>短视频GMV占比=视频 GMV/（商品卡 GMV+直播 GMV+视频 GMV）,取小数点两位数的百分比</t>
  </si>
  <si>
    <t>短视频GMV占比</t>
  </si>
  <si>
    <t>商品卡商品交易总额33</t>
  </si>
  <si>
    <t>商品卡片商品成交件数</t>
  </si>
  <si>
    <t>商品卡成交件数32</t>
  </si>
  <si>
    <t>客单价=商品卡 GMV/商品卡片商品成交件数,取小数点两位数</t>
  </si>
  <si>
    <t>商品卡曝光次数</t>
  </si>
  <si>
    <t>曝光33</t>
  </si>
  <si>
    <t>商品卡的页面浏览次数</t>
  </si>
  <si>
    <t>商品卡片的页面浏览次数36</t>
  </si>
  <si>
    <t>商品卡的去重页面浏览次数</t>
  </si>
  <si>
    <t>去重浏览35</t>
  </si>
  <si>
    <t>商品卡去重客户数</t>
  </si>
  <si>
    <t>去重客户36</t>
  </si>
  <si>
    <t>商品卡点击率</t>
  </si>
  <si>
    <t>商品卡点击37</t>
  </si>
  <si>
    <t>商品卡转化率</t>
  </si>
  <si>
    <t>商品卡转化38</t>
  </si>
  <si>
    <t>直播商品交易总额17</t>
  </si>
  <si>
    <t>直播商品成交件数</t>
  </si>
  <si>
    <t>直播成交件数16</t>
  </si>
  <si>
    <t>直播成交客单=直播 GMV/直播商品成交件数,取小数点两位数</t>
  </si>
  <si>
    <t>直播成交客单=直播GMVH列/U列</t>
  </si>
  <si>
    <t>直播曝光次数</t>
  </si>
  <si>
    <t>曝光次数19</t>
  </si>
  <si>
    <t>直播的页面浏览次数</t>
  </si>
  <si>
    <t>来自视频的页面浏览次数</t>
  </si>
  <si>
    <t>直播的去重页面浏览次数</t>
  </si>
  <si>
    <t>直播的去重页面浏览次数21</t>
  </si>
  <si>
    <t>直播去重商品客户数</t>
  </si>
  <si>
    <t>去重商品客户数22</t>
  </si>
  <si>
    <t>直播点击率</t>
  </si>
  <si>
    <t>直播点击率21</t>
  </si>
  <si>
    <t>直播转化率</t>
  </si>
  <si>
    <t>直播转化率22</t>
  </si>
  <si>
    <r>
      <rPr>
        <sz val="11"/>
        <color theme="1"/>
        <rFont val="SimSun"/>
        <charset val="134"/>
      </rPr>
      <t>视频</t>
    </r>
    <r>
      <rPr>
        <sz val="11"/>
        <color theme="1"/>
        <rFont val="Calibri"/>
        <charset val="134"/>
      </rPr>
      <t xml:space="preserve"> GMV</t>
    </r>
  </si>
  <si>
    <t>商品卡短视频商品交易总额25</t>
  </si>
  <si>
    <t>视频商品成交件数</t>
  </si>
  <si>
    <t>短视频成交件数24</t>
  </si>
  <si>
    <t>客单价=视频 GMV/视频商品成交件数,取小数点两位数</t>
  </si>
  <si>
    <t>视频曝光次数</t>
  </si>
  <si>
    <t>视频曝光次数25</t>
  </si>
  <si>
    <t>来自视频的页面浏览次数28</t>
  </si>
  <si>
    <t>来自视频的去重页面浏览次数</t>
  </si>
  <si>
    <t>来自视频的去重页面浏览次数27</t>
  </si>
  <si>
    <t>视频去重商品客户数</t>
  </si>
  <si>
    <t>视频去重商品客户数28</t>
  </si>
  <si>
    <t>视频点击率</t>
  </si>
  <si>
    <t>视频点击率29</t>
  </si>
  <si>
    <t>视频转化率</t>
  </si>
  <si>
    <t>视频转化率30</t>
  </si>
  <si>
    <t>根据PID，筛选"商务还是剪辑"为商务的计数量</t>
  </si>
  <si>
    <t>商品=全渠道商品的商品标题</t>
  </si>
  <si>
    <t>商品</t>
  </si>
  <si>
    <t>商务挂车量</t>
  </si>
  <si>
    <t>根据PID，筛选"商务还是剪辑"为剪辑的计数量</t>
  </si>
  <si>
    <t>剪辑挂车量</t>
  </si>
  <si>
    <t>合计挂车量=商务挂车量+剪辑挂车量</t>
  </si>
  <si>
    <t>合计挂车量</t>
  </si>
  <si>
    <t>根据PID，筛选"投放类型"为GMVMAX的计数量</t>
  </si>
  <si>
    <t>PID=提取Product campaign data表的广告计划名称的以"-"分隔的最后一个</t>
  </si>
  <si>
    <t>成本</t>
  </si>
  <si>
    <t>GMVMAX消耗</t>
  </si>
  <si>
    <t>SKU 订单数</t>
  </si>
  <si>
    <t>广告订单数</t>
  </si>
  <si>
    <t>总收入</t>
  </si>
  <si>
    <t>广告GMV</t>
  </si>
  <si>
    <t>总ACOAS=财务GMV/GMVMAX消耗</t>
  </si>
  <si>
    <t>总ACOAS</t>
  </si>
  <si>
    <t>提取Paid Time的日期</t>
  </si>
  <si>
    <t>Paid Time</t>
  </si>
  <si>
    <t>全部笔订单-》Seller SKU</t>
  </si>
  <si>
    <t>父ASIN</t>
  </si>
  <si>
    <r>
      <rPr>
        <sz val="11"/>
        <color theme="1"/>
        <rFont val="宋体"/>
        <charset val="134"/>
        <scheme val="minor"/>
      </rPr>
      <t xml:space="preserve">SUMIFS(订单完整!$Q:$Q,订单完整!A:A,D2)-SUMIFS(订单完整!$Q:$Q,订单完整!A:A,D2,订单完整!$H:$H,"Cancel")
</t>
    </r>
    <r>
      <rPr>
        <sz val="11"/>
        <color rgb="FFFF0000"/>
        <rFont val="宋体"/>
        <charset val="134"/>
        <scheme val="minor"/>
      </rPr>
      <t>筛选"Cancelation/Return Type"不为Cancel，根据PID计算SKU Subtotal Before Discount的总和</t>
    </r>
  </si>
  <si>
    <t>Cancelation/Return Type
SKU Subtotal Before Discount</t>
  </si>
  <si>
    <t>4
13</t>
  </si>
  <si>
    <t>营业总额</t>
  </si>
  <si>
    <r>
      <rPr>
        <sz val="11"/>
        <color theme="1"/>
        <rFont val="宋体"/>
        <charset val="134"/>
        <scheme val="minor"/>
      </rPr>
      <t xml:space="preserve">SUMIFS(订单完整!$S:$S,订单完整!A:A,D2)-SUMIFS(订单完整!$S:$S,订单完整!A:A,D2,订单完整!$H:$H,"Cancel")
</t>
    </r>
    <r>
      <rPr>
        <sz val="11"/>
        <color rgb="FFFF0000"/>
        <rFont val="宋体"/>
        <charset val="134"/>
        <scheme val="minor"/>
      </rPr>
      <t xml:space="preserve">
筛选"Cancelation/Return Type"不为Cancel，根据PID计算SKU Seller Discount的总和</t>
    </r>
  </si>
  <si>
    <t>Cancelation/Return Type
SKU Seller Discount</t>
  </si>
  <si>
    <t>4
15</t>
  </si>
  <si>
    <t>商家折扣</t>
  </si>
  <si>
    <r>
      <rPr>
        <sz val="11"/>
        <color theme="1"/>
        <rFont val="宋体"/>
        <charset val="134"/>
        <scheme val="minor"/>
      </rPr>
      <t xml:space="preserve">SUMIFS(订单完整!$V:$V,订单完整!$A:$A,D2)-SUMIFS(订单完整!$V:$V,订单完整!$A:$A,D2,订单完整!$H:$H,"Cancel")-(SUMIFS(订单完整!$W:$W,订单完整!$A:$A,D2)-SUMIFS(订单完整!$W:$W,订单完整!$A:$A,D2,订单完整!$H:$H,"Cancel"))
</t>
    </r>
    <r>
      <rPr>
        <sz val="11"/>
        <color rgb="FFFF0000"/>
        <rFont val="宋体"/>
        <charset val="134"/>
        <scheme val="minor"/>
      </rPr>
      <t xml:space="preserve">
筛选"Cancelation/Return Type"不为Cancel，根据PID计算（Original Shipping Fee-Shipping Fee Seller Discount）的总和</t>
    </r>
  </si>
  <si>
    <t>Cancelation/Return Type
Original Shipping Fee
Shipping Fee Seller Discount</t>
  </si>
  <si>
    <t>4
18
19</t>
  </si>
  <si>
    <t>运费</t>
  </si>
  <si>
    <t>总GMV=营业总额-商家折扣+运费</t>
  </si>
  <si>
    <t>筛选"Cancelation/Return Type"不为Cancel，"Order Amount"不为0，根据PID计算Quantity
的总和</t>
  </si>
  <si>
    <t>Cancelation/Return Type
Quantity
Order Amount</t>
  </si>
  <si>
    <t>4
10
25</t>
  </si>
  <si>
    <t>单量</t>
  </si>
  <si>
    <r>
      <rPr>
        <sz val="11"/>
        <color theme="1"/>
        <rFont val="宋体"/>
        <charset val="134"/>
        <scheme val="minor"/>
      </rPr>
      <t xml:space="preserve">SUMIFS(订单完整!$R:$R,订单完整!A:A,D2)-SUMIFS(订单完整!$R:$R,订单完整!A:A,D2,订单完整!$H:$H,"Cancel")
</t>
    </r>
    <r>
      <rPr>
        <sz val="11"/>
        <color rgb="FFFF0000"/>
        <rFont val="宋体"/>
        <charset val="134"/>
        <scheme val="minor"/>
      </rPr>
      <t xml:space="preserve">
筛选"Cancelation/Return Type"不为Cancel，根据PID计算SKU Platform Discount的总和</t>
    </r>
  </si>
  <si>
    <t>Cancelation/Return Type
SKU Platform Discount</t>
  </si>
  <si>
    <t>4
14</t>
  </si>
  <si>
    <t>补贴</t>
  </si>
  <si>
    <t>每单补贴=补贴/单量,取小数点两位数</t>
  </si>
  <si>
    <t>店铺=导出的店铺，需要人工设置</t>
  </si>
  <si>
    <t>店铺</t>
  </si>
  <si>
    <t>筛选"Cancelation/Return Type"不为Cancel，根据PID计算(Shipping Fee After Discount+SKU Subtotal After Discount)的总和</t>
  </si>
  <si>
    <t>Cancelation/Return Type
SKU Subtotal After Discount
Shipping Fee After Discount</t>
  </si>
  <si>
    <t>4
16
17</t>
  </si>
  <si>
    <t>实付总价（折扣价-补贴+运费）</t>
  </si>
  <si>
    <t>客单价（实付总价/单量）=实付总价（折扣价-补贴+运费）/单量,取小数点两位数</t>
  </si>
  <si>
    <t>需求</t>
  </si>
  <si>
    <t>需求一</t>
  </si>
  <si>
    <r>
      <rPr>
        <sz val="11"/>
        <color theme="1"/>
        <rFont val="宋体"/>
        <charset val="134"/>
        <scheme val="minor"/>
      </rPr>
      <t xml:space="preserve">下午16.00后，根据需求时间，下载源数据路径的5个表格
店铺：
</t>
    </r>
    <r>
      <rPr>
        <sz val="11"/>
        <color rgb="FFFF0000"/>
        <rFont val="宋体"/>
        <charset val="134"/>
        <scheme val="minor"/>
      </rPr>
      <t>美国TK-艾斯特尼-美区跨境1店（先做）</t>
    </r>
    <r>
      <rPr>
        <sz val="11"/>
        <color theme="1"/>
        <rFont val="宋体"/>
        <charset val="134"/>
        <scheme val="minor"/>
      </rPr>
      <t xml:space="preserve">
美国TK-艾斯特尼-美区跨境2店
</t>
    </r>
    <r>
      <rPr>
        <sz val="11"/>
        <color rgb="FFFF0000"/>
        <rFont val="宋体"/>
        <charset val="134"/>
        <scheme val="minor"/>
      </rPr>
      <t>美国TK-艾斯特尼-美区跨境3店（先做）
美国TK-艾斯特尼-英国直邮店:GB（先做）</t>
    </r>
  </si>
  <si>
    <t>需求二</t>
  </si>
  <si>
    <r>
      <rPr>
        <sz val="11"/>
        <color theme="1"/>
        <rFont val="宋体"/>
        <charset val="134"/>
        <scheme val="minor"/>
      </rPr>
      <t xml:space="preserve">根据需求一的表格和映射表，参照1店PID维度的数据监测工具表-7天数据-》数据看板，做一个数据看板
店铺：
</t>
    </r>
    <r>
      <rPr>
        <sz val="11"/>
        <color rgb="FFFF0000"/>
        <rFont val="宋体"/>
        <charset val="134"/>
        <scheme val="minor"/>
      </rPr>
      <t>美国TK-艾斯特尼-美区跨境1店（先做）</t>
    </r>
    <r>
      <rPr>
        <sz val="11"/>
        <color theme="1"/>
        <rFont val="宋体"/>
        <charset val="134"/>
        <scheme val="minor"/>
      </rPr>
      <t xml:space="preserve">
美国TK-艾斯特尼-美区跨境2店
</t>
    </r>
    <r>
      <rPr>
        <sz val="11"/>
        <color rgb="FFFF0000"/>
        <rFont val="宋体"/>
        <charset val="134"/>
        <scheme val="minor"/>
      </rPr>
      <t>美国TK-艾斯特尼-美区跨境3店（先做）
美国TK-艾斯特尼-英国直邮店:GB（先做）</t>
    </r>
  </si>
  <si>
    <t>需求三</t>
  </si>
  <si>
    <r>
      <rPr>
        <sz val="11"/>
        <color theme="1"/>
        <rFont val="宋体"/>
        <charset val="134"/>
        <scheme val="minor"/>
      </rPr>
      <t xml:space="preserve">根据需求一的表格和映射表，参照1店PID维度的数据监测工具表-7天数据-》GMV计算，做一个数据表
店铺：
</t>
    </r>
    <r>
      <rPr>
        <sz val="11"/>
        <color rgb="FFFF0000"/>
        <rFont val="宋体"/>
        <charset val="134"/>
        <scheme val="minor"/>
      </rPr>
      <t>美国TK-艾斯特尼-美区跨境1店（先做）</t>
    </r>
    <r>
      <rPr>
        <sz val="11"/>
        <color theme="1"/>
        <rFont val="宋体"/>
        <charset val="134"/>
        <scheme val="minor"/>
      </rPr>
      <t xml:space="preserve">
美国TK-艾斯特尼-美区跨境2店
</t>
    </r>
    <r>
      <rPr>
        <sz val="11"/>
        <color rgb="FFFF0000"/>
        <rFont val="宋体"/>
        <charset val="134"/>
        <scheme val="minor"/>
      </rPr>
      <t>美国TK-艾斯特尼-美区跨境3店（先做）
美国TK-艾斯特尼-英国直邮店:GB（先做）</t>
    </r>
  </si>
  <si>
    <t>product_list_</t>
  </si>
  <si>
    <t>product_list-全部</t>
  </si>
  <si>
    <t>F</t>
  </si>
  <si>
    <t>O</t>
  </si>
  <si>
    <t>M</t>
  </si>
  <si>
    <t>L</t>
  </si>
  <si>
    <t>G+J</t>
  </si>
  <si>
    <t>商家直播+商家视频+联盟视频（达人视频+达人直播）+商家商品卡</t>
  </si>
  <si>
    <t>H+I</t>
  </si>
  <si>
    <t>商品卡GMV占比=商品卡 GMV/（商家直播GMV+商家视频GMV+联盟视频GMV+商家商品卡GMV）,取小数点两位数的百分比</t>
  </si>
  <si>
    <t>直播GMV占比=(商家直播 GMV+达人直播GMV)/（商家直播GMV+商家视频GMV+联盟视频GMV+商家商品卡GMV）,取小数点两位数的百分比</t>
  </si>
  <si>
    <t>短视频GMV占比=（商家视频+达人视频 GMV）/（商家直播GMV+商家视频GMV+联盟视频GMV+商家商品卡GMV）,取小数点两位数的百分比</t>
  </si>
  <si>
    <t>product_list_商家商品卡</t>
  </si>
  <si>
    <t>I</t>
  </si>
  <si>
    <t>字段不要</t>
  </si>
  <si>
    <t>N</t>
  </si>
  <si>
    <t>W</t>
  </si>
  <si>
    <t>product_list_联盟 + product_list_商家直播</t>
  </si>
  <si>
    <t>直播总GMV</t>
  </si>
  <si>
    <t>product_list_联盟视频（G列）+product_list_商家直播（F列</t>
  </si>
  <si>
    <t>直播总曝光次数</t>
  </si>
  <si>
    <t>product_list_联盟视频（AC列）+product_list_商家直播（M列)</t>
  </si>
  <si>
    <t>(达人直播点击率+商家直播点击率)/2 取小数点两位数</t>
  </si>
  <si>
    <t>直播总点击率</t>
  </si>
  <si>
    <t>product_list_联盟视频（AQ列）+product_list_商家直播（O列)</t>
  </si>
  <si>
    <t>(达人直播转化率+商家直播转化率)/2 取小数点两位数</t>
  </si>
  <si>
    <t>直播总转化率</t>
  </si>
  <si>
    <t>product_list_联盟视频（AZ）+product_list_商家直播（X列)</t>
  </si>
  <si>
    <t>product_list_商家直播</t>
  </si>
  <si>
    <t>商家直播 GMV</t>
  </si>
  <si>
    <t>商家直播商品成交件数</t>
  </si>
  <si>
    <t>商家直播曝光次数</t>
  </si>
  <si>
    <t>商家直播的页面浏览次数</t>
  </si>
  <si>
    <t>商家直播的去重页面浏览次数</t>
  </si>
  <si>
    <t>商家直播去重商品客户数</t>
  </si>
  <si>
    <t>商家直播点击率</t>
  </si>
  <si>
    <t>商家直播转化率</t>
  </si>
  <si>
    <t>X</t>
  </si>
  <si>
    <t xml:space="preserve">product_list_联盟 </t>
  </si>
  <si>
    <t>达人直播 GMV</t>
  </si>
  <si>
    <t>G</t>
  </si>
  <si>
    <t>达人直播曝光次数</t>
  </si>
  <si>
    <t>AC</t>
  </si>
  <si>
    <t>达人直播点击率</t>
  </si>
  <si>
    <t>AE</t>
  </si>
  <si>
    <t>达人直播转化率</t>
  </si>
  <si>
    <t>AN</t>
  </si>
  <si>
    <t>product_list_联盟 + product_list_商家视频</t>
  </si>
  <si>
    <t>视频总GMV</t>
  </si>
  <si>
    <t>H</t>
  </si>
  <si>
    <t>视频总曝光次数</t>
  </si>
  <si>
    <t>Q</t>
  </si>
  <si>
    <t>(达人视频点击率+商家视频点击率)/2 取小数点两位数</t>
  </si>
  <si>
    <t>视频总点击率</t>
  </si>
  <si>
    <t>S</t>
  </si>
  <si>
    <t>(达人视频转化率+商家视频转化率)/2 取小数点两位数</t>
  </si>
  <si>
    <t>视频总转化率</t>
  </si>
  <si>
    <t>AB</t>
  </si>
  <si>
    <t>product_list_商家视频</t>
  </si>
  <si>
    <r>
      <rPr>
        <sz val="11"/>
        <color theme="1"/>
        <rFont val="SimSun"/>
        <charset val="134"/>
      </rPr>
      <t>商家视频</t>
    </r>
    <r>
      <rPr>
        <sz val="11"/>
        <color theme="1"/>
        <rFont val="Calibri"/>
        <charset val="134"/>
      </rPr>
      <t xml:space="preserve"> GMV</t>
    </r>
  </si>
  <si>
    <t>商家视频商品成交件数</t>
  </si>
  <si>
    <t>商家视频曝光次数</t>
  </si>
  <si>
    <t>商家视频点击率</t>
  </si>
  <si>
    <t>商家视频转化率</t>
  </si>
  <si>
    <t>达人视频 GMV</t>
  </si>
  <si>
    <t>达人视频曝光次数</t>
  </si>
  <si>
    <t>达人视频点击率</t>
  </si>
  <si>
    <t>达人视频转化率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</si>
</sst>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3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SimSun"/>
      <charset val="134"/>
    </font>
    <font>
      <sz val="9"/>
      <color theme="1"/>
      <name val="微软雅黑"/>
      <charset val="134"/>
    </font>
    <font>
      <sz val="11"/>
      <color theme="1"/>
      <name val="Calibri"/>
      <charset val="134"/>
    </font>
    <font>
      <sz val="11"/>
      <color rgb="FFFF0000"/>
      <name val="宋体"/>
      <charset val="134"/>
      <scheme val="minor"/>
    </font>
    <font>
      <b/>
      <sz val="9"/>
      <color rgb="FFFF0000"/>
      <name val="微软雅黑"/>
      <charset val="134"/>
    </font>
    <font>
      <sz val="11"/>
      <color theme="1"/>
      <name val="宋体"/>
      <charset val="134"/>
    </font>
    <font>
      <sz val="11"/>
      <color rgb="FF000000"/>
      <name val="Calibri"/>
      <charset val="134"/>
    </font>
    <font>
      <b/>
      <sz val="16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5" borderId="5" applyNumberFormat="0" applyAlignment="0" applyProtection="0">
      <alignment vertical="center"/>
    </xf>
    <xf numFmtId="0" fontId="23" fillId="6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58" fontId="3" fillId="0" borderId="1" xfId="0" applyNumberFormat="1" applyFont="1" applyFill="1" applyBorder="1" applyAlignment="1"/>
    <xf numFmtId="0" fontId="4" fillId="0" borderId="1" xfId="0" applyFont="1" applyFill="1" applyBorder="1" applyAlignment="1">
      <alignment horizontal="left" wrapText="1"/>
    </xf>
    <xf numFmtId="0" fontId="0" fillId="0" borderId="1" xfId="0" applyBorder="1" applyAlignment="1">
      <alignment vertical="center" wrapText="1"/>
    </xf>
    <xf numFmtId="0" fontId="5" fillId="0" borderId="1" xfId="0" applyFont="1" applyFill="1" applyBorder="1" applyAlignment="1"/>
    <xf numFmtId="0" fontId="5" fillId="0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0" fontId="4" fillId="0" borderId="1" xfId="3" applyNumberFormat="1" applyFont="1" applyFill="1" applyBorder="1" applyAlignment="1">
      <alignment horizontal="left" wrapText="1"/>
    </xf>
    <xf numFmtId="176" fontId="4" fillId="0" borderId="1" xfId="0" applyNumberFormat="1" applyFont="1" applyFill="1" applyBorder="1" applyAlignment="1">
      <alignment horizontal="left" wrapText="1"/>
    </xf>
    <xf numFmtId="0" fontId="3" fillId="0" borderId="1" xfId="0" applyFont="1" applyFill="1" applyBorder="1" applyAlignment="1">
      <alignment wrapText="1"/>
    </xf>
    <xf numFmtId="177" fontId="7" fillId="0" borderId="1" xfId="0" applyNumberFormat="1" applyFont="1" applyFill="1" applyBorder="1" applyAlignment="1">
      <alignment horizontal="left" wrapText="1"/>
    </xf>
    <xf numFmtId="0" fontId="8" fillId="0" borderId="1" xfId="0" applyFont="1" applyFill="1" applyBorder="1" applyAlignment="1">
      <alignment wrapText="1"/>
    </xf>
    <xf numFmtId="0" fontId="5" fillId="0" borderId="1" xfId="0" applyFont="1" applyFill="1" applyBorder="1" applyAlignment="1">
      <alignment wrapText="1"/>
    </xf>
    <xf numFmtId="0" fontId="9" fillId="0" borderId="0" xfId="0" applyFont="1" applyAlignment="1"/>
    <xf numFmtId="10" fontId="4" fillId="0" borderId="1" xfId="0" applyNumberFormat="1" applyFont="1" applyFill="1" applyBorder="1" applyAlignment="1">
      <alignment horizontal="left" wrapText="1"/>
    </xf>
    <xf numFmtId="0" fontId="0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zoomScale="85" zoomScaleNormal="85" workbookViewId="0">
      <selection activeCell="D4" sqref="D4"/>
    </sheetView>
  </sheetViews>
  <sheetFormatPr defaultColWidth="9" defaultRowHeight="16.8" outlineLevelCol="4"/>
  <cols>
    <col min="1" max="1" width="27.3461538461538" customWidth="1"/>
    <col min="2" max="2" width="53.375" customWidth="1"/>
    <col min="3" max="3" width="35.0673076923077" customWidth="1"/>
    <col min="4" max="4" width="100.480769230769" customWidth="1"/>
    <col min="5" max="5" width="83.875" customWidth="1"/>
  </cols>
  <sheetData>
    <row r="1" s="25" customFormat="1" ht="23.2" spans="1:5">
      <c r="A1" s="26" t="s">
        <v>0</v>
      </c>
      <c r="B1" s="26" t="s">
        <v>1</v>
      </c>
      <c r="C1" s="26" t="s">
        <v>2</v>
      </c>
      <c r="D1" s="26"/>
      <c r="E1" s="26"/>
    </row>
    <row r="2" ht="221" customHeight="1" spans="1:5">
      <c r="A2" s="25">
        <v>1</v>
      </c>
      <c r="B2" s="27" t="s">
        <v>3</v>
      </c>
      <c r="C2" t="s">
        <v>4</v>
      </c>
      <c r="D2" s="24" t="s">
        <v>5</v>
      </c>
      <c r="E2" t="str">
        <f>_xlfn.DISPIMG("ID_47E28A18E22C4E58853EBA4457933D70",1)</f>
        <v>=DISPIMG("ID_47E28A18E22C4E58853EBA4457933D70",1)</v>
      </c>
    </row>
    <row r="3" ht="110" customHeight="1" spans="1:5">
      <c r="A3" s="25"/>
      <c r="B3" s="27"/>
      <c r="C3" t="s">
        <v>6</v>
      </c>
      <c r="D3" s="24" t="s">
        <v>7</v>
      </c>
      <c r="E3" t="str">
        <f>_xlfn.DISPIMG("ID_524544A25F434BE692F6422201DCE6EA",1)</f>
        <v>=DISPIMG("ID_524544A25F434BE692F6422201DCE6EA",1)</v>
      </c>
    </row>
    <row r="4" ht="255" customHeight="1" spans="1:5">
      <c r="A4" s="25">
        <v>2</v>
      </c>
      <c r="B4" s="28" t="s">
        <v>8</v>
      </c>
      <c r="C4" t="s">
        <v>4</v>
      </c>
      <c r="D4" s="24" t="s">
        <v>9</v>
      </c>
      <c r="E4" s="29" t="str">
        <f>_xlfn.DISPIMG("ID_93E8E90CB76F44929F7801BAD0384DEE",1)</f>
        <v>=DISPIMG("ID_93E8E90CB76F44929F7801BAD0384DEE",1)</v>
      </c>
    </row>
    <row r="5" ht="349.6" spans="1:5">
      <c r="A5" s="25"/>
      <c r="B5" s="28"/>
      <c r="C5" t="s">
        <v>6</v>
      </c>
      <c r="D5" s="24" t="s">
        <v>10</v>
      </c>
      <c r="E5" t="str">
        <f>_xlfn.DISPIMG("ID_C2BA9B175E484B55916411C8B8A66818",1)</f>
        <v>=DISPIMG("ID_C2BA9B175E484B55916411C8B8A66818",1)</v>
      </c>
    </row>
    <row r="6" ht="226.2" spans="1:5">
      <c r="A6" s="25">
        <v>3</v>
      </c>
      <c r="B6" s="28" t="s">
        <v>11</v>
      </c>
      <c r="C6" t="s">
        <v>4</v>
      </c>
      <c r="D6" s="24" t="s">
        <v>12</v>
      </c>
      <c r="E6" t="str">
        <f>_xlfn.DISPIMG("ID_5845D95AA9974C9DA9B909DF0440FAF1",1)</f>
        <v>=DISPIMG("ID_5845D95AA9974C9DA9B909DF0440FAF1",1)</v>
      </c>
    </row>
    <row r="7" ht="317.9" spans="1:5">
      <c r="A7" s="25"/>
      <c r="B7" s="28"/>
      <c r="C7" t="s">
        <v>6</v>
      </c>
      <c r="D7" s="2" t="s">
        <v>13</v>
      </c>
      <c r="E7" t="str">
        <f>_xlfn.DISPIMG("ID_4B35E757C656446EADC45BF168C106CF",1)</f>
        <v>=DISPIMG("ID_4B35E757C656446EADC45BF168C106CF",1)</v>
      </c>
    </row>
    <row r="8" ht="169.9" spans="1:5">
      <c r="A8" s="25">
        <v>4</v>
      </c>
      <c r="B8" s="28" t="s">
        <v>14</v>
      </c>
      <c r="C8" t="s">
        <v>4</v>
      </c>
      <c r="D8" s="24" t="s">
        <v>15</v>
      </c>
      <c r="E8" t="str">
        <f>_xlfn.DISPIMG("ID_0A86FA29A247416F900D94C299BE7517",1)</f>
        <v>=DISPIMG("ID_0A86FA29A247416F900D94C299BE7517",1)</v>
      </c>
    </row>
    <row r="9" ht="260.4" spans="1:5">
      <c r="A9" s="25"/>
      <c r="B9" s="28"/>
      <c r="C9" t="s">
        <v>6</v>
      </c>
      <c r="D9" s="2" t="s">
        <v>16</v>
      </c>
      <c r="E9" t="str">
        <f>_xlfn.DISPIMG("ID_DEA75D5D237240C88982A8E71FD9FF70",1)</f>
        <v>=DISPIMG("ID_DEA75D5D237240C88982A8E71FD9FF70",1)</v>
      </c>
    </row>
    <row r="10" ht="236.05" spans="1:5">
      <c r="A10" s="25">
        <v>5</v>
      </c>
      <c r="B10" s="27" t="s">
        <v>17</v>
      </c>
      <c r="C10" t="s">
        <v>4</v>
      </c>
      <c r="D10" s="24" t="s">
        <v>18</v>
      </c>
      <c r="E10" t="str">
        <f>_xlfn.DISPIMG("ID_C9B97F7E9372494CB1E4070BAC1CC710",1)</f>
        <v>=DISPIMG("ID_C9B97F7E9372494CB1E4070BAC1CC710",1)</v>
      </c>
    </row>
    <row r="11" ht="268.85" spans="1:5">
      <c r="A11" s="25"/>
      <c r="B11" s="27"/>
      <c r="C11" t="s">
        <v>6</v>
      </c>
      <c r="D11" s="24" t="s">
        <v>19</v>
      </c>
      <c r="E11" t="str">
        <f>_xlfn.DISPIMG("ID_C1F52B7C295D4DC8A01C2A7AA6287E56",1)</f>
        <v>=DISPIMG("ID_C1F52B7C295D4DC8A01C2A7AA6287E56",1)</v>
      </c>
    </row>
  </sheetData>
  <mergeCells count="11">
    <mergeCell ref="C1:E1"/>
    <mergeCell ref="A2:A3"/>
    <mergeCell ref="A4:A5"/>
    <mergeCell ref="A6:A7"/>
    <mergeCell ref="A8:A9"/>
    <mergeCell ref="A10:A11"/>
    <mergeCell ref="B2:B3"/>
    <mergeCell ref="B4:B5"/>
    <mergeCell ref="B6:B7"/>
    <mergeCell ref="B8:B9"/>
    <mergeCell ref="B10:B1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5"/>
  <sheetViews>
    <sheetView zoomScale="85" zoomScaleNormal="85" topLeftCell="B1" workbookViewId="0">
      <pane ySplit="3" topLeftCell="A4" activePane="bottomLeft" state="frozen"/>
      <selection/>
      <selection pane="bottomLeft" activeCell="A1" sqref="$A1:$XFD1048576"/>
    </sheetView>
  </sheetViews>
  <sheetFormatPr defaultColWidth="9" defaultRowHeight="16.8"/>
  <cols>
    <col min="1" max="1" width="77.75" style="2" customWidth="1"/>
    <col min="2" max="2" width="44.875" style="2" customWidth="1"/>
    <col min="3" max="3" width="45.875" style="2" customWidth="1"/>
    <col min="4" max="4" width="26.25" style="2" customWidth="1"/>
    <col min="5" max="5" width="19.625" style="1" customWidth="1"/>
    <col min="6" max="6" width="47.75" style="2" customWidth="1"/>
    <col min="7" max="7" width="27.75" style="2" customWidth="1"/>
    <col min="8" max="8" width="30.875" style="2" customWidth="1"/>
    <col min="9" max="11" width="9" style="2"/>
    <col min="12" max="12" width="12.625" style="2"/>
    <col min="13" max="13" width="9" style="2"/>
    <col min="14" max="14" width="9.375" style="2"/>
    <col min="15" max="16384" width="9" style="2"/>
  </cols>
  <sheetData>
    <row r="1" s="1" customFormat="1" spans="1:9">
      <c r="A1" s="3"/>
      <c r="B1" s="3"/>
      <c r="C1" s="3"/>
      <c r="D1" s="3"/>
      <c r="E1" s="3"/>
      <c r="F1" s="3"/>
      <c r="G1" s="3"/>
      <c r="H1" s="3"/>
      <c r="I1" s="3"/>
    </row>
    <row r="2" s="1" customFormat="1" spans="1:9">
      <c r="A2" s="3"/>
      <c r="B2" s="3"/>
      <c r="C2" s="3"/>
      <c r="D2" s="3"/>
      <c r="E2" s="3"/>
      <c r="F2" s="3"/>
      <c r="G2" s="3"/>
      <c r="H2" s="3"/>
      <c r="I2" s="3"/>
    </row>
    <row r="3" s="1" customFormat="1" ht="17" spans="1:9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/>
    </row>
    <row r="4" s="1" customFormat="1" ht="64.75" spans="1:9">
      <c r="A4" s="5" t="s">
        <v>28</v>
      </c>
      <c r="B4" s="5"/>
      <c r="C4" s="5" t="s">
        <v>3</v>
      </c>
      <c r="D4" s="5" t="str">
        <f>_xlfn.DISPIMG("ID_179796194998448CA855ABE4C7F5F5D0",1)</f>
        <v>=DISPIMG("ID_179796194998448CA855ABE4C7F5F5D0",1)</v>
      </c>
      <c r="E4" s="5"/>
      <c r="F4" s="5" t="s">
        <v>29</v>
      </c>
      <c r="G4" s="6" t="s">
        <v>30</v>
      </c>
      <c r="H4" s="5"/>
      <c r="I4" s="5"/>
    </row>
    <row r="5" s="1" customFormat="1" ht="34" spans="1:9">
      <c r="A5" s="5"/>
      <c r="B5" s="5"/>
      <c r="C5" s="5" t="s">
        <v>3</v>
      </c>
      <c r="D5" s="5" t="s">
        <v>31</v>
      </c>
      <c r="E5" s="5"/>
      <c r="F5" s="5" t="s">
        <v>29</v>
      </c>
      <c r="G5" s="7" t="s">
        <v>32</v>
      </c>
      <c r="H5" s="5"/>
      <c r="I5" s="5"/>
    </row>
    <row r="6" s="2" customFormat="1" ht="34" spans="1:9">
      <c r="A6" s="8"/>
      <c r="B6" s="8" t="s">
        <v>33</v>
      </c>
      <c r="C6" s="5" t="s">
        <v>14</v>
      </c>
      <c r="D6" s="8" t="s">
        <v>34</v>
      </c>
      <c r="E6" s="5"/>
      <c r="F6" s="5" t="s">
        <v>29</v>
      </c>
      <c r="G6" s="7" t="s">
        <v>35</v>
      </c>
      <c r="H6" s="8"/>
      <c r="I6" s="8"/>
    </row>
    <row r="7" s="2" customFormat="1" ht="34" spans="1:9">
      <c r="A7" s="8"/>
      <c r="B7" s="8" t="s">
        <v>36</v>
      </c>
      <c r="C7" s="5" t="s">
        <v>37</v>
      </c>
      <c r="D7" s="8" t="s">
        <v>38</v>
      </c>
      <c r="E7" s="5"/>
      <c r="F7" s="5" t="s">
        <v>29</v>
      </c>
      <c r="G7" s="7" t="s">
        <v>39</v>
      </c>
      <c r="H7" s="8"/>
      <c r="I7" s="8"/>
    </row>
    <row r="8" s="2" customFormat="1" ht="34" spans="1:9">
      <c r="B8" s="8" t="s">
        <v>32</v>
      </c>
      <c r="C8" s="5" t="s">
        <v>40</v>
      </c>
      <c r="D8" s="2" t="s">
        <v>41</v>
      </c>
      <c r="E8" s="1"/>
      <c r="F8" s="5" t="s">
        <v>29</v>
      </c>
      <c r="G8" s="7" t="s">
        <v>42</v>
      </c>
      <c r="H8" s="8"/>
      <c r="I8" s="8"/>
    </row>
    <row r="9" s="2" customFormat="1" ht="34" spans="1:9">
      <c r="A9" s="8"/>
      <c r="B9" s="8" t="s">
        <v>32</v>
      </c>
      <c r="C9" s="5" t="s">
        <v>40</v>
      </c>
      <c r="D9" s="8" t="s">
        <v>43</v>
      </c>
      <c r="E9" s="5"/>
      <c r="F9" s="5" t="s">
        <v>29</v>
      </c>
      <c r="G9" s="7" t="s">
        <v>44</v>
      </c>
      <c r="H9" s="8"/>
      <c r="I9" s="8"/>
    </row>
    <row r="10" s="2" customFormat="1" ht="34" spans="1:9">
      <c r="A10" s="8"/>
      <c r="B10" s="8" t="s">
        <v>32</v>
      </c>
      <c r="C10" s="5" t="s">
        <v>40</v>
      </c>
      <c r="D10" s="7" t="s">
        <v>45</v>
      </c>
      <c r="E10" s="5"/>
      <c r="F10" s="5" t="s">
        <v>29</v>
      </c>
      <c r="G10" s="7" t="s">
        <v>46</v>
      </c>
      <c r="H10" s="8"/>
      <c r="I10" s="8"/>
    </row>
    <row r="11" s="2" customFormat="1" ht="34" spans="1:9">
      <c r="A11" s="8"/>
      <c r="B11" s="8" t="s">
        <v>47</v>
      </c>
      <c r="C11" s="5" t="s">
        <v>3</v>
      </c>
      <c r="D11" s="9" t="s">
        <v>48</v>
      </c>
      <c r="E11" s="10">
        <v>4</v>
      </c>
      <c r="F11" s="5" t="s">
        <v>29</v>
      </c>
      <c r="G11" s="7" t="s">
        <v>49</v>
      </c>
      <c r="H11" s="8"/>
      <c r="I11" s="8"/>
    </row>
    <row r="12" s="2" customFormat="1" ht="34" spans="1:9">
      <c r="A12" s="8"/>
      <c r="B12" s="8" t="s">
        <v>47</v>
      </c>
      <c r="C12" s="5" t="s">
        <v>3</v>
      </c>
      <c r="D12" s="9" t="s">
        <v>50</v>
      </c>
      <c r="E12" s="10">
        <v>5</v>
      </c>
      <c r="F12" s="5" t="s">
        <v>29</v>
      </c>
      <c r="G12" s="7" t="s">
        <v>51</v>
      </c>
      <c r="H12" s="8"/>
      <c r="I12" s="8"/>
    </row>
    <row r="13" s="2" customFormat="1" ht="34" spans="1:9">
      <c r="A13" s="8"/>
      <c r="B13" s="8" t="s">
        <v>47</v>
      </c>
      <c r="C13" s="5" t="s">
        <v>3</v>
      </c>
      <c r="D13" s="9" t="s">
        <v>52</v>
      </c>
      <c r="E13" s="10">
        <v>6</v>
      </c>
      <c r="F13" s="5" t="s">
        <v>29</v>
      </c>
      <c r="G13" s="7" t="s">
        <v>53</v>
      </c>
      <c r="H13" s="8"/>
      <c r="I13" s="8"/>
    </row>
    <row r="14" s="2" customFormat="1" ht="34" spans="1:9">
      <c r="A14" s="8"/>
      <c r="B14" s="8" t="s">
        <v>47</v>
      </c>
      <c r="C14" s="5" t="s">
        <v>3</v>
      </c>
      <c r="D14" s="8" t="s">
        <v>54</v>
      </c>
      <c r="E14" s="5">
        <v>32</v>
      </c>
      <c r="F14" s="5" t="s">
        <v>29</v>
      </c>
      <c r="G14" s="7" t="s">
        <v>55</v>
      </c>
      <c r="H14" s="8"/>
      <c r="I14" s="8"/>
    </row>
    <row r="15" s="2" customFormat="1" ht="34" spans="1:9">
      <c r="A15" s="11"/>
      <c r="B15" s="8" t="s">
        <v>47</v>
      </c>
      <c r="C15" s="5" t="s">
        <v>3</v>
      </c>
      <c r="D15" s="8" t="s">
        <v>56</v>
      </c>
      <c r="E15" s="5">
        <v>16</v>
      </c>
      <c r="F15" s="5" t="s">
        <v>29</v>
      </c>
      <c r="G15" s="7" t="s">
        <v>57</v>
      </c>
      <c r="H15" s="8"/>
      <c r="I15" s="8"/>
    </row>
    <row r="16" s="2" customFormat="1" ht="34" spans="1:9">
      <c r="A16" s="8"/>
      <c r="B16" s="8" t="s">
        <v>47</v>
      </c>
      <c r="C16" s="5" t="s">
        <v>3</v>
      </c>
      <c r="D16" s="8" t="s">
        <v>58</v>
      </c>
      <c r="E16" s="5">
        <v>24</v>
      </c>
      <c r="F16" s="5" t="s">
        <v>29</v>
      </c>
      <c r="G16" s="7" t="s">
        <v>59</v>
      </c>
      <c r="H16" s="8"/>
      <c r="I16" s="8"/>
    </row>
    <row r="17" s="2" customFormat="1" ht="34" spans="1:9">
      <c r="A17" s="12" t="s">
        <v>60</v>
      </c>
      <c r="B17" s="8"/>
      <c r="C17" s="5"/>
      <c r="D17" s="8"/>
      <c r="E17" s="5"/>
      <c r="F17" s="5" t="s">
        <v>29</v>
      </c>
      <c r="G17" s="13" t="s">
        <v>61</v>
      </c>
      <c r="H17" s="8"/>
      <c r="I17" s="8"/>
    </row>
    <row r="18" s="2" customFormat="1" ht="34" spans="1:9">
      <c r="A18" s="12" t="s">
        <v>62</v>
      </c>
      <c r="B18" s="8"/>
      <c r="C18" s="5"/>
      <c r="D18" s="8"/>
      <c r="E18" s="5"/>
      <c r="F18" s="5" t="s">
        <v>29</v>
      </c>
      <c r="G18" s="13" t="s">
        <v>63</v>
      </c>
      <c r="H18" s="8"/>
      <c r="I18" s="8"/>
    </row>
    <row r="19" s="2" customFormat="1" ht="34" spans="1:9">
      <c r="A19" s="12" t="s">
        <v>64</v>
      </c>
      <c r="B19" s="8"/>
      <c r="C19" s="5"/>
      <c r="D19" s="8"/>
      <c r="E19" s="5"/>
      <c r="F19" s="5" t="s">
        <v>29</v>
      </c>
      <c r="G19" s="13" t="s">
        <v>65</v>
      </c>
      <c r="H19" s="8"/>
      <c r="I19" s="8"/>
    </row>
    <row r="20" s="2" customFormat="1" ht="34" spans="1:9">
      <c r="A20" s="8"/>
      <c r="B20" s="8" t="s">
        <v>47</v>
      </c>
      <c r="C20" s="5" t="s">
        <v>3</v>
      </c>
      <c r="D20" s="8" t="s">
        <v>54</v>
      </c>
      <c r="E20" s="5">
        <v>32</v>
      </c>
      <c r="F20" s="5" t="s">
        <v>29</v>
      </c>
      <c r="G20" s="14" t="s">
        <v>66</v>
      </c>
      <c r="H20" s="8"/>
      <c r="I20" s="8"/>
    </row>
    <row r="21" s="2" customFormat="1" ht="34" spans="1:9">
      <c r="A21" s="8"/>
      <c r="B21" s="8" t="s">
        <v>47</v>
      </c>
      <c r="C21" s="5" t="s">
        <v>3</v>
      </c>
      <c r="D21" s="8" t="s">
        <v>67</v>
      </c>
      <c r="E21" s="5">
        <v>33</v>
      </c>
      <c r="F21" s="5" t="s">
        <v>29</v>
      </c>
      <c r="G21" s="14" t="s">
        <v>68</v>
      </c>
      <c r="H21" s="8"/>
      <c r="I21" s="8"/>
    </row>
    <row r="22" s="2" customFormat="1" ht="34" spans="1:9">
      <c r="A22" s="8" t="s">
        <v>69</v>
      </c>
      <c r="B22" s="8"/>
      <c r="C22" s="5"/>
      <c r="D22" s="8"/>
      <c r="E22" s="5"/>
      <c r="F22" s="5" t="s">
        <v>29</v>
      </c>
      <c r="G22" s="14" t="s">
        <v>42</v>
      </c>
      <c r="H22" s="8"/>
      <c r="I22" s="8"/>
    </row>
    <row r="23" s="2" customFormat="1" ht="34" spans="1:9">
      <c r="A23" s="8"/>
      <c r="B23" s="8" t="s">
        <v>47</v>
      </c>
      <c r="C23" s="5" t="s">
        <v>3</v>
      </c>
      <c r="D23" s="8" t="s">
        <v>70</v>
      </c>
      <c r="E23" s="5">
        <v>34</v>
      </c>
      <c r="F23" s="5" t="s">
        <v>29</v>
      </c>
      <c r="G23" s="7" t="s">
        <v>71</v>
      </c>
      <c r="H23" s="8"/>
      <c r="I23" s="8"/>
    </row>
    <row r="24" s="2" customFormat="1" ht="34" spans="1:9">
      <c r="A24" s="8"/>
      <c r="B24" s="8" t="s">
        <v>47</v>
      </c>
      <c r="C24" s="5" t="s">
        <v>3</v>
      </c>
      <c r="D24" s="8" t="s">
        <v>72</v>
      </c>
      <c r="E24" s="5">
        <v>35</v>
      </c>
      <c r="F24" s="5" t="s">
        <v>29</v>
      </c>
      <c r="G24" s="7" t="s">
        <v>73</v>
      </c>
      <c r="H24" s="8"/>
      <c r="I24" s="8"/>
    </row>
    <row r="25" s="2" customFormat="1" ht="34" spans="1:9">
      <c r="A25" s="8"/>
      <c r="B25" s="8" t="s">
        <v>47</v>
      </c>
      <c r="C25" s="5" t="s">
        <v>3</v>
      </c>
      <c r="D25" s="8" t="s">
        <v>74</v>
      </c>
      <c r="E25" s="5">
        <v>36</v>
      </c>
      <c r="F25" s="5" t="s">
        <v>29</v>
      </c>
      <c r="G25" s="7" t="s">
        <v>75</v>
      </c>
      <c r="H25" s="8"/>
      <c r="I25" s="8"/>
    </row>
    <row r="26" s="2" customFormat="1" ht="34" spans="1:9">
      <c r="A26" s="8"/>
      <c r="B26" s="8" t="s">
        <v>47</v>
      </c>
      <c r="C26" s="5" t="s">
        <v>3</v>
      </c>
      <c r="D26" s="8" t="s">
        <v>76</v>
      </c>
      <c r="E26" s="5">
        <v>37</v>
      </c>
      <c r="F26" s="5" t="s">
        <v>29</v>
      </c>
      <c r="G26" s="7" t="s">
        <v>77</v>
      </c>
      <c r="H26" s="8"/>
      <c r="I26" s="8"/>
    </row>
    <row r="27" s="2" customFormat="1" ht="34" spans="1:9">
      <c r="A27" s="8"/>
      <c r="B27" s="8" t="s">
        <v>47</v>
      </c>
      <c r="C27" s="5" t="s">
        <v>3</v>
      </c>
      <c r="D27" s="8" t="s">
        <v>78</v>
      </c>
      <c r="E27" s="5">
        <v>38</v>
      </c>
      <c r="F27" s="5" t="s">
        <v>29</v>
      </c>
      <c r="G27" s="13" t="s">
        <v>79</v>
      </c>
      <c r="H27" s="8"/>
      <c r="I27" s="8"/>
    </row>
    <row r="28" s="2" customFormat="1" ht="34" spans="1:9">
      <c r="A28" s="8"/>
      <c r="B28" s="8" t="s">
        <v>47</v>
      </c>
      <c r="C28" s="5" t="s">
        <v>3</v>
      </c>
      <c r="D28" s="8" t="s">
        <v>80</v>
      </c>
      <c r="E28" s="5">
        <v>39</v>
      </c>
      <c r="F28" s="5" t="s">
        <v>29</v>
      </c>
      <c r="G28" s="13" t="s">
        <v>81</v>
      </c>
      <c r="H28" s="8"/>
      <c r="I28" s="8"/>
    </row>
    <row r="29" s="2" customFormat="1" ht="34" spans="1:9">
      <c r="A29" s="8"/>
      <c r="B29" s="8" t="s">
        <v>47</v>
      </c>
      <c r="C29" s="5" t="s">
        <v>3</v>
      </c>
      <c r="D29" s="8" t="s">
        <v>56</v>
      </c>
      <c r="E29" s="5">
        <v>16</v>
      </c>
      <c r="F29" s="5" t="s">
        <v>29</v>
      </c>
      <c r="G29" s="7" t="s">
        <v>82</v>
      </c>
      <c r="H29" s="8"/>
      <c r="I29" s="8"/>
    </row>
    <row r="30" s="2" customFormat="1" ht="34" spans="1:9">
      <c r="A30" s="8"/>
      <c r="B30" s="8" t="s">
        <v>47</v>
      </c>
      <c r="C30" s="5" t="s">
        <v>3</v>
      </c>
      <c r="D30" s="8" t="s">
        <v>83</v>
      </c>
      <c r="E30" s="5">
        <v>17</v>
      </c>
      <c r="F30" s="5" t="s">
        <v>29</v>
      </c>
      <c r="G30" s="7" t="s">
        <v>84</v>
      </c>
      <c r="H30" s="8"/>
      <c r="I30" s="8"/>
    </row>
    <row r="31" s="2" customFormat="1" ht="34" spans="1:9">
      <c r="A31" s="8" t="s">
        <v>85</v>
      </c>
      <c r="B31" s="8"/>
      <c r="C31" s="5"/>
      <c r="D31" s="8"/>
      <c r="E31" s="5"/>
      <c r="F31" s="5" t="s">
        <v>29</v>
      </c>
      <c r="G31" s="13" t="s">
        <v>86</v>
      </c>
      <c r="H31" s="8"/>
      <c r="I31" s="8"/>
    </row>
    <row r="32" s="2" customFormat="1" ht="34" spans="1:9">
      <c r="A32" s="8"/>
      <c r="B32" s="8" t="s">
        <v>47</v>
      </c>
      <c r="C32" s="5" t="s">
        <v>3</v>
      </c>
      <c r="D32" s="8" t="s">
        <v>87</v>
      </c>
      <c r="E32" s="5">
        <v>18</v>
      </c>
      <c r="F32" s="5" t="s">
        <v>29</v>
      </c>
      <c r="G32" s="13" t="s">
        <v>88</v>
      </c>
      <c r="H32" s="8"/>
      <c r="I32" s="8"/>
    </row>
    <row r="33" s="2" customFormat="1" ht="34" spans="1:9">
      <c r="A33" s="8"/>
      <c r="B33" s="8" t="s">
        <v>47</v>
      </c>
      <c r="C33" s="5" t="s">
        <v>3</v>
      </c>
      <c r="D33" s="8" t="s">
        <v>89</v>
      </c>
      <c r="E33" s="5">
        <v>19</v>
      </c>
      <c r="F33" s="5" t="s">
        <v>29</v>
      </c>
      <c r="G33" s="13" t="s">
        <v>90</v>
      </c>
      <c r="H33" s="8"/>
      <c r="I33" s="8"/>
    </row>
    <row r="34" s="2" customFormat="1" ht="34" spans="1:9">
      <c r="A34" s="8"/>
      <c r="B34" s="8" t="s">
        <v>47</v>
      </c>
      <c r="C34" s="5" t="s">
        <v>3</v>
      </c>
      <c r="D34" s="8" t="s">
        <v>91</v>
      </c>
      <c r="E34" s="5">
        <v>20</v>
      </c>
      <c r="F34" s="5" t="s">
        <v>29</v>
      </c>
      <c r="G34" s="13" t="s">
        <v>92</v>
      </c>
      <c r="H34" s="8"/>
      <c r="I34" s="8"/>
    </row>
    <row r="35" s="2" customFormat="1" ht="34" spans="1:9">
      <c r="A35" s="8"/>
      <c r="B35" s="8" t="s">
        <v>47</v>
      </c>
      <c r="C35" s="5" t="s">
        <v>3</v>
      </c>
      <c r="D35" s="8" t="s">
        <v>93</v>
      </c>
      <c r="E35" s="5">
        <v>21</v>
      </c>
      <c r="F35" s="5" t="s">
        <v>29</v>
      </c>
      <c r="G35" s="13" t="s">
        <v>94</v>
      </c>
      <c r="H35" s="8"/>
      <c r="I35" s="8"/>
    </row>
    <row r="36" s="2" customFormat="1" ht="34" spans="1:9">
      <c r="A36" s="8"/>
      <c r="B36" s="8" t="s">
        <v>47</v>
      </c>
      <c r="C36" s="5" t="s">
        <v>3</v>
      </c>
      <c r="D36" s="8" t="s">
        <v>95</v>
      </c>
      <c r="E36" s="5">
        <v>22</v>
      </c>
      <c r="F36" s="5" t="s">
        <v>29</v>
      </c>
      <c r="G36" s="13" t="s">
        <v>96</v>
      </c>
      <c r="H36" s="8"/>
      <c r="I36" s="8"/>
    </row>
    <row r="37" s="2" customFormat="1" ht="34" spans="1:9">
      <c r="A37" s="8"/>
      <c r="B37" s="8" t="s">
        <v>47</v>
      </c>
      <c r="C37" s="5" t="s">
        <v>3</v>
      </c>
      <c r="D37" s="8" t="s">
        <v>97</v>
      </c>
      <c r="E37" s="5">
        <v>23</v>
      </c>
      <c r="F37" s="5" t="s">
        <v>29</v>
      </c>
      <c r="G37" s="13" t="s">
        <v>98</v>
      </c>
      <c r="H37" s="8"/>
      <c r="I37" s="8"/>
    </row>
    <row r="38" s="2" customFormat="1" ht="34" spans="1:9">
      <c r="A38" s="8"/>
      <c r="B38" s="8" t="s">
        <v>47</v>
      </c>
      <c r="C38" s="5" t="s">
        <v>3</v>
      </c>
      <c r="D38" s="15" t="s">
        <v>99</v>
      </c>
      <c r="E38" s="5">
        <v>24</v>
      </c>
      <c r="F38" s="5" t="s">
        <v>29</v>
      </c>
      <c r="G38" s="14" t="s">
        <v>100</v>
      </c>
      <c r="H38" s="8"/>
      <c r="I38" s="8"/>
    </row>
    <row r="39" s="2" customFormat="1" ht="34" spans="1:9">
      <c r="A39" s="8"/>
      <c r="B39" s="8" t="s">
        <v>47</v>
      </c>
      <c r="C39" s="5" t="s">
        <v>3</v>
      </c>
      <c r="D39" s="15" t="s">
        <v>101</v>
      </c>
      <c r="E39" s="5">
        <v>25</v>
      </c>
      <c r="F39" s="5" t="s">
        <v>29</v>
      </c>
      <c r="G39" s="14" t="s">
        <v>102</v>
      </c>
      <c r="H39" s="8"/>
      <c r="I39" s="8"/>
    </row>
    <row r="40" s="2" customFormat="1" ht="34" spans="1:9">
      <c r="A40" s="8" t="s">
        <v>103</v>
      </c>
      <c r="B40" s="8"/>
      <c r="C40" s="5"/>
      <c r="D40" s="8"/>
      <c r="E40" s="5"/>
      <c r="F40" s="5" t="s">
        <v>29</v>
      </c>
      <c r="G40" s="16" t="s">
        <v>42</v>
      </c>
      <c r="H40" s="8"/>
      <c r="I40" s="8"/>
    </row>
    <row r="41" s="2" customFormat="1" ht="34" spans="1:9">
      <c r="A41" s="8"/>
      <c r="B41" s="8" t="s">
        <v>47</v>
      </c>
      <c r="C41" s="5" t="s">
        <v>3</v>
      </c>
      <c r="D41" s="18" t="s">
        <v>104</v>
      </c>
      <c r="E41" s="5">
        <v>26</v>
      </c>
      <c r="F41" s="5" t="s">
        <v>29</v>
      </c>
      <c r="G41" s="7" t="s">
        <v>105</v>
      </c>
      <c r="H41" s="8"/>
      <c r="I41" s="8"/>
    </row>
    <row r="42" s="2" customFormat="1" ht="34" spans="1:9">
      <c r="A42" s="8"/>
      <c r="B42" s="8" t="s">
        <v>47</v>
      </c>
      <c r="C42" s="5" t="s">
        <v>3</v>
      </c>
      <c r="D42" s="18" t="s">
        <v>90</v>
      </c>
      <c r="E42" s="5">
        <v>27</v>
      </c>
      <c r="F42" s="5" t="s">
        <v>29</v>
      </c>
      <c r="G42" s="7" t="s">
        <v>106</v>
      </c>
      <c r="H42" s="8"/>
      <c r="I42" s="8"/>
    </row>
    <row r="43" s="2" customFormat="1" ht="34" spans="1:9">
      <c r="A43" s="8"/>
      <c r="B43" s="8" t="s">
        <v>47</v>
      </c>
      <c r="C43" s="5" t="s">
        <v>3</v>
      </c>
      <c r="D43" s="18" t="s">
        <v>107</v>
      </c>
      <c r="E43" s="5">
        <v>28</v>
      </c>
      <c r="F43" s="5" t="s">
        <v>29</v>
      </c>
      <c r="G43" s="7" t="s">
        <v>108</v>
      </c>
      <c r="H43" s="8"/>
      <c r="I43" s="8"/>
    </row>
    <row r="44" s="2" customFormat="1" ht="34" spans="1:9">
      <c r="A44" s="8"/>
      <c r="B44" s="8" t="s">
        <v>47</v>
      </c>
      <c r="C44" s="5" t="s">
        <v>3</v>
      </c>
      <c r="D44" s="18" t="s">
        <v>109</v>
      </c>
      <c r="E44" s="5">
        <v>29</v>
      </c>
      <c r="F44" s="5" t="s">
        <v>29</v>
      </c>
      <c r="G44" s="7" t="s">
        <v>110</v>
      </c>
      <c r="H44" s="8"/>
      <c r="I44" s="8"/>
    </row>
    <row r="45" s="2" customFormat="1" ht="34" spans="1:9">
      <c r="A45" s="8"/>
      <c r="B45" s="8" t="s">
        <v>47</v>
      </c>
      <c r="C45" s="5" t="s">
        <v>3</v>
      </c>
      <c r="D45" s="18" t="s">
        <v>111</v>
      </c>
      <c r="E45" s="5">
        <v>30</v>
      </c>
      <c r="F45" s="5" t="s">
        <v>29</v>
      </c>
      <c r="G45" s="13" t="s">
        <v>112</v>
      </c>
      <c r="H45" s="8"/>
      <c r="I45" s="8"/>
    </row>
    <row r="46" s="2" customFormat="1" ht="34" spans="1:9">
      <c r="A46" s="8"/>
      <c r="B46" s="8" t="s">
        <v>47</v>
      </c>
      <c r="C46" s="5" t="s">
        <v>3</v>
      </c>
      <c r="D46" s="18" t="s">
        <v>113</v>
      </c>
      <c r="E46" s="5">
        <v>31</v>
      </c>
      <c r="F46" s="5" t="s">
        <v>29</v>
      </c>
      <c r="G46" s="13" t="s">
        <v>114</v>
      </c>
      <c r="H46" s="8"/>
      <c r="I46" s="8"/>
    </row>
    <row r="47" ht="34" spans="1:9">
      <c r="A47" s="8" t="s">
        <v>115</v>
      </c>
      <c r="B47" s="8" t="s">
        <v>116</v>
      </c>
      <c r="C47" s="8" t="s">
        <v>8</v>
      </c>
      <c r="D47" s="19" t="s">
        <v>117</v>
      </c>
      <c r="E47" s="5"/>
      <c r="F47" s="5" t="s">
        <v>29</v>
      </c>
      <c r="G47" s="7" t="s">
        <v>118</v>
      </c>
      <c r="H47" s="8"/>
      <c r="I47" s="8"/>
    </row>
    <row r="48" ht="34" spans="1:9">
      <c r="A48" s="8" t="s">
        <v>119</v>
      </c>
      <c r="B48" s="8" t="s">
        <v>116</v>
      </c>
      <c r="C48" s="8" t="s">
        <v>8</v>
      </c>
      <c r="D48" s="19" t="s">
        <v>117</v>
      </c>
      <c r="E48" s="5"/>
      <c r="F48" s="5" t="s">
        <v>29</v>
      </c>
      <c r="G48" s="7" t="s">
        <v>120</v>
      </c>
      <c r="H48" s="8"/>
      <c r="I48" s="8"/>
    </row>
    <row r="49" ht="34" spans="1:9">
      <c r="A49" s="8" t="s">
        <v>121</v>
      </c>
      <c r="B49" s="8"/>
      <c r="D49" s="8"/>
      <c r="E49" s="5"/>
      <c r="F49" s="5" t="s">
        <v>29</v>
      </c>
      <c r="G49" s="7" t="s">
        <v>122</v>
      </c>
      <c r="H49" s="8"/>
      <c r="I49" s="8"/>
    </row>
    <row r="50" ht="34" spans="1:9">
      <c r="A50" s="8" t="s">
        <v>123</v>
      </c>
      <c r="B50" s="8" t="s">
        <v>124</v>
      </c>
      <c r="C50" s="8" t="s">
        <v>8</v>
      </c>
      <c r="D50" s="8" t="s">
        <v>125</v>
      </c>
      <c r="E50" s="5"/>
      <c r="F50" s="5" t="s">
        <v>29</v>
      </c>
      <c r="G50" s="7" t="s">
        <v>126</v>
      </c>
      <c r="H50" s="8"/>
      <c r="I50" s="8"/>
    </row>
    <row r="51" ht="34" spans="1:9">
      <c r="A51" s="8"/>
      <c r="B51" s="8" t="s">
        <v>124</v>
      </c>
      <c r="C51" s="8" t="s">
        <v>8</v>
      </c>
      <c r="D51" s="8" t="s">
        <v>127</v>
      </c>
      <c r="E51" s="5"/>
      <c r="F51" s="5" t="s">
        <v>29</v>
      </c>
      <c r="G51" s="20" t="s">
        <v>128</v>
      </c>
      <c r="H51" s="8"/>
      <c r="I51" s="8"/>
    </row>
    <row r="52" ht="34" spans="1:9">
      <c r="A52" s="8"/>
      <c r="B52" s="8" t="s">
        <v>124</v>
      </c>
      <c r="C52" s="8" t="s">
        <v>8</v>
      </c>
      <c r="D52" s="8" t="s">
        <v>129</v>
      </c>
      <c r="E52" s="5"/>
      <c r="F52" s="5" t="s">
        <v>29</v>
      </c>
      <c r="G52" s="20" t="s">
        <v>130</v>
      </c>
      <c r="H52" s="8"/>
      <c r="I52" s="8"/>
    </row>
    <row r="53" ht="34" spans="1:9">
      <c r="A53" s="8" t="s">
        <v>131</v>
      </c>
      <c r="B53" s="8"/>
      <c r="C53" s="8"/>
      <c r="D53" s="8"/>
      <c r="E53" s="5"/>
      <c r="F53" s="5" t="s">
        <v>29</v>
      </c>
      <c r="G53" s="20" t="s">
        <v>132</v>
      </c>
      <c r="H53" s="8"/>
      <c r="I53" s="8"/>
    </row>
    <row r="54" ht="34" spans="1:9">
      <c r="A54" s="8" t="s">
        <v>133</v>
      </c>
      <c r="B54" s="8"/>
      <c r="C54" s="8"/>
      <c r="D54" s="8" t="s">
        <v>134</v>
      </c>
      <c r="E54" s="5">
        <v>28</v>
      </c>
      <c r="F54" s="5" t="s">
        <v>40</v>
      </c>
      <c r="G54" s="7" t="s">
        <v>30</v>
      </c>
    </row>
    <row r="55" ht="34" spans="1:9">
      <c r="A55" s="8"/>
      <c r="B55" s="8" t="s">
        <v>135</v>
      </c>
      <c r="C55" s="8" t="s">
        <v>14</v>
      </c>
      <c r="D55" s="8" t="s">
        <v>136</v>
      </c>
      <c r="E55" s="5"/>
      <c r="F55" s="5" t="s">
        <v>40</v>
      </c>
      <c r="G55" s="7" t="s">
        <v>32</v>
      </c>
    </row>
    <row r="56" ht="84" spans="1:9">
      <c r="A56" s="21" t="s">
        <v>137</v>
      </c>
      <c r="B56" s="8" t="s">
        <v>32</v>
      </c>
      <c r="C56" s="8" t="s">
        <v>17</v>
      </c>
      <c r="D56" s="8" t="s">
        <v>138</v>
      </c>
      <c r="E56" s="5" t="s">
        <v>139</v>
      </c>
      <c r="F56" s="5" t="s">
        <v>40</v>
      </c>
      <c r="G56" s="7" t="s">
        <v>140</v>
      </c>
    </row>
    <row r="57" ht="84" spans="1:9">
      <c r="A57" s="21" t="s">
        <v>141</v>
      </c>
      <c r="B57" s="8" t="s">
        <v>32</v>
      </c>
      <c r="C57" s="8" t="s">
        <v>17</v>
      </c>
      <c r="D57" s="8" t="s">
        <v>142</v>
      </c>
      <c r="E57" s="5" t="s">
        <v>143</v>
      </c>
      <c r="F57" s="5" t="s">
        <v>40</v>
      </c>
      <c r="G57" s="7" t="s">
        <v>144</v>
      </c>
    </row>
    <row r="58" ht="135" spans="1:9">
      <c r="A58" s="21" t="s">
        <v>145</v>
      </c>
      <c r="B58" s="8" t="s">
        <v>32</v>
      </c>
      <c r="C58" s="8" t="s">
        <v>17</v>
      </c>
      <c r="D58" s="8" t="s">
        <v>146</v>
      </c>
      <c r="E58" s="5" t="s">
        <v>147</v>
      </c>
      <c r="F58" s="5" t="s">
        <v>40</v>
      </c>
      <c r="G58" s="7" t="s">
        <v>148</v>
      </c>
    </row>
    <row r="59" ht="34" spans="1:9">
      <c r="A59" s="22" t="s">
        <v>149</v>
      </c>
      <c r="B59" s="8"/>
      <c r="C59" s="8"/>
      <c r="F59" s="5" t="s">
        <v>40</v>
      </c>
      <c r="G59" s="7" t="s">
        <v>45</v>
      </c>
    </row>
    <row r="60" ht="51" spans="1:9">
      <c r="A60" s="22" t="s">
        <v>150</v>
      </c>
      <c r="B60" s="8" t="s">
        <v>32</v>
      </c>
      <c r="C60" s="8" t="s">
        <v>17</v>
      </c>
      <c r="D60" s="8" t="s">
        <v>151</v>
      </c>
      <c r="E60" s="5" t="s">
        <v>152</v>
      </c>
      <c r="F60" s="5" t="s">
        <v>40</v>
      </c>
      <c r="G60" s="7" t="s">
        <v>153</v>
      </c>
    </row>
    <row r="61" ht="101" spans="1:9">
      <c r="A61" s="21" t="s">
        <v>154</v>
      </c>
      <c r="B61" s="8" t="s">
        <v>32</v>
      </c>
      <c r="C61" s="8" t="s">
        <v>17</v>
      </c>
      <c r="D61" s="8" t="s">
        <v>155</v>
      </c>
      <c r="E61" s="5" t="s">
        <v>156</v>
      </c>
      <c r="F61" s="5" t="s">
        <v>40</v>
      </c>
      <c r="G61" s="7" t="s">
        <v>157</v>
      </c>
    </row>
    <row r="62" ht="68" spans="1:9">
      <c r="A62" s="22" t="s">
        <v>158</v>
      </c>
      <c r="B62" s="8" t="s">
        <v>32</v>
      </c>
      <c r="C62" s="8" t="s">
        <v>17</v>
      </c>
      <c r="D62" s="8" t="s">
        <v>146</v>
      </c>
      <c r="E62" s="5" t="s">
        <v>147</v>
      </c>
      <c r="F62" s="5" t="s">
        <v>40</v>
      </c>
      <c r="G62" s="7" t="s">
        <v>43</v>
      </c>
    </row>
    <row r="63" ht="34" spans="1:9">
      <c r="A63" s="22" t="s">
        <v>159</v>
      </c>
      <c r="B63" s="8"/>
      <c r="C63" s="8"/>
      <c r="D63" s="8"/>
      <c r="E63" s="5"/>
      <c r="F63" s="5" t="s">
        <v>40</v>
      </c>
      <c r="G63" s="7" t="s">
        <v>160</v>
      </c>
    </row>
    <row r="64" ht="68" spans="1:9">
      <c r="A64" s="22" t="s">
        <v>161</v>
      </c>
      <c r="B64" s="8" t="s">
        <v>32</v>
      </c>
      <c r="C64" s="8" t="s">
        <v>17</v>
      </c>
      <c r="D64" s="8" t="s">
        <v>162</v>
      </c>
      <c r="E64" s="5" t="s">
        <v>163</v>
      </c>
      <c r="F64" s="5" t="s">
        <v>40</v>
      </c>
      <c r="G64" s="7" t="s">
        <v>164</v>
      </c>
    </row>
    <row r="65" ht="34" spans="1:7">
      <c r="A65" s="22" t="s">
        <v>165</v>
      </c>
      <c r="B65" s="8"/>
      <c r="C65" s="8"/>
      <c r="D65" s="8"/>
      <c r="E65" s="5"/>
      <c r="F65" s="5" t="s">
        <v>40</v>
      </c>
      <c r="G65" s="7" t="s">
        <v>41</v>
      </c>
    </row>
  </sheetData>
  <mergeCells count="1">
    <mergeCell ref="A1:I2"/>
  </mergeCell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B1" sqref="B1"/>
    </sheetView>
  </sheetViews>
  <sheetFormatPr defaultColWidth="9" defaultRowHeight="16.8"/>
  <cols>
    <col min="1" max="1" width="106.721153846154" style="2" customWidth="1"/>
    <col min="2" max="2" width="21.2596153846154" customWidth="1"/>
    <col min="3" max="3" width="20.2596153846154" customWidth="1"/>
  </cols>
  <sheetData>
    <row r="1" ht="17" spans="1:1">
      <c r="A1" s="23" t="s">
        <v>166</v>
      </c>
    </row>
    <row r="2" ht="17" spans="1:1">
      <c r="A2" s="2" t="s">
        <v>167</v>
      </c>
    </row>
    <row r="3" ht="101" spans="1:1">
      <c r="A3" s="24" t="s">
        <v>168</v>
      </c>
    </row>
    <row r="5" ht="17" spans="1:1">
      <c r="A5" s="2" t="s">
        <v>169</v>
      </c>
    </row>
    <row r="6" ht="118" spans="1:1">
      <c r="A6" s="24" t="s">
        <v>170</v>
      </c>
    </row>
    <row r="8" ht="17" spans="1:1">
      <c r="A8" s="2" t="s">
        <v>171</v>
      </c>
    </row>
    <row r="9" ht="118" spans="1:1">
      <c r="A9" s="24" t="s">
        <v>172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7"/>
  <sheetViews>
    <sheetView tabSelected="1" zoomScale="86" zoomScaleNormal="86" topLeftCell="A36" workbookViewId="0">
      <selection activeCell="E97" sqref="E97"/>
    </sheetView>
  </sheetViews>
  <sheetFormatPr defaultColWidth="9" defaultRowHeight="16.8"/>
  <cols>
    <col min="1" max="1" width="71.875" style="2" customWidth="1"/>
    <col min="2" max="2" width="22.25" style="2" customWidth="1"/>
    <col min="3" max="3" width="45.875" style="2" customWidth="1"/>
    <col min="4" max="4" width="26.25" style="2" customWidth="1"/>
    <col min="5" max="5" width="35.125" style="1" customWidth="1"/>
    <col min="6" max="6" width="47.75" style="2" customWidth="1"/>
    <col min="7" max="7" width="27.75" style="2" customWidth="1"/>
    <col min="8" max="8" width="30.875" style="2" customWidth="1"/>
    <col min="9" max="11" width="9" style="2"/>
    <col min="12" max="12" width="12.625" style="2"/>
    <col min="13" max="13" width="9" style="2"/>
    <col min="14" max="14" width="9.375" style="2"/>
    <col min="15" max="16384" width="9" style="2"/>
  </cols>
  <sheetData>
    <row r="1" s="1" customFormat="1" spans="1:9">
      <c r="A1" s="3"/>
      <c r="B1" s="3"/>
      <c r="C1" s="3"/>
      <c r="D1" s="3"/>
      <c r="E1" s="3"/>
      <c r="F1" s="3"/>
      <c r="G1" s="3"/>
      <c r="H1" s="3"/>
      <c r="I1" s="3"/>
    </row>
    <row r="2" s="1" customFormat="1" spans="1:9">
      <c r="A2" s="3"/>
      <c r="B2" s="3"/>
      <c r="C2" s="3"/>
      <c r="D2" s="3"/>
      <c r="E2" s="3"/>
      <c r="F2" s="3"/>
      <c r="G2" s="3"/>
      <c r="H2" s="3"/>
      <c r="I2" s="3"/>
    </row>
    <row r="3" s="1" customFormat="1" ht="17" spans="1:9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/>
    </row>
    <row r="4" s="1" customFormat="1" ht="34" spans="1:9">
      <c r="A4" s="5" t="s">
        <v>28</v>
      </c>
      <c r="B4" s="5"/>
      <c r="C4" s="5" t="s">
        <v>173</v>
      </c>
      <c r="D4" s="5" t="str">
        <f>_xlfn.DISPIMG("ID_8482078763A44D92824D2E315B0E33C1",1)</f>
        <v>=DISPIMG("ID_8482078763A44D92824D2E315B0E33C1",1)</v>
      </c>
      <c r="E4" s="5"/>
      <c r="F4" s="5" t="s">
        <v>29</v>
      </c>
      <c r="G4" s="6" t="s">
        <v>30</v>
      </c>
      <c r="H4" s="5"/>
      <c r="I4" s="5"/>
    </row>
    <row r="5" s="1" customFormat="1" ht="34" spans="1:9">
      <c r="A5" s="5"/>
      <c r="B5" s="5"/>
      <c r="C5" s="5" t="s">
        <v>3</v>
      </c>
      <c r="D5" s="5" t="s">
        <v>31</v>
      </c>
      <c r="E5" s="5"/>
      <c r="F5" s="5" t="s">
        <v>29</v>
      </c>
      <c r="G5" s="7" t="s">
        <v>32</v>
      </c>
      <c r="H5" s="5"/>
      <c r="I5" s="5"/>
    </row>
    <row r="6" s="2" customFormat="1" ht="34" spans="1:9">
      <c r="A6" s="8"/>
      <c r="B6" s="8" t="s">
        <v>33</v>
      </c>
      <c r="C6" s="5" t="s">
        <v>14</v>
      </c>
      <c r="D6" s="8" t="s">
        <v>34</v>
      </c>
      <c r="E6" s="5"/>
      <c r="F6" s="5" t="s">
        <v>29</v>
      </c>
      <c r="G6" s="7" t="s">
        <v>35</v>
      </c>
      <c r="H6" s="8"/>
      <c r="I6" s="8"/>
    </row>
    <row r="7" s="2" customFormat="1" ht="51" spans="1:9">
      <c r="A7" s="8"/>
      <c r="B7" s="8" t="s">
        <v>36</v>
      </c>
      <c r="C7" s="5" t="s">
        <v>37</v>
      </c>
      <c r="D7" s="8" t="s">
        <v>38</v>
      </c>
      <c r="E7" s="5"/>
      <c r="F7" s="5" t="s">
        <v>29</v>
      </c>
      <c r="G7" s="7" t="s">
        <v>39</v>
      </c>
      <c r="H7" s="8"/>
      <c r="I7" s="8"/>
    </row>
    <row r="8" s="2" customFormat="1" ht="34" spans="1:9">
      <c r="B8" s="8" t="s">
        <v>32</v>
      </c>
      <c r="C8" s="5" t="s">
        <v>40</v>
      </c>
      <c r="D8" s="2" t="s">
        <v>41</v>
      </c>
      <c r="E8" s="1"/>
      <c r="F8" s="5" t="s">
        <v>29</v>
      </c>
      <c r="G8" s="7" t="s">
        <v>42</v>
      </c>
      <c r="H8" s="8"/>
      <c r="I8" s="8"/>
    </row>
    <row r="9" s="2" customFormat="1" ht="34" spans="1:9">
      <c r="A9" s="8"/>
      <c r="B9" s="8" t="s">
        <v>32</v>
      </c>
      <c r="C9" s="5" t="s">
        <v>40</v>
      </c>
      <c r="D9" s="8" t="s">
        <v>43</v>
      </c>
      <c r="E9" s="5"/>
      <c r="F9" s="5" t="s">
        <v>29</v>
      </c>
      <c r="G9" s="7" t="s">
        <v>44</v>
      </c>
      <c r="H9" s="8"/>
      <c r="I9" s="8"/>
    </row>
    <row r="10" s="2" customFormat="1" ht="34" spans="1:9">
      <c r="A10" s="8"/>
      <c r="B10" s="8" t="s">
        <v>32</v>
      </c>
      <c r="C10" s="5" t="s">
        <v>40</v>
      </c>
      <c r="D10" s="7" t="s">
        <v>45</v>
      </c>
      <c r="E10" s="5"/>
      <c r="F10" s="5" t="s">
        <v>29</v>
      </c>
      <c r="G10" s="7" t="s">
        <v>46</v>
      </c>
      <c r="H10" s="8"/>
      <c r="I10" s="8"/>
    </row>
    <row r="11" s="2" customFormat="1" ht="34" spans="1:9">
      <c r="A11" s="8"/>
      <c r="B11" s="8" t="s">
        <v>47</v>
      </c>
      <c r="C11" s="5" t="s">
        <v>174</v>
      </c>
      <c r="D11" s="9" t="s">
        <v>48</v>
      </c>
      <c r="E11" s="10" t="s">
        <v>175</v>
      </c>
      <c r="F11" s="5" t="s">
        <v>29</v>
      </c>
      <c r="G11" s="7" t="s">
        <v>49</v>
      </c>
      <c r="H11" s="8"/>
      <c r="I11" s="8"/>
    </row>
    <row r="12" s="2" customFormat="1" ht="34" spans="1:9">
      <c r="A12" s="8"/>
      <c r="B12" s="8" t="s">
        <v>47</v>
      </c>
      <c r="C12" s="5" t="s">
        <v>174</v>
      </c>
      <c r="D12" s="9" t="s">
        <v>50</v>
      </c>
      <c r="E12" s="10" t="s">
        <v>176</v>
      </c>
      <c r="F12" s="5" t="s">
        <v>29</v>
      </c>
      <c r="G12" s="7" t="s">
        <v>51</v>
      </c>
      <c r="H12" s="8"/>
      <c r="I12" s="8"/>
    </row>
    <row r="13" s="2" customFormat="1" ht="34" spans="1:9">
      <c r="A13" s="8"/>
      <c r="B13" s="8" t="s">
        <v>47</v>
      </c>
      <c r="C13" s="5" t="s">
        <v>174</v>
      </c>
      <c r="D13" s="9" t="s">
        <v>52</v>
      </c>
      <c r="E13" s="10" t="s">
        <v>177</v>
      </c>
      <c r="F13" s="5" t="s">
        <v>29</v>
      </c>
      <c r="G13" s="7" t="s">
        <v>53</v>
      </c>
      <c r="H13" s="8"/>
      <c r="I13" s="8"/>
    </row>
    <row r="14" s="2" customFormat="1" ht="34" spans="1:9">
      <c r="A14" s="8"/>
      <c r="B14" s="8" t="s">
        <v>47</v>
      </c>
      <c r="C14" s="5" t="s">
        <v>174</v>
      </c>
      <c r="D14" s="8" t="s">
        <v>54</v>
      </c>
      <c r="E14" s="5" t="s">
        <v>178</v>
      </c>
      <c r="F14" s="5" t="s">
        <v>29</v>
      </c>
      <c r="G14" s="7" t="s">
        <v>55</v>
      </c>
      <c r="H14" s="8"/>
      <c r="I14" s="8"/>
    </row>
    <row r="15" s="2" customFormat="1" ht="34" spans="1:9">
      <c r="A15" s="11"/>
      <c r="B15" s="8" t="s">
        <v>47</v>
      </c>
      <c r="C15" s="5" t="s">
        <v>174</v>
      </c>
      <c r="D15" s="8" t="s">
        <v>56</v>
      </c>
      <c r="E15" s="5" t="s">
        <v>179</v>
      </c>
      <c r="F15" s="5" t="s">
        <v>29</v>
      </c>
      <c r="G15" s="7" t="s">
        <v>57</v>
      </c>
      <c r="H15" s="8"/>
      <c r="I15" s="8"/>
    </row>
    <row r="16" s="2" customFormat="1" ht="34" spans="1:9">
      <c r="A16" s="8" t="s">
        <v>180</v>
      </c>
      <c r="B16" s="8" t="s">
        <v>47</v>
      </c>
      <c r="C16" s="5" t="s">
        <v>174</v>
      </c>
      <c r="D16" s="8" t="s">
        <v>58</v>
      </c>
      <c r="E16" s="5" t="s">
        <v>181</v>
      </c>
      <c r="F16" s="5" t="s">
        <v>29</v>
      </c>
      <c r="G16" s="7" t="s">
        <v>59</v>
      </c>
      <c r="H16" s="8"/>
      <c r="I16" s="8"/>
    </row>
    <row r="17" s="2" customFormat="1" ht="34" spans="1:9">
      <c r="A17" s="12" t="s">
        <v>182</v>
      </c>
      <c r="B17" s="8"/>
      <c r="C17" s="5"/>
      <c r="D17" s="8"/>
      <c r="E17" s="5"/>
      <c r="F17" s="5" t="s">
        <v>29</v>
      </c>
      <c r="G17" s="13" t="s">
        <v>61</v>
      </c>
      <c r="H17" s="8"/>
      <c r="I17" s="8"/>
    </row>
    <row r="18" s="2" customFormat="1" ht="34" spans="1:9">
      <c r="A18" s="12" t="s">
        <v>183</v>
      </c>
      <c r="B18" s="8"/>
      <c r="C18" s="5"/>
      <c r="D18" s="8"/>
      <c r="E18" s="5"/>
      <c r="F18" s="5" t="s">
        <v>29</v>
      </c>
      <c r="G18" s="13" t="s">
        <v>63</v>
      </c>
      <c r="H18" s="8"/>
      <c r="I18" s="8"/>
    </row>
    <row r="19" s="2" customFormat="1" ht="34" spans="1:9">
      <c r="A19" s="12" t="s">
        <v>184</v>
      </c>
      <c r="B19" s="8"/>
      <c r="C19" s="5"/>
      <c r="D19" s="8"/>
      <c r="E19" s="5"/>
      <c r="F19" s="5" t="s">
        <v>29</v>
      </c>
      <c r="G19" s="13" t="s">
        <v>65</v>
      </c>
      <c r="H19" s="8"/>
      <c r="I19" s="8"/>
    </row>
    <row r="20" s="2" customFormat="1" ht="34" spans="1:9">
      <c r="A20" s="8"/>
      <c r="B20" s="8" t="s">
        <v>47</v>
      </c>
      <c r="C20" s="5" t="s">
        <v>185</v>
      </c>
      <c r="D20" s="8" t="s">
        <v>54</v>
      </c>
      <c r="E20" s="5" t="s">
        <v>175</v>
      </c>
      <c r="F20" s="5" t="s">
        <v>29</v>
      </c>
      <c r="G20" s="14" t="s">
        <v>66</v>
      </c>
      <c r="H20" s="8"/>
      <c r="I20" s="8"/>
    </row>
    <row r="21" s="2" customFormat="1" ht="34" spans="1:9">
      <c r="A21" s="8"/>
      <c r="B21" s="8" t="s">
        <v>47</v>
      </c>
      <c r="C21" s="5" t="s">
        <v>185</v>
      </c>
      <c r="D21" s="8" t="s">
        <v>67</v>
      </c>
      <c r="E21" s="5" t="s">
        <v>186</v>
      </c>
      <c r="F21" s="5" t="s">
        <v>29</v>
      </c>
      <c r="G21" s="14" t="s">
        <v>68</v>
      </c>
      <c r="H21" s="8"/>
      <c r="I21" s="8"/>
    </row>
    <row r="22" s="2" customFormat="1" ht="34" spans="1:9">
      <c r="A22" s="8" t="s">
        <v>69</v>
      </c>
      <c r="B22" s="8"/>
      <c r="C22" s="5"/>
      <c r="D22" s="8"/>
      <c r="E22" s="5"/>
      <c r="F22" s="5" t="s">
        <v>29</v>
      </c>
      <c r="G22" s="14" t="s">
        <v>42</v>
      </c>
      <c r="H22" s="8"/>
      <c r="I22" s="8"/>
    </row>
    <row r="23" s="2" customFormat="1" ht="34" spans="1:9">
      <c r="A23" s="8"/>
      <c r="B23" s="8" t="s">
        <v>47</v>
      </c>
      <c r="C23" s="5" t="s">
        <v>185</v>
      </c>
      <c r="D23" s="8" t="s">
        <v>70</v>
      </c>
      <c r="E23" s="5" t="s">
        <v>178</v>
      </c>
      <c r="F23" s="5" t="s">
        <v>29</v>
      </c>
      <c r="G23" s="7" t="s">
        <v>71</v>
      </c>
      <c r="H23" s="8"/>
      <c r="I23" s="8"/>
    </row>
    <row r="24" s="2" customFormat="1" ht="34" spans="1:9">
      <c r="A24" s="8"/>
      <c r="B24" s="8" t="s">
        <v>47</v>
      </c>
      <c r="C24" s="5" t="s">
        <v>185</v>
      </c>
      <c r="D24" s="8" t="s">
        <v>72</v>
      </c>
      <c r="E24" s="5" t="s">
        <v>187</v>
      </c>
      <c r="F24" s="5" t="s">
        <v>29</v>
      </c>
      <c r="G24" s="7" t="s">
        <v>73</v>
      </c>
      <c r="H24" s="8"/>
      <c r="I24" s="8"/>
    </row>
    <row r="25" s="2" customFormat="1" ht="34" spans="1:9">
      <c r="A25" s="8"/>
      <c r="B25" s="8" t="s">
        <v>47</v>
      </c>
      <c r="C25" s="5" t="s">
        <v>185</v>
      </c>
      <c r="D25" s="8" t="s">
        <v>74</v>
      </c>
      <c r="E25" s="5" t="s">
        <v>187</v>
      </c>
      <c r="F25" s="5" t="s">
        <v>29</v>
      </c>
      <c r="G25" s="7" t="s">
        <v>75</v>
      </c>
      <c r="H25" s="8"/>
      <c r="I25" s="8"/>
    </row>
    <row r="26" s="2" customFormat="1" ht="34" spans="1:9">
      <c r="A26" s="8"/>
      <c r="B26" s="8" t="s">
        <v>47</v>
      </c>
      <c r="C26" s="5" t="s">
        <v>185</v>
      </c>
      <c r="D26" s="8" t="s">
        <v>76</v>
      </c>
      <c r="E26" s="5" t="s">
        <v>187</v>
      </c>
      <c r="F26" s="5" t="s">
        <v>29</v>
      </c>
      <c r="G26" s="7" t="s">
        <v>77</v>
      </c>
      <c r="H26" s="8"/>
      <c r="I26" s="8"/>
    </row>
    <row r="27" s="2" customFormat="1" ht="34" spans="1:9">
      <c r="A27" s="8"/>
      <c r="B27" s="8" t="s">
        <v>47</v>
      </c>
      <c r="C27" s="5" t="s">
        <v>185</v>
      </c>
      <c r="D27" s="8" t="s">
        <v>78</v>
      </c>
      <c r="E27" s="5" t="s">
        <v>188</v>
      </c>
      <c r="F27" s="5" t="s">
        <v>29</v>
      </c>
      <c r="G27" s="13" t="s">
        <v>79</v>
      </c>
      <c r="H27" s="8"/>
      <c r="I27" s="8"/>
    </row>
    <row r="28" s="2" customFormat="1" ht="34" spans="1:9">
      <c r="A28" s="8"/>
      <c r="B28" s="8" t="s">
        <v>47</v>
      </c>
      <c r="C28" s="5" t="s">
        <v>185</v>
      </c>
      <c r="D28" s="8" t="s">
        <v>80</v>
      </c>
      <c r="E28" s="5" t="s">
        <v>189</v>
      </c>
      <c r="F28" s="5" t="s">
        <v>29</v>
      </c>
      <c r="G28" s="13" t="s">
        <v>81</v>
      </c>
      <c r="H28" s="8"/>
      <c r="I28" s="8"/>
    </row>
    <row r="29" s="2" customFormat="1" ht="34" spans="1:9">
      <c r="A29" s="8"/>
      <c r="B29" s="8"/>
      <c r="C29" s="5"/>
      <c r="D29" s="8"/>
      <c r="E29" s="5"/>
      <c r="F29" s="5" t="s">
        <v>29</v>
      </c>
      <c r="G29" s="7"/>
      <c r="H29" s="8"/>
      <c r="I29" s="8"/>
    </row>
    <row r="30" s="2" customFormat="1" ht="34" spans="1:9">
      <c r="A30" s="8"/>
      <c r="B30" s="8" t="s">
        <v>47</v>
      </c>
      <c r="C30" s="5" t="s">
        <v>190</v>
      </c>
      <c r="D30" s="8" t="s">
        <v>191</v>
      </c>
      <c r="E30" s="5" t="s">
        <v>192</v>
      </c>
      <c r="F30" s="5" t="s">
        <v>29</v>
      </c>
      <c r="G30" s="7"/>
      <c r="H30" s="8"/>
      <c r="I30" s="8"/>
    </row>
    <row r="31" s="2" customFormat="1" ht="34" spans="1:9">
      <c r="A31" s="8"/>
      <c r="B31" s="8" t="s">
        <v>47</v>
      </c>
      <c r="C31" s="5" t="s">
        <v>190</v>
      </c>
      <c r="D31" s="8" t="s">
        <v>193</v>
      </c>
      <c r="E31" s="5" t="s">
        <v>194</v>
      </c>
      <c r="F31" s="5" t="s">
        <v>29</v>
      </c>
      <c r="G31" s="7"/>
      <c r="H31" s="8"/>
      <c r="I31" s="8"/>
    </row>
    <row r="32" s="2" customFormat="1" ht="34" spans="1:9">
      <c r="A32" s="8" t="s">
        <v>195</v>
      </c>
      <c r="B32" s="8" t="s">
        <v>47</v>
      </c>
      <c r="C32" s="5" t="s">
        <v>190</v>
      </c>
      <c r="D32" s="8" t="s">
        <v>196</v>
      </c>
      <c r="E32" s="5" t="s">
        <v>197</v>
      </c>
      <c r="F32" s="5" t="s">
        <v>29</v>
      </c>
      <c r="G32" s="7"/>
      <c r="H32" s="8"/>
      <c r="I32" s="8"/>
    </row>
    <row r="33" s="2" customFormat="1" ht="34" spans="1:9">
      <c r="A33" s="8" t="s">
        <v>198</v>
      </c>
      <c r="B33" s="8" t="s">
        <v>47</v>
      </c>
      <c r="C33" s="5" t="s">
        <v>190</v>
      </c>
      <c r="D33" s="8" t="s">
        <v>199</v>
      </c>
      <c r="E33" s="5" t="s">
        <v>200</v>
      </c>
      <c r="F33" s="5" t="s">
        <v>29</v>
      </c>
      <c r="G33" s="7"/>
      <c r="H33" s="8"/>
      <c r="I33" s="8"/>
    </row>
    <row r="34" s="2" customFormat="1" spans="1:9">
      <c r="A34" s="8"/>
      <c r="B34" s="8"/>
      <c r="C34" s="5"/>
      <c r="D34" s="8"/>
      <c r="E34" s="5"/>
      <c r="F34" s="5"/>
      <c r="G34" s="7"/>
      <c r="H34" s="8"/>
      <c r="I34" s="8"/>
    </row>
    <row r="35" s="2" customFormat="1" spans="1:9">
      <c r="A35" s="8"/>
      <c r="B35" s="8"/>
      <c r="C35" s="5"/>
      <c r="D35" s="8"/>
      <c r="E35" s="5"/>
      <c r="F35" s="5"/>
      <c r="G35" s="7"/>
      <c r="H35" s="8"/>
      <c r="I35" s="8"/>
    </row>
    <row r="36" s="2" customFormat="1" ht="34" spans="1:9">
      <c r="A36" s="8"/>
      <c r="B36" s="8" t="s">
        <v>47</v>
      </c>
      <c r="C36" s="5" t="s">
        <v>201</v>
      </c>
      <c r="D36" s="8" t="s">
        <v>202</v>
      </c>
      <c r="E36" s="5" t="s">
        <v>175</v>
      </c>
      <c r="F36" s="5" t="s">
        <v>29</v>
      </c>
      <c r="G36" s="7" t="s">
        <v>82</v>
      </c>
      <c r="H36" s="8"/>
      <c r="I36" s="8"/>
    </row>
    <row r="37" s="2" customFormat="1" ht="34" spans="1:9">
      <c r="A37" s="8"/>
      <c r="B37" s="8" t="s">
        <v>47</v>
      </c>
      <c r="C37" s="5" t="s">
        <v>201</v>
      </c>
      <c r="D37" s="8" t="s">
        <v>203</v>
      </c>
      <c r="E37" s="5" t="s">
        <v>186</v>
      </c>
      <c r="F37" s="5" t="s">
        <v>29</v>
      </c>
      <c r="G37" s="7" t="s">
        <v>84</v>
      </c>
      <c r="H37" s="8"/>
      <c r="I37" s="8"/>
    </row>
    <row r="38" s="2" customFormat="1" ht="34" spans="1:9">
      <c r="A38" s="8" t="s">
        <v>85</v>
      </c>
      <c r="B38" s="8"/>
      <c r="C38" s="5"/>
      <c r="D38" s="8"/>
      <c r="E38" s="5"/>
      <c r="F38" s="5" t="s">
        <v>29</v>
      </c>
      <c r="G38" s="13" t="s">
        <v>86</v>
      </c>
      <c r="H38" s="8"/>
      <c r="I38" s="8"/>
    </row>
    <row r="39" s="2" customFormat="1" ht="34" spans="1:9">
      <c r="A39" s="8"/>
      <c r="B39" s="8" t="s">
        <v>47</v>
      </c>
      <c r="C39" s="5" t="s">
        <v>201</v>
      </c>
      <c r="D39" s="8" t="s">
        <v>204</v>
      </c>
      <c r="E39" s="5" t="s">
        <v>177</v>
      </c>
      <c r="F39" s="5" t="s">
        <v>29</v>
      </c>
      <c r="G39" s="13" t="s">
        <v>88</v>
      </c>
      <c r="H39" s="8"/>
      <c r="I39" s="8"/>
    </row>
    <row r="40" s="2" customFormat="1" ht="34" spans="1:9">
      <c r="A40" s="8"/>
      <c r="B40" s="8" t="s">
        <v>47</v>
      </c>
      <c r="C40" s="5" t="s">
        <v>201</v>
      </c>
      <c r="D40" s="8" t="s">
        <v>205</v>
      </c>
      <c r="E40" s="5" t="s">
        <v>187</v>
      </c>
      <c r="F40" s="5" t="s">
        <v>29</v>
      </c>
      <c r="G40" s="13" t="s">
        <v>90</v>
      </c>
      <c r="H40" s="8"/>
      <c r="I40" s="8"/>
    </row>
    <row r="41" s="2" customFormat="1" ht="34" spans="1:9">
      <c r="A41" s="8"/>
      <c r="B41" s="8" t="s">
        <v>47</v>
      </c>
      <c r="C41" s="5" t="s">
        <v>201</v>
      </c>
      <c r="D41" s="8" t="s">
        <v>206</v>
      </c>
      <c r="E41" s="5" t="s">
        <v>187</v>
      </c>
      <c r="F41" s="5" t="s">
        <v>29</v>
      </c>
      <c r="G41" s="13" t="s">
        <v>92</v>
      </c>
      <c r="H41" s="8"/>
      <c r="I41" s="8"/>
    </row>
    <row r="42" s="2" customFormat="1" ht="34" spans="1:9">
      <c r="A42" s="8"/>
      <c r="B42" s="8" t="s">
        <v>47</v>
      </c>
      <c r="C42" s="5" t="s">
        <v>201</v>
      </c>
      <c r="D42" s="8" t="s">
        <v>207</v>
      </c>
      <c r="E42" s="5" t="s">
        <v>187</v>
      </c>
      <c r="F42" s="5" t="s">
        <v>29</v>
      </c>
      <c r="G42" s="13" t="s">
        <v>94</v>
      </c>
      <c r="H42" s="8"/>
      <c r="I42" s="8"/>
    </row>
    <row r="43" s="2" customFormat="1" ht="34" spans="1:9">
      <c r="A43" s="8"/>
      <c r="B43" s="8" t="s">
        <v>47</v>
      </c>
      <c r="C43" s="5" t="s">
        <v>201</v>
      </c>
      <c r="D43" s="8" t="s">
        <v>208</v>
      </c>
      <c r="E43" s="5" t="s">
        <v>176</v>
      </c>
      <c r="F43" s="5" t="s">
        <v>29</v>
      </c>
      <c r="G43" s="13" t="s">
        <v>96</v>
      </c>
      <c r="H43" s="8"/>
      <c r="I43" s="8"/>
    </row>
    <row r="44" s="2" customFormat="1" ht="34" spans="1:9">
      <c r="A44" s="8"/>
      <c r="B44" s="8" t="s">
        <v>47</v>
      </c>
      <c r="C44" s="5" t="s">
        <v>201</v>
      </c>
      <c r="D44" s="8" t="s">
        <v>209</v>
      </c>
      <c r="E44" s="5" t="s">
        <v>210</v>
      </c>
      <c r="F44" s="5" t="s">
        <v>29</v>
      </c>
      <c r="G44" s="13" t="s">
        <v>98</v>
      </c>
      <c r="H44" s="8"/>
      <c r="I44" s="8"/>
    </row>
    <row r="45" s="2" customFormat="1" ht="34" spans="1:9">
      <c r="A45" s="8"/>
      <c r="B45" s="8" t="s">
        <v>47</v>
      </c>
      <c r="C45" s="5" t="s">
        <v>211</v>
      </c>
      <c r="D45" s="8" t="s">
        <v>212</v>
      </c>
      <c r="E45" s="5" t="s">
        <v>213</v>
      </c>
      <c r="F45" s="5" t="s">
        <v>29</v>
      </c>
      <c r="G45" s="7" t="s">
        <v>82</v>
      </c>
      <c r="H45" s="8"/>
      <c r="I45" s="8"/>
    </row>
    <row r="46" s="2" customFormat="1" ht="34" spans="1:9">
      <c r="A46" s="8"/>
      <c r="B46" s="8"/>
      <c r="C46" s="5" t="s">
        <v>211</v>
      </c>
      <c r="D46" s="15" t="s">
        <v>214</v>
      </c>
      <c r="E46" s="5" t="s">
        <v>215</v>
      </c>
      <c r="F46" s="5" t="s">
        <v>29</v>
      </c>
      <c r="G46" s="14"/>
      <c r="H46" s="8"/>
      <c r="I46" s="8"/>
    </row>
    <row r="47" s="2" customFormat="1" ht="34" spans="1:9">
      <c r="A47" s="8"/>
      <c r="B47" s="8"/>
      <c r="C47" s="5" t="s">
        <v>211</v>
      </c>
      <c r="D47" s="15" t="s">
        <v>216</v>
      </c>
      <c r="E47" s="5" t="s">
        <v>217</v>
      </c>
      <c r="F47" s="5" t="s">
        <v>29</v>
      </c>
      <c r="G47" s="14"/>
      <c r="H47" s="8"/>
      <c r="I47" s="8"/>
    </row>
    <row r="48" s="2" customFormat="1" ht="34" spans="1:9">
      <c r="A48" s="8"/>
      <c r="B48" s="8"/>
      <c r="C48" s="5" t="s">
        <v>211</v>
      </c>
      <c r="D48" s="15" t="s">
        <v>218</v>
      </c>
      <c r="E48" s="5" t="s">
        <v>219</v>
      </c>
      <c r="F48" s="5" t="s">
        <v>29</v>
      </c>
      <c r="G48" s="14"/>
      <c r="H48" s="8"/>
      <c r="I48" s="8"/>
    </row>
    <row r="49" s="2" customFormat="1" spans="1:9">
      <c r="A49" s="8"/>
      <c r="B49" s="8"/>
      <c r="C49" s="5"/>
      <c r="D49" s="15"/>
      <c r="E49" s="5"/>
      <c r="F49" s="5"/>
      <c r="G49" s="14"/>
      <c r="H49" s="8"/>
      <c r="I49" s="8"/>
    </row>
    <row r="50" s="2" customFormat="1" ht="34" spans="1:9">
      <c r="A50" s="8"/>
      <c r="B50" s="8"/>
      <c r="C50" s="5" t="s">
        <v>220</v>
      </c>
      <c r="D50" s="8" t="s">
        <v>221</v>
      </c>
      <c r="E50" s="5" t="s">
        <v>222</v>
      </c>
      <c r="F50" s="5" t="s">
        <v>29</v>
      </c>
      <c r="G50" s="14"/>
      <c r="H50" s="8"/>
      <c r="I50" s="8"/>
    </row>
    <row r="51" s="2" customFormat="1" ht="34" spans="1:9">
      <c r="A51" s="8"/>
      <c r="B51" s="8"/>
      <c r="C51" s="5" t="s">
        <v>220</v>
      </c>
      <c r="D51" s="8" t="s">
        <v>223</v>
      </c>
      <c r="E51" s="5" t="s">
        <v>224</v>
      </c>
      <c r="F51" s="5" t="s">
        <v>29</v>
      </c>
      <c r="G51" s="14"/>
      <c r="H51" s="8"/>
      <c r="I51" s="8"/>
    </row>
    <row r="52" s="2" customFormat="1" ht="34" spans="1:9">
      <c r="A52" s="8" t="s">
        <v>225</v>
      </c>
      <c r="B52" s="8"/>
      <c r="C52" s="5" t="s">
        <v>220</v>
      </c>
      <c r="D52" s="8" t="s">
        <v>226</v>
      </c>
      <c r="E52" s="5" t="s">
        <v>227</v>
      </c>
      <c r="F52" s="5" t="s">
        <v>29</v>
      </c>
      <c r="G52" s="14"/>
      <c r="H52" s="8"/>
      <c r="I52" s="8"/>
    </row>
    <row r="53" s="2" customFormat="1" ht="34" spans="1:9">
      <c r="A53" s="8" t="s">
        <v>228</v>
      </c>
      <c r="B53" s="8"/>
      <c r="C53" s="5" t="s">
        <v>220</v>
      </c>
      <c r="D53" s="8" t="s">
        <v>229</v>
      </c>
      <c r="E53" s="5" t="s">
        <v>230</v>
      </c>
      <c r="F53" s="5" t="s">
        <v>29</v>
      </c>
      <c r="G53" s="14"/>
      <c r="H53" s="8"/>
      <c r="I53" s="8"/>
    </row>
    <row r="54" s="2" customFormat="1" ht="34" spans="1:9">
      <c r="A54" s="8"/>
      <c r="B54" s="8" t="s">
        <v>47</v>
      </c>
      <c r="C54" s="5" t="s">
        <v>231</v>
      </c>
      <c r="D54" s="15" t="s">
        <v>232</v>
      </c>
      <c r="E54" s="5" t="s">
        <v>175</v>
      </c>
      <c r="F54" s="5" t="s">
        <v>29</v>
      </c>
      <c r="G54" s="14" t="s">
        <v>100</v>
      </c>
      <c r="H54" s="8"/>
      <c r="I54" s="8"/>
    </row>
    <row r="55" s="2" customFormat="1" ht="34" spans="1:9">
      <c r="A55" s="8"/>
      <c r="B55" s="8" t="s">
        <v>47</v>
      </c>
      <c r="C55" s="5" t="s">
        <v>231</v>
      </c>
      <c r="D55" s="15" t="s">
        <v>233</v>
      </c>
      <c r="E55" s="5" t="s">
        <v>186</v>
      </c>
      <c r="F55" s="5" t="s">
        <v>29</v>
      </c>
      <c r="G55" s="14" t="s">
        <v>102</v>
      </c>
      <c r="H55" s="8"/>
      <c r="I55" s="8"/>
    </row>
    <row r="56" s="2" customFormat="1" ht="34" spans="1:9">
      <c r="A56" s="8" t="s">
        <v>103</v>
      </c>
      <c r="B56" s="8"/>
      <c r="C56" s="5"/>
      <c r="D56" s="8"/>
      <c r="E56" s="5"/>
      <c r="F56" s="5" t="s">
        <v>29</v>
      </c>
      <c r="G56" s="16" t="s">
        <v>42</v>
      </c>
      <c r="H56" s="8"/>
      <c r="I56" s="8"/>
    </row>
    <row r="57" s="2" customFormat="1" ht="34" spans="1:9">
      <c r="A57" s="8"/>
      <c r="B57" s="8" t="s">
        <v>47</v>
      </c>
      <c r="C57" s="5" t="s">
        <v>231</v>
      </c>
      <c r="D57" s="17" t="s">
        <v>234</v>
      </c>
      <c r="E57" s="5" t="s">
        <v>177</v>
      </c>
      <c r="F57" s="5" t="s">
        <v>29</v>
      </c>
      <c r="G57" s="7" t="s">
        <v>105</v>
      </c>
      <c r="H57" s="8"/>
      <c r="I57" s="8"/>
    </row>
    <row r="58" s="2" customFormat="1" ht="34" spans="1:9">
      <c r="A58" s="8"/>
      <c r="B58" s="8" t="s">
        <v>47</v>
      </c>
      <c r="C58" s="5" t="s">
        <v>231</v>
      </c>
      <c r="D58" s="18" t="s">
        <v>90</v>
      </c>
      <c r="E58" s="5" t="s">
        <v>187</v>
      </c>
      <c r="F58" s="5" t="s">
        <v>29</v>
      </c>
      <c r="G58" s="7" t="s">
        <v>106</v>
      </c>
      <c r="H58" s="8"/>
      <c r="I58" s="8"/>
    </row>
    <row r="59" s="2" customFormat="1" ht="34" spans="1:9">
      <c r="A59" s="8"/>
      <c r="B59" s="8" t="s">
        <v>47</v>
      </c>
      <c r="C59" s="5" t="s">
        <v>231</v>
      </c>
      <c r="D59" s="18" t="s">
        <v>107</v>
      </c>
      <c r="E59" s="5" t="s">
        <v>187</v>
      </c>
      <c r="F59" s="5" t="s">
        <v>29</v>
      </c>
      <c r="G59" s="7" t="s">
        <v>108</v>
      </c>
      <c r="H59" s="8"/>
      <c r="I59" s="8"/>
    </row>
    <row r="60" s="2" customFormat="1" ht="34" spans="1:9">
      <c r="A60" s="8"/>
      <c r="B60" s="8" t="s">
        <v>47</v>
      </c>
      <c r="C60" s="5" t="s">
        <v>231</v>
      </c>
      <c r="D60" s="17" t="s">
        <v>109</v>
      </c>
      <c r="E60" s="5" t="s">
        <v>187</v>
      </c>
      <c r="F60" s="5" t="s">
        <v>29</v>
      </c>
      <c r="G60" s="7" t="s">
        <v>110</v>
      </c>
      <c r="H60" s="8"/>
      <c r="I60" s="8"/>
    </row>
    <row r="61" s="2" customFormat="1" ht="34" spans="1:9">
      <c r="A61" s="8"/>
      <c r="B61" s="8" t="s">
        <v>47</v>
      </c>
      <c r="C61" s="5" t="s">
        <v>231</v>
      </c>
      <c r="D61" s="17" t="s">
        <v>235</v>
      </c>
      <c r="E61" s="5" t="s">
        <v>176</v>
      </c>
      <c r="F61" s="5" t="s">
        <v>29</v>
      </c>
      <c r="G61" s="13" t="s">
        <v>112</v>
      </c>
      <c r="H61" s="8"/>
      <c r="I61" s="8"/>
    </row>
    <row r="62" s="2" customFormat="1" ht="34" spans="1:9">
      <c r="A62" s="8"/>
      <c r="B62" s="8" t="s">
        <v>47</v>
      </c>
      <c r="C62" s="5" t="s">
        <v>231</v>
      </c>
      <c r="D62" s="17" t="s">
        <v>236</v>
      </c>
      <c r="E62" s="5" t="s">
        <v>210</v>
      </c>
      <c r="F62" s="5" t="s">
        <v>29</v>
      </c>
      <c r="G62" s="13" t="s">
        <v>114</v>
      </c>
      <c r="H62" s="8"/>
      <c r="I62" s="8"/>
    </row>
    <row r="63" s="2" customFormat="1" ht="34" spans="1:9">
      <c r="A63" s="8"/>
      <c r="B63" s="8"/>
      <c r="C63" s="5" t="s">
        <v>211</v>
      </c>
      <c r="D63" s="8" t="s">
        <v>237</v>
      </c>
      <c r="E63" s="5" t="s">
        <v>222</v>
      </c>
      <c r="F63" s="5" t="s">
        <v>29</v>
      </c>
      <c r="G63" s="7"/>
      <c r="H63" s="8"/>
      <c r="I63" s="8"/>
    </row>
    <row r="64" s="2" customFormat="1" ht="34" spans="1:9">
      <c r="A64" s="8"/>
      <c r="B64" s="8"/>
      <c r="C64" s="5" t="s">
        <v>211</v>
      </c>
      <c r="D64" s="15" t="s">
        <v>238</v>
      </c>
      <c r="E64" s="5" t="s">
        <v>224</v>
      </c>
      <c r="F64" s="5" t="s">
        <v>29</v>
      </c>
      <c r="G64" s="7"/>
      <c r="H64" s="8"/>
      <c r="I64" s="8"/>
    </row>
    <row r="65" s="2" customFormat="1" ht="34" spans="1:9">
      <c r="A65" s="8"/>
      <c r="B65" s="8"/>
      <c r="C65" s="5" t="s">
        <v>211</v>
      </c>
      <c r="D65" s="15" t="s">
        <v>239</v>
      </c>
      <c r="E65" s="5" t="s">
        <v>227</v>
      </c>
      <c r="F65" s="5" t="s">
        <v>29</v>
      </c>
      <c r="G65" s="7"/>
      <c r="H65" s="8"/>
      <c r="I65" s="8"/>
    </row>
    <row r="66" s="2" customFormat="1" ht="34" spans="1:9">
      <c r="A66" s="8"/>
      <c r="B66" s="8"/>
      <c r="C66" s="5" t="s">
        <v>211</v>
      </c>
      <c r="D66" s="15" t="s">
        <v>240</v>
      </c>
      <c r="E66" s="5" t="s">
        <v>230</v>
      </c>
      <c r="F66" s="5" t="s">
        <v>29</v>
      </c>
      <c r="G66" s="7"/>
      <c r="H66" s="8"/>
      <c r="I66" s="8"/>
    </row>
    <row r="67" s="2" customFormat="1" spans="1:9">
      <c r="A67" s="8"/>
      <c r="B67" s="8"/>
      <c r="C67" s="8"/>
      <c r="D67" s="17"/>
      <c r="E67" s="5"/>
      <c r="F67" s="5"/>
      <c r="G67" s="7"/>
      <c r="H67" s="8"/>
      <c r="I67" s="8"/>
    </row>
    <row r="68" s="2" customFormat="1" spans="1:9">
      <c r="A68" s="8"/>
      <c r="B68" s="8"/>
      <c r="C68" s="8"/>
      <c r="D68" s="17"/>
      <c r="E68" s="5"/>
      <c r="F68" s="5"/>
      <c r="G68" s="7"/>
      <c r="H68" s="8"/>
      <c r="I68" s="8"/>
    </row>
    <row r="69" s="2" customFormat="1" ht="34" spans="1:9">
      <c r="A69" s="8" t="s">
        <v>115</v>
      </c>
      <c r="B69" s="8" t="s">
        <v>116</v>
      </c>
      <c r="C69" s="8" t="s">
        <v>8</v>
      </c>
      <c r="D69" s="19" t="s">
        <v>117</v>
      </c>
      <c r="E69" s="5"/>
      <c r="F69" s="5" t="s">
        <v>29</v>
      </c>
      <c r="G69" s="7" t="s">
        <v>118</v>
      </c>
      <c r="H69" s="8"/>
      <c r="I69" s="8"/>
    </row>
    <row r="70" s="2" customFormat="1" ht="34" spans="1:9">
      <c r="A70" s="8" t="s">
        <v>119</v>
      </c>
      <c r="B70" s="8" t="s">
        <v>116</v>
      </c>
      <c r="C70" s="8" t="s">
        <v>8</v>
      </c>
      <c r="D70" s="19" t="s">
        <v>117</v>
      </c>
      <c r="E70" s="5"/>
      <c r="F70" s="5" t="s">
        <v>29</v>
      </c>
      <c r="G70" s="7" t="s">
        <v>120</v>
      </c>
      <c r="H70" s="8"/>
      <c r="I70" s="8"/>
    </row>
    <row r="71" s="2" customFormat="1" ht="34" spans="1:9">
      <c r="A71" s="8" t="s">
        <v>121</v>
      </c>
      <c r="B71" s="8"/>
      <c r="D71" s="8"/>
      <c r="E71" s="5"/>
      <c r="F71" s="5" t="s">
        <v>29</v>
      </c>
      <c r="G71" s="7" t="s">
        <v>122</v>
      </c>
      <c r="H71" s="8"/>
      <c r="I71" s="8"/>
    </row>
    <row r="72" s="2" customFormat="1" ht="68" spans="1:9">
      <c r="A72" s="8" t="s">
        <v>123</v>
      </c>
      <c r="B72" s="8" t="s">
        <v>124</v>
      </c>
      <c r="C72" s="8" t="s">
        <v>8</v>
      </c>
      <c r="D72" s="8" t="s">
        <v>125</v>
      </c>
      <c r="E72" s="5"/>
      <c r="F72" s="5" t="s">
        <v>29</v>
      </c>
      <c r="G72" s="7" t="s">
        <v>126</v>
      </c>
      <c r="H72" s="8"/>
      <c r="I72" s="8"/>
    </row>
    <row r="73" s="2" customFormat="1" ht="68" spans="1:9">
      <c r="A73" s="8"/>
      <c r="B73" s="8" t="s">
        <v>124</v>
      </c>
      <c r="C73" s="8" t="s">
        <v>8</v>
      </c>
      <c r="D73" s="8" t="s">
        <v>127</v>
      </c>
      <c r="E73" s="5"/>
      <c r="F73" s="5" t="s">
        <v>29</v>
      </c>
      <c r="G73" s="20" t="s">
        <v>128</v>
      </c>
      <c r="H73" s="8"/>
      <c r="I73" s="8"/>
    </row>
    <row r="74" s="2" customFormat="1" ht="68" spans="1:9">
      <c r="A74" s="8"/>
      <c r="B74" s="8" t="s">
        <v>124</v>
      </c>
      <c r="C74" s="8" t="s">
        <v>8</v>
      </c>
      <c r="D74" s="8" t="s">
        <v>129</v>
      </c>
      <c r="E74" s="5"/>
      <c r="F74" s="5" t="s">
        <v>29</v>
      </c>
      <c r="G74" s="20" t="s">
        <v>130</v>
      </c>
      <c r="H74" s="8"/>
      <c r="I74" s="8"/>
    </row>
    <row r="75" s="2" customFormat="1" ht="34" spans="1:9">
      <c r="A75" s="8" t="s">
        <v>131</v>
      </c>
      <c r="B75" s="8"/>
      <c r="C75" s="8"/>
      <c r="D75" s="8"/>
      <c r="E75" s="5"/>
      <c r="F75" s="5" t="s">
        <v>29</v>
      </c>
      <c r="G75" s="20" t="s">
        <v>132</v>
      </c>
      <c r="H75" s="8"/>
      <c r="I75" s="8"/>
    </row>
    <row r="76" s="2" customFormat="1" ht="34" spans="1:9">
      <c r="A76" s="8" t="s">
        <v>133</v>
      </c>
      <c r="B76" s="8"/>
      <c r="C76" s="8"/>
      <c r="D76" s="8" t="s">
        <v>134</v>
      </c>
      <c r="E76" s="5">
        <v>28</v>
      </c>
      <c r="F76" s="5" t="s">
        <v>40</v>
      </c>
      <c r="G76" s="7" t="s">
        <v>30</v>
      </c>
    </row>
    <row r="77" s="2" customFormat="1" ht="34" spans="1:9">
      <c r="A77" s="8"/>
      <c r="B77" s="8" t="s">
        <v>135</v>
      </c>
      <c r="C77" s="8" t="s">
        <v>14</v>
      </c>
      <c r="D77" s="8" t="s">
        <v>136</v>
      </c>
      <c r="E77" s="5"/>
      <c r="F77" s="5" t="s">
        <v>40</v>
      </c>
      <c r="G77" s="7" t="s">
        <v>32</v>
      </c>
    </row>
    <row r="78" s="2" customFormat="1" ht="84" spans="1:9">
      <c r="A78" s="21" t="s">
        <v>137</v>
      </c>
      <c r="B78" s="8" t="s">
        <v>32</v>
      </c>
      <c r="C78" s="8" t="s">
        <v>17</v>
      </c>
      <c r="D78" s="8" t="s">
        <v>138</v>
      </c>
      <c r="E78" s="5" t="s">
        <v>139</v>
      </c>
      <c r="F78" s="5" t="s">
        <v>40</v>
      </c>
      <c r="G78" s="7" t="s">
        <v>140</v>
      </c>
    </row>
    <row r="79" s="2" customFormat="1" ht="84" spans="1:9">
      <c r="A79" s="21" t="s">
        <v>141</v>
      </c>
      <c r="B79" s="8" t="s">
        <v>32</v>
      </c>
      <c r="C79" s="8" t="s">
        <v>17</v>
      </c>
      <c r="D79" s="8" t="s">
        <v>142</v>
      </c>
      <c r="E79" s="5" t="s">
        <v>143</v>
      </c>
      <c r="F79" s="5" t="s">
        <v>40</v>
      </c>
      <c r="G79" s="7" t="s">
        <v>144</v>
      </c>
    </row>
    <row r="80" s="2" customFormat="1" ht="135" spans="1:9">
      <c r="A80" s="21" t="s">
        <v>145</v>
      </c>
      <c r="B80" s="8" t="s">
        <v>32</v>
      </c>
      <c r="C80" s="8" t="s">
        <v>17</v>
      </c>
      <c r="D80" s="8" t="s">
        <v>146</v>
      </c>
      <c r="E80" s="5" t="s">
        <v>147</v>
      </c>
      <c r="F80" s="5" t="s">
        <v>40</v>
      </c>
      <c r="G80" s="7" t="s">
        <v>148</v>
      </c>
    </row>
    <row r="81" s="2" customFormat="1" ht="34" spans="1:7">
      <c r="A81" s="22" t="s">
        <v>149</v>
      </c>
      <c r="B81" s="8"/>
      <c r="C81" s="8"/>
      <c r="E81" s="1"/>
      <c r="F81" s="5" t="s">
        <v>40</v>
      </c>
      <c r="G81" s="7" t="s">
        <v>45</v>
      </c>
    </row>
    <row r="82" s="2" customFormat="1" ht="51" spans="1:7">
      <c r="A82" s="22" t="s">
        <v>150</v>
      </c>
      <c r="B82" s="8" t="s">
        <v>32</v>
      </c>
      <c r="C82" s="8" t="s">
        <v>17</v>
      </c>
      <c r="D82" s="8" t="s">
        <v>151</v>
      </c>
      <c r="E82" s="5" t="s">
        <v>152</v>
      </c>
      <c r="F82" s="5" t="s">
        <v>40</v>
      </c>
      <c r="G82" s="7" t="s">
        <v>153</v>
      </c>
    </row>
    <row r="83" s="2" customFormat="1" ht="101" spans="1:7">
      <c r="A83" s="21" t="s">
        <v>154</v>
      </c>
      <c r="B83" s="8" t="s">
        <v>32</v>
      </c>
      <c r="C83" s="8" t="s">
        <v>17</v>
      </c>
      <c r="D83" s="8" t="s">
        <v>155</v>
      </c>
      <c r="E83" s="5" t="s">
        <v>156</v>
      </c>
      <c r="F83" s="5" t="s">
        <v>40</v>
      </c>
      <c r="G83" s="7" t="s">
        <v>157</v>
      </c>
    </row>
    <row r="84" s="2" customFormat="1" ht="68" spans="1:7">
      <c r="A84" s="22" t="s">
        <v>158</v>
      </c>
      <c r="B84" s="8" t="s">
        <v>32</v>
      </c>
      <c r="C84" s="8" t="s">
        <v>17</v>
      </c>
      <c r="D84" s="8" t="s">
        <v>146</v>
      </c>
      <c r="E84" s="5" t="s">
        <v>147</v>
      </c>
      <c r="F84" s="5" t="s">
        <v>40</v>
      </c>
      <c r="G84" s="7" t="s">
        <v>43</v>
      </c>
    </row>
    <row r="85" s="2" customFormat="1" ht="34" spans="1:7">
      <c r="A85" s="22" t="s">
        <v>159</v>
      </c>
      <c r="B85" s="8"/>
      <c r="C85" s="8"/>
      <c r="D85" s="8"/>
      <c r="E85" s="5"/>
      <c r="F85" s="5" t="s">
        <v>40</v>
      </c>
      <c r="G85" s="7" t="s">
        <v>160</v>
      </c>
    </row>
    <row r="86" s="2" customFormat="1" ht="68" spans="1:7">
      <c r="A86" s="22" t="s">
        <v>161</v>
      </c>
      <c r="B86" s="8" t="s">
        <v>32</v>
      </c>
      <c r="C86" s="8" t="s">
        <v>17</v>
      </c>
      <c r="D86" s="8" t="s">
        <v>162</v>
      </c>
      <c r="E86" s="5" t="s">
        <v>163</v>
      </c>
      <c r="F86" s="5" t="s">
        <v>40</v>
      </c>
      <c r="G86" s="7" t="s">
        <v>164</v>
      </c>
    </row>
    <row r="87" s="2" customFormat="1" ht="34" spans="1:7">
      <c r="A87" s="22" t="s">
        <v>165</v>
      </c>
      <c r="B87" s="8"/>
      <c r="C87" s="8"/>
      <c r="D87" s="8"/>
      <c r="E87" s="5"/>
      <c r="F87" s="5" t="s">
        <v>40</v>
      </c>
      <c r="G87" s="7" t="s">
        <v>41</v>
      </c>
    </row>
  </sheetData>
  <autoFilter xmlns:etc="http://www.wps.cn/officeDocument/2017/etCustomData" ref="A1:I87" etc:filterBottomFollowUsedRange="0">
    <extLst/>
  </autoFilter>
  <mergeCells count="1">
    <mergeCell ref="A1:I2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源数据路径</vt:lpstr>
      <vt:lpstr>映射表</vt:lpstr>
      <vt:lpstr>需求</vt:lpstr>
      <vt:lpstr>新字段映射表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自朗活</cp:lastModifiedBy>
  <dcterms:created xsi:type="dcterms:W3CDTF">2026-02-27T01:36:00Z</dcterms:created>
  <dcterms:modified xsi:type="dcterms:W3CDTF">2026-05-06T10:54:47Z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136F4C8AC6E94523988A47833E301C3F_13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