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ex\docx\"/>
    </mc:Choice>
  </mc:AlternateContent>
  <xr:revisionPtr revIDLastSave="0" documentId="13_ncr:1_{7D049371-8AC2-4A6E-9D02-65687D30A9B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数据上传情况" sheetId="15" r:id="rId1"/>
    <sheet name="Sheet3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5" l="1"/>
  <c r="E100" i="15"/>
  <c r="F100" i="15"/>
  <c r="G100" i="15"/>
  <c r="D101" i="15"/>
  <c r="E101" i="15"/>
  <c r="F101" i="15"/>
  <c r="G101" i="15"/>
  <c r="B29" i="15"/>
  <c r="D9" i="15"/>
  <c r="E9" i="15"/>
  <c r="F9" i="15"/>
  <c r="G9" i="15"/>
  <c r="D8" i="15"/>
  <c r="E8" i="15"/>
  <c r="F8" i="15"/>
  <c r="G8" i="15"/>
  <c r="H8" i="15"/>
  <c r="F39" i="15" l="1"/>
  <c r="G32" i="15" l="1"/>
  <c r="C39" i="15"/>
  <c r="D39" i="15"/>
  <c r="E39" i="15"/>
  <c r="B39" i="15"/>
  <c r="C101" i="15"/>
  <c r="C100" i="15"/>
  <c r="I3" i="15"/>
  <c r="I2" i="15"/>
  <c r="I6" i="15" l="1"/>
  <c r="H22" i="15"/>
  <c r="C29" i="15"/>
  <c r="D29" i="15"/>
  <c r="E29" i="15"/>
  <c r="F29" i="15"/>
  <c r="G29" i="15"/>
  <c r="C9" i="15"/>
  <c r="C8" i="15"/>
  <c r="H29" i="15" l="1"/>
  <c r="H26" i="15"/>
  <c r="H24" i="15"/>
  <c r="G38" i="15" l="1"/>
  <c r="G37" i="15"/>
  <c r="G36" i="15"/>
  <c r="G35" i="15"/>
  <c r="G34" i="15"/>
  <c r="G33" i="15"/>
  <c r="H28" i="15"/>
  <c r="H27" i="15"/>
  <c r="H25" i="15"/>
  <c r="H23" i="15"/>
  <c r="J5" i="15"/>
  <c r="J4" i="15" l="1"/>
  <c r="J6" i="15" s="1"/>
  <c r="G39" i="15"/>
  <c r="I29" i="15"/>
  <c r="N27" i="4"/>
  <c r="N28" i="4"/>
  <c r="N29" i="4"/>
  <c r="N30" i="4"/>
  <c r="N31" i="4"/>
  <c r="N26" i="4"/>
  <c r="M27" i="4"/>
  <c r="M28" i="4"/>
  <c r="M29" i="4"/>
  <c r="M30" i="4"/>
  <c r="M31" i="4"/>
  <c r="M26" i="4"/>
  <c r="K20" i="4"/>
  <c r="K21" i="4"/>
  <c r="K22" i="4"/>
  <c r="K23" i="4"/>
  <c r="K24" i="4"/>
  <c r="K19" i="4"/>
  <c r="J20" i="4"/>
  <c r="J21" i="4"/>
  <c r="J22" i="4"/>
  <c r="J23" i="4"/>
  <c r="J24" i="4"/>
  <c r="J19" i="4"/>
  <c r="H13" i="4"/>
  <c r="H14" i="4"/>
  <c r="H15" i="4"/>
  <c r="H16" i="4"/>
  <c r="H17" i="4"/>
  <c r="H12" i="4"/>
  <c r="G13" i="4"/>
  <c r="G14" i="4"/>
  <c r="G15" i="4"/>
  <c r="G16" i="4"/>
  <c r="G17" i="4"/>
  <c r="G12" i="4"/>
</calcChain>
</file>

<file path=xl/sharedStrings.xml><?xml version="1.0" encoding="utf-8"?>
<sst xmlns="http://schemas.openxmlformats.org/spreadsheetml/2006/main" count="80" uniqueCount="42">
  <si>
    <t>上周</t>
  </si>
  <si>
    <t>本周</t>
  </si>
  <si>
    <t>超市</t>
  </si>
  <si>
    <t>团体采购单位</t>
  </si>
  <si>
    <t>农贸市场</t>
  </si>
  <si>
    <t>月份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</si>
  <si>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</si>
  <si>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</si>
  <si>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</si>
  <si>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</si>
  <si>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</si>
  <si>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</si>
  <si>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</si>
  <si>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</si>
  <si>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</si>
  <si>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</si>
  <si>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</si>
  <si>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</si>
  <si>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</si>
  <si>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</si>
  <si>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D</t>
    <phoneticPr fontId="1" type="noConversion"/>
  </si>
  <si>
    <t>边框线</t>
    <phoneticPr fontId="1" type="noConversion"/>
  </si>
  <si>
    <t>X轴</t>
    <phoneticPr fontId="1" type="noConversion"/>
  </si>
  <si>
    <t>Y轴</t>
    <phoneticPr fontId="1" type="noConversion"/>
  </si>
  <si>
    <t>中央平台数据</t>
  </si>
  <si>
    <t>批发市场</t>
    <phoneticPr fontId="1" type="noConversion"/>
  </si>
  <si>
    <t>环比</t>
    <phoneticPr fontId="1" type="noConversion"/>
  </si>
  <si>
    <t>中央平台数据</t>
    <phoneticPr fontId="1" type="noConversion"/>
  </si>
  <si>
    <t>批发市场 </t>
  </si>
  <si>
    <t>超市 </t>
  </si>
  <si>
    <t>农贸市场 </t>
    <phoneticPr fontId="1" type="noConversion"/>
  </si>
  <si>
    <t>子系统采集数据</t>
    <phoneticPr fontId="1" type="noConversion"/>
  </si>
  <si>
    <t>子系统采集数据</t>
    <phoneticPr fontId="1" type="noConversion"/>
  </si>
  <si>
    <t>专卖店</t>
    <phoneticPr fontId="1" type="noConversion"/>
  </si>
  <si>
    <t>子系统</t>
    <phoneticPr fontId="1" type="noConversion"/>
  </si>
  <si>
    <t>中央</t>
    <phoneticPr fontId="1" type="noConversion"/>
  </si>
  <si>
    <t>减去专卖店</t>
    <phoneticPr fontId="1" type="noConversion"/>
  </si>
  <si>
    <t>中央平台数据</t>
    <phoneticPr fontId="1" type="noConversion"/>
  </si>
  <si>
    <t>环比</t>
    <phoneticPr fontId="1" type="noConversion"/>
  </si>
  <si>
    <t>屠宰企业</t>
  </si>
  <si>
    <t>屠宰企业 </t>
  </si>
  <si>
    <t>专卖店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</si>
</sst>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Times New Roman"/>
      <family val="1"/>
    </font>
    <font>
      <sz val="14"/>
      <color rgb="FF000000"/>
      <name val="仿宋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rgb="FFFF0000"/>
      <name val="仿宋"/>
      <family val="3"/>
      <charset val="134"/>
    </font>
    <font>
      <sz val="9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9" fontId="0" fillId="0" borderId="1" xfId="1" applyFont="1" applyBorder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right" vertical="center"/>
    </xf>
    <xf numFmtId="0" fontId="0" fillId="0" borderId="0" xfId="0" applyFill="1">
      <alignment vertical="center"/>
    </xf>
    <xf numFmtId="0" fontId="8" fillId="0" borderId="1" xfId="0" applyFont="1" applyFill="1" applyBorder="1">
      <alignment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76" fontId="0" fillId="0" borderId="0" xfId="1" applyNumberFormat="1" applyFont="1" applyBorder="1">
      <alignment vertical="center"/>
    </xf>
    <xf numFmtId="9" fontId="0" fillId="0" borderId="0" xfId="1" applyFont="1">
      <alignment vertical="center"/>
    </xf>
    <xf numFmtId="0" fontId="9" fillId="0" borderId="4" xfId="0" applyFont="1" applyFill="1" applyBorder="1" applyAlignment="1">
      <alignment horizontal="right" vertical="center"/>
    </xf>
    <xf numFmtId="0" fontId="0" fillId="0" borderId="2" xfId="0" applyBorder="1" applyAlignment="1"/>
    <xf numFmtId="0" fontId="0" fillId="0" borderId="0" xfId="0" applyAlignment="1">
      <alignment vertical="center" wrapText="1"/>
    </xf>
    <xf numFmtId="9" fontId="0" fillId="0" borderId="0" xfId="1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66"/>
      <color rgb="FFC89800"/>
      <color rgb="FF5C8E3A"/>
      <color rgb="FF000000"/>
      <color rgb="FF987400"/>
      <color rgb="FFE26714"/>
      <color rgb="FFFFD13D"/>
      <color rgb="FFFFD651"/>
      <color rgb="FF305598"/>
      <color rgb="FF589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ysClr val="windowText" lastClr="000000"/>
                </a:solidFill>
              </a:rPr>
              <a:t>子系统采集数据每日情况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数据上传情况!$A$22</c:f>
              <c:strCache>
                <c:ptCount val="1"/>
                <c:pt idx="0">
                  <c:v>2020/9/21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数据上传情况!$B$21:$G$21</c:f>
              <c:strCache>
                <c:ptCount val="6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专卖店</c:v>
                </c:pt>
                <c:pt idx="5">
                  <c:v>团体采购单位</c:v>
                </c:pt>
              </c:strCache>
            </c:strRef>
          </c:cat>
          <c:val>
            <c:numRef>
              <c:f>数据上传情况!$B$22:$G$22</c:f>
              <c:numCache>
                <c:formatCode>General</c:formatCode>
                <c:ptCount val="6"/>
                <c:pt idx="0">
                  <c:v>116</c:v>
                </c:pt>
                <c:pt idx="1">
                  <c:v>8165</c:v>
                </c:pt>
                <c:pt idx="2">
                  <c:v>196</c:v>
                </c:pt>
                <c:pt idx="3">
                  <c:v>1982</c:v>
                </c:pt>
                <c:pt idx="4">
                  <c:v>3694</c:v>
                </c:pt>
                <c:pt idx="5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0-401F-B432-EE0BFD42D054}"/>
            </c:ext>
          </c:extLst>
        </c:ser>
        <c:ser>
          <c:idx val="2"/>
          <c:order val="1"/>
          <c:tx>
            <c:strRef>
              <c:f>数据上传情况!$A$23</c:f>
              <c:strCache>
                <c:ptCount val="1"/>
                <c:pt idx="0">
                  <c:v>2020/9/22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数据上传情况!$B$21:$G$21</c:f>
              <c:strCache>
                <c:ptCount val="6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专卖店</c:v>
                </c:pt>
                <c:pt idx="5">
                  <c:v>团体采购单位</c:v>
                </c:pt>
              </c:strCache>
            </c:strRef>
          </c:cat>
          <c:val>
            <c:numRef>
              <c:f>数据上传情况!$B$23:$G$23</c:f>
              <c:numCache>
                <c:formatCode>General</c:formatCode>
                <c:ptCount val="6"/>
                <c:pt idx="0">
                  <c:v>119</c:v>
                </c:pt>
                <c:pt idx="1">
                  <c:v>9377</c:v>
                </c:pt>
                <c:pt idx="2">
                  <c:v>82</c:v>
                </c:pt>
                <c:pt idx="3">
                  <c:v>2456</c:v>
                </c:pt>
                <c:pt idx="4">
                  <c:v>3287</c:v>
                </c:pt>
                <c:pt idx="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0-401F-B432-EE0BFD42D054}"/>
            </c:ext>
          </c:extLst>
        </c:ser>
        <c:ser>
          <c:idx val="3"/>
          <c:order val="2"/>
          <c:tx>
            <c:strRef>
              <c:f>数据上传情况!$A$24</c:f>
              <c:strCache>
                <c:ptCount val="1"/>
                <c:pt idx="0">
                  <c:v>2020/9/23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数据上传情况!$B$21:$G$21</c:f>
              <c:strCache>
                <c:ptCount val="6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专卖店</c:v>
                </c:pt>
                <c:pt idx="5">
                  <c:v>团体采购单位</c:v>
                </c:pt>
              </c:strCache>
            </c:strRef>
          </c:cat>
          <c:val>
            <c:numRef>
              <c:f>数据上传情况!$B$24:$G$24</c:f>
              <c:numCache>
                <c:formatCode>General</c:formatCode>
                <c:ptCount val="6"/>
                <c:pt idx="0">
                  <c:v>0</c:v>
                </c:pt>
                <c:pt idx="1">
                  <c:v>10149</c:v>
                </c:pt>
                <c:pt idx="2">
                  <c:v>76</c:v>
                </c:pt>
                <c:pt idx="3">
                  <c:v>2276</c:v>
                </c:pt>
                <c:pt idx="4">
                  <c:v>2933</c:v>
                </c:pt>
                <c:pt idx="5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0-401F-B432-EE0BFD42D054}"/>
            </c:ext>
          </c:extLst>
        </c:ser>
        <c:ser>
          <c:idx val="4"/>
          <c:order val="3"/>
          <c:tx>
            <c:strRef>
              <c:f>数据上传情况!$A$25</c:f>
              <c:strCache>
                <c:ptCount val="1"/>
                <c:pt idx="0">
                  <c:v>2020/9/24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数据上传情况!$B$21:$G$21</c:f>
              <c:strCache>
                <c:ptCount val="6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专卖店</c:v>
                </c:pt>
                <c:pt idx="5">
                  <c:v>团体采购单位</c:v>
                </c:pt>
              </c:strCache>
            </c:strRef>
          </c:cat>
          <c:val>
            <c:numRef>
              <c:f>数据上传情况!$B$25:$G$25</c:f>
              <c:numCache>
                <c:formatCode>General</c:formatCode>
                <c:ptCount val="6"/>
                <c:pt idx="0">
                  <c:v>0</c:v>
                </c:pt>
                <c:pt idx="1">
                  <c:v>13609</c:v>
                </c:pt>
                <c:pt idx="2">
                  <c:v>108</c:v>
                </c:pt>
                <c:pt idx="3">
                  <c:v>2551</c:v>
                </c:pt>
                <c:pt idx="4">
                  <c:v>4486</c:v>
                </c:pt>
                <c:pt idx="5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20-401F-B432-EE0BFD42D054}"/>
            </c:ext>
          </c:extLst>
        </c:ser>
        <c:ser>
          <c:idx val="5"/>
          <c:order val="4"/>
          <c:tx>
            <c:strRef>
              <c:f>数据上传情况!$A$26</c:f>
              <c:strCache>
                <c:ptCount val="1"/>
                <c:pt idx="0">
                  <c:v>2020/9/25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数据上传情况!$B$21:$G$21</c:f>
              <c:strCache>
                <c:ptCount val="6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专卖店</c:v>
                </c:pt>
                <c:pt idx="5">
                  <c:v>团体采购单位</c:v>
                </c:pt>
              </c:strCache>
            </c:strRef>
          </c:cat>
          <c:val>
            <c:numRef>
              <c:f>数据上传情况!$B$26:$G$26</c:f>
              <c:numCache>
                <c:formatCode>General</c:formatCode>
                <c:ptCount val="6"/>
                <c:pt idx="0">
                  <c:v>113</c:v>
                </c:pt>
                <c:pt idx="1">
                  <c:v>11261</c:v>
                </c:pt>
                <c:pt idx="2">
                  <c:v>101</c:v>
                </c:pt>
                <c:pt idx="3">
                  <c:v>2421</c:v>
                </c:pt>
                <c:pt idx="4">
                  <c:v>3769</c:v>
                </c:pt>
                <c:pt idx="5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20-401F-B432-EE0BFD42D054}"/>
            </c:ext>
          </c:extLst>
        </c:ser>
        <c:ser>
          <c:idx val="6"/>
          <c:order val="5"/>
          <c:tx>
            <c:strRef>
              <c:f>数据上传情况!$A$27</c:f>
              <c:strCache>
                <c:ptCount val="1"/>
                <c:pt idx="0">
                  <c:v>2020/9/26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数据上传情况!$B$21:$G$21</c:f>
              <c:strCache>
                <c:ptCount val="6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专卖店</c:v>
                </c:pt>
                <c:pt idx="5">
                  <c:v>团体采购单位</c:v>
                </c:pt>
              </c:strCache>
            </c:strRef>
          </c:cat>
          <c:val>
            <c:numRef>
              <c:f>数据上传情况!$B$27:$G$27</c:f>
              <c:numCache>
                <c:formatCode>General</c:formatCode>
                <c:ptCount val="6"/>
                <c:pt idx="0">
                  <c:v>1941</c:v>
                </c:pt>
                <c:pt idx="1">
                  <c:v>12396</c:v>
                </c:pt>
                <c:pt idx="2">
                  <c:v>62</c:v>
                </c:pt>
                <c:pt idx="3">
                  <c:v>2432</c:v>
                </c:pt>
                <c:pt idx="4">
                  <c:v>3961</c:v>
                </c:pt>
                <c:pt idx="5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20-401F-B432-EE0BFD42D054}"/>
            </c:ext>
          </c:extLst>
        </c:ser>
        <c:ser>
          <c:idx val="0"/>
          <c:order val="6"/>
          <c:tx>
            <c:strRef>
              <c:f>数据上传情况!$A$28</c:f>
              <c:strCache>
                <c:ptCount val="1"/>
                <c:pt idx="0">
                  <c:v>2020/9/27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数据上传情况!$B$28:$G$28</c:f>
              <c:numCache>
                <c:formatCode>General</c:formatCode>
                <c:ptCount val="6"/>
                <c:pt idx="0">
                  <c:v>973</c:v>
                </c:pt>
                <c:pt idx="1">
                  <c:v>8283</c:v>
                </c:pt>
                <c:pt idx="2">
                  <c:v>56</c:v>
                </c:pt>
                <c:pt idx="3">
                  <c:v>2246</c:v>
                </c:pt>
                <c:pt idx="4">
                  <c:v>3267</c:v>
                </c:pt>
                <c:pt idx="5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20-401F-B432-EE0BFD42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10048"/>
        <c:axId val="84624512"/>
      </c:barChart>
      <c:catAx>
        <c:axId val="8461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单位：条</a:t>
                </a:r>
              </a:p>
            </c:rich>
          </c:tx>
          <c:layout>
            <c:manualLayout>
              <c:xMode val="edge"/>
              <c:yMode val="edge"/>
              <c:x val="0.86049868766404203"/>
              <c:y val="2.748392790396422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24512"/>
        <c:crosses val="autoZero"/>
        <c:auto val="1"/>
        <c:lblAlgn val="ctr"/>
        <c:lblOffset val="100"/>
        <c:noMultiLvlLbl val="0"/>
      </c:catAx>
      <c:valAx>
        <c:axId val="846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10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追溯数据及环比</a:t>
            </a:r>
          </a:p>
        </c:rich>
      </c:tx>
      <c:layout>
        <c:manualLayout>
          <c:xMode val="edge"/>
          <c:yMode val="edge"/>
          <c:x val="0.43986254295532645"/>
          <c:y val="1.32300991316927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数据上传情况!$A$2:$B$2</c:f>
              <c:strCache>
                <c:ptCount val="2"/>
                <c:pt idx="0">
                  <c:v>子系统采集数据</c:v>
                </c:pt>
                <c:pt idx="1">
                  <c:v>本周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数据上传情况!$C$1:$G$1</c:f>
              <c:strCache>
                <c:ptCount val="5"/>
                <c:pt idx="0">
                  <c:v>屠宰企业</c:v>
                </c:pt>
                <c:pt idx="1">
                  <c:v>超市</c:v>
                </c:pt>
                <c:pt idx="2">
                  <c:v>团体采购单位</c:v>
                </c:pt>
                <c:pt idx="3">
                  <c:v>农贸市场</c:v>
                </c:pt>
                <c:pt idx="4">
                  <c:v>批发市场</c:v>
                </c:pt>
              </c:strCache>
            </c:strRef>
          </c:cat>
          <c:val>
            <c:numRef>
              <c:f>数据上传情况!$C$2:$G$2</c:f>
              <c:numCache>
                <c:formatCode>General</c:formatCode>
                <c:ptCount val="5"/>
                <c:pt idx="0">
                  <c:v>3262</c:v>
                </c:pt>
                <c:pt idx="1">
                  <c:v>16364</c:v>
                </c:pt>
                <c:pt idx="2">
                  <c:v>2354</c:v>
                </c:pt>
                <c:pt idx="3">
                  <c:v>681</c:v>
                </c:pt>
                <c:pt idx="4">
                  <c:v>73240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5-458A-8FBA-5C2E0C7B216B}"/>
            </c:ext>
          </c:extLst>
        </c:ser>
        <c:ser>
          <c:idx val="2"/>
          <c:order val="2"/>
          <c:tx>
            <c:strRef>
              <c:f>数据上传情况!$A$4:$B$4</c:f>
              <c:strCache>
                <c:ptCount val="2"/>
                <c:pt idx="0">
                  <c:v>中央平台数据</c:v>
                </c:pt>
                <c:pt idx="1">
                  <c:v>本周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数据上传情况!$C$1:$G$1</c:f>
              <c:strCache>
                <c:ptCount val="5"/>
                <c:pt idx="0">
                  <c:v>屠宰企业</c:v>
                </c:pt>
                <c:pt idx="1">
                  <c:v>超市</c:v>
                </c:pt>
                <c:pt idx="2">
                  <c:v>团体采购单位</c:v>
                </c:pt>
                <c:pt idx="3">
                  <c:v>农贸市场</c:v>
                </c:pt>
                <c:pt idx="4">
                  <c:v>批发市场</c:v>
                </c:pt>
              </c:strCache>
            </c:strRef>
          </c:cat>
          <c:val>
            <c:numRef>
              <c:f>数据上传情况!$C$4:$G$4</c:f>
              <c:numCache>
                <c:formatCode>General</c:formatCode>
                <c:ptCount val="5"/>
                <c:pt idx="0">
                  <c:v>6972</c:v>
                </c:pt>
                <c:pt idx="1">
                  <c:v>8295</c:v>
                </c:pt>
                <c:pt idx="2">
                  <c:v>1526</c:v>
                </c:pt>
                <c:pt idx="3">
                  <c:v>679</c:v>
                </c:pt>
                <c:pt idx="4">
                  <c:v>93778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5-458A-8FBA-5C2E0C7B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711168"/>
        <c:axId val="94717440"/>
      </c:barChart>
      <c:lineChart>
        <c:grouping val="standard"/>
        <c:varyColors val="0"/>
        <c:ser>
          <c:idx val="1"/>
          <c:order val="1"/>
          <c:tx>
            <c:strRef>
              <c:f>数据上传情况!$A$100:$B$100</c:f>
              <c:strCache>
                <c:ptCount val="2"/>
                <c:pt idx="0">
                  <c:v>子系统采集数据</c:v>
                </c:pt>
                <c:pt idx="1">
                  <c:v>环比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数据上传情况!$C$1:$G$1</c:f>
              <c:strCache>
                <c:ptCount val="5"/>
                <c:pt idx="0">
                  <c:v>屠宰企业</c:v>
                </c:pt>
                <c:pt idx="1">
                  <c:v>超市</c:v>
                </c:pt>
                <c:pt idx="2">
                  <c:v>团体采购单位</c:v>
                </c:pt>
                <c:pt idx="3">
                  <c:v>农贸市场</c:v>
                </c:pt>
                <c:pt idx="4">
                  <c:v>批发市场</c:v>
                </c:pt>
              </c:strCache>
            </c:strRef>
          </c:cat>
          <c:val>
            <c:numRef>
              <c:f>数据上传情况!$C$100:$G$100</c:f>
              <c:numCache>
                <c:formatCode>0%</c:formatCode>
                <c:ptCount val="5"/>
                <c:pt idx="0">
                  <c:v>5.4594059405940598</c:v>
                </c:pt>
                <c:pt idx="1">
                  <c:v>8.041727188696686E-2</c:v>
                </c:pt>
                <c:pt idx="2">
                  <c:v>0.22349272349272351</c:v>
                </c:pt>
                <c:pt idx="3">
                  <c:v>10.163934426229508</c:v>
                </c:pt>
                <c:pt idx="4">
                  <c:v>2.9606095537998707E-2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5-458A-8FBA-5C2E0C7B216B}"/>
            </c:ext>
          </c:extLst>
        </c:ser>
        <c:ser>
          <c:idx val="3"/>
          <c:order val="3"/>
          <c:tx>
            <c:strRef>
              <c:f>数据上传情况!$A$101:$B$101</c:f>
              <c:strCache>
                <c:ptCount val="2"/>
                <c:pt idx="0">
                  <c:v>中央平台数据</c:v>
                </c:pt>
                <c:pt idx="1">
                  <c:v>环比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数据上传情况!$C$1:$G$1</c:f>
              <c:strCache>
                <c:ptCount val="5"/>
                <c:pt idx="0">
                  <c:v>屠宰企业</c:v>
                </c:pt>
                <c:pt idx="1">
                  <c:v>超市</c:v>
                </c:pt>
                <c:pt idx="2">
                  <c:v>团体采购单位</c:v>
                </c:pt>
                <c:pt idx="3">
                  <c:v>农贸市场</c:v>
                </c:pt>
                <c:pt idx="4">
                  <c:v>批发市场</c:v>
                </c:pt>
              </c:strCache>
            </c:strRef>
          </c:cat>
          <c:val>
            <c:numRef>
              <c:f>数据上传情况!$C$101:$G$101</c:f>
              <c:numCache>
                <c:formatCode>0%</c:formatCode>
                <c:ptCount val="5"/>
                <c:pt idx="0">
                  <c:v>0.21717877094972068</c:v>
                </c:pt>
                <c:pt idx="1">
                  <c:v>-0.28100892779752101</c:v>
                </c:pt>
                <c:pt idx="2">
                  <c:v>2.2103148024112524E-2</c:v>
                </c:pt>
                <c:pt idx="3">
                  <c:v>0.92897727272727271</c:v>
                </c:pt>
                <c:pt idx="4">
                  <c:v>0.15981497971702779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45-458A-8FBA-5C2E0C7B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28960"/>
        <c:axId val="94718976"/>
      </c:lineChart>
      <c:catAx>
        <c:axId val="9471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单位：条</a:t>
                </a:r>
              </a:p>
            </c:rich>
          </c:tx>
          <c:layout>
            <c:manualLayout>
              <c:xMode val="edge"/>
              <c:yMode val="edge"/>
              <c:x val="0.88738966907487093"/>
              <c:y val="1.931673635135227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17440"/>
        <c:crosses val="autoZero"/>
        <c:auto val="1"/>
        <c:lblAlgn val="ctr"/>
        <c:lblOffset val="100"/>
        <c:noMultiLvlLbl val="0"/>
      </c:catAx>
      <c:valAx>
        <c:axId val="94717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11168"/>
        <c:crosses val="autoZero"/>
        <c:crossBetween val="between"/>
      </c:valAx>
      <c:valAx>
        <c:axId val="9471897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94728960"/>
        <c:crosses val="max"/>
        <c:crossBetween val="between"/>
      </c:valAx>
      <c:catAx>
        <c:axId val="9472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71897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ysClr val="windowText" lastClr="000000"/>
                </a:solidFill>
              </a:rPr>
              <a:t>中央平台数据每日情况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01543758643072"/>
          <c:y val="9.8137463654102364E-2"/>
          <c:w val="0.85964764485084522"/>
          <c:h val="0.53686294294255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数据上传情况!$A$32</c:f>
              <c:strCache>
                <c:ptCount val="1"/>
                <c:pt idx="0">
                  <c:v>2020/9/21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数据上传情况!$B$31:$F$31</c:f>
              <c:strCache>
                <c:ptCount val="5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团体采购单位</c:v>
                </c:pt>
              </c:strCache>
            </c:strRef>
          </c:cat>
          <c:val>
            <c:numRef>
              <c:f>数据上传情况!$B$32:$F$32</c:f>
              <c:numCache>
                <c:formatCode>General</c:formatCode>
                <c:ptCount val="5"/>
                <c:pt idx="0">
                  <c:v>801</c:v>
                </c:pt>
                <c:pt idx="1">
                  <c:v>6743</c:v>
                </c:pt>
                <c:pt idx="2">
                  <c:v>0</c:v>
                </c:pt>
                <c:pt idx="3">
                  <c:v>1705</c:v>
                </c:pt>
                <c:pt idx="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8-45DB-9BDD-6F78AC4847E5}"/>
            </c:ext>
          </c:extLst>
        </c:ser>
        <c:ser>
          <c:idx val="1"/>
          <c:order val="1"/>
          <c:tx>
            <c:strRef>
              <c:f>数据上传情况!$A$33</c:f>
              <c:strCache>
                <c:ptCount val="1"/>
                <c:pt idx="0">
                  <c:v>2020/9/22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数据上传情况!$B$31:$F$31</c:f>
              <c:strCache>
                <c:ptCount val="5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团体采购单位</c:v>
                </c:pt>
              </c:strCache>
            </c:strRef>
          </c:cat>
          <c:val>
            <c:numRef>
              <c:f>数据上传情况!$B$33:$F$33</c:f>
              <c:numCache>
                <c:formatCode>General</c:formatCode>
                <c:ptCount val="5"/>
                <c:pt idx="0">
                  <c:v>677</c:v>
                </c:pt>
                <c:pt idx="1">
                  <c:v>6500</c:v>
                </c:pt>
                <c:pt idx="2">
                  <c:v>0</c:v>
                </c:pt>
                <c:pt idx="3">
                  <c:v>1678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8-45DB-9BDD-6F78AC4847E5}"/>
            </c:ext>
          </c:extLst>
        </c:ser>
        <c:ser>
          <c:idx val="2"/>
          <c:order val="2"/>
          <c:tx>
            <c:strRef>
              <c:f>数据上传情况!$A$34</c:f>
              <c:strCache>
                <c:ptCount val="1"/>
                <c:pt idx="0">
                  <c:v>2020/9/23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数据上传情况!$B$31:$F$31</c:f>
              <c:strCache>
                <c:ptCount val="5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团体采购单位</c:v>
                </c:pt>
              </c:strCache>
            </c:strRef>
          </c:cat>
          <c:val>
            <c:numRef>
              <c:f>数据上传情况!$B$34:$F$34</c:f>
              <c:numCache>
                <c:formatCode>General</c:formatCode>
                <c:ptCount val="5"/>
                <c:pt idx="0">
                  <c:v>888</c:v>
                </c:pt>
                <c:pt idx="1">
                  <c:v>6378</c:v>
                </c:pt>
                <c:pt idx="2">
                  <c:v>354</c:v>
                </c:pt>
                <c:pt idx="3">
                  <c:v>1449</c:v>
                </c:pt>
                <c:pt idx="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8-45DB-9BDD-6F78AC4847E5}"/>
            </c:ext>
          </c:extLst>
        </c:ser>
        <c:ser>
          <c:idx val="3"/>
          <c:order val="3"/>
          <c:tx>
            <c:strRef>
              <c:f>数据上传情况!$A$35</c:f>
              <c:strCache>
                <c:ptCount val="1"/>
                <c:pt idx="0">
                  <c:v>2020/9/24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数据上传情况!$B$31:$F$31</c:f>
              <c:strCache>
                <c:ptCount val="5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团体采购单位</c:v>
                </c:pt>
              </c:strCache>
            </c:strRef>
          </c:cat>
          <c:val>
            <c:numRef>
              <c:f>数据上传情况!$B$35:$F$35</c:f>
              <c:numCache>
                <c:formatCode>General</c:formatCode>
                <c:ptCount val="5"/>
                <c:pt idx="0">
                  <c:v>1046</c:v>
                </c:pt>
                <c:pt idx="1">
                  <c:v>13355</c:v>
                </c:pt>
                <c:pt idx="2">
                  <c:v>108</c:v>
                </c:pt>
                <c:pt idx="3">
                  <c:v>1100</c:v>
                </c:pt>
                <c:pt idx="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8-45DB-9BDD-6F78AC4847E5}"/>
            </c:ext>
          </c:extLst>
        </c:ser>
        <c:ser>
          <c:idx val="4"/>
          <c:order val="4"/>
          <c:tx>
            <c:strRef>
              <c:f>数据上传情况!$A$36</c:f>
              <c:strCache>
                <c:ptCount val="1"/>
                <c:pt idx="0">
                  <c:v>2020/9/25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数据上传情况!$B$31:$F$31</c:f>
              <c:strCache>
                <c:ptCount val="5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团体采购单位</c:v>
                </c:pt>
              </c:strCache>
            </c:strRef>
          </c:cat>
          <c:val>
            <c:numRef>
              <c:f>数据上传情况!$B$36:$F$36</c:f>
              <c:numCache>
                <c:formatCode>General</c:formatCode>
                <c:ptCount val="5"/>
                <c:pt idx="0">
                  <c:v>1042</c:v>
                </c:pt>
                <c:pt idx="1">
                  <c:v>22198</c:v>
                </c:pt>
                <c:pt idx="2">
                  <c:v>55</c:v>
                </c:pt>
                <c:pt idx="3">
                  <c:v>1032</c:v>
                </c:pt>
                <c:pt idx="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8-45DB-9BDD-6F78AC4847E5}"/>
            </c:ext>
          </c:extLst>
        </c:ser>
        <c:ser>
          <c:idx val="5"/>
          <c:order val="5"/>
          <c:tx>
            <c:strRef>
              <c:f>数据上传情况!$A$37</c:f>
              <c:strCache>
                <c:ptCount val="1"/>
                <c:pt idx="0">
                  <c:v>2020/9/26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数据上传情况!$B$31:$F$31</c:f>
              <c:strCache>
                <c:ptCount val="5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团体采购单位</c:v>
                </c:pt>
              </c:strCache>
            </c:strRef>
          </c:cat>
          <c:val>
            <c:numRef>
              <c:f>数据上传情况!$B$37:$F$37</c:f>
              <c:numCache>
                <c:formatCode>General</c:formatCode>
                <c:ptCount val="5"/>
                <c:pt idx="0">
                  <c:v>1087</c:v>
                </c:pt>
                <c:pt idx="1">
                  <c:v>18910</c:v>
                </c:pt>
                <c:pt idx="2">
                  <c:v>0</c:v>
                </c:pt>
                <c:pt idx="3">
                  <c:v>1154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8-45DB-9BDD-6F78AC4847E5}"/>
            </c:ext>
          </c:extLst>
        </c:ser>
        <c:ser>
          <c:idx val="6"/>
          <c:order val="6"/>
          <c:tx>
            <c:strRef>
              <c:f>数据上传情况!$A$38</c:f>
              <c:strCache>
                <c:ptCount val="1"/>
                <c:pt idx="0">
                  <c:v>2020/9/27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数据上传情况!$B$31:$F$31</c:f>
              <c:strCache>
                <c:ptCount val="5"/>
                <c:pt idx="0">
                  <c:v>屠宰企业 </c:v>
                </c:pt>
                <c:pt idx="1">
                  <c:v>批发市场 </c:v>
                </c:pt>
                <c:pt idx="2">
                  <c:v>农贸市场 </c:v>
                </c:pt>
                <c:pt idx="3">
                  <c:v>超市 </c:v>
                </c:pt>
                <c:pt idx="4">
                  <c:v>团体采购单位</c:v>
                </c:pt>
              </c:strCache>
            </c:strRef>
          </c:cat>
          <c:val>
            <c:numRef>
              <c:f>数据上传情况!$B$38:$F$38</c:f>
              <c:numCache>
                <c:formatCode>General</c:formatCode>
                <c:ptCount val="5"/>
                <c:pt idx="0">
                  <c:v>1431</c:v>
                </c:pt>
                <c:pt idx="1">
                  <c:v>19694</c:v>
                </c:pt>
                <c:pt idx="2">
                  <c:v>162</c:v>
                </c:pt>
                <c:pt idx="3">
                  <c:v>177</c:v>
                </c:pt>
                <c:pt idx="4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8-45DB-9BDD-6F78AC48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20832"/>
        <c:axId val="94522752"/>
      </c:barChart>
      <c:catAx>
        <c:axId val="9452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单位：条</a:t>
                </a:r>
              </a:p>
            </c:rich>
          </c:tx>
          <c:layout>
            <c:manualLayout>
              <c:xMode val="edge"/>
              <c:yMode val="edge"/>
              <c:x val="0.86049868766404203"/>
              <c:y val="2.748392790396422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22752"/>
        <c:crosses val="autoZero"/>
        <c:auto val="1"/>
        <c:lblAlgn val="ctr"/>
        <c:lblOffset val="100"/>
        <c:noMultiLvlLbl val="0"/>
      </c:catAx>
      <c:valAx>
        <c:axId val="945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2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Sheet3!$C$11:$C$32</c:f>
              <c:numCache>
                <c:formatCode>General</c:formatCode>
                <c:ptCount val="22"/>
                <c:pt idx="0">
                  <c:v>200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200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6-4567-9F6F-E48774FAFB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Sheet3!$D$11:$D$32</c:f>
              <c:numCache>
                <c:formatCode>0</c:formatCode>
                <c:ptCount val="22"/>
                <c:pt idx="0">
                  <c:v>400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400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400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 formatCode="General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6-4567-9F6F-E48774FAFB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Sheet3!$E$11:$E$32</c:f>
              <c:numCache>
                <c:formatCode>0</c:formatCode>
                <c:ptCount val="22"/>
                <c:pt idx="0">
                  <c:v>600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600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600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 formatCode="General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6-4567-9F6F-E48774FAFB4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Sheet3!$F$11:$F$32</c:f>
              <c:numCache>
                <c:formatCode>0</c:formatCode>
                <c:ptCount val="22"/>
                <c:pt idx="1">
                  <c:v>47.187897168723303</c:v>
                </c:pt>
                <c:pt idx="2">
                  <c:v>86.299581664199337</c:v>
                </c:pt>
                <c:pt idx="3">
                  <c:v>89.531868407611611</c:v>
                </c:pt>
                <c:pt idx="4">
                  <c:v>68.515391355670445</c:v>
                </c:pt>
                <c:pt idx="5">
                  <c:v>58.469525942474078</c:v>
                </c:pt>
                <c:pt idx="6">
                  <c:v>29.758508111790082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6-4567-9F6F-E48774FAFB4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Sheet3!$G$11:$G$32</c:f>
              <c:numCache>
                <c:formatCode>0</c:formatCode>
                <c:ptCount val="22"/>
                <c:pt idx="1">
                  <c:v>254.91138035890847</c:v>
                </c:pt>
                <c:pt idx="2">
                  <c:v>287.09414856665444</c:v>
                </c:pt>
                <c:pt idx="3">
                  <c:v>260.3976557548167</c:v>
                </c:pt>
                <c:pt idx="4">
                  <c:v>235.24426630602787</c:v>
                </c:pt>
                <c:pt idx="5">
                  <c:v>209.0596966697853</c:v>
                </c:pt>
                <c:pt idx="6">
                  <c:v>233.51590785120658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46-4567-9F6F-E48774FAFB4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Sheet3!$H$11:$H$32</c:f>
              <c:numCache>
                <c:formatCode>0</c:formatCode>
                <c:ptCount val="22"/>
                <c:pt idx="1">
                  <c:v>417.90147933675405</c:v>
                </c:pt>
                <c:pt idx="2">
                  <c:v>446.98574987775982</c:v>
                </c:pt>
                <c:pt idx="3">
                  <c:v>417.24448382985082</c:v>
                </c:pt>
                <c:pt idx="4">
                  <c:v>446.80333465679985</c:v>
                </c:pt>
                <c:pt idx="5">
                  <c:v>489.90195682731866</c:v>
                </c:pt>
                <c:pt idx="6">
                  <c:v>403.08753354824898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46-4567-9F6F-E48774FAFB4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Sheet3!$I$11:$I$32</c:f>
              <c:numCache>
                <c:formatCode>0</c:formatCode>
                <c:ptCount val="22"/>
                <c:pt idx="8">
                  <c:v>55</c:v>
                </c:pt>
                <c:pt idx="9">
                  <c:v>68</c:v>
                </c:pt>
                <c:pt idx="10">
                  <c:v>72</c:v>
                </c:pt>
                <c:pt idx="11">
                  <c:v>31</c:v>
                </c:pt>
                <c:pt idx="12">
                  <c:v>2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46-4567-9F6F-E48774FAFB4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Sheet3!$J$11:$J$32</c:f>
              <c:numCache>
                <c:formatCode>0</c:formatCode>
                <c:ptCount val="22"/>
                <c:pt idx="8">
                  <c:v>267.54964633800057</c:v>
                </c:pt>
                <c:pt idx="9">
                  <c:v>266.80002667809288</c:v>
                </c:pt>
                <c:pt idx="10">
                  <c:v>206.77393450132226</c:v>
                </c:pt>
                <c:pt idx="11">
                  <c:v>298.03218348535108</c:v>
                </c:pt>
                <c:pt idx="12">
                  <c:v>214.10862670245348</c:v>
                </c:pt>
                <c:pt idx="13">
                  <c:v>223.56695948519899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46-4567-9F6F-E48774FAFB4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Sheet3!$K$11:$K$32</c:f>
              <c:numCache>
                <c:formatCode>0</c:formatCode>
                <c:ptCount val="22"/>
                <c:pt idx="8">
                  <c:v>498.12868484691353</c:v>
                </c:pt>
                <c:pt idx="9">
                  <c:v>461.2906678344292</c:v>
                </c:pt>
                <c:pt idx="10">
                  <c:v>426.55804130818387</c:v>
                </c:pt>
                <c:pt idx="11">
                  <c:v>400.18662114992435</c:v>
                </c:pt>
                <c:pt idx="12">
                  <c:v>429.90699835368929</c:v>
                </c:pt>
                <c:pt idx="13">
                  <c:v>489.09724198511992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46-4567-9F6F-E48774FAFB4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Sheet3!$L$11:$L$32</c:f>
              <c:numCache>
                <c:formatCode>General</c:formatCode>
                <c:ptCount val="22"/>
                <c:pt idx="15" formatCode="0">
                  <c:v>2.3201226438317124</c:v>
                </c:pt>
                <c:pt idx="16" formatCode="0">
                  <c:v>35.262230778623938</c:v>
                </c:pt>
                <c:pt idx="17" formatCode="0">
                  <c:v>89.64335294270191</c:v>
                </c:pt>
                <c:pt idx="18" formatCode="0">
                  <c:v>71.101335120064292</c:v>
                </c:pt>
                <c:pt idx="19" formatCode="0">
                  <c:v>48.559867571692465</c:v>
                </c:pt>
                <c:pt idx="20" formatCode="0">
                  <c:v>73.220574904568196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46-4567-9F6F-E48774FAFB4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Sheet3!$M$11:$M$32</c:f>
              <c:numCache>
                <c:formatCode>General</c:formatCode>
                <c:ptCount val="22"/>
                <c:pt idx="15" formatCode="0">
                  <c:v>243.35761057285521</c:v>
                </c:pt>
                <c:pt idx="16" formatCode="0">
                  <c:v>231.91881320089189</c:v>
                </c:pt>
                <c:pt idx="17" formatCode="0">
                  <c:v>261.07564917694606</c:v>
                </c:pt>
                <c:pt idx="18" formatCode="0">
                  <c:v>217.09880263638885</c:v>
                </c:pt>
                <c:pt idx="19" formatCode="0">
                  <c:v>228.17563651302467</c:v>
                </c:pt>
                <c:pt idx="20" formatCode="0">
                  <c:v>215.22457050326105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46-4567-9F6F-E48774FAFB4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Sheet3!$N$11:$N$32</c:f>
              <c:numCache>
                <c:formatCode>General</c:formatCode>
                <c:ptCount val="22"/>
                <c:pt idx="15" formatCode="0">
                  <c:v>481.45335428690771</c:v>
                </c:pt>
                <c:pt idx="16" formatCode="0">
                  <c:v>445.52626064237859</c:v>
                </c:pt>
                <c:pt idx="17" formatCode="0">
                  <c:v>402.39569132283219</c:v>
                </c:pt>
                <c:pt idx="18" formatCode="0">
                  <c:v>404.23772272098995</c:v>
                </c:pt>
                <c:pt idx="19" formatCode="0">
                  <c:v>466.29894087686569</c:v>
                </c:pt>
                <c:pt idx="20" formatCode="0">
                  <c:v>438.70578137723192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46-4567-9F6F-E48774FA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27136"/>
        <c:axId val="84837504"/>
      </c:lineChart>
      <c:catAx>
        <c:axId val="848271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37504"/>
        <c:crosses val="autoZero"/>
        <c:auto val="1"/>
        <c:lblAlgn val="ctr"/>
        <c:lblOffset val="100"/>
        <c:noMultiLvlLbl val="0"/>
      </c:catAx>
      <c:valAx>
        <c:axId val="848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19</xdr:row>
      <xdr:rowOff>209551</xdr:rowOff>
    </xdr:from>
    <xdr:to>
      <xdr:col>21</xdr:col>
      <xdr:colOff>419100</xdr:colOff>
      <xdr:row>43</xdr:row>
      <xdr:rowOff>57150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0</xdr:row>
      <xdr:rowOff>171450</xdr:rowOff>
    </xdr:from>
    <xdr:to>
      <xdr:col>22</xdr:col>
      <xdr:colOff>85725</xdr:colOff>
      <xdr:row>18</xdr:row>
      <xdr:rowOff>76199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142875</xdr:colOff>
      <xdr:row>45</xdr:row>
      <xdr:rowOff>104775</xdr:rowOff>
    </xdr:from>
    <xdr:to>
      <xdr:col>18</xdr:col>
      <xdr:colOff>371475</xdr:colOff>
      <xdr:row>74</xdr:row>
      <xdr:rowOff>76199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16</xdr:row>
      <xdr:rowOff>133349</xdr:rowOff>
    </xdr:from>
    <xdr:to>
      <xdr:col>19</xdr:col>
      <xdr:colOff>476250</xdr:colOff>
      <xdr:row>39</xdr:row>
      <xdr:rowOff>142874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1"/>
  <sheetViews>
    <sheetView tabSelected="1" zoomScaleNormal="100" workbookViewId="0">
      <selection activeCell="H14" sqref="H14"/>
    </sheetView>
  </sheetViews>
  <sheetFormatPr defaultRowHeight="14" x14ac:dyDescent="0.25"/>
  <cols>
    <col min="1" max="1" width="19.453125" customWidth="1"/>
    <col min="5" max="5" width="12.7265625" bestFit="1" customWidth="1"/>
    <col min="6" max="6" width="11.08984375" customWidth="1"/>
    <col min="7" max="8" width="12.08984375" customWidth="1"/>
  </cols>
  <sheetData>
    <row r="1" spans="1:10" ht="35" x14ac:dyDescent="0.25">
      <c r="A1" s="37"/>
      <c r="B1" s="37"/>
      <c r="C1" s="14" t="s">
        <v>39</v>
      </c>
      <c r="D1" s="14" t="s">
        <v>2</v>
      </c>
      <c r="E1" s="14" t="s">
        <v>3</v>
      </c>
      <c r="F1" s="14" t="s">
        <v>4</v>
      </c>
      <c r="G1" s="15" t="s">
        <v>25</v>
      </c>
      <c r="H1" s="29" t="s">
        <v>41</v>
      </c>
      <c r="I1" s="29" t="s">
        <v>34</v>
      </c>
      <c r="J1" s="29" t="s">
        <v>35</v>
      </c>
    </row>
    <row r="2" spans="1:10" ht="17.5" x14ac:dyDescent="0.25">
      <c r="A2" s="26" t="s">
        <v>32</v>
      </c>
      <c r="B2" s="15" t="s">
        <v>1</v>
      </c>
      <c r="C2" s="21">
        <v>3262</v>
      </c>
      <c r="D2" s="21">
        <v>16364</v>
      </c>
      <c r="E2" s="21">
        <v>2354</v>
      </c>
      <c r="F2" s="21">
        <v>681</v>
      </c>
      <c r="G2" s="21">
        <v>73240</v>
      </c>
      <c r="H2" s="21">
        <v>25397</v>
      </c>
      <c r="I2">
        <f>SUM(C2:H2)</f>
        <v>121298</v>
      </c>
    </row>
    <row r="3" spans="1:10" ht="18" customHeight="1" x14ac:dyDescent="0.25">
      <c r="A3" s="26" t="s">
        <v>32</v>
      </c>
      <c r="B3" s="15" t="s">
        <v>0</v>
      </c>
      <c r="C3" s="21">
        <v>505</v>
      </c>
      <c r="D3" s="21">
        <v>15146</v>
      </c>
      <c r="E3" s="21">
        <v>1924</v>
      </c>
      <c r="F3" s="21">
        <v>61</v>
      </c>
      <c r="G3" s="21">
        <v>71134</v>
      </c>
      <c r="H3" s="21">
        <v>24568</v>
      </c>
      <c r="I3">
        <f>SUM(C3:H3)</f>
        <v>113338</v>
      </c>
    </row>
    <row r="4" spans="1:10" ht="17.5" x14ac:dyDescent="0.25">
      <c r="A4" s="26" t="s">
        <v>24</v>
      </c>
      <c r="B4" s="15" t="s">
        <v>1</v>
      </c>
      <c r="C4" s="21">
        <v>6972</v>
      </c>
      <c r="D4" s="21">
        <v>8295</v>
      </c>
      <c r="E4" s="21">
        <v>1526</v>
      </c>
      <c r="F4" s="21">
        <v>679</v>
      </c>
      <c r="G4" s="21">
        <v>93778</v>
      </c>
      <c r="H4" s="21"/>
      <c r="I4" s="21"/>
      <c r="J4">
        <f>SUM(C4:G4)</f>
        <v>111250</v>
      </c>
    </row>
    <row r="5" spans="1:10" ht="15.75" customHeight="1" x14ac:dyDescent="0.25">
      <c r="A5" s="26" t="s">
        <v>24</v>
      </c>
      <c r="B5" s="15" t="s">
        <v>0</v>
      </c>
      <c r="C5" s="21">
        <v>5728</v>
      </c>
      <c r="D5" s="21">
        <v>11537</v>
      </c>
      <c r="E5" s="21">
        <v>1493</v>
      </c>
      <c r="F5" s="21">
        <v>352</v>
      </c>
      <c r="G5" s="21">
        <v>80856</v>
      </c>
      <c r="H5" s="21"/>
      <c r="I5" s="30"/>
      <c r="J5" s="23">
        <f>SUM(C5:G5)</f>
        <v>99966</v>
      </c>
    </row>
    <row r="6" spans="1:10" ht="18" x14ac:dyDescent="0.25">
      <c r="A6" s="10"/>
      <c r="B6" s="12"/>
      <c r="C6" s="3"/>
      <c r="D6" s="3"/>
      <c r="E6" s="3"/>
      <c r="F6" s="9"/>
      <c r="G6" s="9"/>
      <c r="H6" s="9"/>
      <c r="I6" s="31">
        <f>(I2-I3)/I3</f>
        <v>7.0232402195203728E-2</v>
      </c>
      <c r="J6" s="32">
        <f>(J4-J5)/J5</f>
        <v>0.11287837864874058</v>
      </c>
    </row>
    <row r="7" spans="1:10" ht="17.5" x14ac:dyDescent="0.25">
      <c r="A7" s="38"/>
      <c r="B7" s="11"/>
      <c r="C7" s="3"/>
      <c r="D7" s="3"/>
      <c r="E7" s="3"/>
      <c r="F7" s="3"/>
      <c r="G7" s="3"/>
      <c r="H7" s="3"/>
      <c r="I7" s="3"/>
    </row>
    <row r="8" spans="1:10" ht="17.5" x14ac:dyDescent="0.25">
      <c r="A8" s="38"/>
      <c r="B8" s="11"/>
      <c r="C8" s="3">
        <f>C2-C3</f>
        <v>2757</v>
      </c>
      <c r="D8" s="3">
        <f t="shared" ref="D8:H8" si="0">D2-D3</f>
        <v>1218</v>
      </c>
      <c r="E8" s="3">
        <f t="shared" si="0"/>
        <v>430</v>
      </c>
      <c r="F8" s="3">
        <f t="shared" si="0"/>
        <v>620</v>
      </c>
      <c r="G8" s="3">
        <f t="shared" si="0"/>
        <v>2106</v>
      </c>
      <c r="H8" s="3">
        <f t="shared" si="0"/>
        <v>829</v>
      </c>
      <c r="I8" s="3"/>
    </row>
    <row r="9" spans="1:10" x14ac:dyDescent="0.25">
      <c r="C9">
        <f>C4-C5</f>
        <v>1244</v>
      </c>
      <c r="D9">
        <f t="shared" ref="D9:G9" si="1">D4-D5</f>
        <v>-3242</v>
      </c>
      <c r="E9">
        <f t="shared" si="1"/>
        <v>33</v>
      </c>
      <c r="F9">
        <f t="shared" si="1"/>
        <v>327</v>
      </c>
      <c r="G9">
        <f t="shared" si="1"/>
        <v>12922</v>
      </c>
    </row>
    <row r="13" spans="1:10" ht="45" customHeight="1" x14ac:dyDescent="0.25">
      <c r="E13" s="35"/>
    </row>
    <row r="15" spans="1:10" ht="18.75" customHeight="1" x14ac:dyDescent="0.25"/>
    <row r="16" spans="1:10" ht="18.75" customHeight="1" x14ac:dyDescent="0.25"/>
    <row r="20" spans="1:9" ht="18.75" customHeight="1" x14ac:dyDescent="0.25"/>
    <row r="21" spans="1:9" x14ac:dyDescent="0.25">
      <c r="A21" s="24" t="s">
        <v>31</v>
      </c>
      <c r="B21" s="22" t="s">
        <v>40</v>
      </c>
      <c r="C21" s="22" t="s">
        <v>28</v>
      </c>
      <c r="D21" s="22" t="s">
        <v>30</v>
      </c>
      <c r="E21" s="22" t="s">
        <v>29</v>
      </c>
      <c r="F21" s="22" t="s">
        <v>33</v>
      </c>
      <c r="G21" s="19" t="s">
        <v>3</v>
      </c>
      <c r="H21" s="23"/>
      <c r="I21" s="33" t="s">
        <v>36</v>
      </c>
    </row>
    <row r="22" spans="1:9" x14ac:dyDescent="0.25">
      <c r="A22" s="25">
        <v>44095</v>
      </c>
      <c r="B22" s="34">
        <v>116</v>
      </c>
      <c r="C22" s="34">
        <v>8165</v>
      </c>
      <c r="D22" s="34">
        <v>196</v>
      </c>
      <c r="E22" s="34">
        <v>1982</v>
      </c>
      <c r="F22" s="34">
        <v>3694</v>
      </c>
      <c r="G22" s="34">
        <v>442</v>
      </c>
      <c r="H22">
        <f t="shared" ref="H22:H29" si="2">SUM(B22:G22)</f>
        <v>14595</v>
      </c>
    </row>
    <row r="23" spans="1:9" x14ac:dyDescent="0.25">
      <c r="A23" s="25">
        <v>44096</v>
      </c>
      <c r="B23" s="34">
        <v>119</v>
      </c>
      <c r="C23" s="34">
        <v>9377</v>
      </c>
      <c r="D23" s="34">
        <v>82</v>
      </c>
      <c r="E23" s="34">
        <v>2456</v>
      </c>
      <c r="F23" s="34">
        <v>3287</v>
      </c>
      <c r="G23" s="34">
        <v>455</v>
      </c>
      <c r="H23">
        <f t="shared" si="2"/>
        <v>15776</v>
      </c>
      <c r="I23" s="17"/>
    </row>
    <row r="24" spans="1:9" x14ac:dyDescent="0.25">
      <c r="A24" s="25">
        <v>44097</v>
      </c>
      <c r="B24" s="34">
        <v>0</v>
      </c>
      <c r="C24" s="34">
        <v>10149</v>
      </c>
      <c r="D24" s="34">
        <v>76</v>
      </c>
      <c r="E24" s="34">
        <v>2276</v>
      </c>
      <c r="F24" s="34">
        <v>2933</v>
      </c>
      <c r="G24" s="34">
        <v>400</v>
      </c>
      <c r="H24">
        <f t="shared" si="2"/>
        <v>15834</v>
      </c>
      <c r="I24" s="16"/>
    </row>
    <row r="25" spans="1:9" x14ac:dyDescent="0.25">
      <c r="A25" s="25">
        <v>44098</v>
      </c>
      <c r="B25" s="34">
        <v>0</v>
      </c>
      <c r="C25" s="34">
        <v>13609</v>
      </c>
      <c r="D25" s="34">
        <v>108</v>
      </c>
      <c r="E25" s="34">
        <v>2551</v>
      </c>
      <c r="F25" s="34">
        <v>4486</v>
      </c>
      <c r="G25" s="34">
        <v>387</v>
      </c>
      <c r="H25">
        <f t="shared" si="2"/>
        <v>21141</v>
      </c>
      <c r="I25" s="16"/>
    </row>
    <row r="26" spans="1:9" x14ac:dyDescent="0.25">
      <c r="A26" s="25">
        <v>44099</v>
      </c>
      <c r="B26" s="34">
        <v>113</v>
      </c>
      <c r="C26" s="34">
        <v>11261</v>
      </c>
      <c r="D26" s="34">
        <v>101</v>
      </c>
      <c r="E26" s="34">
        <v>2421</v>
      </c>
      <c r="F26" s="34">
        <v>3769</v>
      </c>
      <c r="G26" s="34">
        <v>235</v>
      </c>
      <c r="H26">
        <f t="shared" si="2"/>
        <v>17900</v>
      </c>
      <c r="I26" s="16"/>
    </row>
    <row r="27" spans="1:9" x14ac:dyDescent="0.25">
      <c r="A27" s="25">
        <v>44100</v>
      </c>
      <c r="B27" s="34">
        <v>1941</v>
      </c>
      <c r="C27" s="34">
        <v>12396</v>
      </c>
      <c r="D27" s="34">
        <v>62</v>
      </c>
      <c r="E27" s="34">
        <v>2432</v>
      </c>
      <c r="F27" s="34">
        <v>3961</v>
      </c>
      <c r="G27" s="34">
        <v>224</v>
      </c>
      <c r="H27">
        <f t="shared" si="2"/>
        <v>21016</v>
      </c>
      <c r="I27" s="16"/>
    </row>
    <row r="28" spans="1:9" x14ac:dyDescent="0.25">
      <c r="A28" s="25">
        <v>44101</v>
      </c>
      <c r="B28" s="34">
        <v>973</v>
      </c>
      <c r="C28" s="34">
        <v>8283</v>
      </c>
      <c r="D28" s="34">
        <v>56</v>
      </c>
      <c r="E28" s="34">
        <v>2246</v>
      </c>
      <c r="F28" s="34">
        <v>3267</v>
      </c>
      <c r="G28" s="34">
        <v>211</v>
      </c>
      <c r="H28">
        <f t="shared" si="2"/>
        <v>15036</v>
      </c>
      <c r="I28" s="16"/>
    </row>
    <row r="29" spans="1:9" x14ac:dyDescent="0.25">
      <c r="A29" s="18"/>
      <c r="B29" s="34">
        <f>SUM(B22:B28)</f>
        <v>3262</v>
      </c>
      <c r="C29" s="34">
        <f t="shared" ref="C29:G29" si="3">SUM(C22:C28)</f>
        <v>73240</v>
      </c>
      <c r="D29" s="34">
        <f t="shared" si="3"/>
        <v>681</v>
      </c>
      <c r="E29" s="34">
        <f t="shared" si="3"/>
        <v>16364</v>
      </c>
      <c r="F29" s="34">
        <f t="shared" si="3"/>
        <v>25397</v>
      </c>
      <c r="G29" s="34">
        <f t="shared" si="3"/>
        <v>2354</v>
      </c>
      <c r="H29" s="34">
        <f t="shared" si="2"/>
        <v>121298</v>
      </c>
      <c r="I29" s="16">
        <f>H29-F29</f>
        <v>95901</v>
      </c>
    </row>
    <row r="30" spans="1:9" x14ac:dyDescent="0.25">
      <c r="I30" s="23"/>
    </row>
    <row r="31" spans="1:9" x14ac:dyDescent="0.25">
      <c r="A31" s="2" t="s">
        <v>27</v>
      </c>
      <c r="B31" s="19" t="s">
        <v>40</v>
      </c>
      <c r="C31" s="19" t="s">
        <v>28</v>
      </c>
      <c r="D31" s="19" t="s">
        <v>30</v>
      </c>
      <c r="E31" s="19" t="s">
        <v>29</v>
      </c>
      <c r="F31" s="19" t="s">
        <v>3</v>
      </c>
      <c r="I31" s="23"/>
    </row>
    <row r="32" spans="1:9" x14ac:dyDescent="0.25">
      <c r="A32" s="25">
        <v>44095</v>
      </c>
      <c r="B32" s="34">
        <v>801</v>
      </c>
      <c r="C32" s="34">
        <v>6743</v>
      </c>
      <c r="D32" s="34">
        <v>0</v>
      </c>
      <c r="E32" s="34">
        <v>1705</v>
      </c>
      <c r="F32" s="34">
        <v>286</v>
      </c>
      <c r="G32">
        <f>SUM(B32:F32)</f>
        <v>9535</v>
      </c>
    </row>
    <row r="33" spans="1:7" x14ac:dyDescent="0.25">
      <c r="A33" s="25">
        <v>44096</v>
      </c>
      <c r="B33" s="34">
        <v>677</v>
      </c>
      <c r="C33" s="34">
        <v>6500</v>
      </c>
      <c r="D33" s="34">
        <v>0</v>
      </c>
      <c r="E33" s="34">
        <v>1678</v>
      </c>
      <c r="F33" s="34">
        <v>219</v>
      </c>
      <c r="G33">
        <f>SUM(C33:F33)</f>
        <v>8397</v>
      </c>
    </row>
    <row r="34" spans="1:7" x14ac:dyDescent="0.25">
      <c r="A34" s="25">
        <v>44097</v>
      </c>
      <c r="B34" s="34">
        <v>888</v>
      </c>
      <c r="C34" s="34">
        <v>6378</v>
      </c>
      <c r="D34" s="34">
        <v>354</v>
      </c>
      <c r="E34" s="34">
        <v>1449</v>
      </c>
      <c r="F34" s="34">
        <v>175</v>
      </c>
      <c r="G34">
        <f t="shared" ref="G34:G38" si="4">SUM(B34:F34)</f>
        <v>9244</v>
      </c>
    </row>
    <row r="35" spans="1:7" x14ac:dyDescent="0.25">
      <c r="A35" s="25">
        <v>44098</v>
      </c>
      <c r="B35" s="34">
        <v>1046</v>
      </c>
      <c r="C35" s="34">
        <v>13355</v>
      </c>
      <c r="D35" s="34">
        <v>108</v>
      </c>
      <c r="E35" s="34">
        <v>1100</v>
      </c>
      <c r="F35" s="34">
        <v>301</v>
      </c>
      <c r="G35">
        <f t="shared" si="4"/>
        <v>15910</v>
      </c>
    </row>
    <row r="36" spans="1:7" x14ac:dyDescent="0.25">
      <c r="A36" s="25">
        <v>44099</v>
      </c>
      <c r="B36" s="34">
        <v>1042</v>
      </c>
      <c r="C36" s="34">
        <v>22198</v>
      </c>
      <c r="D36" s="34">
        <v>55</v>
      </c>
      <c r="E36" s="34">
        <v>1032</v>
      </c>
      <c r="F36" s="34">
        <v>201</v>
      </c>
      <c r="G36">
        <f t="shared" si="4"/>
        <v>24528</v>
      </c>
    </row>
    <row r="37" spans="1:7" x14ac:dyDescent="0.25">
      <c r="A37" s="25">
        <v>44100</v>
      </c>
      <c r="B37" s="34">
        <v>1087</v>
      </c>
      <c r="C37" s="34">
        <v>18910</v>
      </c>
      <c r="D37" s="34">
        <v>0</v>
      </c>
      <c r="E37" s="34">
        <v>1154</v>
      </c>
      <c r="F37" s="34">
        <v>108</v>
      </c>
      <c r="G37">
        <f t="shared" si="4"/>
        <v>21259</v>
      </c>
    </row>
    <row r="38" spans="1:7" x14ac:dyDescent="0.25">
      <c r="A38" s="25">
        <v>44101</v>
      </c>
      <c r="B38" s="34">
        <v>1431</v>
      </c>
      <c r="C38" s="34">
        <v>19694</v>
      </c>
      <c r="D38" s="34">
        <v>162</v>
      </c>
      <c r="E38" s="34">
        <v>177</v>
      </c>
      <c r="F38" s="34">
        <v>236</v>
      </c>
      <c r="G38">
        <f t="shared" si="4"/>
        <v>21700</v>
      </c>
    </row>
    <row r="39" spans="1:7" x14ac:dyDescent="0.25">
      <c r="B39">
        <f>SUM(B32:B38)</f>
        <v>6972</v>
      </c>
      <c r="C39">
        <f t="shared" ref="C39:F39" si="5">SUM(C32:C38)</f>
        <v>93778</v>
      </c>
      <c r="D39">
        <f t="shared" si="5"/>
        <v>679</v>
      </c>
      <c r="E39">
        <f t="shared" si="5"/>
        <v>8295</v>
      </c>
      <c r="F39">
        <f t="shared" si="5"/>
        <v>1526</v>
      </c>
      <c r="G39">
        <f>SUM(B39:F39)</f>
        <v>111250</v>
      </c>
    </row>
    <row r="40" spans="1:7" x14ac:dyDescent="0.25">
      <c r="B40" s="27"/>
      <c r="C40" s="27"/>
      <c r="D40" s="27"/>
      <c r="E40" s="27"/>
      <c r="F40" s="27"/>
    </row>
    <row r="56" spans="12:12" x14ac:dyDescent="0.25">
      <c r="L56" s="13"/>
    </row>
    <row r="100" spans="1:8" ht="17.5" x14ac:dyDescent="0.25">
      <c r="A100" s="1" t="s">
        <v>31</v>
      </c>
      <c r="B100" s="28" t="s">
        <v>26</v>
      </c>
      <c r="C100" s="20">
        <f>(C2-C3)/C3</f>
        <v>5.4594059405940598</v>
      </c>
      <c r="D100" s="20">
        <f t="shared" ref="D100:G100" si="6">(D2-D3)/D3</f>
        <v>8.041727188696686E-2</v>
      </c>
      <c r="E100" s="20">
        <f t="shared" si="6"/>
        <v>0.22349272349272351</v>
      </c>
      <c r="F100" s="20">
        <f t="shared" si="6"/>
        <v>10.163934426229508</v>
      </c>
      <c r="G100" s="20">
        <f t="shared" si="6"/>
        <v>2.9606095537998707E-2</v>
      </c>
      <c r="H100" s="36"/>
    </row>
    <row r="101" spans="1:8" ht="17.5" x14ac:dyDescent="0.25">
      <c r="A101" s="1" t="s">
        <v>37</v>
      </c>
      <c r="B101" s="1" t="s">
        <v>38</v>
      </c>
      <c r="C101" s="20">
        <f>(C4-C5)/C5</f>
        <v>0.21717877094972068</v>
      </c>
      <c r="D101" s="20">
        <f t="shared" ref="D101:G101" si="7">(D4-D5)/D5</f>
        <v>-0.28100892779752101</v>
      </c>
      <c r="E101" s="20">
        <f t="shared" si="7"/>
        <v>2.2103148024112524E-2</v>
      </c>
      <c r="F101" s="20">
        <f t="shared" si="7"/>
        <v>0.92897727272727271</v>
      </c>
      <c r="G101" s="20">
        <f t="shared" si="7"/>
        <v>0.15981497971702779</v>
      </c>
      <c r="H101" s="36"/>
    </row>
  </sheetData>
  <mergeCells count="2">
    <mergeCell ref="A1:B1"/>
    <mergeCell ref="A7:A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Q32"/>
  <sheetViews>
    <sheetView topLeftCell="B7" workbookViewId="0">
      <selection activeCell="H39" sqref="H39"/>
    </sheetView>
  </sheetViews>
  <sheetFormatPr defaultRowHeight="14" x14ac:dyDescent="0.25"/>
  <sheetData>
    <row r="1" spans="2:17" x14ac:dyDescent="0.25">
      <c r="B1" s="6" t="s">
        <v>5</v>
      </c>
      <c r="C1" s="6" t="s">
        <v>6</v>
      </c>
      <c r="D1" s="6" t="s">
        <v>7</v>
      </c>
      <c r="E1" s="6" t="s">
        <v>8</v>
      </c>
      <c r="F1" s="6" t="s">
        <v>20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</row>
    <row r="2" spans="2:17" x14ac:dyDescent="0.25">
      <c r="B2" s="6" t="s">
        <v>14</v>
      </c>
      <c r="C2" s="7">
        <v>47.187897168723303</v>
      </c>
      <c r="D2" s="7">
        <v>54.911380358908481</v>
      </c>
      <c r="E2" s="7">
        <v>17.901479336754079</v>
      </c>
      <c r="F2" s="7">
        <v>55</v>
      </c>
      <c r="G2" s="7">
        <v>67.549646338000542</v>
      </c>
      <c r="H2" s="7">
        <v>98.128684846913558</v>
      </c>
      <c r="I2" s="7">
        <v>2.3201226438317124</v>
      </c>
      <c r="J2" s="7">
        <v>43.357610572855208</v>
      </c>
      <c r="K2" s="7">
        <v>81.453354286907683</v>
      </c>
    </row>
    <row r="3" spans="2:17" x14ac:dyDescent="0.25">
      <c r="B3" s="6" t="s">
        <v>15</v>
      </c>
      <c r="C3" s="7">
        <v>86.299581664199337</v>
      </c>
      <c r="D3" s="7">
        <v>87.094148566654454</v>
      </c>
      <c r="E3" s="7">
        <v>46.985749877759794</v>
      </c>
      <c r="F3" s="7">
        <v>68</v>
      </c>
      <c r="G3" s="7">
        <v>66.800026678092848</v>
      </c>
      <c r="H3" s="7">
        <v>61.290667834429179</v>
      </c>
      <c r="I3" s="7">
        <v>35.262230778623938</v>
      </c>
      <c r="J3" s="7">
        <v>31.918813200891883</v>
      </c>
      <c r="K3" s="7">
        <v>45.526260642378588</v>
      </c>
    </row>
    <row r="4" spans="2:17" x14ac:dyDescent="0.25">
      <c r="B4" s="6" t="s">
        <v>16</v>
      </c>
      <c r="C4" s="7">
        <v>89.531868407611611</v>
      </c>
      <c r="D4" s="7">
        <v>60.397655754816704</v>
      </c>
      <c r="E4" s="7">
        <v>17.244483829850822</v>
      </c>
      <c r="F4" s="7">
        <v>72</v>
      </c>
      <c r="G4" s="7">
        <v>6.7739345013222652</v>
      </c>
      <c r="H4" s="7">
        <v>26.558041308183899</v>
      </c>
      <c r="I4" s="7">
        <v>89.64335294270191</v>
      </c>
      <c r="J4" s="7">
        <v>61.075649176946044</v>
      </c>
      <c r="K4" s="7">
        <v>2.395691322832183</v>
      </c>
    </row>
    <row r="5" spans="2:17" x14ac:dyDescent="0.25">
      <c r="B5" s="6" t="s">
        <v>17</v>
      </c>
      <c r="C5" s="7">
        <v>68.515391355670445</v>
      </c>
      <c r="D5" s="7">
        <v>35.244266306027875</v>
      </c>
      <c r="E5" s="7">
        <v>46.803334656799834</v>
      </c>
      <c r="F5" s="7">
        <v>31</v>
      </c>
      <c r="G5" s="7">
        <v>98.032183485351084</v>
      </c>
      <c r="H5" s="7">
        <v>0.18662114992433754</v>
      </c>
      <c r="I5" s="7">
        <v>71.101335120064292</v>
      </c>
      <c r="J5" s="7">
        <v>17.098802636388843</v>
      </c>
      <c r="K5" s="7">
        <v>4.2377227209899555</v>
      </c>
    </row>
    <row r="6" spans="2:17" x14ac:dyDescent="0.25">
      <c r="B6" s="6" t="s">
        <v>18</v>
      </c>
      <c r="C6" s="7">
        <v>58.469525942474078</v>
      </c>
      <c r="D6" s="7">
        <v>9.0596966697852892</v>
      </c>
      <c r="E6" s="7">
        <v>89.901956827318656</v>
      </c>
      <c r="F6" s="7">
        <v>2</v>
      </c>
      <c r="G6" s="7">
        <v>14.108626702453474</v>
      </c>
      <c r="H6" s="7">
        <v>29.906998353689286</v>
      </c>
      <c r="I6" s="7">
        <v>48.559867571692465</v>
      </c>
      <c r="J6" s="7">
        <v>28.175636513024681</v>
      </c>
      <c r="K6" s="7">
        <v>66.298940876865686</v>
      </c>
    </row>
    <row r="7" spans="2:17" x14ac:dyDescent="0.25">
      <c r="B7" s="6" t="s">
        <v>19</v>
      </c>
      <c r="C7" s="7">
        <v>29.758508111790082</v>
      </c>
      <c r="D7" s="7">
        <v>33.515907851206563</v>
      </c>
      <c r="E7" s="7">
        <v>3.0875335482489885</v>
      </c>
      <c r="F7" s="7">
        <v>5</v>
      </c>
      <c r="G7" s="7">
        <v>23.566959485198979</v>
      </c>
      <c r="H7" s="7">
        <v>89.097241985119908</v>
      </c>
      <c r="I7" s="7">
        <v>73.220574904568196</v>
      </c>
      <c r="J7" s="7">
        <v>15.224570503261036</v>
      </c>
      <c r="K7" s="7">
        <v>38.705781377231943</v>
      </c>
    </row>
    <row r="8" spans="2:17" x14ac:dyDescent="0.25">
      <c r="B8" s="5"/>
      <c r="C8" s="5"/>
      <c r="D8" s="5"/>
      <c r="E8" s="5"/>
      <c r="F8" s="5"/>
      <c r="G8" s="5"/>
      <c r="H8" s="5"/>
      <c r="I8" s="5"/>
      <c r="J8" s="5"/>
      <c r="K8" s="5"/>
    </row>
    <row r="9" spans="2:17" x14ac:dyDescent="0.25">
      <c r="B9" s="5"/>
      <c r="C9" s="5"/>
      <c r="D9" s="5"/>
      <c r="E9" s="5"/>
      <c r="F9" s="5"/>
      <c r="G9" s="5"/>
      <c r="H9" s="5"/>
      <c r="I9" s="5"/>
      <c r="J9" s="5"/>
      <c r="K9" s="5"/>
    </row>
    <row r="10" spans="2:17" x14ac:dyDescent="0.25">
      <c r="B10" s="5"/>
      <c r="C10" s="39" t="s">
        <v>21</v>
      </c>
      <c r="D10" s="39"/>
      <c r="E10" s="39"/>
      <c r="F10" s="5" t="s">
        <v>6</v>
      </c>
      <c r="G10" s="5" t="s">
        <v>7</v>
      </c>
      <c r="H10" s="5" t="s">
        <v>8</v>
      </c>
      <c r="I10" s="5" t="s">
        <v>20</v>
      </c>
      <c r="J10" s="5" t="s">
        <v>9</v>
      </c>
      <c r="K10" s="5" t="s">
        <v>10</v>
      </c>
      <c r="L10" s="5" t="s">
        <v>11</v>
      </c>
      <c r="M10" s="5" t="s">
        <v>12</v>
      </c>
      <c r="N10" s="5" t="s">
        <v>13</v>
      </c>
      <c r="O10" s="5" t="s">
        <v>22</v>
      </c>
      <c r="P10" s="40" t="s">
        <v>23</v>
      </c>
      <c r="Q10" s="40"/>
    </row>
    <row r="11" spans="2:17" x14ac:dyDescent="0.25">
      <c r="B11" s="2"/>
      <c r="C11" s="2">
        <v>200</v>
      </c>
      <c r="D11" s="8">
        <v>400</v>
      </c>
      <c r="E11" s="8">
        <v>600</v>
      </c>
      <c r="F11" s="4"/>
      <c r="G11" s="4"/>
      <c r="H11" s="4"/>
      <c r="I11" s="4"/>
      <c r="J11" s="4"/>
      <c r="K11" s="4"/>
      <c r="O11">
        <v>1</v>
      </c>
      <c r="P11">
        <v>0</v>
      </c>
      <c r="Q11">
        <v>50</v>
      </c>
    </row>
    <row r="12" spans="2:17" x14ac:dyDescent="0.25">
      <c r="B12" s="6" t="s">
        <v>14</v>
      </c>
      <c r="C12" s="2" t="e">
        <v>#N/A</v>
      </c>
      <c r="D12" s="8" t="e">
        <v>#N/A</v>
      </c>
      <c r="E12" s="8" t="e">
        <v>#N/A</v>
      </c>
      <c r="F12" s="7">
        <v>47.187897168723303</v>
      </c>
      <c r="G12" s="7">
        <f>D2+200</f>
        <v>254.91138035890847</v>
      </c>
      <c r="H12" s="7">
        <f>E2+400</f>
        <v>417.90147933675405</v>
      </c>
      <c r="I12" s="4"/>
      <c r="J12" s="4"/>
      <c r="K12" s="4"/>
      <c r="O12">
        <v>1</v>
      </c>
      <c r="P12">
        <v>0</v>
      </c>
      <c r="Q12">
        <v>100</v>
      </c>
    </row>
    <row r="13" spans="2:17" x14ac:dyDescent="0.25">
      <c r="B13" s="6" t="s">
        <v>15</v>
      </c>
      <c r="C13" s="2" t="e">
        <v>#N/A</v>
      </c>
      <c r="D13" s="8" t="e">
        <v>#N/A</v>
      </c>
      <c r="E13" s="8" t="e">
        <v>#N/A</v>
      </c>
      <c r="F13" s="7">
        <v>86.299581664199337</v>
      </c>
      <c r="G13" s="7">
        <f t="shared" ref="G13:G17" si="0">D3+200</f>
        <v>287.09414856665444</v>
      </c>
      <c r="H13" s="7">
        <f t="shared" ref="H13:H17" si="1">E3+400</f>
        <v>446.98574987775982</v>
      </c>
      <c r="I13" s="4"/>
      <c r="J13" s="4"/>
      <c r="K13" s="4"/>
      <c r="O13">
        <v>1</v>
      </c>
      <c r="P13">
        <v>0</v>
      </c>
      <c r="Q13">
        <v>150</v>
      </c>
    </row>
    <row r="14" spans="2:17" x14ac:dyDescent="0.25">
      <c r="B14" s="6" t="s">
        <v>16</v>
      </c>
      <c r="C14" s="2" t="e">
        <v>#N/A</v>
      </c>
      <c r="D14" s="8" t="e">
        <v>#N/A</v>
      </c>
      <c r="E14" s="8" t="e">
        <v>#N/A</v>
      </c>
      <c r="F14" s="7">
        <v>89.531868407611611</v>
      </c>
      <c r="G14" s="7">
        <f t="shared" si="0"/>
        <v>260.3976557548167</v>
      </c>
      <c r="H14" s="7">
        <f t="shared" si="1"/>
        <v>417.24448382985082</v>
      </c>
      <c r="I14" s="4"/>
      <c r="J14" s="4"/>
      <c r="K14" s="4"/>
      <c r="O14">
        <v>1</v>
      </c>
      <c r="P14">
        <v>0</v>
      </c>
      <c r="Q14">
        <v>200</v>
      </c>
    </row>
    <row r="15" spans="2:17" x14ac:dyDescent="0.25">
      <c r="B15" s="6" t="s">
        <v>17</v>
      </c>
      <c r="C15" s="2" t="e">
        <v>#N/A</v>
      </c>
      <c r="D15" s="8" t="e">
        <v>#N/A</v>
      </c>
      <c r="E15" s="8" t="e">
        <v>#N/A</v>
      </c>
      <c r="F15" s="7">
        <v>68.515391355670445</v>
      </c>
      <c r="G15" s="7">
        <f t="shared" si="0"/>
        <v>235.24426630602787</v>
      </c>
      <c r="H15" s="7">
        <f t="shared" si="1"/>
        <v>446.80333465679985</v>
      </c>
      <c r="I15" s="4"/>
      <c r="J15" s="4"/>
      <c r="K15" s="4"/>
      <c r="O15">
        <v>1</v>
      </c>
      <c r="P15">
        <v>0</v>
      </c>
      <c r="Q15">
        <v>250</v>
      </c>
    </row>
    <row r="16" spans="2:17" x14ac:dyDescent="0.25">
      <c r="B16" s="6" t="s">
        <v>18</v>
      </c>
      <c r="C16" s="2" t="e">
        <v>#N/A</v>
      </c>
      <c r="D16" s="8" t="e">
        <v>#N/A</v>
      </c>
      <c r="E16" s="8" t="e">
        <v>#N/A</v>
      </c>
      <c r="F16" s="7">
        <v>58.469525942474078</v>
      </c>
      <c r="G16" s="7">
        <f t="shared" si="0"/>
        <v>209.0596966697853</v>
      </c>
      <c r="H16" s="7">
        <f t="shared" si="1"/>
        <v>489.90195682731866</v>
      </c>
      <c r="I16" s="4"/>
      <c r="J16" s="4"/>
      <c r="K16" s="4"/>
      <c r="O16">
        <v>1</v>
      </c>
      <c r="P16">
        <v>0</v>
      </c>
      <c r="Q16">
        <v>300</v>
      </c>
    </row>
    <row r="17" spans="2:17" x14ac:dyDescent="0.25">
      <c r="B17" s="6" t="s">
        <v>19</v>
      </c>
      <c r="C17" s="2" t="e">
        <v>#N/A</v>
      </c>
      <c r="D17" s="8" t="e">
        <v>#N/A</v>
      </c>
      <c r="E17" s="8" t="e">
        <v>#N/A</v>
      </c>
      <c r="F17" s="7">
        <v>29.758508111790082</v>
      </c>
      <c r="G17" s="7">
        <f t="shared" si="0"/>
        <v>233.51590785120658</v>
      </c>
      <c r="H17" s="7">
        <f t="shared" si="1"/>
        <v>403.08753354824898</v>
      </c>
      <c r="I17" s="4"/>
      <c r="J17" s="4"/>
      <c r="K17" s="4"/>
      <c r="O17">
        <v>1</v>
      </c>
      <c r="P17">
        <v>0</v>
      </c>
      <c r="Q17">
        <v>350</v>
      </c>
    </row>
    <row r="18" spans="2:17" x14ac:dyDescent="0.25">
      <c r="B18" s="2"/>
      <c r="C18" s="2">
        <v>200</v>
      </c>
      <c r="D18" s="8">
        <v>400</v>
      </c>
      <c r="E18" s="8">
        <v>600</v>
      </c>
      <c r="F18" s="4"/>
      <c r="G18" s="4"/>
      <c r="H18" s="4"/>
      <c r="O18">
        <v>1</v>
      </c>
      <c r="P18">
        <v>0</v>
      </c>
      <c r="Q18">
        <v>400</v>
      </c>
    </row>
    <row r="19" spans="2:17" x14ac:dyDescent="0.25">
      <c r="B19" s="6" t="s">
        <v>14</v>
      </c>
      <c r="C19" s="2" t="e">
        <v>#N/A</v>
      </c>
      <c r="D19" s="8" t="e">
        <v>#N/A</v>
      </c>
      <c r="E19" s="8" t="e">
        <v>#N/A</v>
      </c>
      <c r="F19" s="4"/>
      <c r="G19" s="4"/>
      <c r="H19" s="4"/>
      <c r="I19" s="7">
        <v>55</v>
      </c>
      <c r="J19" s="7">
        <f>G2+200</f>
        <v>267.54964633800057</v>
      </c>
      <c r="K19" s="7">
        <f>H2+400</f>
        <v>498.12868484691353</v>
      </c>
      <c r="O19">
        <v>1</v>
      </c>
      <c r="P19">
        <v>0</v>
      </c>
      <c r="Q19">
        <v>450</v>
      </c>
    </row>
    <row r="20" spans="2:17" x14ac:dyDescent="0.25">
      <c r="B20" s="6" t="s">
        <v>15</v>
      </c>
      <c r="C20" s="2" t="e">
        <v>#N/A</v>
      </c>
      <c r="D20" s="8" t="e">
        <v>#N/A</v>
      </c>
      <c r="E20" s="8" t="e">
        <v>#N/A</v>
      </c>
      <c r="F20" s="4"/>
      <c r="G20" s="4"/>
      <c r="H20" s="4"/>
      <c r="I20" s="7">
        <v>68</v>
      </c>
      <c r="J20" s="7">
        <f t="shared" ref="J20:J24" si="2">G3+200</f>
        <v>266.80002667809288</v>
      </c>
      <c r="K20" s="7">
        <f t="shared" ref="K20:K24" si="3">H3+400</f>
        <v>461.2906678344292</v>
      </c>
      <c r="O20">
        <v>1</v>
      </c>
      <c r="P20">
        <v>0</v>
      </c>
      <c r="Q20">
        <v>500</v>
      </c>
    </row>
    <row r="21" spans="2:17" x14ac:dyDescent="0.25">
      <c r="B21" s="6" t="s">
        <v>16</v>
      </c>
      <c r="C21" s="2" t="e">
        <v>#N/A</v>
      </c>
      <c r="D21" s="8" t="e">
        <v>#N/A</v>
      </c>
      <c r="E21" s="8" t="e">
        <v>#N/A</v>
      </c>
      <c r="I21" s="7">
        <v>72</v>
      </c>
      <c r="J21" s="7">
        <f t="shared" si="2"/>
        <v>206.77393450132226</v>
      </c>
      <c r="K21" s="7">
        <f t="shared" si="3"/>
        <v>426.55804130818387</v>
      </c>
      <c r="O21">
        <v>1</v>
      </c>
      <c r="P21">
        <v>0</v>
      </c>
      <c r="Q21">
        <v>550</v>
      </c>
    </row>
    <row r="22" spans="2:17" x14ac:dyDescent="0.25">
      <c r="B22" s="6" t="s">
        <v>17</v>
      </c>
      <c r="C22" s="2" t="e">
        <v>#N/A</v>
      </c>
      <c r="D22" s="8" t="e">
        <v>#N/A</v>
      </c>
      <c r="E22" s="8" t="e">
        <v>#N/A</v>
      </c>
      <c r="I22" s="7">
        <v>31</v>
      </c>
      <c r="J22" s="7">
        <f t="shared" si="2"/>
        <v>298.03218348535108</v>
      </c>
      <c r="K22" s="7">
        <f t="shared" si="3"/>
        <v>400.18662114992435</v>
      </c>
      <c r="O22">
        <v>1</v>
      </c>
      <c r="P22">
        <v>0</v>
      </c>
      <c r="Q22">
        <v>600</v>
      </c>
    </row>
    <row r="23" spans="2:17" x14ac:dyDescent="0.25">
      <c r="B23" s="6" t="s">
        <v>18</v>
      </c>
      <c r="C23" s="2" t="e">
        <v>#N/A</v>
      </c>
      <c r="D23" s="8" t="e">
        <v>#N/A</v>
      </c>
      <c r="E23" s="8" t="e">
        <v>#N/A</v>
      </c>
      <c r="I23" s="7">
        <v>2</v>
      </c>
      <c r="J23" s="7">
        <f t="shared" si="2"/>
        <v>214.10862670245348</v>
      </c>
      <c r="K23" s="7">
        <f t="shared" si="3"/>
        <v>429.90699835368929</v>
      </c>
      <c r="O23">
        <v>1</v>
      </c>
      <c r="P23">
        <v>0</v>
      </c>
      <c r="Q23">
        <v>650</v>
      </c>
    </row>
    <row r="24" spans="2:17" x14ac:dyDescent="0.25">
      <c r="B24" s="6" t="s">
        <v>19</v>
      </c>
      <c r="C24" s="2" t="e">
        <v>#N/A</v>
      </c>
      <c r="D24" s="8" t="e">
        <v>#N/A</v>
      </c>
      <c r="E24" s="8" t="e">
        <v>#N/A</v>
      </c>
      <c r="I24" s="7">
        <v>5</v>
      </c>
      <c r="J24" s="7">
        <f t="shared" si="2"/>
        <v>223.56695948519899</v>
      </c>
      <c r="K24" s="7">
        <f t="shared" si="3"/>
        <v>489.09724198511992</v>
      </c>
      <c r="O24">
        <v>1</v>
      </c>
    </row>
    <row r="25" spans="2:17" x14ac:dyDescent="0.25">
      <c r="B25" s="2"/>
      <c r="C25" s="2">
        <v>200</v>
      </c>
      <c r="D25" s="8">
        <v>400</v>
      </c>
      <c r="E25" s="8">
        <v>600</v>
      </c>
      <c r="O25">
        <v>1</v>
      </c>
    </row>
    <row r="26" spans="2:17" x14ac:dyDescent="0.25">
      <c r="B26" s="6" t="s">
        <v>14</v>
      </c>
      <c r="C26" s="2" t="e">
        <v>#N/A</v>
      </c>
      <c r="D26" s="8" t="e">
        <v>#N/A</v>
      </c>
      <c r="E26" s="8" t="e">
        <v>#N/A</v>
      </c>
      <c r="L26" s="7">
        <v>2.3201226438317124</v>
      </c>
      <c r="M26" s="7">
        <f>J2+200</f>
        <v>243.35761057285521</v>
      </c>
      <c r="N26" s="7">
        <f>K2+400</f>
        <v>481.45335428690771</v>
      </c>
      <c r="O26">
        <v>1</v>
      </c>
    </row>
    <row r="27" spans="2:17" x14ac:dyDescent="0.25">
      <c r="B27" s="6" t="s">
        <v>15</v>
      </c>
      <c r="C27" s="2" t="e">
        <v>#N/A</v>
      </c>
      <c r="D27" s="8" t="e">
        <v>#N/A</v>
      </c>
      <c r="E27" s="8" t="e">
        <v>#N/A</v>
      </c>
      <c r="L27" s="7">
        <v>35.262230778623938</v>
      </c>
      <c r="M27" s="7">
        <f t="shared" ref="M27:M31" si="4">J3+200</f>
        <v>231.91881320089189</v>
      </c>
      <c r="N27" s="7">
        <f t="shared" ref="N27:N31" si="5">K3+400</f>
        <v>445.52626064237859</v>
      </c>
      <c r="O27">
        <v>1</v>
      </c>
    </row>
    <row r="28" spans="2:17" x14ac:dyDescent="0.25">
      <c r="B28" s="6" t="s">
        <v>16</v>
      </c>
      <c r="C28" s="2" t="e">
        <v>#N/A</v>
      </c>
      <c r="D28" s="8" t="e">
        <v>#N/A</v>
      </c>
      <c r="E28" s="8" t="e">
        <v>#N/A</v>
      </c>
      <c r="L28" s="7">
        <v>89.64335294270191</v>
      </c>
      <c r="M28" s="7">
        <f t="shared" si="4"/>
        <v>261.07564917694606</v>
      </c>
      <c r="N28" s="7">
        <f t="shared" si="5"/>
        <v>402.39569132283219</v>
      </c>
      <c r="O28">
        <v>1</v>
      </c>
    </row>
    <row r="29" spans="2:17" x14ac:dyDescent="0.25">
      <c r="B29" s="6" t="s">
        <v>17</v>
      </c>
      <c r="C29" s="2" t="e">
        <v>#N/A</v>
      </c>
      <c r="D29" s="8" t="e">
        <v>#N/A</v>
      </c>
      <c r="E29" s="8" t="e">
        <v>#N/A</v>
      </c>
      <c r="L29" s="7">
        <v>71.101335120064292</v>
      </c>
      <c r="M29" s="7">
        <f t="shared" si="4"/>
        <v>217.09880263638885</v>
      </c>
      <c r="N29" s="7">
        <f t="shared" si="5"/>
        <v>404.23772272098995</v>
      </c>
      <c r="O29">
        <v>1</v>
      </c>
    </row>
    <row r="30" spans="2:17" x14ac:dyDescent="0.25">
      <c r="B30" s="6" t="s">
        <v>18</v>
      </c>
      <c r="C30" s="2" t="e">
        <v>#N/A</v>
      </c>
      <c r="D30" s="8" t="e">
        <v>#N/A</v>
      </c>
      <c r="E30" s="8" t="e">
        <v>#N/A</v>
      </c>
      <c r="L30" s="7">
        <v>48.559867571692465</v>
      </c>
      <c r="M30" s="7">
        <f t="shared" si="4"/>
        <v>228.17563651302467</v>
      </c>
      <c r="N30" s="7">
        <f t="shared" si="5"/>
        <v>466.29894087686569</v>
      </c>
      <c r="O30">
        <v>1</v>
      </c>
    </row>
    <row r="31" spans="2:17" x14ac:dyDescent="0.25">
      <c r="B31" s="6" t="s">
        <v>19</v>
      </c>
      <c r="C31" s="2" t="e">
        <v>#N/A</v>
      </c>
      <c r="D31" s="8" t="e">
        <v>#N/A</v>
      </c>
      <c r="E31" s="8" t="e">
        <v>#N/A</v>
      </c>
      <c r="L31" s="7">
        <v>73.220574904568196</v>
      </c>
      <c r="M31" s="7">
        <f t="shared" si="4"/>
        <v>215.22457050326105</v>
      </c>
      <c r="N31" s="7">
        <f t="shared" si="5"/>
        <v>438.70578137723192</v>
      </c>
      <c r="O31">
        <v>1</v>
      </c>
    </row>
    <row r="32" spans="2:17" x14ac:dyDescent="0.25">
      <c r="C32">
        <v>200</v>
      </c>
      <c r="D32">
        <v>400</v>
      </c>
      <c r="E32">
        <v>600</v>
      </c>
    </row>
  </sheetData>
  <mergeCells count="2">
    <mergeCell ref="C10:E10"/>
    <mergeCell ref="P10:Q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数据上传情况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caozhu</dc:creator>
  <cp:lastModifiedBy>23645</cp:lastModifiedBy>
  <dcterms:created xsi:type="dcterms:W3CDTF">2018-04-17T08:35:52Z</dcterms:created>
  <dcterms:modified xsi:type="dcterms:W3CDTF">2020-10-09T08:21:24Z</dcterms:modified>
</cp:coreProperties>
</file>