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BULA\Downloads\"/>
    </mc:Choice>
  </mc:AlternateContent>
  <xr:revisionPtr revIDLastSave="0" documentId="13_ncr:1_{3FDC4F33-1890-4A6E-8EB3-4C3FD0A0023E}" xr6:coauthVersionLast="47" xr6:coauthVersionMax="47" xr10:uidLastSave="{00000000-0000-0000-0000-000000000000}"/>
  <bookViews>
    <workbookView xWindow="-108" yWindow="-108" windowWidth="23256" windowHeight="12576" firstSheet="1" activeTab="1" xr2:uid="{00000000-000D-0000-FFFF-FFFF00000000}"/>
  </bookViews>
  <sheets>
    <sheet name="Pivot tables" sheetId="2" state="hidden" r:id="rId1"/>
    <sheet name="Dashboard" sheetId="4" r:id="rId2"/>
    <sheet name="bike_buyers" sheetId="1" r:id="rId3"/>
  </sheets>
  <definedNames>
    <definedName name="_xlnm._FilterDatabase" localSheetId="2" hidden="1">bike_buyers!$A$1:$N$1</definedName>
    <definedName name="Slicer_Age_Bracket">#N/A</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1" l="1"/>
  <c r="P12" i="1"/>
  <c r="P10" i="1"/>
  <c r="M2" i="1"/>
  <c r="P5"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alcChain>
</file>

<file path=xl/sharedStrings.xml><?xml version="1.0" encoding="utf-8"?>
<sst xmlns="http://schemas.openxmlformats.org/spreadsheetml/2006/main" count="8080" uniqueCount="53">
  <si>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</si>
  <si>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</si>
  <si>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</si>
  <si>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</si>
  <si>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</si>
  <si>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</si>
  <si>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</si>
  <si>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</si>
  <si>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</si>
  <si>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</si>
  <si>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</si>
  <si>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</si>
  <si>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</si>
  <si>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</si>
  <si>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</si>
  <si>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</si>
  <si>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</si>
  <si>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</si>
  <si>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</si>
  <si>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</si>
  <si>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</si>
  <si>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</si>
  <si>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</si>
  <si>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</si>
  <si>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</si>
  <si>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</si>
  <si>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</si>
  <si>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</si>
  <si>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</si>
  <si>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</si>
  <si>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</si>
  <si>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</si>
  <si>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</si>
  <si>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</si>
  <si>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</si>
  <si>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</si>
  <si>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</si>
  <si>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</si>
  <si>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</si>
  <si>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</si>
  <si>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</si>
  <si>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Middle age</t>
  </si>
  <si>
    <t>Young age</t>
  </si>
  <si>
    <t>Old age</t>
  </si>
  <si>
    <t>Count of Purchased Bike</t>
  </si>
  <si>
    <t>More than 10 Miles</t>
  </si>
  <si>
    <t xml:space="preserve">Bike Purchases </t>
  </si>
  <si>
    <t xml:space="preserve"> </t>
  </si>
  <si>
    <t>Count of Gender</t>
  </si>
  <si>
    <t xml:space="preserve">People who purchased a bike </t>
  </si>
  <si>
    <t>Maximum income</t>
  </si>
  <si>
    <t xml:space="preserve">minimum income </t>
  </si>
  <si>
    <t xml:space="preserve">average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</si>
</sst>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887-4ECA-8F7F-B414C80E8F2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7-C80F-4111-A49C-1CD4C902A5EC}"/>
            </c:ext>
          </c:extLst>
        </c:ser>
        <c:dLbls>
          <c:showLegendKey val="0"/>
          <c:showVal val="0"/>
          <c:showCatName val="0"/>
          <c:showSerName val="0"/>
          <c:showPercent val="0"/>
          <c:showBubbleSize val="0"/>
        </c:dLbls>
        <c:gapWidth val="219"/>
        <c:overlap val="-27"/>
        <c:axId val="299085824"/>
        <c:axId val="296233520"/>
      </c:barChart>
      <c:catAx>
        <c:axId val="2990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33520"/>
        <c:crosses val="autoZero"/>
        <c:auto val="1"/>
        <c:lblAlgn val="ctr"/>
        <c:lblOffset val="100"/>
        <c:noMultiLvlLbl val="0"/>
      </c:catAx>
      <c:valAx>
        <c:axId val="29623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8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0C-4A70-BC32-00C3C5694CA1}"/>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100C-4A70-BC32-00C3C5694CA1}"/>
            </c:ext>
          </c:extLst>
        </c:ser>
        <c:dLbls>
          <c:showLegendKey val="0"/>
          <c:showVal val="0"/>
          <c:showCatName val="0"/>
          <c:showSerName val="0"/>
          <c:showPercent val="0"/>
          <c:showBubbleSize val="0"/>
        </c:dLbls>
        <c:marker val="1"/>
        <c:smooth val="0"/>
        <c:axId val="1643885424"/>
        <c:axId val="2128975712"/>
      </c:lineChart>
      <c:catAx>
        <c:axId val="16438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75712"/>
        <c:crosses val="autoZero"/>
        <c:auto val="1"/>
        <c:lblAlgn val="ctr"/>
        <c:lblOffset val="100"/>
        <c:noMultiLvlLbl val="0"/>
      </c:catAx>
      <c:valAx>
        <c:axId val="21289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tables'!$B$94:$B$95</c:f>
              <c:strCache>
                <c:ptCount val="1"/>
                <c:pt idx="0">
                  <c:v>No</c:v>
                </c:pt>
              </c:strCache>
            </c:strRef>
          </c:tx>
          <c:spPr>
            <a:solidFill>
              <a:schemeClr val="accent1"/>
            </a:solidFill>
            <a:ln>
              <a:noFill/>
            </a:ln>
            <a:effectLst/>
          </c:spPr>
          <c:invertIfNegative val="0"/>
          <c:cat>
            <c:strRef>
              <c:f>'Pivot tables'!$A$96:$A$101</c:f>
              <c:strCache>
                <c:ptCount val="5"/>
                <c:pt idx="0">
                  <c:v>Clerical</c:v>
                </c:pt>
                <c:pt idx="1">
                  <c:v>Management</c:v>
                </c:pt>
                <c:pt idx="2">
                  <c:v>Manual</c:v>
                </c:pt>
                <c:pt idx="3">
                  <c:v>Professional</c:v>
                </c:pt>
                <c:pt idx="4">
                  <c:v>Skilled Manual</c:v>
                </c:pt>
              </c:strCache>
            </c:strRef>
          </c:cat>
          <c:val>
            <c:numRef>
              <c:f>'Pivot tables'!$B$96:$B$101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B90-4493-B0C8-D5337DAAA0CB}"/>
            </c:ext>
          </c:extLst>
        </c:ser>
        <c:ser>
          <c:idx val="1"/>
          <c:order val="1"/>
          <c:tx>
            <c:strRef>
              <c:f>'Pivot tables'!$C$94:$C$95</c:f>
              <c:strCache>
                <c:ptCount val="1"/>
                <c:pt idx="0">
                  <c:v>Yes</c:v>
                </c:pt>
              </c:strCache>
            </c:strRef>
          </c:tx>
          <c:spPr>
            <a:solidFill>
              <a:schemeClr val="accent2"/>
            </a:solidFill>
            <a:ln>
              <a:noFill/>
            </a:ln>
            <a:effectLst/>
          </c:spPr>
          <c:invertIfNegative val="0"/>
          <c:cat>
            <c:strRef>
              <c:f>'Pivot tables'!$A$96:$A$101</c:f>
              <c:strCache>
                <c:ptCount val="5"/>
                <c:pt idx="0">
                  <c:v>Clerical</c:v>
                </c:pt>
                <c:pt idx="1">
                  <c:v>Management</c:v>
                </c:pt>
                <c:pt idx="2">
                  <c:v>Manual</c:v>
                </c:pt>
                <c:pt idx="3">
                  <c:v>Professional</c:v>
                </c:pt>
                <c:pt idx="4">
                  <c:v>Skilled Manual</c:v>
                </c:pt>
              </c:strCache>
            </c:strRef>
          </c:cat>
          <c:val>
            <c:numRef>
              <c:f>'Pivot tables'!$C$96:$C$101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AB90-4493-B0C8-D5337DAAA0CB}"/>
            </c:ext>
          </c:extLst>
        </c:ser>
        <c:dLbls>
          <c:showLegendKey val="0"/>
          <c:showVal val="0"/>
          <c:showCatName val="0"/>
          <c:showSerName val="0"/>
          <c:showPercent val="0"/>
          <c:showBubbleSize val="0"/>
        </c:dLbls>
        <c:gapWidth val="219"/>
        <c:overlap val="-27"/>
        <c:axId val="1806309376"/>
        <c:axId val="302256128"/>
      </c:barChart>
      <c:catAx>
        <c:axId val="180630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56128"/>
        <c:crosses val="autoZero"/>
        <c:auto val="1"/>
        <c:lblAlgn val="ctr"/>
        <c:lblOffset val="100"/>
        <c:noMultiLvlLbl val="0"/>
      </c:catAx>
      <c:valAx>
        <c:axId val="30225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od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0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Education level and Bike Purchases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tables'!$B$72:$B$73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Bachelors</c:v>
                </c:pt>
                <c:pt idx="1">
                  <c:v>Graduate Degree</c:v>
                </c:pt>
                <c:pt idx="2">
                  <c:v>High School</c:v>
                </c:pt>
                <c:pt idx="3">
                  <c:v>Partial College</c:v>
                </c:pt>
                <c:pt idx="4">
                  <c:v>Partial High School</c:v>
                </c:pt>
              </c:strCache>
            </c:strRef>
          </c:cat>
          <c:val>
            <c:numRef>
              <c:f>'Pivot tables'!$B$74:$B$79</c:f>
              <c:numCache>
                <c:formatCode>0</c:formatCode>
                <c:ptCount val="5"/>
                <c:pt idx="0">
                  <c:v>169</c:v>
                </c:pt>
                <c:pt idx="1">
                  <c:v>94</c:v>
                </c:pt>
                <c:pt idx="2">
                  <c:v>79</c:v>
                </c:pt>
                <c:pt idx="3">
                  <c:v>119</c:v>
                </c:pt>
                <c:pt idx="4">
                  <c:v>20</c:v>
                </c:pt>
              </c:numCache>
            </c:numRef>
          </c:val>
          <c:extLst>
            <c:ext xmlns:c16="http://schemas.microsoft.com/office/drawing/2014/chart" uri="{C3380CC4-5D6E-409C-BE32-E72D297353CC}">
              <c16:uniqueId val="{00000000-15C3-4D35-A180-C24A62A9B44D}"/>
            </c:ext>
          </c:extLst>
        </c:ser>
        <c:ser>
          <c:idx val="1"/>
          <c:order val="1"/>
          <c:tx>
            <c:strRef>
              <c:f>'Pivot tables'!$C$72:$C$73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Bachelors</c:v>
                </c:pt>
                <c:pt idx="1">
                  <c:v>Graduate Degree</c:v>
                </c:pt>
                <c:pt idx="2">
                  <c:v>High School</c:v>
                </c:pt>
                <c:pt idx="3">
                  <c:v>Partial College</c:v>
                </c:pt>
                <c:pt idx="4">
                  <c:v>Partial High School</c:v>
                </c:pt>
              </c:strCache>
            </c:strRef>
          </c:cat>
          <c:val>
            <c:numRef>
              <c:f>'Pivot tables'!$C$74:$C$79</c:f>
              <c:numCache>
                <c:formatCode>0</c:formatCode>
                <c:ptCount val="5"/>
                <c:pt idx="0">
                  <c:v>137</c:v>
                </c:pt>
                <c:pt idx="1">
                  <c:v>80</c:v>
                </c:pt>
                <c:pt idx="2">
                  <c:v>100</c:v>
                </c:pt>
                <c:pt idx="3">
                  <c:v>146</c:v>
                </c:pt>
                <c:pt idx="4">
                  <c:v>56</c:v>
                </c:pt>
              </c:numCache>
            </c:numRef>
          </c:val>
          <c:extLst>
            <c:ext xmlns:c16="http://schemas.microsoft.com/office/drawing/2014/chart" uri="{C3380CC4-5D6E-409C-BE32-E72D297353CC}">
              <c16:uniqueId val="{00000001-15C3-4D35-A180-C24A62A9B44D}"/>
            </c:ext>
          </c:extLst>
        </c:ser>
        <c:dLbls>
          <c:dLblPos val="outEnd"/>
          <c:showLegendKey val="0"/>
          <c:showVal val="1"/>
          <c:showCatName val="0"/>
          <c:showSerName val="0"/>
          <c:showPercent val="0"/>
          <c:showBubbleSize val="0"/>
        </c:dLbls>
        <c:gapWidth val="219"/>
        <c:overlap val="-27"/>
        <c:axId val="295497312"/>
        <c:axId val="516893567"/>
      </c:barChart>
      <c:catAx>
        <c:axId val="2954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3567"/>
        <c:crosses val="autoZero"/>
        <c:auto val="1"/>
        <c:lblAlgn val="ctr"/>
        <c:lblOffset val="100"/>
        <c:noMultiLvlLbl val="0"/>
      </c:catAx>
      <c:valAx>
        <c:axId val="51689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58-421B-B902-95DCC428630F}"/>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7839-4F60-AFC3-CB503F3D5FC0}"/>
            </c:ext>
          </c:extLst>
        </c:ser>
        <c:dLbls>
          <c:showLegendKey val="0"/>
          <c:showVal val="0"/>
          <c:showCatName val="0"/>
          <c:showSerName val="0"/>
          <c:showPercent val="0"/>
          <c:showBubbleSize val="0"/>
        </c:dLbls>
        <c:marker val="1"/>
        <c:smooth val="0"/>
        <c:axId val="1643885424"/>
        <c:axId val="2128975712"/>
      </c:lineChart>
      <c:catAx>
        <c:axId val="16438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75712"/>
        <c:crosses val="autoZero"/>
        <c:auto val="1"/>
        <c:lblAlgn val="ctr"/>
        <c:lblOffset val="100"/>
        <c:noMultiLvlLbl val="0"/>
      </c:catAx>
      <c:valAx>
        <c:axId val="21289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Young age</c:v>
                </c:pt>
                <c:pt idx="1">
                  <c:v>Old age</c:v>
                </c:pt>
                <c:pt idx="2">
                  <c:v>Middle age</c:v>
                </c:pt>
              </c:strCache>
            </c:strRef>
          </c:cat>
          <c:val>
            <c:numRef>
              <c:f>'Pivot tables'!$B$41:$B$44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9878-406A-B516-AE2FF87F1D0A}"/>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Young age</c:v>
                </c:pt>
                <c:pt idx="1">
                  <c:v>Old age</c:v>
                </c:pt>
                <c:pt idx="2">
                  <c:v>Middle age</c:v>
                </c:pt>
              </c:strCache>
            </c:strRef>
          </c:cat>
          <c:val>
            <c:numRef>
              <c:f>'Pivot tables'!$C$41:$C$44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5-DEA3-4B5B-A2CC-F8DF89499A54}"/>
            </c:ext>
          </c:extLst>
        </c:ser>
        <c:dLbls>
          <c:showLegendKey val="0"/>
          <c:showVal val="0"/>
          <c:showCatName val="0"/>
          <c:showSerName val="0"/>
          <c:showPercent val="0"/>
          <c:showBubbleSize val="0"/>
        </c:dLbls>
        <c:marker val="1"/>
        <c:smooth val="0"/>
        <c:axId val="1643888304"/>
        <c:axId val="2128979680"/>
      </c:lineChart>
      <c:catAx>
        <c:axId val="16438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79680"/>
        <c:crosses val="autoZero"/>
        <c:auto val="1"/>
        <c:lblAlgn val="ctr"/>
        <c:lblOffset val="100"/>
        <c:noMultiLvlLbl val="0"/>
      </c:catAx>
      <c:valAx>
        <c:axId val="212897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94-4901-856D-EC16B7C12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94-4901-856D-EC16B7C129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tables'!$A$57:$A$59</c:f>
              <c:strCache>
                <c:ptCount val="2"/>
                <c:pt idx="0">
                  <c:v>No</c:v>
                </c:pt>
                <c:pt idx="1">
                  <c:v>Yes</c:v>
                </c:pt>
              </c:strCache>
            </c:strRef>
          </c:cat>
          <c:val>
            <c:numRef>
              <c:f>'Pivot tables'!$B$57:$B$59</c:f>
              <c:numCache>
                <c:formatCode>0</c:formatCode>
                <c:ptCount val="2"/>
                <c:pt idx="0">
                  <c:v>519</c:v>
                </c:pt>
                <c:pt idx="1">
                  <c:v>481</c:v>
                </c:pt>
              </c:numCache>
            </c:numRef>
          </c:val>
          <c:extLst>
            <c:ext xmlns:c16="http://schemas.microsoft.com/office/drawing/2014/chart" uri="{C3380CC4-5D6E-409C-BE32-E72D297353CC}">
              <c16:uniqueId val="{00000000-74D7-493E-9C32-D97DF395EC85}"/>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Education level and Bike Purchases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tables'!$B$72:$B$73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Bachelors</c:v>
                </c:pt>
                <c:pt idx="1">
                  <c:v>Graduate Degree</c:v>
                </c:pt>
                <c:pt idx="2">
                  <c:v>High School</c:v>
                </c:pt>
                <c:pt idx="3">
                  <c:v>Partial College</c:v>
                </c:pt>
                <c:pt idx="4">
                  <c:v>Partial High School</c:v>
                </c:pt>
              </c:strCache>
            </c:strRef>
          </c:cat>
          <c:val>
            <c:numRef>
              <c:f>'Pivot tables'!$B$74:$B$79</c:f>
              <c:numCache>
                <c:formatCode>0</c:formatCode>
                <c:ptCount val="5"/>
                <c:pt idx="0">
                  <c:v>169</c:v>
                </c:pt>
                <c:pt idx="1">
                  <c:v>94</c:v>
                </c:pt>
                <c:pt idx="2">
                  <c:v>79</c:v>
                </c:pt>
                <c:pt idx="3">
                  <c:v>119</c:v>
                </c:pt>
                <c:pt idx="4">
                  <c:v>20</c:v>
                </c:pt>
              </c:numCache>
            </c:numRef>
          </c:val>
          <c:extLst>
            <c:ext xmlns:c16="http://schemas.microsoft.com/office/drawing/2014/chart" uri="{C3380CC4-5D6E-409C-BE32-E72D297353CC}">
              <c16:uniqueId val="{00000000-5AAE-4AFB-960D-79E24F9EAFBD}"/>
            </c:ext>
          </c:extLst>
        </c:ser>
        <c:ser>
          <c:idx val="1"/>
          <c:order val="1"/>
          <c:tx>
            <c:strRef>
              <c:f>'Pivot tables'!$C$72:$C$73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tables'!$A$74:$A$79</c:f>
              <c:strCache>
                <c:ptCount val="5"/>
                <c:pt idx="0">
                  <c:v>Bachelors</c:v>
                </c:pt>
                <c:pt idx="1">
                  <c:v>Graduate Degree</c:v>
                </c:pt>
                <c:pt idx="2">
                  <c:v>High School</c:v>
                </c:pt>
                <c:pt idx="3">
                  <c:v>Partial College</c:v>
                </c:pt>
                <c:pt idx="4">
                  <c:v>Partial High School</c:v>
                </c:pt>
              </c:strCache>
            </c:strRef>
          </c:cat>
          <c:val>
            <c:numRef>
              <c:f>'Pivot tables'!$C$74:$C$79</c:f>
              <c:numCache>
                <c:formatCode>0</c:formatCode>
                <c:ptCount val="5"/>
                <c:pt idx="0">
                  <c:v>137</c:v>
                </c:pt>
                <c:pt idx="1">
                  <c:v>80</c:v>
                </c:pt>
                <c:pt idx="2">
                  <c:v>100</c:v>
                </c:pt>
                <c:pt idx="3">
                  <c:v>146</c:v>
                </c:pt>
                <c:pt idx="4">
                  <c:v>56</c:v>
                </c:pt>
              </c:numCache>
            </c:numRef>
          </c:val>
          <c:extLst>
            <c:ext xmlns:c16="http://schemas.microsoft.com/office/drawing/2014/chart" uri="{C3380CC4-5D6E-409C-BE32-E72D297353CC}">
              <c16:uniqueId val="{00000008-5AAE-4AFB-960D-79E24F9EAFBD}"/>
            </c:ext>
          </c:extLst>
        </c:ser>
        <c:dLbls>
          <c:dLblPos val="outEnd"/>
          <c:showLegendKey val="0"/>
          <c:showVal val="1"/>
          <c:showCatName val="0"/>
          <c:showSerName val="0"/>
          <c:showPercent val="0"/>
          <c:showBubbleSize val="0"/>
        </c:dLbls>
        <c:gapWidth val="219"/>
        <c:overlap val="-27"/>
        <c:axId val="295497312"/>
        <c:axId val="516893567"/>
      </c:barChart>
      <c:catAx>
        <c:axId val="2954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3567"/>
        <c:crosses val="autoZero"/>
        <c:auto val="1"/>
        <c:lblAlgn val="ctr"/>
        <c:lblOffset val="100"/>
        <c:noMultiLvlLbl val="0"/>
      </c:catAx>
      <c:valAx>
        <c:axId val="51689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tables'!$B$94:$B$95</c:f>
              <c:strCache>
                <c:ptCount val="1"/>
                <c:pt idx="0">
                  <c:v>No</c:v>
                </c:pt>
              </c:strCache>
            </c:strRef>
          </c:tx>
          <c:spPr>
            <a:solidFill>
              <a:schemeClr val="accent1"/>
            </a:solidFill>
            <a:ln>
              <a:noFill/>
            </a:ln>
            <a:effectLst/>
          </c:spPr>
          <c:invertIfNegative val="0"/>
          <c:cat>
            <c:strRef>
              <c:f>'Pivot tables'!$A$96:$A$101</c:f>
              <c:strCache>
                <c:ptCount val="5"/>
                <c:pt idx="0">
                  <c:v>Clerical</c:v>
                </c:pt>
                <c:pt idx="1">
                  <c:v>Management</c:v>
                </c:pt>
                <c:pt idx="2">
                  <c:v>Manual</c:v>
                </c:pt>
                <c:pt idx="3">
                  <c:v>Professional</c:v>
                </c:pt>
                <c:pt idx="4">
                  <c:v>Skilled Manual</c:v>
                </c:pt>
              </c:strCache>
            </c:strRef>
          </c:cat>
          <c:val>
            <c:numRef>
              <c:f>'Pivot tables'!$B$96:$B$101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A89-4CBD-9BB7-088FF8456749}"/>
            </c:ext>
          </c:extLst>
        </c:ser>
        <c:ser>
          <c:idx val="1"/>
          <c:order val="1"/>
          <c:tx>
            <c:strRef>
              <c:f>'Pivot tables'!$C$94:$C$95</c:f>
              <c:strCache>
                <c:ptCount val="1"/>
                <c:pt idx="0">
                  <c:v>Yes</c:v>
                </c:pt>
              </c:strCache>
            </c:strRef>
          </c:tx>
          <c:spPr>
            <a:solidFill>
              <a:schemeClr val="accent2"/>
            </a:solidFill>
            <a:ln>
              <a:noFill/>
            </a:ln>
            <a:effectLst/>
          </c:spPr>
          <c:invertIfNegative val="0"/>
          <c:cat>
            <c:strRef>
              <c:f>'Pivot tables'!$A$96:$A$101</c:f>
              <c:strCache>
                <c:ptCount val="5"/>
                <c:pt idx="0">
                  <c:v>Clerical</c:v>
                </c:pt>
                <c:pt idx="1">
                  <c:v>Management</c:v>
                </c:pt>
                <c:pt idx="2">
                  <c:v>Manual</c:v>
                </c:pt>
                <c:pt idx="3">
                  <c:v>Professional</c:v>
                </c:pt>
                <c:pt idx="4">
                  <c:v>Skilled Manual</c:v>
                </c:pt>
              </c:strCache>
            </c:strRef>
          </c:cat>
          <c:val>
            <c:numRef>
              <c:f>'Pivot tables'!$C$96:$C$101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5-3A89-4CBD-9BB7-088FF8456749}"/>
            </c:ext>
          </c:extLst>
        </c:ser>
        <c:dLbls>
          <c:showLegendKey val="0"/>
          <c:showVal val="0"/>
          <c:showCatName val="0"/>
          <c:showSerName val="0"/>
          <c:showPercent val="0"/>
          <c:showBubbleSize val="0"/>
        </c:dLbls>
        <c:gapWidth val="219"/>
        <c:overlap val="-27"/>
        <c:axId val="1806309376"/>
        <c:axId val="302256128"/>
      </c:barChart>
      <c:catAx>
        <c:axId val="180630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56128"/>
        <c:crosses val="autoZero"/>
        <c:auto val="1"/>
        <c:lblAlgn val="ctr"/>
        <c:lblOffset val="100"/>
        <c:noMultiLvlLbl val="0"/>
      </c:catAx>
      <c:valAx>
        <c:axId val="30225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od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0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tables'!$B$56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A7-4457-9BCF-B51835DF96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A7-4457-9BCF-B51835DF9657}"/>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tables'!$A$57:$A$59</c:f>
              <c:strCache>
                <c:ptCount val="2"/>
                <c:pt idx="0">
                  <c:v>No</c:v>
                </c:pt>
                <c:pt idx="1">
                  <c:v>Yes</c:v>
                </c:pt>
              </c:strCache>
            </c:strRef>
          </c:cat>
          <c:val>
            <c:numRef>
              <c:f>'Pivot tables'!$B$57:$B$59</c:f>
              <c:numCache>
                <c:formatCode>0</c:formatCode>
                <c:ptCount val="2"/>
                <c:pt idx="0">
                  <c:v>519</c:v>
                </c:pt>
                <c:pt idx="1">
                  <c:v>481</c:v>
                </c:pt>
              </c:numCache>
            </c:numRef>
          </c:val>
          <c:extLst>
            <c:ext xmlns:c16="http://schemas.microsoft.com/office/drawing/2014/chart" uri="{C3380CC4-5D6E-409C-BE32-E72D297353CC}">
              <c16:uniqueId val="{00000004-B2A7-4457-9BCF-B51835DF9657}"/>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98ED-4E52-90BB-6C3FF4A1878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7-98ED-4E52-90BB-6C3FF4A1878F}"/>
            </c:ext>
          </c:extLst>
        </c:ser>
        <c:dLbls>
          <c:showLegendKey val="0"/>
          <c:showVal val="0"/>
          <c:showCatName val="0"/>
          <c:showSerName val="0"/>
          <c:showPercent val="0"/>
          <c:showBubbleSize val="0"/>
        </c:dLbls>
        <c:gapWidth val="219"/>
        <c:overlap val="-27"/>
        <c:axId val="299085824"/>
        <c:axId val="296233520"/>
      </c:barChart>
      <c:catAx>
        <c:axId val="2990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33520"/>
        <c:crosses val="autoZero"/>
        <c:auto val="1"/>
        <c:lblAlgn val="ctr"/>
        <c:lblOffset val="100"/>
        <c:noMultiLvlLbl val="0"/>
      </c:catAx>
      <c:valAx>
        <c:axId val="29623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8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per Customer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Young age</c:v>
                </c:pt>
                <c:pt idx="1">
                  <c:v>Old age</c:v>
                </c:pt>
                <c:pt idx="2">
                  <c:v>Middle age</c:v>
                </c:pt>
              </c:strCache>
            </c:strRef>
          </c:cat>
          <c:val>
            <c:numRef>
              <c:f>'Pivot tables'!$B$41:$B$44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4372-4670-8F74-7C09CF5E62D7}"/>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Young age</c:v>
                </c:pt>
                <c:pt idx="1">
                  <c:v>Old age</c:v>
                </c:pt>
                <c:pt idx="2">
                  <c:v>Middle age</c:v>
                </c:pt>
              </c:strCache>
            </c:strRef>
          </c:cat>
          <c:val>
            <c:numRef>
              <c:f>'Pivot tables'!$C$41:$C$44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7-4372-4670-8F74-7C09CF5E62D7}"/>
            </c:ext>
          </c:extLst>
        </c:ser>
        <c:dLbls>
          <c:showLegendKey val="0"/>
          <c:showVal val="0"/>
          <c:showCatName val="0"/>
          <c:showSerName val="0"/>
          <c:showPercent val="0"/>
          <c:showBubbleSize val="0"/>
        </c:dLbls>
        <c:marker val="1"/>
        <c:smooth val="0"/>
        <c:axId val="1643888304"/>
        <c:axId val="2128979680"/>
      </c:lineChart>
      <c:catAx>
        <c:axId val="16438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79680"/>
        <c:crosses val="autoZero"/>
        <c:auto val="1"/>
        <c:lblAlgn val="ctr"/>
        <c:lblOffset val="100"/>
        <c:noMultiLvlLbl val="0"/>
      </c:catAx>
      <c:valAx>
        <c:axId val="212897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312426</xdr:colOff>
      <xdr:row>1</xdr:row>
      <xdr:rowOff>99060</xdr:rowOff>
    </xdr:from>
    <xdr:to>
      <xdr:col>12</xdr:col>
      <xdr:colOff>7626</xdr:colOff>
      <xdr:row>16</xdr:row>
      <xdr:rowOff>99060</xdr:rowOff>
    </xdr:to>
    <xdr:graphicFrame macro="">
      <xdr:nvGraphicFramePr>
        <xdr:cNvPr id="2" name="Chart 1">
          <a:extLst>
            <a:ext uri="{FF2B5EF4-FFF2-40B4-BE49-F238E27FC236}">
              <a16:creationId xmlns:a16="http://schemas.microsoft.com/office/drawing/2014/main" id="{928088B5-0ECA-5B2B-C68D-A0A4AEEA0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19</xdr:row>
      <xdr:rowOff>156210</xdr:rowOff>
    </xdr:from>
    <xdr:to>
      <xdr:col>12</xdr:col>
      <xdr:colOff>45720</xdr:colOff>
      <xdr:row>34</xdr:row>
      <xdr:rowOff>156210</xdr:rowOff>
    </xdr:to>
    <xdr:graphicFrame macro="">
      <xdr:nvGraphicFramePr>
        <xdr:cNvPr id="3" name="Chart 2">
          <a:extLst>
            <a:ext uri="{FF2B5EF4-FFF2-40B4-BE49-F238E27FC236}">
              <a16:creationId xmlns:a16="http://schemas.microsoft.com/office/drawing/2014/main" id="{BBE26DFA-13E3-CEAD-2159-7702FC2D4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37</xdr:row>
      <xdr:rowOff>64770</xdr:rowOff>
    </xdr:from>
    <xdr:to>
      <xdr:col>12</xdr:col>
      <xdr:colOff>266700</xdr:colOff>
      <xdr:row>52</xdr:row>
      <xdr:rowOff>64770</xdr:rowOff>
    </xdr:to>
    <xdr:graphicFrame macro="">
      <xdr:nvGraphicFramePr>
        <xdr:cNvPr id="4" name="Chart 3">
          <a:extLst>
            <a:ext uri="{FF2B5EF4-FFF2-40B4-BE49-F238E27FC236}">
              <a16:creationId xmlns:a16="http://schemas.microsoft.com/office/drawing/2014/main" id="{5E6CF689-9AF8-65A6-4AB8-2B5E3131F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581297</xdr:colOff>
      <xdr:row>13</xdr:row>
      <xdr:rowOff>103415</xdr:rowOff>
    </xdr:from>
    <xdr:to>
      <xdr:col>25</xdr:col>
      <xdr:colOff>581297</xdr:colOff>
      <xdr:row>20</xdr:row>
      <xdr:rowOff>80555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D1413B-D7E2-3783-6D7C-97A8C72A56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071668" y="2509158"/>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481148</xdr:colOff>
      <xdr:row>7</xdr:row>
      <xdr:rowOff>179615</xdr:rowOff>
    </xdr:from>
    <xdr:to>
      <xdr:col>25</xdr:col>
      <xdr:colOff>481148</xdr:colOff>
      <xdr:row>13</xdr:row>
      <xdr:rowOff>40277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411516EA-75FB-F088-1F75-BCBD9183DF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971519" y="1475015"/>
              <a:ext cx="1828800" cy="971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458288</xdr:colOff>
      <xdr:row>0</xdr:row>
      <xdr:rowOff>54430</xdr:rowOff>
    </xdr:from>
    <xdr:to>
      <xdr:col>25</xdr:col>
      <xdr:colOff>458288</xdr:colOff>
      <xdr:row>9</xdr:row>
      <xdr:rowOff>109948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A72D693-1F1B-556D-9019-38BC8C762B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948659" y="54430"/>
              <a:ext cx="1828800" cy="1721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128451</xdr:colOff>
      <xdr:row>13</xdr:row>
      <xdr:rowOff>82732</xdr:rowOff>
    </xdr:from>
    <xdr:to>
      <xdr:col>23</xdr:col>
      <xdr:colOff>128451</xdr:colOff>
      <xdr:row>20</xdr:row>
      <xdr:rowOff>29392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18467D4-AEF1-BAE3-6464-C188A80C47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99622" y="2488475"/>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168728</xdr:colOff>
      <xdr:row>6</xdr:row>
      <xdr:rowOff>1</xdr:rowOff>
    </xdr:from>
    <xdr:to>
      <xdr:col>23</xdr:col>
      <xdr:colOff>168728</xdr:colOff>
      <xdr:row>12</xdr:row>
      <xdr:rowOff>154578</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BC3A5193-6CDC-481A-39E0-8B387AC99FC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4439899" y="1110344"/>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548640</xdr:colOff>
      <xdr:row>0</xdr:row>
      <xdr:rowOff>150223</xdr:rowOff>
    </xdr:from>
    <xdr:to>
      <xdr:col>22</xdr:col>
      <xdr:colOff>548640</xdr:colOff>
      <xdr:row>5</xdr:row>
      <xdr:rowOff>157843</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01024F46-0991-D3A8-FE15-1607E4D260A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210211" y="150223"/>
              <a:ext cx="1828800" cy="9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293913</xdr:colOff>
      <xdr:row>53</xdr:row>
      <xdr:rowOff>10885</xdr:rowOff>
    </xdr:from>
    <xdr:to>
      <xdr:col>11</xdr:col>
      <xdr:colOff>598713</xdr:colOff>
      <xdr:row>67</xdr:row>
      <xdr:rowOff>163285</xdr:rowOff>
    </xdr:to>
    <xdr:graphicFrame macro="">
      <xdr:nvGraphicFramePr>
        <xdr:cNvPr id="11" name="Chart 10">
          <a:extLst>
            <a:ext uri="{FF2B5EF4-FFF2-40B4-BE49-F238E27FC236}">
              <a16:creationId xmlns:a16="http://schemas.microsoft.com/office/drawing/2014/main" id="{5D580DFE-0050-B140-F7B2-73B7D5950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620484</xdr:colOff>
      <xdr:row>68</xdr:row>
      <xdr:rowOff>119741</xdr:rowOff>
    </xdr:from>
    <xdr:to>
      <xdr:col>13</xdr:col>
      <xdr:colOff>54429</xdr:colOff>
      <xdr:row>84</xdr:row>
      <xdr:rowOff>119742</xdr:rowOff>
    </xdr:to>
    <xdr:graphicFrame macro="">
      <xdr:nvGraphicFramePr>
        <xdr:cNvPr id="12" name="Chart 11">
          <a:extLst>
            <a:ext uri="{FF2B5EF4-FFF2-40B4-BE49-F238E27FC236}">
              <a16:creationId xmlns:a16="http://schemas.microsoft.com/office/drawing/2014/main" id="{848D3945-8C63-76E4-A89D-2C1849742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718457</xdr:colOff>
      <xdr:row>89</xdr:row>
      <xdr:rowOff>10884</xdr:rowOff>
    </xdr:from>
    <xdr:to>
      <xdr:col>17</xdr:col>
      <xdr:colOff>152400</xdr:colOff>
      <xdr:row>111</xdr:row>
      <xdr:rowOff>21770</xdr:rowOff>
    </xdr:to>
    <xdr:graphicFrame macro="">
      <xdr:nvGraphicFramePr>
        <xdr:cNvPr id="14" name="Chart 13">
          <a:extLst>
            <a:ext uri="{FF2B5EF4-FFF2-40B4-BE49-F238E27FC236}">
              <a16:creationId xmlns:a16="http://schemas.microsoft.com/office/drawing/2014/main" id="{E7E32FEA-D59B-88AD-2F01-6F82D7D71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15240</xdr:rowOff>
    </xdr:from>
    <xdr:to>
      <xdr:col>2</xdr:col>
      <xdr:colOff>187891</xdr:colOff>
      <xdr:row>33</xdr:row>
      <xdr:rowOff>10160</xdr:rowOff>
    </xdr:to>
    <xdr:sp macro="" textlink="">
      <xdr:nvSpPr>
        <xdr:cNvPr id="8" name="Rectangle 7">
          <a:extLst>
            <a:ext uri="{FF2B5EF4-FFF2-40B4-BE49-F238E27FC236}">
              <a16:creationId xmlns:a16="http://schemas.microsoft.com/office/drawing/2014/main" id="{8F837C27-4BC7-99FE-802D-98F0A5090367}"/>
            </a:ext>
          </a:extLst>
        </xdr:cNvPr>
        <xdr:cNvSpPr/>
      </xdr:nvSpPr>
      <xdr:spPr>
        <a:xfrm>
          <a:off x="0" y="980440"/>
          <a:ext cx="1407091" cy="5664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2</xdr:row>
      <xdr:rowOff>15031</xdr:rowOff>
    </xdr:from>
    <xdr:to>
      <xdr:col>2</xdr:col>
      <xdr:colOff>187891</xdr:colOff>
      <xdr:row>6</xdr:row>
      <xdr:rowOff>167014</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665C9BBC-E63D-4997-816F-368AFA18F8A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980231"/>
              <a:ext cx="1407091" cy="883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175469</xdr:rowOff>
    </xdr:from>
    <xdr:to>
      <xdr:col>2</xdr:col>
      <xdr:colOff>190500</xdr:colOff>
      <xdr:row>11</xdr:row>
      <xdr:rowOff>167640</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F1E3CA91-E2F4-4A89-ABFD-1BEA7D541DC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872189"/>
              <a:ext cx="1409700" cy="906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167849</xdr:rowOff>
    </xdr:from>
    <xdr:to>
      <xdr:col>2</xdr:col>
      <xdr:colOff>190500</xdr:colOff>
      <xdr:row>21</xdr:row>
      <xdr:rowOff>60081</xdr:rowOff>
    </xdr:to>
    <mc:AlternateContent xmlns:mc="http://schemas.openxmlformats.org/markup-compatibility/2006" xmlns:a14="http://schemas.microsoft.com/office/drawing/2010/main">
      <mc:Choice Requires="a14">
        <xdr:graphicFrame macro="">
          <xdr:nvGraphicFramePr>
            <xdr:cNvPr id="15" name="Education 1">
              <a:extLst>
                <a:ext uri="{FF2B5EF4-FFF2-40B4-BE49-F238E27FC236}">
                  <a16:creationId xmlns:a16="http://schemas.microsoft.com/office/drawing/2014/main" id="{FE4AF4FE-2333-482E-9E44-978A70805A7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778969"/>
              <a:ext cx="1409700" cy="1721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66040</xdr:rowOff>
    </xdr:from>
    <xdr:to>
      <xdr:col>2</xdr:col>
      <xdr:colOff>193040</xdr:colOff>
      <xdr:row>28</xdr:row>
      <xdr:rowOff>27940</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433D4190-D2DE-4653-9F3E-7063CC75BC1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505960"/>
              <a:ext cx="141224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2959</xdr:rowOff>
    </xdr:from>
    <xdr:to>
      <xdr:col>2</xdr:col>
      <xdr:colOff>193040</xdr:colOff>
      <xdr:row>33</xdr:row>
      <xdr:rowOff>21465</xdr:rowOff>
    </xdr:to>
    <mc:AlternateContent xmlns:mc="http://schemas.openxmlformats.org/markup-compatibility/2006" xmlns:a14="http://schemas.microsoft.com/office/drawing/2010/main">
      <mc:Choice Requires="a14">
        <xdr:graphicFrame macro="">
          <xdr:nvGraphicFramePr>
            <xdr:cNvPr id="20" name="Purchased Bike 1">
              <a:extLst>
                <a:ext uri="{FF2B5EF4-FFF2-40B4-BE49-F238E27FC236}">
                  <a16:creationId xmlns:a16="http://schemas.microsoft.com/office/drawing/2014/main" id="{D592C235-FBFA-4AD3-8D3A-7C7EC2035AF1}"/>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0" y="5670334"/>
              <a:ext cx="1412240" cy="923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186268</xdr:colOff>
      <xdr:row>2</xdr:row>
      <xdr:rowOff>16933</xdr:rowOff>
    </xdr:from>
    <xdr:to>
      <xdr:col>22</xdr:col>
      <xdr:colOff>21464</xdr:colOff>
      <xdr:row>33</xdr:row>
      <xdr:rowOff>33866</xdr:rowOff>
    </xdr:to>
    <xdr:sp macro="" textlink="">
      <xdr:nvSpPr>
        <xdr:cNvPr id="16" name="Rectangle: Rounded Corners 15">
          <a:extLst>
            <a:ext uri="{FF2B5EF4-FFF2-40B4-BE49-F238E27FC236}">
              <a16:creationId xmlns:a16="http://schemas.microsoft.com/office/drawing/2014/main" id="{33CCDB7F-6D17-2C23-FA82-A2BA9E8DF7E0}"/>
            </a:ext>
          </a:extLst>
        </xdr:cNvPr>
        <xdr:cNvSpPr/>
      </xdr:nvSpPr>
      <xdr:spPr>
        <a:xfrm>
          <a:off x="1409761" y="972116"/>
          <a:ext cx="12070126" cy="56729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203915</xdr:colOff>
      <xdr:row>2</xdr:row>
      <xdr:rowOff>19050</xdr:rowOff>
    </xdr:from>
    <xdr:to>
      <xdr:col>8</xdr:col>
      <xdr:colOff>524934</xdr:colOff>
      <xdr:row>17</xdr:row>
      <xdr:rowOff>28144</xdr:rowOff>
    </xdr:to>
    <xdr:graphicFrame macro="">
      <xdr:nvGraphicFramePr>
        <xdr:cNvPr id="19" name="Chart 18">
          <a:extLst>
            <a:ext uri="{FF2B5EF4-FFF2-40B4-BE49-F238E27FC236}">
              <a16:creationId xmlns:a16="http://schemas.microsoft.com/office/drawing/2014/main" id="{B1ABD324-C842-47C5-8E5C-845E9A7E7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541866</xdr:colOff>
      <xdr:row>2</xdr:row>
      <xdr:rowOff>32197</xdr:rowOff>
    </xdr:from>
    <xdr:to>
      <xdr:col>15</xdr:col>
      <xdr:colOff>21465</xdr:colOff>
      <xdr:row>17</xdr:row>
      <xdr:rowOff>28144</xdr:rowOff>
    </xdr:to>
    <xdr:graphicFrame macro="">
      <xdr:nvGraphicFramePr>
        <xdr:cNvPr id="23" name="Chart 22">
          <a:extLst>
            <a:ext uri="{FF2B5EF4-FFF2-40B4-BE49-F238E27FC236}">
              <a16:creationId xmlns:a16="http://schemas.microsoft.com/office/drawing/2014/main" id="{88F4AF35-6A84-4D55-86BD-FC4878F3A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36014</xdr:colOff>
      <xdr:row>2</xdr:row>
      <xdr:rowOff>28143</xdr:rowOff>
    </xdr:from>
    <xdr:to>
      <xdr:col>22</xdr:col>
      <xdr:colOff>53662</xdr:colOff>
      <xdr:row>17</xdr:row>
      <xdr:rowOff>28144</xdr:rowOff>
    </xdr:to>
    <xdr:graphicFrame macro="">
      <xdr:nvGraphicFramePr>
        <xdr:cNvPr id="25" name="Chart 24">
          <a:extLst>
            <a:ext uri="{FF2B5EF4-FFF2-40B4-BE49-F238E27FC236}">
              <a16:creationId xmlns:a16="http://schemas.microsoft.com/office/drawing/2014/main" id="{E5E1ACFD-983E-4101-B34C-A66358607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197000</xdr:colOff>
      <xdr:row>17</xdr:row>
      <xdr:rowOff>42929</xdr:rowOff>
    </xdr:from>
    <xdr:to>
      <xdr:col>9</xdr:col>
      <xdr:colOff>293092</xdr:colOff>
      <xdr:row>33</xdr:row>
      <xdr:rowOff>21465</xdr:rowOff>
    </xdr:to>
    <xdr:graphicFrame macro="">
      <xdr:nvGraphicFramePr>
        <xdr:cNvPr id="27" name="Chart 26">
          <a:extLst>
            <a:ext uri="{FF2B5EF4-FFF2-40B4-BE49-F238E27FC236}">
              <a16:creationId xmlns:a16="http://schemas.microsoft.com/office/drawing/2014/main" id="{962C6559-65DF-46DF-BACF-186F292ED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293914</xdr:colOff>
      <xdr:row>17</xdr:row>
      <xdr:rowOff>43543</xdr:rowOff>
    </xdr:from>
    <xdr:to>
      <xdr:col>15</xdr:col>
      <xdr:colOff>337457</xdr:colOff>
      <xdr:row>33</xdr:row>
      <xdr:rowOff>32656</xdr:rowOff>
    </xdr:to>
    <xdr:graphicFrame macro="">
      <xdr:nvGraphicFramePr>
        <xdr:cNvPr id="36" name="Chart 35">
          <a:extLst>
            <a:ext uri="{FF2B5EF4-FFF2-40B4-BE49-F238E27FC236}">
              <a16:creationId xmlns:a16="http://schemas.microsoft.com/office/drawing/2014/main" id="{ECE63228-6F85-41A5-ABA8-C2C82BB41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352486</xdr:colOff>
      <xdr:row>17</xdr:row>
      <xdr:rowOff>48192</xdr:rowOff>
    </xdr:from>
    <xdr:to>
      <xdr:col>22</xdr:col>
      <xdr:colOff>66675</xdr:colOff>
      <xdr:row>33</xdr:row>
      <xdr:rowOff>28576</xdr:rowOff>
    </xdr:to>
    <xdr:graphicFrame macro="">
      <xdr:nvGraphicFramePr>
        <xdr:cNvPr id="38" name="Chart 37">
          <a:extLst>
            <a:ext uri="{FF2B5EF4-FFF2-40B4-BE49-F238E27FC236}">
              <a16:creationId xmlns:a16="http://schemas.microsoft.com/office/drawing/2014/main" id="{F5145B07-B0EA-4347-A383-7A0F40933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BULA" refreshedDate="45307.972468865744" createdVersion="8" refreshedVersion="8" minRefreshableVersion="3" recordCount="1000" xr:uid="{5F568618-783F-476D-91CA-3609EEBC146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330725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ACB44-EB5D-4FCC-BAEA-BD4B4786C3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7B76F3-F034-4B45-93A6-604E43E69A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BCC85-5A6C-491F-9BB1-4FE519F186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17379A-34A1-438B-91FF-6FFA7E3063E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Purchased Bike">
  <location ref="A56:B59" firstHeaderRow="1" firstDataRow="1" firstDataCol="1"/>
  <pivotFields count="14">
    <pivotField showAll="0"/>
    <pivotField showAll="0">
      <items count="3">
        <item x="0"/>
        <item x="1"/>
        <item t="default"/>
      </items>
    </pivotField>
    <pivotField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Row" showAll="0">
      <items count="3">
        <item x="0"/>
        <item x="1"/>
        <item t="default"/>
      </items>
    </pivotField>
  </pivotFields>
  <rowFields count="1">
    <field x="13"/>
  </rowFields>
  <rowItems count="3">
    <i>
      <x/>
    </i>
    <i>
      <x v="1"/>
    </i>
    <i t="grand">
      <x/>
    </i>
  </rowItems>
  <colItems count="1">
    <i/>
  </colItems>
  <dataFields count="1">
    <dataField name="Count of Gender" fld="2" subtotal="count" baseField="0" baseItem="0"/>
  </dataFields>
  <formats count="1">
    <format dxfId="1">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3" count="1" selected="0">
            <x v="0"/>
          </reference>
        </references>
      </pivotArea>
    </chartFormat>
    <chartFormat chart="7" format="2">
      <pivotArea type="data" outline="0" fieldPosition="0">
        <references count="2">
          <reference field="4294967294" count="1" selected="0">
            <x v="0"/>
          </reference>
          <reference field="13"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13" count="1" selected="0">
            <x v="0"/>
          </reference>
        </references>
      </pivotArea>
    </chartFormat>
    <chartFormat chart="19" format="1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E6DBD0-8C25-403C-850F-9C7C94D17FB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94:D10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2"/>
          </reference>
          <reference field="13" count="1" selected="0">
            <x v="1"/>
          </reference>
        </references>
      </pivotArea>
    </chartFormat>
    <chartFormat chart="8" format="21" series="1">
      <pivotArea type="data" outline="0" fieldPosition="0">
        <references count="2">
          <reference field="4294967294" count="1" selected="0">
            <x v="0"/>
          </reference>
          <reference field="13" count="1" selected="0">
            <x v="1"/>
          </reference>
        </references>
      </pivotArea>
    </chartFormat>
    <chartFormat chart="8" format="22">
      <pivotArea type="data" outline="0" fieldPosition="0">
        <references count="3">
          <reference field="4294967294" count="1" selected="0">
            <x v="0"/>
          </reference>
          <reference field="6" count="1" selected="0">
            <x v="0"/>
          </reference>
          <reference field="13" count="1" selected="0">
            <x v="1"/>
          </reference>
        </references>
      </pivotArea>
    </chartFormat>
    <chartFormat chart="8" format="23">
      <pivotArea type="data" outline="0" fieldPosition="0">
        <references count="3">
          <reference field="4294967294" count="1" selected="0">
            <x v="0"/>
          </reference>
          <reference field="6" count="1" selected="0">
            <x v="1"/>
          </reference>
          <reference field="13" count="1" selected="0">
            <x v="1"/>
          </reference>
        </references>
      </pivotArea>
    </chartFormat>
    <chartFormat chart="8" format="24">
      <pivotArea type="data" outline="0" fieldPosition="0">
        <references count="3">
          <reference field="4294967294" count="1" selected="0">
            <x v="0"/>
          </reference>
          <reference field="6" count="1" selected="0">
            <x v="2"/>
          </reference>
          <reference field="13" count="1" selected="0">
            <x v="1"/>
          </reference>
        </references>
      </pivotArea>
    </chartFormat>
    <chartFormat chart="8" format="25">
      <pivotArea type="data" outline="0" fieldPosition="0">
        <references count="3">
          <reference field="4294967294" count="1" selected="0">
            <x v="0"/>
          </reference>
          <reference field="6" count="1" selected="0">
            <x v="3"/>
          </reference>
          <reference field="13" count="1" selected="0">
            <x v="1"/>
          </reference>
        </references>
      </pivotArea>
    </chartFormat>
    <chartFormat chart="8" format="26">
      <pivotArea type="data" outline="0" fieldPosition="0">
        <references count="3">
          <reference field="4294967294" count="1" selected="0">
            <x v="0"/>
          </reference>
          <reference field="6" count="1" selected="0">
            <x v="4"/>
          </reference>
          <reference field="13" count="1" selected="0">
            <x v="1"/>
          </reference>
        </references>
      </pivotArea>
    </chartFormat>
    <chartFormat chart="8" format="27"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8" format="28">
      <pivotArea type="data" outline="0" fieldPosition="0">
        <references count="3">
          <reference field="4294967294" count="1" selected="0">
            <x v="0"/>
          </reference>
          <reference field="6" count="1" selected="0">
            <x v="4"/>
          </reference>
          <reference field="13" count="1" selected="0">
            <x v="0"/>
          </reference>
        </references>
      </pivotArea>
    </chartFormat>
    <chartFormat chart="0" format="4">
      <pivotArea type="data" outline="0" fieldPosition="0">
        <references count="3">
          <reference field="4294967294" count="1" selected="0">
            <x v="0"/>
          </reference>
          <reference field="6" count="1" selected="0">
            <x v="0"/>
          </reference>
          <reference field="13" count="1" selected="0">
            <x v="0"/>
          </reference>
        </references>
      </pivotArea>
    </chartFormat>
    <chartFormat chart="0" format="5">
      <pivotArea type="data" outline="0" fieldPosition="0">
        <references count="3">
          <reference field="4294967294" count="1" selected="0">
            <x v="0"/>
          </reference>
          <reference field="6" count="1" selected="0">
            <x v="4"/>
          </reference>
          <reference field="13" count="1" selected="0">
            <x v="0"/>
          </reference>
        </references>
      </pivotArea>
    </chartFormat>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6" format="3"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9E672B-A85C-4E49-90CE-A0ACB3833D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Education" colHeaderCaption="Purchased Bike">
  <location ref="A72:D7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dataField="1" showAll="0" sortType="descending">
      <items count="3">
        <item x="1"/>
        <item x="0"/>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6">
    <chartFormat chart="12" format="0" series="1">
      <pivotArea type="data" outline="0" fieldPosition="0">
        <references count="2">
          <reference field="4294967294" count="1" selected="0">
            <x v="0"/>
          </reference>
          <reference field="13" count="1" selected="0">
            <x v="1"/>
          </reference>
        </references>
      </pivotArea>
    </chartFormat>
    <chartFormat chart="12" format="1" series="1">
      <pivotArea type="data" outline="0" fieldPosition="0">
        <references count="2">
          <reference field="4294967294" count="1" selected="0">
            <x v="0"/>
          </reference>
          <reference field="13" count="1" selected="0">
            <x v="0"/>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80F159-FA22-4689-9AAD-8F992EA7BD07}" sourceName="Marital Status">
  <pivotTables>
    <pivotTable tabId="2" name="PivotTable1"/>
    <pivotTable tabId="2" name="PivotTable7"/>
    <pivotTable tabId="2" name="PivotTable3"/>
    <pivotTable tabId="2" name="PivotTable4"/>
    <pivotTable tabId="2" name="PivotTable5"/>
    <pivotTable tabId="2" name="PivotTable9"/>
  </pivotTables>
  <data>
    <tabular pivotCacheId="330725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16F10E-183B-48FF-B402-9C436A6F6EE5}" sourceName="Gender">
  <pivotTables>
    <pivotTable tabId="2" name="PivotTable1"/>
    <pivotTable tabId="2" name="PivotTable7"/>
    <pivotTable tabId="2" name="PivotTable3"/>
    <pivotTable tabId="2" name="PivotTable4"/>
    <pivotTable tabId="2" name="PivotTable5"/>
    <pivotTable tabId="2" name="PivotTable9"/>
  </pivotTables>
  <data>
    <tabular pivotCacheId="3307250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C04F42-1351-41EA-BCE0-FBAC127B0250}" sourceName="Education">
  <pivotTables>
    <pivotTable tabId="2" name="PivotTable1"/>
    <pivotTable tabId="2" name="PivotTable7"/>
    <pivotTable tabId="2" name="PivotTable3"/>
    <pivotTable tabId="2" name="PivotTable4"/>
    <pivotTable tabId="2" name="PivotTable5"/>
    <pivotTable tabId="2" name="PivotTable9"/>
  </pivotTables>
  <data>
    <tabular pivotCacheId="33072502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FA7EE2-3434-480F-AB30-B873915F9A3F}" sourceName="Region">
  <pivotTables>
    <pivotTable tabId="2" name="PivotTable1"/>
    <pivotTable tabId="2" name="PivotTable7"/>
    <pivotTable tabId="2" name="PivotTable3"/>
    <pivotTable tabId="2" name="PivotTable4"/>
    <pivotTable tabId="2" name="PivotTable5"/>
    <pivotTable tabId="2" name="PivotTable9"/>
  </pivotTables>
  <data>
    <tabular pivotCacheId="330725026">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95D9F69-0542-4852-B59C-A3C2A0D23B7D}" sourceName="Age Bracket">
  <pivotTables>
    <pivotTable tabId="2" name="PivotTable1"/>
    <pivotTable tabId="2" name="PivotTable7"/>
    <pivotTable tabId="2" name="PivotTable3"/>
  </pivotTables>
  <data>
    <tabular pivotCacheId="330725026">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D3995BE-37B5-4BBD-89A6-7EA28AEFB6E4}" sourceName="Purchased Bike">
  <pivotTables>
    <pivotTable tabId="2" name="PivotTable1"/>
    <pivotTable tabId="2" name="PivotTable7"/>
    <pivotTable tabId="2" name="PivotTable3"/>
    <pivotTable tabId="2" name="PivotTable4"/>
    <pivotTable tabId="2" name="PivotTable5"/>
    <pivotTable tabId="2" name="PivotTable9"/>
  </pivotTables>
  <data>
    <tabular pivotCacheId="3307250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4FC403-EA2B-4DC5-9708-4905EFEB31EC}" cache="Slicer_Marital_Status" caption="Marital Status" rowHeight="234950"/>
  <slicer name="Gender" xr10:uid="{55994BD3-832E-499F-8FE2-EB10D061B705}" cache="Slicer_Gender" caption="Gender" rowHeight="234950"/>
  <slicer name="Education" xr10:uid="{89F94C1F-00B3-411E-9572-E43A2E8F836B}" cache="Slicer_Education" caption="Education" rowHeight="234950"/>
  <slicer name="Region" xr10:uid="{CE184CEF-5150-49D1-A79F-C82C428E6B79}" cache="Slicer_Region" caption="Region" rowHeight="234950"/>
  <slicer name="Age Bracket" xr10:uid="{67DE6777-5421-44C1-A208-C0E2FBB68F2F}" cache="Slicer_Age_Bracket" caption="Age Bracket" rowHeight="234950"/>
  <slicer name="Purchased Bike" xr10:uid="{647780E8-C2A9-49F8-97D0-490F6969896E}"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03FD1D2-1450-4480-86B5-170E76B1CBF8}" cache="Slicer_Marital_Status" caption="Marital Status" rowHeight="234950"/>
  <slicer name="Gender 1" xr10:uid="{0FF45FAE-2603-4F5F-A314-9BC1D9AD67A4}" cache="Slicer_Gender" caption="Gender" rowHeight="234950"/>
  <slicer name="Education 1" xr10:uid="{7B319A8D-40F1-4E86-8B2C-35E2675D9E35}" cache="Slicer_Education" caption="Education" rowHeight="234950"/>
  <slicer name="Region 1" xr10:uid="{E3CC9030-50B1-403C-AE80-4ED3737704F0}" cache="Slicer_Region" caption="Region" rowHeight="234950"/>
  <slicer name="Purchased Bike 1" xr10:uid="{513D01F4-E92E-49DB-98BD-34E4E977D345}"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8636-A8BF-4DB4-9B75-B5212DAC5CFC}">
  <dimension ref="A3:D101"/>
  <sheetViews>
    <sheetView topLeftCell="A62" zoomScale="70" zoomScaleNormal="100" workbookViewId="0">
      <selection activeCell="Q77" sqref="Q77"/>
    </sheetView>
  </sheetViews>
  <sheetFormatPr defaultRowHeight="14.4" x14ac:dyDescent="0.3"/>
  <cols>
    <col min="1" max="1" width="17.21875" bestFit="1" customWidth="1"/>
    <col min="2" max="2" width="15.6640625" bestFit="1" customWidth="1"/>
    <col min="3" max="3" width="6.6640625" bestFit="1" customWidth="1"/>
    <col min="4" max="4" width="11.109375" bestFit="1" customWidth="1"/>
    <col min="5" max="5" width="13.44140625" bestFit="1" customWidth="1"/>
    <col min="6" max="6" width="17.109375" bestFit="1" customWidth="1"/>
    <col min="7" max="7" width="11.109375" bestFit="1" customWidth="1"/>
  </cols>
  <sheetData>
    <row r="3" spans="1:4" x14ac:dyDescent="0.3">
      <c r="A3" s="5" t="s">
        <v>39</v>
      </c>
      <c r="B3" s="5" t="s">
        <v>40</v>
      </c>
    </row>
    <row r="4" spans="1:4" x14ac:dyDescent="0.3">
      <c r="A4" s="5" t="s">
        <v>37</v>
      </c>
      <c r="B4" t="s">
        <v>18</v>
      </c>
      <c r="C4" t="s">
        <v>15</v>
      </c>
      <c r="D4" t="s">
        <v>38</v>
      </c>
    </row>
    <row r="5" spans="1:4" x14ac:dyDescent="0.3">
      <c r="A5" s="6" t="s">
        <v>34</v>
      </c>
      <c r="B5" s="7">
        <v>53440</v>
      </c>
      <c r="C5" s="7">
        <v>55774.058577405856</v>
      </c>
      <c r="D5" s="7">
        <v>54580.777096114522</v>
      </c>
    </row>
    <row r="6" spans="1:4" x14ac:dyDescent="0.3">
      <c r="A6" s="6" t="s">
        <v>35</v>
      </c>
      <c r="B6" s="7">
        <v>56208.178438661707</v>
      </c>
      <c r="C6" s="7">
        <v>60123.966942148763</v>
      </c>
      <c r="D6" s="7">
        <v>58062.62230919765</v>
      </c>
    </row>
    <row r="7" spans="1:4" x14ac:dyDescent="0.3">
      <c r="A7" s="6" t="s">
        <v>38</v>
      </c>
      <c r="B7" s="7">
        <v>54874.759152215796</v>
      </c>
      <c r="C7" s="7">
        <v>57962.577962577961</v>
      </c>
      <c r="D7" s="7">
        <v>56360</v>
      </c>
    </row>
    <row r="21" spans="1:4" x14ac:dyDescent="0.3">
      <c r="A21" s="5" t="s">
        <v>44</v>
      </c>
      <c r="B21" s="5" t="s">
        <v>40</v>
      </c>
    </row>
    <row r="22" spans="1:4" x14ac:dyDescent="0.3">
      <c r="A22" s="5" t="s">
        <v>37</v>
      </c>
      <c r="B22" t="s">
        <v>18</v>
      </c>
      <c r="C22" t="s">
        <v>15</v>
      </c>
      <c r="D22" t="s">
        <v>38</v>
      </c>
    </row>
    <row r="23" spans="1:4" x14ac:dyDescent="0.3">
      <c r="A23" s="6" t="s">
        <v>16</v>
      </c>
      <c r="B23">
        <v>166</v>
      </c>
      <c r="C23">
        <v>200</v>
      </c>
      <c r="D23">
        <v>366</v>
      </c>
    </row>
    <row r="24" spans="1:4" x14ac:dyDescent="0.3">
      <c r="A24" s="6" t="s">
        <v>26</v>
      </c>
      <c r="B24">
        <v>92</v>
      </c>
      <c r="C24">
        <v>77</v>
      </c>
      <c r="D24">
        <v>169</v>
      </c>
    </row>
    <row r="25" spans="1:4" x14ac:dyDescent="0.3">
      <c r="A25" s="6" t="s">
        <v>22</v>
      </c>
      <c r="B25">
        <v>67</v>
      </c>
      <c r="C25">
        <v>95</v>
      </c>
      <c r="D25">
        <v>162</v>
      </c>
    </row>
    <row r="26" spans="1:4" x14ac:dyDescent="0.3">
      <c r="A26" s="6" t="s">
        <v>23</v>
      </c>
      <c r="B26">
        <v>116</v>
      </c>
      <c r="C26">
        <v>76</v>
      </c>
      <c r="D26">
        <v>192</v>
      </c>
    </row>
    <row r="27" spans="1:4" x14ac:dyDescent="0.3">
      <c r="A27" s="6" t="s">
        <v>45</v>
      </c>
      <c r="B27">
        <v>78</v>
      </c>
      <c r="C27">
        <v>33</v>
      </c>
      <c r="D27">
        <v>111</v>
      </c>
    </row>
    <row r="28" spans="1:4" x14ac:dyDescent="0.3">
      <c r="A28" s="6" t="s">
        <v>38</v>
      </c>
      <c r="B28">
        <v>519</v>
      </c>
      <c r="C28">
        <v>481</v>
      </c>
      <c r="D28">
        <v>1000</v>
      </c>
    </row>
    <row r="39" spans="1:4" x14ac:dyDescent="0.3">
      <c r="A39" s="5" t="s">
        <v>44</v>
      </c>
      <c r="B39" s="5" t="s">
        <v>40</v>
      </c>
    </row>
    <row r="40" spans="1:4" x14ac:dyDescent="0.3">
      <c r="A40" s="5" t="s">
        <v>37</v>
      </c>
      <c r="B40" t="s">
        <v>18</v>
      </c>
      <c r="C40" t="s">
        <v>15</v>
      </c>
      <c r="D40" t="s">
        <v>38</v>
      </c>
    </row>
    <row r="41" spans="1:4" x14ac:dyDescent="0.3">
      <c r="A41" s="6" t="s">
        <v>42</v>
      </c>
      <c r="B41">
        <v>71</v>
      </c>
      <c r="C41">
        <v>39</v>
      </c>
      <c r="D41">
        <v>110</v>
      </c>
    </row>
    <row r="42" spans="1:4" x14ac:dyDescent="0.3">
      <c r="A42" s="6" t="s">
        <v>43</v>
      </c>
      <c r="B42">
        <v>130</v>
      </c>
      <c r="C42">
        <v>59</v>
      </c>
      <c r="D42">
        <v>189</v>
      </c>
    </row>
    <row r="43" spans="1:4" x14ac:dyDescent="0.3">
      <c r="A43" s="6" t="s">
        <v>41</v>
      </c>
      <c r="B43">
        <v>318</v>
      </c>
      <c r="C43">
        <v>383</v>
      </c>
      <c r="D43">
        <v>701</v>
      </c>
    </row>
    <row r="44" spans="1:4" x14ac:dyDescent="0.3">
      <c r="A44" s="6" t="s">
        <v>38</v>
      </c>
      <c r="B44">
        <v>519</v>
      </c>
      <c r="C44">
        <v>481</v>
      </c>
      <c r="D44">
        <v>1000</v>
      </c>
    </row>
    <row r="56" spans="1:2" x14ac:dyDescent="0.3">
      <c r="A56" s="5" t="s">
        <v>12</v>
      </c>
      <c r="B56" t="s">
        <v>48</v>
      </c>
    </row>
    <row r="57" spans="1:2" x14ac:dyDescent="0.3">
      <c r="A57" s="6" t="s">
        <v>18</v>
      </c>
      <c r="B57" s="7">
        <v>519</v>
      </c>
    </row>
    <row r="58" spans="1:2" x14ac:dyDescent="0.3">
      <c r="A58" s="6" t="s">
        <v>15</v>
      </c>
      <c r="B58" s="7">
        <v>481</v>
      </c>
    </row>
    <row r="59" spans="1:2" x14ac:dyDescent="0.3">
      <c r="A59" s="6" t="s">
        <v>38</v>
      </c>
      <c r="B59" s="7">
        <v>1000</v>
      </c>
    </row>
    <row r="62" spans="1:2" x14ac:dyDescent="0.3">
      <c r="B62" t="s">
        <v>49</v>
      </c>
    </row>
    <row r="72" spans="1:4" x14ac:dyDescent="0.3">
      <c r="A72" s="5" t="s">
        <v>44</v>
      </c>
      <c r="B72" s="5" t="s">
        <v>12</v>
      </c>
    </row>
    <row r="73" spans="1:4" x14ac:dyDescent="0.3">
      <c r="A73" s="5" t="s">
        <v>5</v>
      </c>
      <c r="B73" t="s">
        <v>15</v>
      </c>
      <c r="C73" t="s">
        <v>18</v>
      </c>
      <c r="D73" t="s">
        <v>38</v>
      </c>
    </row>
    <row r="74" spans="1:4" x14ac:dyDescent="0.3">
      <c r="A74" s="6" t="s">
        <v>13</v>
      </c>
      <c r="B74" s="7">
        <v>169</v>
      </c>
      <c r="C74" s="7">
        <v>137</v>
      </c>
      <c r="D74" s="7">
        <v>306</v>
      </c>
    </row>
    <row r="75" spans="1:4" x14ac:dyDescent="0.3">
      <c r="A75" s="6" t="s">
        <v>30</v>
      </c>
      <c r="B75" s="7">
        <v>94</v>
      </c>
      <c r="C75" s="7">
        <v>80</v>
      </c>
      <c r="D75" s="7">
        <v>174</v>
      </c>
    </row>
    <row r="76" spans="1:4" x14ac:dyDescent="0.3">
      <c r="A76" s="6" t="s">
        <v>27</v>
      </c>
      <c r="B76" s="7">
        <v>79</v>
      </c>
      <c r="C76" s="7">
        <v>100</v>
      </c>
      <c r="D76" s="7">
        <v>179</v>
      </c>
    </row>
    <row r="77" spans="1:4" x14ac:dyDescent="0.3">
      <c r="A77" s="6" t="s">
        <v>19</v>
      </c>
      <c r="B77" s="7">
        <v>119</v>
      </c>
      <c r="C77" s="7">
        <v>146</v>
      </c>
      <c r="D77" s="7">
        <v>265</v>
      </c>
    </row>
    <row r="78" spans="1:4" x14ac:dyDescent="0.3">
      <c r="A78" s="6" t="s">
        <v>29</v>
      </c>
      <c r="B78" s="7">
        <v>20</v>
      </c>
      <c r="C78" s="7">
        <v>56</v>
      </c>
      <c r="D78" s="7">
        <v>76</v>
      </c>
    </row>
    <row r="79" spans="1:4" x14ac:dyDescent="0.3">
      <c r="A79" s="6" t="s">
        <v>38</v>
      </c>
      <c r="B79" s="7">
        <v>481</v>
      </c>
      <c r="C79" s="7">
        <v>519</v>
      </c>
      <c r="D79" s="7">
        <v>1000</v>
      </c>
    </row>
    <row r="94" spans="1:4" x14ac:dyDescent="0.3">
      <c r="A94" s="5" t="s">
        <v>44</v>
      </c>
      <c r="B94" s="5" t="s">
        <v>40</v>
      </c>
    </row>
    <row r="95" spans="1:4" x14ac:dyDescent="0.3">
      <c r="A95" s="5" t="s">
        <v>37</v>
      </c>
      <c r="B95" t="s">
        <v>18</v>
      </c>
      <c r="C95" t="s">
        <v>15</v>
      </c>
      <c r="D95" t="s">
        <v>38</v>
      </c>
    </row>
    <row r="96" spans="1:4" x14ac:dyDescent="0.3">
      <c r="A96" s="6" t="s">
        <v>20</v>
      </c>
      <c r="B96">
        <v>89</v>
      </c>
      <c r="C96">
        <v>88</v>
      </c>
      <c r="D96">
        <v>177</v>
      </c>
    </row>
    <row r="97" spans="1:4" x14ac:dyDescent="0.3">
      <c r="A97" s="6" t="s">
        <v>28</v>
      </c>
      <c r="B97">
        <v>100</v>
      </c>
      <c r="C97">
        <v>73</v>
      </c>
      <c r="D97">
        <v>173</v>
      </c>
    </row>
    <row r="98" spans="1:4" x14ac:dyDescent="0.3">
      <c r="A98" s="6" t="s">
        <v>25</v>
      </c>
      <c r="B98">
        <v>64</v>
      </c>
      <c r="C98">
        <v>55</v>
      </c>
      <c r="D98">
        <v>119</v>
      </c>
    </row>
    <row r="99" spans="1:4" x14ac:dyDescent="0.3">
      <c r="A99" s="6" t="s">
        <v>21</v>
      </c>
      <c r="B99">
        <v>126</v>
      </c>
      <c r="C99">
        <v>150</v>
      </c>
      <c r="D99">
        <v>276</v>
      </c>
    </row>
    <row r="100" spans="1:4" x14ac:dyDescent="0.3">
      <c r="A100" s="6" t="s">
        <v>14</v>
      </c>
      <c r="B100">
        <v>140</v>
      </c>
      <c r="C100">
        <v>115</v>
      </c>
      <c r="D100">
        <v>255</v>
      </c>
    </row>
    <row r="101" spans="1:4" x14ac:dyDescent="0.3">
      <c r="A101" s="6" t="s">
        <v>38</v>
      </c>
      <c r="B101">
        <v>519</v>
      </c>
      <c r="C101">
        <v>481</v>
      </c>
      <c r="D101">
        <v>1000</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A2930-65D4-4AA1-BC3A-447B029250D9}">
  <dimension ref="A1:V6"/>
  <sheetViews>
    <sheetView showGridLines="0" tabSelected="1" zoomScale="80" zoomScaleNormal="80" workbookViewId="0">
      <selection activeCell="Z13" sqref="Z13"/>
    </sheetView>
  </sheetViews>
  <sheetFormatPr defaultRowHeight="14.4" x14ac:dyDescent="0.3"/>
  <cols>
    <col min="1" max="16384" width="8.88671875" style="8"/>
  </cols>
  <sheetData>
    <row r="1" spans="1:22" x14ac:dyDescent="0.3">
      <c r="A1" s="9"/>
      <c r="B1" s="9"/>
      <c r="C1" s="9"/>
      <c r="D1" s="9"/>
      <c r="E1" s="9"/>
      <c r="F1" s="9"/>
      <c r="G1" s="9"/>
      <c r="H1" s="9"/>
      <c r="I1" s="9"/>
      <c r="J1" s="9"/>
      <c r="K1" s="9"/>
      <c r="L1" s="9"/>
      <c r="M1" s="9"/>
      <c r="N1" s="9"/>
      <c r="O1" s="9"/>
      <c r="P1" s="9"/>
      <c r="Q1" s="9"/>
      <c r="R1" s="9"/>
      <c r="S1" s="9"/>
      <c r="T1" s="9"/>
      <c r="U1" s="9"/>
      <c r="V1" s="9"/>
    </row>
    <row r="2" spans="1:22" ht="61.2" x14ac:dyDescent="1.1000000000000001">
      <c r="A2" s="10" t="s">
        <v>46</v>
      </c>
      <c r="B2" s="10"/>
      <c r="C2" s="10"/>
      <c r="D2" s="10"/>
      <c r="E2" s="10"/>
      <c r="F2" s="10"/>
      <c r="G2" s="10"/>
      <c r="H2" s="10"/>
      <c r="I2" s="10"/>
      <c r="J2" s="10"/>
      <c r="K2" s="10"/>
      <c r="L2" s="10"/>
      <c r="M2" s="10"/>
      <c r="N2" s="10"/>
      <c r="O2" s="10"/>
      <c r="P2" s="10"/>
      <c r="Q2" s="10"/>
      <c r="R2" s="10"/>
      <c r="S2" s="10"/>
      <c r="T2" s="10"/>
      <c r="U2" s="10"/>
      <c r="V2" s="10"/>
    </row>
    <row r="6" spans="1:22" x14ac:dyDescent="0.3">
      <c r="E6" s="8" t="s">
        <v>47</v>
      </c>
    </row>
  </sheetData>
  <mergeCells count="1">
    <mergeCell ref="A2: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zoomScale="70" workbookViewId="0">
      <pane ySplit="1" topLeftCell="A2" activePane="bottomLeft" state="frozen"/>
      <selection pane="bottomLeft" activeCell="P17" sqref="P17"/>
    </sheetView>
  </sheetViews>
  <sheetFormatPr defaultColWidth="11.88671875" defaultRowHeight="14.4" x14ac:dyDescent="0.3"/>
  <cols>
    <col min="2" max="2" width="19.5546875" bestFit="1" customWidth="1"/>
    <col min="4" max="4" width="11.88671875" style="2"/>
    <col min="7" max="7" width="14.21875" bestFit="1" customWidth="1"/>
    <col min="8" max="8" width="16" bestFit="1" customWidth="1"/>
    <col min="10" max="10" width="20.88671875" bestFit="1" customWidth="1"/>
    <col min="13" max="13" width="21.109375" customWidth="1"/>
    <col min="14" max="14" width="17.21875" customWidth="1"/>
  </cols>
  <sheetData>
    <row r="1" spans="1:17" s="3" customFormat="1" x14ac:dyDescent="0.3">
      <c r="A1" s="3" t="s">
        <v>0</v>
      </c>
      <c r="B1" s="3" t="s">
        <v>1</v>
      </c>
      <c r="C1" s="3" t="s">
        <v>2</v>
      </c>
      <c r="D1" s="4" t="s">
        <v>3</v>
      </c>
      <c r="E1" s="3" t="s">
        <v>4</v>
      </c>
      <c r="F1" s="3" t="s">
        <v>5</v>
      </c>
      <c r="G1" s="3" t="s">
        <v>6</v>
      </c>
      <c r="H1" s="3" t="s">
        <v>7</v>
      </c>
      <c r="I1" s="3" t="s">
        <v>8</v>
      </c>
      <c r="J1" s="3" t="s">
        <v>9</v>
      </c>
      <c r="K1" s="3" t="s">
        <v>10</v>
      </c>
      <c r="L1" s="3" t="s">
        <v>11</v>
      </c>
      <c r="M1" s="3" t="s">
        <v>36</v>
      </c>
      <c r="N1" s="3" t="s">
        <v>12</v>
      </c>
    </row>
    <row r="2" spans="1:17" x14ac:dyDescent="0.3">
      <c r="A2">
        <v>12496</v>
      </c>
      <c r="B2" t="s">
        <v>32</v>
      </c>
      <c r="C2" t="s">
        <v>34</v>
      </c>
      <c r="D2" s="2">
        <v>40000</v>
      </c>
      <c r="E2">
        <v>1</v>
      </c>
      <c r="F2" t="s">
        <v>13</v>
      </c>
      <c r="G2" t="s">
        <v>14</v>
      </c>
      <c r="H2" t="s">
        <v>15</v>
      </c>
      <c r="I2">
        <v>0</v>
      </c>
      <c r="J2" t="s">
        <v>16</v>
      </c>
      <c r="K2" t="s">
        <v>17</v>
      </c>
      <c r="L2">
        <v>42</v>
      </c>
      <c r="M2" t="str">
        <f>IF(L2&gt;54, "Old age", IF(L2&gt;30, "Middle age", IF(L2&lt;31, "Young age")))</f>
        <v>Middle age</v>
      </c>
      <c r="N2" t="s">
        <v>18</v>
      </c>
    </row>
    <row r="3" spans="1:17" x14ac:dyDescent="0.3">
      <c r="A3">
        <v>24107</v>
      </c>
      <c r="B3" t="s">
        <v>32</v>
      </c>
      <c r="C3" t="s">
        <v>35</v>
      </c>
      <c r="D3" s="2">
        <v>30000</v>
      </c>
      <c r="E3">
        <v>3</v>
      </c>
      <c r="F3" t="s">
        <v>19</v>
      </c>
      <c r="G3" t="s">
        <v>20</v>
      </c>
      <c r="H3" t="s">
        <v>15</v>
      </c>
      <c r="I3">
        <v>1</v>
      </c>
      <c r="J3" t="s">
        <v>16</v>
      </c>
      <c r="K3" t="s">
        <v>17</v>
      </c>
      <c r="L3">
        <v>43</v>
      </c>
      <c r="M3" t="str">
        <f t="shared" ref="M3:M66" si="0">IF(L3&gt;54, "Old age", IF(L3&gt;30, "Middle age", IF(L3&lt;31, "Young age")))</f>
        <v>Middle age</v>
      </c>
      <c r="N3" t="s">
        <v>18</v>
      </c>
    </row>
    <row r="4" spans="1:17" x14ac:dyDescent="0.3">
      <c r="A4">
        <v>14177</v>
      </c>
      <c r="B4" t="s">
        <v>32</v>
      </c>
      <c r="C4" t="s">
        <v>35</v>
      </c>
      <c r="D4" s="2">
        <v>80000</v>
      </c>
      <c r="E4">
        <v>5</v>
      </c>
      <c r="F4" t="s">
        <v>19</v>
      </c>
      <c r="G4" t="s">
        <v>21</v>
      </c>
      <c r="H4" t="s">
        <v>18</v>
      </c>
      <c r="I4">
        <v>2</v>
      </c>
      <c r="J4" t="s">
        <v>22</v>
      </c>
      <c r="K4" t="s">
        <v>17</v>
      </c>
      <c r="L4">
        <v>60</v>
      </c>
      <c r="M4" t="str">
        <f t="shared" si="0"/>
        <v>Old age</v>
      </c>
      <c r="N4" t="s">
        <v>18</v>
      </c>
    </row>
    <row r="5" spans="1:17" x14ac:dyDescent="0.3">
      <c r="A5">
        <v>24381</v>
      </c>
      <c r="B5" t="s">
        <v>33</v>
      </c>
      <c r="C5" t="s">
        <v>35</v>
      </c>
      <c r="D5" s="2">
        <v>70000</v>
      </c>
      <c r="E5">
        <v>0</v>
      </c>
      <c r="F5" t="s">
        <v>13</v>
      </c>
      <c r="G5" t="s">
        <v>21</v>
      </c>
      <c r="H5" t="s">
        <v>15</v>
      </c>
      <c r="I5">
        <v>1</v>
      </c>
      <c r="J5" t="s">
        <v>23</v>
      </c>
      <c r="K5" t="s">
        <v>24</v>
      </c>
      <c r="L5">
        <v>41</v>
      </c>
      <c r="M5" t="str">
        <f t="shared" si="0"/>
        <v>Middle age</v>
      </c>
      <c r="N5" t="s">
        <v>15</v>
      </c>
      <c r="P5">
        <f>COUNTIF(N:N, "Yes")</f>
        <v>481</v>
      </c>
    </row>
    <row r="6" spans="1:17" x14ac:dyDescent="0.3">
      <c r="A6">
        <v>25597</v>
      </c>
      <c r="B6" t="s">
        <v>33</v>
      </c>
      <c r="C6" t="s">
        <v>35</v>
      </c>
      <c r="D6" s="2">
        <v>30000</v>
      </c>
      <c r="E6">
        <v>0</v>
      </c>
      <c r="F6" t="s">
        <v>13</v>
      </c>
      <c r="G6" t="s">
        <v>20</v>
      </c>
      <c r="H6" t="s">
        <v>18</v>
      </c>
      <c r="I6">
        <v>0</v>
      </c>
      <c r="J6" t="s">
        <v>16</v>
      </c>
      <c r="K6" t="s">
        <v>17</v>
      </c>
      <c r="L6">
        <v>36</v>
      </c>
      <c r="M6" t="str">
        <f t="shared" si="0"/>
        <v>Middle age</v>
      </c>
      <c r="N6" t="s">
        <v>15</v>
      </c>
    </row>
    <row r="7" spans="1:17" x14ac:dyDescent="0.3">
      <c r="A7">
        <v>13507</v>
      </c>
      <c r="B7" t="s">
        <v>32</v>
      </c>
      <c r="C7" t="s">
        <v>34</v>
      </c>
      <c r="D7" s="2">
        <v>10000</v>
      </c>
      <c r="E7">
        <v>2</v>
      </c>
      <c r="F7" t="s">
        <v>19</v>
      </c>
      <c r="G7" t="s">
        <v>25</v>
      </c>
      <c r="H7" t="s">
        <v>15</v>
      </c>
      <c r="I7">
        <v>0</v>
      </c>
      <c r="J7" t="s">
        <v>26</v>
      </c>
      <c r="K7" t="s">
        <v>17</v>
      </c>
      <c r="L7">
        <v>50</v>
      </c>
      <c r="M7" t="str">
        <f t="shared" si="0"/>
        <v>Middle age</v>
      </c>
      <c r="N7" t="s">
        <v>18</v>
      </c>
    </row>
    <row r="8" spans="1:17" x14ac:dyDescent="0.3">
      <c r="A8">
        <v>27974</v>
      </c>
      <c r="B8" t="s">
        <v>33</v>
      </c>
      <c r="C8" t="s">
        <v>35</v>
      </c>
      <c r="D8" s="2">
        <v>160000</v>
      </c>
      <c r="E8">
        <v>2</v>
      </c>
      <c r="F8" t="s">
        <v>27</v>
      </c>
      <c r="G8" t="s">
        <v>28</v>
      </c>
      <c r="H8" t="s">
        <v>15</v>
      </c>
      <c r="I8">
        <v>4</v>
      </c>
      <c r="J8" t="s">
        <v>16</v>
      </c>
      <c r="K8" t="s">
        <v>24</v>
      </c>
      <c r="L8">
        <v>33</v>
      </c>
      <c r="M8" t="str">
        <f t="shared" si="0"/>
        <v>Middle age</v>
      </c>
      <c r="N8" t="s">
        <v>15</v>
      </c>
    </row>
    <row r="9" spans="1:17" x14ac:dyDescent="0.3">
      <c r="A9">
        <v>19364</v>
      </c>
      <c r="B9" t="s">
        <v>32</v>
      </c>
      <c r="C9" t="s">
        <v>35</v>
      </c>
      <c r="D9" s="2">
        <v>40000</v>
      </c>
      <c r="E9">
        <v>1</v>
      </c>
      <c r="F9" t="s">
        <v>13</v>
      </c>
      <c r="G9" t="s">
        <v>14</v>
      </c>
      <c r="H9" t="s">
        <v>15</v>
      </c>
      <c r="I9">
        <v>0</v>
      </c>
      <c r="J9" t="s">
        <v>16</v>
      </c>
      <c r="K9" t="s">
        <v>17</v>
      </c>
      <c r="L9">
        <v>43</v>
      </c>
      <c r="M9" t="str">
        <f t="shared" si="0"/>
        <v>Middle age</v>
      </c>
      <c r="N9" t="s">
        <v>15</v>
      </c>
    </row>
    <row r="10" spans="1:17" x14ac:dyDescent="0.3">
      <c r="A10">
        <v>22155</v>
      </c>
      <c r="B10" t="s">
        <v>32</v>
      </c>
      <c r="C10" t="s">
        <v>35</v>
      </c>
      <c r="D10" s="2">
        <v>20000</v>
      </c>
      <c r="E10">
        <v>2</v>
      </c>
      <c r="F10" t="s">
        <v>29</v>
      </c>
      <c r="G10" t="s">
        <v>20</v>
      </c>
      <c r="H10" t="s">
        <v>15</v>
      </c>
      <c r="I10">
        <v>2</v>
      </c>
      <c r="J10" t="s">
        <v>23</v>
      </c>
      <c r="K10" t="s">
        <v>24</v>
      </c>
      <c r="L10">
        <v>58</v>
      </c>
      <c r="M10" t="str">
        <f t="shared" si="0"/>
        <v>Old age</v>
      </c>
      <c r="N10" t="s">
        <v>18</v>
      </c>
      <c r="P10" s="2">
        <f>MAX(D:D)</f>
        <v>170000</v>
      </c>
      <c r="Q10" t="s">
        <v>50</v>
      </c>
    </row>
    <row r="11" spans="1:17"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7" x14ac:dyDescent="0.3">
      <c r="A12">
        <v>22173</v>
      </c>
      <c r="B12" t="s">
        <v>32</v>
      </c>
      <c r="C12" t="s">
        <v>34</v>
      </c>
      <c r="D12" s="2">
        <v>30000</v>
      </c>
      <c r="E12">
        <v>3</v>
      </c>
      <c r="F12" t="s">
        <v>27</v>
      </c>
      <c r="G12" t="s">
        <v>14</v>
      </c>
      <c r="H12" t="s">
        <v>18</v>
      </c>
      <c r="I12">
        <v>2</v>
      </c>
      <c r="J12" t="s">
        <v>26</v>
      </c>
      <c r="K12" t="s">
        <v>24</v>
      </c>
      <c r="L12">
        <v>54</v>
      </c>
      <c r="M12" t="str">
        <f t="shared" si="0"/>
        <v>Middle age</v>
      </c>
      <c r="N12" t="s">
        <v>15</v>
      </c>
      <c r="P12" s="2">
        <f>MIN(D:D)</f>
        <v>10000</v>
      </c>
      <c r="Q12" t="s">
        <v>51</v>
      </c>
    </row>
    <row r="13" spans="1:17" x14ac:dyDescent="0.3">
      <c r="A13">
        <v>12697</v>
      </c>
      <c r="B13" t="s">
        <v>33</v>
      </c>
      <c r="C13" t="s">
        <v>34</v>
      </c>
      <c r="D13" s="2">
        <v>90000</v>
      </c>
      <c r="E13">
        <v>0</v>
      </c>
      <c r="F13" t="s">
        <v>13</v>
      </c>
      <c r="G13" t="s">
        <v>21</v>
      </c>
      <c r="H13" t="s">
        <v>18</v>
      </c>
      <c r="I13">
        <v>4</v>
      </c>
      <c r="J13" t="s">
        <v>45</v>
      </c>
      <c r="K13" t="s">
        <v>24</v>
      </c>
      <c r="L13">
        <v>36</v>
      </c>
      <c r="M13" t="str">
        <f t="shared" si="0"/>
        <v>Middle age</v>
      </c>
      <c r="N13" t="s">
        <v>18</v>
      </c>
    </row>
    <row r="14" spans="1:17" x14ac:dyDescent="0.3">
      <c r="A14">
        <v>11434</v>
      </c>
      <c r="B14" t="s">
        <v>32</v>
      </c>
      <c r="C14" t="s">
        <v>35</v>
      </c>
      <c r="D14" s="2">
        <v>170000</v>
      </c>
      <c r="E14">
        <v>5</v>
      </c>
      <c r="F14" t="s">
        <v>19</v>
      </c>
      <c r="G14" t="s">
        <v>21</v>
      </c>
      <c r="H14" t="s">
        <v>15</v>
      </c>
      <c r="I14">
        <v>0</v>
      </c>
      <c r="J14" t="s">
        <v>16</v>
      </c>
      <c r="K14" t="s">
        <v>17</v>
      </c>
      <c r="L14">
        <v>55</v>
      </c>
      <c r="M14" t="str">
        <f t="shared" si="0"/>
        <v>Old age</v>
      </c>
      <c r="N14" t="s">
        <v>18</v>
      </c>
      <c r="P14" s="2">
        <f>AVERAGE(D:D)</f>
        <v>56360</v>
      </c>
      <c r="Q14" t="s">
        <v>52</v>
      </c>
    </row>
    <row r="15" spans="1:17"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7"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 age</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 age</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 age</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Young age</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 age</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Young age</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 age</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Young age</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Young age</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 age</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 age</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Young age</v>
      </c>
      <c r="N52" t="s">
        <v>18</v>
      </c>
    </row>
    <row r="53" spans="1:14" x14ac:dyDescent="0.3">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 age</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 age</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45</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 age</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 "Old age", IF(L67&gt;30, "Middle age", IF(L67&lt;31, "Young age")))</f>
        <v>Old age</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Young age</v>
      </c>
      <c r="N71" t="s">
        <v>18</v>
      </c>
    </row>
    <row r="72" spans="1:14" x14ac:dyDescent="0.3">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 age</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Young age</v>
      </c>
      <c r="N78" t="s">
        <v>18</v>
      </c>
    </row>
    <row r="79" spans="1:14" x14ac:dyDescent="0.3">
      <c r="A79">
        <v>27969</v>
      </c>
      <c r="B79" t="s">
        <v>32</v>
      </c>
      <c r="C79" t="s">
        <v>35</v>
      </c>
      <c r="D79" s="2">
        <v>80000</v>
      </c>
      <c r="E79">
        <v>0</v>
      </c>
      <c r="F79" t="s">
        <v>13</v>
      </c>
      <c r="G79" t="s">
        <v>21</v>
      </c>
      <c r="H79" t="s">
        <v>15</v>
      </c>
      <c r="I79">
        <v>2</v>
      </c>
      <c r="J79" t="s">
        <v>45</v>
      </c>
      <c r="K79" t="s">
        <v>24</v>
      </c>
      <c r="L79">
        <v>29</v>
      </c>
      <c r="M79" t="str">
        <f t="shared" si="1"/>
        <v>Young age</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 age</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Young age</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Young age</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Young age</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Young age</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Young age</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 age</v>
      </c>
      <c r="N96" t="s">
        <v>18</v>
      </c>
    </row>
    <row r="97" spans="1:14" x14ac:dyDescent="0.3">
      <c r="A97">
        <v>17197</v>
      </c>
      <c r="B97" t="s">
        <v>33</v>
      </c>
      <c r="C97" t="s">
        <v>34</v>
      </c>
      <c r="D97" s="2">
        <v>90000</v>
      </c>
      <c r="E97">
        <v>5</v>
      </c>
      <c r="F97" t="s">
        <v>19</v>
      </c>
      <c r="G97" t="s">
        <v>21</v>
      </c>
      <c r="H97" t="s">
        <v>15</v>
      </c>
      <c r="I97">
        <v>2</v>
      </c>
      <c r="J97" t="s">
        <v>45</v>
      </c>
      <c r="K97" t="s">
        <v>17</v>
      </c>
      <c r="L97">
        <v>62</v>
      </c>
      <c r="M97" t="str">
        <f t="shared" si="1"/>
        <v>Old age</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Young age</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Young age</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Young age</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Young age</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 age</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Young age</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 age</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 age</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 "Old age", IF(L131&gt;30, "Middle age", IF(L131&lt;31, "Young age")))</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 age</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 age</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 age</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Young age</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 age</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Young age</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 age</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Young age</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Young age</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 age</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 age</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Young age</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Young age</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45</v>
      </c>
      <c r="K180" t="s">
        <v>17</v>
      </c>
      <c r="L180">
        <v>55</v>
      </c>
      <c r="M180" t="str">
        <f t="shared" si="2"/>
        <v>Old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 age</v>
      </c>
      <c r="N185" t="s">
        <v>15</v>
      </c>
    </row>
    <row r="186" spans="1:14" x14ac:dyDescent="0.3">
      <c r="A186">
        <v>28918</v>
      </c>
      <c r="B186" t="s">
        <v>32</v>
      </c>
      <c r="C186" t="s">
        <v>34</v>
      </c>
      <c r="D186" s="2">
        <v>130000</v>
      </c>
      <c r="E186">
        <v>4</v>
      </c>
      <c r="F186" t="s">
        <v>27</v>
      </c>
      <c r="G186" t="s">
        <v>28</v>
      </c>
      <c r="H186" t="s">
        <v>18</v>
      </c>
      <c r="I186">
        <v>4</v>
      </c>
      <c r="J186" t="s">
        <v>45</v>
      </c>
      <c r="K186" t="s">
        <v>17</v>
      </c>
      <c r="L186">
        <v>58</v>
      </c>
      <c r="M186" t="str">
        <f t="shared" si="2"/>
        <v>Old age</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 age</v>
      </c>
      <c r="N188" t="s">
        <v>15</v>
      </c>
    </row>
    <row r="189" spans="1:14" x14ac:dyDescent="0.3">
      <c r="A189">
        <v>18151</v>
      </c>
      <c r="B189" t="s">
        <v>33</v>
      </c>
      <c r="C189" t="s">
        <v>35</v>
      </c>
      <c r="D189" s="2">
        <v>80000</v>
      </c>
      <c r="E189">
        <v>5</v>
      </c>
      <c r="F189" t="s">
        <v>19</v>
      </c>
      <c r="G189" t="s">
        <v>21</v>
      </c>
      <c r="H189" t="s">
        <v>18</v>
      </c>
      <c r="I189">
        <v>2</v>
      </c>
      <c r="J189" t="s">
        <v>45</v>
      </c>
      <c r="K189" t="s">
        <v>17</v>
      </c>
      <c r="L189">
        <v>59</v>
      </c>
      <c r="M189" t="str">
        <f t="shared" si="2"/>
        <v>Old age</v>
      </c>
      <c r="N189" t="s">
        <v>18</v>
      </c>
    </row>
    <row r="190" spans="1:14" x14ac:dyDescent="0.3">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45</v>
      </c>
      <c r="K194" t="s">
        <v>17</v>
      </c>
      <c r="L194">
        <v>62</v>
      </c>
      <c r="M194" t="str">
        <f t="shared" si="2"/>
        <v>Old age</v>
      </c>
      <c r="N194" t="s">
        <v>18</v>
      </c>
    </row>
    <row r="195" spans="1:14" x14ac:dyDescent="0.3">
      <c r="A195">
        <v>26032</v>
      </c>
      <c r="B195" t="s">
        <v>32</v>
      </c>
      <c r="C195" t="s">
        <v>34</v>
      </c>
      <c r="D195" s="2">
        <v>70000</v>
      </c>
      <c r="E195">
        <v>5</v>
      </c>
      <c r="F195" t="s">
        <v>13</v>
      </c>
      <c r="G195" t="s">
        <v>21</v>
      </c>
      <c r="H195" t="s">
        <v>15</v>
      </c>
      <c r="I195">
        <v>4</v>
      </c>
      <c r="J195" t="s">
        <v>45</v>
      </c>
      <c r="K195" t="s">
        <v>24</v>
      </c>
      <c r="L195">
        <v>41</v>
      </c>
      <c r="M195" t="str">
        <f t="shared" ref="M195:M258" si="3">IF(L195&gt;54, "Old age", IF(L195&gt;30, "Middle age", IF(L195&lt;31, "Young age")))</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Young age</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 age</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Young age</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45</v>
      </c>
      <c r="K208" t="s">
        <v>17</v>
      </c>
      <c r="L208">
        <v>62</v>
      </c>
      <c r="M208" t="str">
        <f t="shared" si="3"/>
        <v>Old age</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Young age</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Young age</v>
      </c>
      <c r="N214" t="s">
        <v>18</v>
      </c>
    </row>
    <row r="215" spans="1:14" x14ac:dyDescent="0.3">
      <c r="A215">
        <v>11451</v>
      </c>
      <c r="B215" t="s">
        <v>33</v>
      </c>
      <c r="C215" t="s">
        <v>35</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 age</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Young age</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Young age</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 age</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45</v>
      </c>
      <c r="K231" t="s">
        <v>17</v>
      </c>
      <c r="L231">
        <v>57</v>
      </c>
      <c r="M231" t="str">
        <f t="shared" si="3"/>
        <v>Old age</v>
      </c>
      <c r="N231" t="s">
        <v>18</v>
      </c>
    </row>
    <row r="232" spans="1:14" x14ac:dyDescent="0.3">
      <c r="A232">
        <v>22830</v>
      </c>
      <c r="B232" t="s">
        <v>32</v>
      </c>
      <c r="C232" t="s">
        <v>35</v>
      </c>
      <c r="D232" s="2">
        <v>120000</v>
      </c>
      <c r="E232">
        <v>4</v>
      </c>
      <c r="F232" t="s">
        <v>19</v>
      </c>
      <c r="G232" t="s">
        <v>28</v>
      </c>
      <c r="H232" t="s">
        <v>15</v>
      </c>
      <c r="I232">
        <v>3</v>
      </c>
      <c r="J232" t="s">
        <v>45</v>
      </c>
      <c r="K232" t="s">
        <v>17</v>
      </c>
      <c r="L232">
        <v>56</v>
      </c>
      <c r="M232" t="str">
        <f t="shared" si="3"/>
        <v>Old age</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Young age</v>
      </c>
      <c r="N235" t="s">
        <v>15</v>
      </c>
    </row>
    <row r="236" spans="1:14" x14ac:dyDescent="0.3">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 age</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Young age</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Young age</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Young age</v>
      </c>
      <c r="N245" t="s">
        <v>18</v>
      </c>
    </row>
    <row r="246" spans="1:14" x14ac:dyDescent="0.3">
      <c r="A246">
        <v>19057</v>
      </c>
      <c r="B246" t="s">
        <v>32</v>
      </c>
      <c r="C246" t="s">
        <v>34</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 age</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 age</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45</v>
      </c>
      <c r="K255" t="s">
        <v>17</v>
      </c>
      <c r="L255">
        <v>59</v>
      </c>
      <c r="M255" t="str">
        <f t="shared" si="3"/>
        <v>Old age</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 age</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 "Old age", IF(L259&gt;30, "Middle age", IF(L259&lt;31, "Young age")))</f>
        <v>Middle age</v>
      </c>
      <c r="N259" t="s">
        <v>15</v>
      </c>
    </row>
    <row r="260" spans="1:14" x14ac:dyDescent="0.3">
      <c r="A260">
        <v>14193</v>
      </c>
      <c r="B260" t="s">
        <v>33</v>
      </c>
      <c r="C260" t="s">
        <v>34</v>
      </c>
      <c r="D260" s="2">
        <v>100000</v>
      </c>
      <c r="E260">
        <v>3</v>
      </c>
      <c r="F260" t="s">
        <v>19</v>
      </c>
      <c r="G260" t="s">
        <v>28</v>
      </c>
      <c r="H260" t="s">
        <v>15</v>
      </c>
      <c r="I260">
        <v>4</v>
      </c>
      <c r="J260" t="s">
        <v>45</v>
      </c>
      <c r="K260" t="s">
        <v>17</v>
      </c>
      <c r="L260">
        <v>56</v>
      </c>
      <c r="M260" t="str">
        <f t="shared" si="4"/>
        <v>Old age</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Young age</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Young age</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Young age</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 age</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 age</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Young age</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 age</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 age</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 age</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 age</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 age</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 "Old age", IF(L323&gt;30, "Middle age", IF(L323&lt;31, "Young age")))</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Young age</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45</v>
      </c>
      <c r="K331" t="s">
        <v>17</v>
      </c>
      <c r="L331">
        <v>59</v>
      </c>
      <c r="M331" t="str">
        <f t="shared" si="5"/>
        <v>Old age</v>
      </c>
      <c r="N331" t="s">
        <v>18</v>
      </c>
    </row>
    <row r="332" spans="1:14" x14ac:dyDescent="0.3">
      <c r="A332">
        <v>24898</v>
      </c>
      <c r="B332" t="s">
        <v>33</v>
      </c>
      <c r="C332" t="s">
        <v>34</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Young age</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 age</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Young age</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Young age</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Young age</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 age</v>
      </c>
      <c r="N360" t="s">
        <v>15</v>
      </c>
    </row>
    <row r="361" spans="1:14" x14ac:dyDescent="0.3">
      <c r="A361">
        <v>17230</v>
      </c>
      <c r="B361" t="s">
        <v>32</v>
      </c>
      <c r="C361" t="s">
        <v>35</v>
      </c>
      <c r="D361" s="2">
        <v>80000</v>
      </c>
      <c r="E361">
        <v>0</v>
      </c>
      <c r="F361" t="s">
        <v>13</v>
      </c>
      <c r="G361" t="s">
        <v>21</v>
      </c>
      <c r="H361" t="s">
        <v>15</v>
      </c>
      <c r="I361">
        <v>3</v>
      </c>
      <c r="J361" t="s">
        <v>45</v>
      </c>
      <c r="K361" t="s">
        <v>24</v>
      </c>
      <c r="L361">
        <v>30</v>
      </c>
      <c r="M361" t="str">
        <f t="shared" si="5"/>
        <v>Young age</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Young age</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 age</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 age</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Young age</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 age</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 age</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 age</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45</v>
      </c>
      <c r="K382" t="s">
        <v>24</v>
      </c>
      <c r="L382">
        <v>30</v>
      </c>
      <c r="M382" t="str">
        <f t="shared" si="5"/>
        <v>Young age</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 age</v>
      </c>
      <c r="N383" t="s">
        <v>18</v>
      </c>
    </row>
    <row r="384" spans="1:14" x14ac:dyDescent="0.3">
      <c r="A384">
        <v>13586</v>
      </c>
      <c r="B384" t="s">
        <v>32</v>
      </c>
      <c r="C384" t="s">
        <v>35</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Young age</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 "Old age", IF(L387&gt;30, "Middle age", IF(L387&lt;31, "Young age")))</f>
        <v>Middle age</v>
      </c>
      <c r="N387" t="s">
        <v>18</v>
      </c>
    </row>
    <row r="388" spans="1:14" x14ac:dyDescent="0.3">
      <c r="A388">
        <v>28957</v>
      </c>
      <c r="B388" t="s">
        <v>33</v>
      </c>
      <c r="C388" t="s">
        <v>34</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 age</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 age</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 age</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 age</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 age</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45</v>
      </c>
      <c r="K422" t="s">
        <v>17</v>
      </c>
      <c r="L422">
        <v>59</v>
      </c>
      <c r="M422" t="str">
        <f t="shared" si="6"/>
        <v>Old age</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 age</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Young age</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Young age</v>
      </c>
      <c r="N433" t="s">
        <v>15</v>
      </c>
    </row>
    <row r="434" spans="1:14" x14ac:dyDescent="0.3">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Young age</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 age</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Young age</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 "Old age", IF(L451&gt;30, "Middle age", IF(L451&lt;31, "Young age")))</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 age</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 age</v>
      </c>
      <c r="N459" t="s">
        <v>18</v>
      </c>
    </row>
    <row r="460" spans="1:14" x14ac:dyDescent="0.3">
      <c r="A460">
        <v>21560</v>
      </c>
      <c r="B460" t="s">
        <v>32</v>
      </c>
      <c r="C460" t="s">
        <v>35</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 age</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 age</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Young age</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 age</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 age</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45</v>
      </c>
      <c r="K488" t="s">
        <v>17</v>
      </c>
      <c r="L488">
        <v>58</v>
      </c>
      <c r="M488" t="str">
        <f t="shared" si="7"/>
        <v>Old age</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45</v>
      </c>
      <c r="K495" t="s">
        <v>31</v>
      </c>
      <c r="L495">
        <v>60</v>
      </c>
      <c r="M495" t="str">
        <f t="shared" si="7"/>
        <v>Old age</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45</v>
      </c>
      <c r="K497" t="s">
        <v>31</v>
      </c>
      <c r="L497">
        <v>56</v>
      </c>
      <c r="M497" t="str">
        <f t="shared" si="7"/>
        <v>Old age</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Young age</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Young age</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 age</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45</v>
      </c>
      <c r="K515" t="s">
        <v>31</v>
      </c>
      <c r="L515">
        <v>61</v>
      </c>
      <c r="M515" t="str">
        <f t="shared" ref="M515:M578" si="8">IF(L515&gt;54, "Old age", IF(L515&gt;30, "Middle age", IF(L515&lt;31, "Young age")))</f>
        <v>Old age</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 age</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45</v>
      </c>
      <c r="K523" t="s">
        <v>31</v>
      </c>
      <c r="L523">
        <v>62</v>
      </c>
      <c r="M523" t="str">
        <f t="shared" si="8"/>
        <v>Old age</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 age</v>
      </c>
      <c r="N526" t="s">
        <v>18</v>
      </c>
    </row>
    <row r="527" spans="1:14" x14ac:dyDescent="0.3">
      <c r="A527">
        <v>16791</v>
      </c>
      <c r="B527" t="s">
        <v>33</v>
      </c>
      <c r="C527" t="s">
        <v>35</v>
      </c>
      <c r="D527" s="2">
        <v>60000</v>
      </c>
      <c r="E527">
        <v>5</v>
      </c>
      <c r="F527" t="s">
        <v>13</v>
      </c>
      <c r="G527" t="s">
        <v>28</v>
      </c>
      <c r="H527" t="s">
        <v>15</v>
      </c>
      <c r="I527">
        <v>3</v>
      </c>
      <c r="J527" t="s">
        <v>45</v>
      </c>
      <c r="K527" t="s">
        <v>31</v>
      </c>
      <c r="L527">
        <v>59</v>
      </c>
      <c r="M527" t="str">
        <f t="shared" si="8"/>
        <v>Old age</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Young age</v>
      </c>
      <c r="N530" t="s">
        <v>18</v>
      </c>
    </row>
    <row r="531" spans="1:14" x14ac:dyDescent="0.3">
      <c r="A531">
        <v>13233</v>
      </c>
      <c r="B531" t="s">
        <v>32</v>
      </c>
      <c r="C531" t="s">
        <v>35</v>
      </c>
      <c r="D531" s="2">
        <v>60000</v>
      </c>
      <c r="E531">
        <v>2</v>
      </c>
      <c r="F531" t="s">
        <v>19</v>
      </c>
      <c r="G531" t="s">
        <v>21</v>
      </c>
      <c r="H531" t="s">
        <v>15</v>
      </c>
      <c r="I531">
        <v>1</v>
      </c>
      <c r="J531" t="s">
        <v>45</v>
      </c>
      <c r="K531" t="s">
        <v>31</v>
      </c>
      <c r="L531">
        <v>57</v>
      </c>
      <c r="M531" t="str">
        <f t="shared" si="8"/>
        <v>Old age</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Young age</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Young age</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45</v>
      </c>
      <c r="K535" t="s">
        <v>31</v>
      </c>
      <c r="L535">
        <v>66</v>
      </c>
      <c r="M535" t="str">
        <f t="shared" si="8"/>
        <v>Old age</v>
      </c>
      <c r="N535" t="s">
        <v>18</v>
      </c>
    </row>
    <row r="536" spans="1:14" x14ac:dyDescent="0.3">
      <c r="A536">
        <v>24637</v>
      </c>
      <c r="B536" t="s">
        <v>32</v>
      </c>
      <c r="C536" t="s">
        <v>35</v>
      </c>
      <c r="D536" s="2">
        <v>40000</v>
      </c>
      <c r="E536">
        <v>4</v>
      </c>
      <c r="F536" t="s">
        <v>27</v>
      </c>
      <c r="G536" t="s">
        <v>21</v>
      </c>
      <c r="H536" t="s">
        <v>15</v>
      </c>
      <c r="I536">
        <v>2</v>
      </c>
      <c r="J536" t="s">
        <v>45</v>
      </c>
      <c r="K536" t="s">
        <v>31</v>
      </c>
      <c r="L536">
        <v>64</v>
      </c>
      <c r="M536" t="str">
        <f t="shared" si="8"/>
        <v>Old age</v>
      </c>
      <c r="N536" t="s">
        <v>18</v>
      </c>
    </row>
    <row r="537" spans="1:14" x14ac:dyDescent="0.3">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Young age</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Young age</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45</v>
      </c>
      <c r="K553" t="s">
        <v>31</v>
      </c>
      <c r="L553">
        <v>63</v>
      </c>
      <c r="M553" t="str">
        <f t="shared" si="8"/>
        <v>Old age</v>
      </c>
      <c r="N553" t="s">
        <v>18</v>
      </c>
    </row>
    <row r="554" spans="1:14" x14ac:dyDescent="0.3">
      <c r="A554">
        <v>14417</v>
      </c>
      <c r="B554" t="s">
        <v>33</v>
      </c>
      <c r="C554" t="s">
        <v>35</v>
      </c>
      <c r="D554" s="2">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 age</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45</v>
      </c>
      <c r="K561" t="s">
        <v>31</v>
      </c>
      <c r="L561">
        <v>58</v>
      </c>
      <c r="M561" t="str">
        <f t="shared" si="8"/>
        <v>Old age</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Young age</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Young age</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 age</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45</v>
      </c>
      <c r="K571" t="s">
        <v>31</v>
      </c>
      <c r="L571">
        <v>69</v>
      </c>
      <c r="M571" t="str">
        <f t="shared" si="8"/>
        <v>Old age</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Young age</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 age</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45</v>
      </c>
      <c r="K577" t="s">
        <v>31</v>
      </c>
      <c r="L577">
        <v>56</v>
      </c>
      <c r="M577" t="str">
        <f t="shared" si="8"/>
        <v>Old age</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 "Old age", IF(L579&gt;30, "Middle age", IF(L579&lt;31, "Young age")))</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 age</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45</v>
      </c>
      <c r="K582" t="s">
        <v>31</v>
      </c>
      <c r="L582">
        <v>69</v>
      </c>
      <c r="M582" t="str">
        <f t="shared" si="9"/>
        <v>Old age</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Young age</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45</v>
      </c>
      <c r="K585" t="s">
        <v>31</v>
      </c>
      <c r="L585">
        <v>66</v>
      </c>
      <c r="M585" t="str">
        <f t="shared" si="9"/>
        <v>Old age</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45</v>
      </c>
      <c r="K591" t="s">
        <v>31</v>
      </c>
      <c r="L591">
        <v>57</v>
      </c>
      <c r="M591" t="str">
        <f t="shared" si="9"/>
        <v>Old age</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45</v>
      </c>
      <c r="K593" t="s">
        <v>31</v>
      </c>
      <c r="L593">
        <v>61</v>
      </c>
      <c r="M593" t="str">
        <f t="shared" si="9"/>
        <v>Old age</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 age</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 age</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 age</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 age</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Young age</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Young age</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Young age</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 age</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Young age</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 age</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Young age</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 age</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Young age</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 age</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Young age</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 age</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 age</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 age</v>
      </c>
      <c r="N642" t="s">
        <v>15</v>
      </c>
    </row>
    <row r="643" spans="1:14" x14ac:dyDescent="0.3">
      <c r="A643">
        <v>21441</v>
      </c>
      <c r="B643" t="s">
        <v>32</v>
      </c>
      <c r="C643" t="s">
        <v>35</v>
      </c>
      <c r="D643" s="2">
        <v>50000</v>
      </c>
      <c r="E643">
        <v>4</v>
      </c>
      <c r="F643" t="s">
        <v>13</v>
      </c>
      <c r="G643" t="s">
        <v>28</v>
      </c>
      <c r="H643" t="s">
        <v>15</v>
      </c>
      <c r="I643">
        <v>2</v>
      </c>
      <c r="J643" t="s">
        <v>45</v>
      </c>
      <c r="K643" t="s">
        <v>31</v>
      </c>
      <c r="L643">
        <v>64</v>
      </c>
      <c r="M643" t="str">
        <f t="shared" ref="M643:M706" si="10">IF(L643&gt;54, "Old age", IF(L643&gt;30, "Middle age", IF(L643&lt;31, "Young age")))</f>
        <v>Old age</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 age</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45</v>
      </c>
      <c r="K652" t="s">
        <v>31</v>
      </c>
      <c r="L652">
        <v>67</v>
      </c>
      <c r="M652" t="str">
        <f t="shared" si="10"/>
        <v>Old age</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45</v>
      </c>
      <c r="K661" t="s">
        <v>31</v>
      </c>
      <c r="L661">
        <v>63</v>
      </c>
      <c r="M661" t="str">
        <f t="shared" si="10"/>
        <v>Old age</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Young age</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45</v>
      </c>
      <c r="K669" t="s">
        <v>31</v>
      </c>
      <c r="L669">
        <v>61</v>
      </c>
      <c r="M669" t="str">
        <f t="shared" si="10"/>
        <v>Old age</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45</v>
      </c>
      <c r="K672" t="s">
        <v>31</v>
      </c>
      <c r="L672">
        <v>59</v>
      </c>
      <c r="M672" t="str">
        <f t="shared" si="10"/>
        <v>Old age</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Young age</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 age</v>
      </c>
      <c r="N680" t="s">
        <v>18</v>
      </c>
    </row>
    <row r="681" spans="1:14" x14ac:dyDescent="0.3">
      <c r="A681">
        <v>21770</v>
      </c>
      <c r="B681" t="s">
        <v>32</v>
      </c>
      <c r="C681" t="s">
        <v>35</v>
      </c>
      <c r="D681" s="2">
        <v>60000</v>
      </c>
      <c r="E681">
        <v>4</v>
      </c>
      <c r="F681" t="s">
        <v>13</v>
      </c>
      <c r="G681" t="s">
        <v>28</v>
      </c>
      <c r="H681" t="s">
        <v>15</v>
      </c>
      <c r="I681">
        <v>2</v>
      </c>
      <c r="J681" t="s">
        <v>45</v>
      </c>
      <c r="K681" t="s">
        <v>31</v>
      </c>
      <c r="L681">
        <v>60</v>
      </c>
      <c r="M681" t="str">
        <f t="shared" si="10"/>
        <v>Old age</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Young age</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Young age</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Young age</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Young age</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Young age</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 age</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Young age</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45</v>
      </c>
      <c r="K707" t="s">
        <v>31</v>
      </c>
      <c r="L707">
        <v>59</v>
      </c>
      <c r="M707" t="str">
        <f t="shared" ref="M707:M770" si="11">IF(L707&gt;54, "Old age", IF(L707&gt;30, "Middle age", IF(L707&lt;31, "Young age")))</f>
        <v>Old age</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45</v>
      </c>
      <c r="K710" t="s">
        <v>31</v>
      </c>
      <c r="L710">
        <v>60</v>
      </c>
      <c r="M710" t="str">
        <f t="shared" si="11"/>
        <v>Old age</v>
      </c>
      <c r="N710" t="s">
        <v>18</v>
      </c>
    </row>
    <row r="711" spans="1:14" x14ac:dyDescent="0.3">
      <c r="A711">
        <v>23712</v>
      </c>
      <c r="B711" t="s">
        <v>33</v>
      </c>
      <c r="C711" t="s">
        <v>34</v>
      </c>
      <c r="D711" s="2">
        <v>70000</v>
      </c>
      <c r="E711">
        <v>2</v>
      </c>
      <c r="F711" t="s">
        <v>13</v>
      </c>
      <c r="G711" t="s">
        <v>28</v>
      </c>
      <c r="H711" t="s">
        <v>15</v>
      </c>
      <c r="I711">
        <v>1</v>
      </c>
      <c r="J711" t="s">
        <v>45</v>
      </c>
      <c r="K711" t="s">
        <v>31</v>
      </c>
      <c r="L711">
        <v>59</v>
      </c>
      <c r="M711" t="str">
        <f t="shared" si="11"/>
        <v>Old age</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45</v>
      </c>
      <c r="K713" t="s">
        <v>31</v>
      </c>
      <c r="L713">
        <v>58</v>
      </c>
      <c r="M713" t="str">
        <f t="shared" si="11"/>
        <v>Old age</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 age</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Young age</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 age</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Young age</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Young age</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45</v>
      </c>
      <c r="K741" t="s">
        <v>31</v>
      </c>
      <c r="L741">
        <v>55</v>
      </c>
      <c r="M741" t="str">
        <f t="shared" si="11"/>
        <v>Old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Young age</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Young age</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45</v>
      </c>
      <c r="K746" t="s">
        <v>31</v>
      </c>
      <c r="L746">
        <v>56</v>
      </c>
      <c r="M746" t="str">
        <f t="shared" si="11"/>
        <v>Old age</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45</v>
      </c>
      <c r="K748" t="s">
        <v>31</v>
      </c>
      <c r="L748">
        <v>56</v>
      </c>
      <c r="M748" t="str">
        <f t="shared" si="11"/>
        <v>Old age</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 age</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 age</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Young age</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 age</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45</v>
      </c>
      <c r="K763" t="s">
        <v>31</v>
      </c>
      <c r="L763">
        <v>59</v>
      </c>
      <c r="M763" t="str">
        <f t="shared" si="11"/>
        <v>Old age</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Young age</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 age</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 "Old age", IF(L771&gt;30, "Middle age", IF(L771&lt;31, "Young age")))</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 age</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Young age</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45</v>
      </c>
      <c r="K782" t="s">
        <v>31</v>
      </c>
      <c r="L782">
        <v>55</v>
      </c>
      <c r="M782" t="str">
        <f t="shared" si="12"/>
        <v>Old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Young age</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 age</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Young age</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 age</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 age</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Young age</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Young age</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 age</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Young age</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Young age</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Young age</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 age</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45</v>
      </c>
      <c r="K814" t="s">
        <v>31</v>
      </c>
      <c r="L814">
        <v>61</v>
      </c>
      <c r="M814" t="str">
        <f t="shared" si="12"/>
        <v>Old age</v>
      </c>
      <c r="N814" t="s">
        <v>18</v>
      </c>
    </row>
    <row r="815" spans="1:14" x14ac:dyDescent="0.3">
      <c r="A815">
        <v>25899</v>
      </c>
      <c r="B815" t="s">
        <v>32</v>
      </c>
      <c r="C815" t="s">
        <v>34</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 age</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Young age</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Young age</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Young age</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Young age</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 age</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 "Old age", IF(L835&gt;30, "Middle age", IF(L835&lt;31, "Young age")))</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Young age</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 age</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45</v>
      </c>
      <c r="K846" t="s">
        <v>31</v>
      </c>
      <c r="L846">
        <v>60</v>
      </c>
      <c r="M846" t="str">
        <f t="shared" si="13"/>
        <v>Old age</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 age</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Young age</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 age</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 age</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Young age</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45</v>
      </c>
      <c r="K868" t="s">
        <v>31</v>
      </c>
      <c r="L868">
        <v>55</v>
      </c>
      <c r="M868" t="str">
        <f t="shared" si="13"/>
        <v>Old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45</v>
      </c>
      <c r="K870" t="s">
        <v>31</v>
      </c>
      <c r="L870">
        <v>60</v>
      </c>
      <c r="M870" t="str">
        <f t="shared" si="13"/>
        <v>Old age</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45</v>
      </c>
      <c r="K873" t="s">
        <v>31</v>
      </c>
      <c r="L873">
        <v>55</v>
      </c>
      <c r="M873" t="str">
        <f t="shared" si="13"/>
        <v>Old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Young age</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 age</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 age</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 age</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 age</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 age</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 age</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 "Old age", IF(L899&gt;30, "Middle age", IF(L899&lt;31, "Young age")))</f>
        <v>Young age</v>
      </c>
      <c r="N899" t="s">
        <v>18</v>
      </c>
    </row>
    <row r="900" spans="1:14" x14ac:dyDescent="0.3">
      <c r="A900">
        <v>18066</v>
      </c>
      <c r="B900" t="s">
        <v>33</v>
      </c>
      <c r="C900" t="s">
        <v>35</v>
      </c>
      <c r="D900" s="2">
        <v>70000</v>
      </c>
      <c r="E900">
        <v>5</v>
      </c>
      <c r="F900" t="s">
        <v>13</v>
      </c>
      <c r="G900" t="s">
        <v>28</v>
      </c>
      <c r="H900" t="s">
        <v>15</v>
      </c>
      <c r="I900">
        <v>3</v>
      </c>
      <c r="J900" t="s">
        <v>45</v>
      </c>
      <c r="K900" t="s">
        <v>31</v>
      </c>
      <c r="L900">
        <v>60</v>
      </c>
      <c r="M900" t="str">
        <f t="shared" si="14"/>
        <v>Old age</v>
      </c>
      <c r="N900" t="s">
        <v>15</v>
      </c>
    </row>
    <row r="901" spans="1:14" x14ac:dyDescent="0.3">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 age</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45</v>
      </c>
      <c r="K909" t="s">
        <v>31</v>
      </c>
      <c r="L909">
        <v>63</v>
      </c>
      <c r="M909" t="str">
        <f t="shared" si="14"/>
        <v>Old age</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 age</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45</v>
      </c>
      <c r="K917" t="s">
        <v>31</v>
      </c>
      <c r="L917">
        <v>64</v>
      </c>
      <c r="M917" t="str">
        <f t="shared" si="14"/>
        <v>Old age</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45</v>
      </c>
      <c r="K921" t="s">
        <v>31</v>
      </c>
      <c r="L921">
        <v>61</v>
      </c>
      <c r="M921" t="str">
        <f t="shared" si="14"/>
        <v>Old age</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45</v>
      </c>
      <c r="K928" t="s">
        <v>31</v>
      </c>
      <c r="L928">
        <v>57</v>
      </c>
      <c r="M928" t="str">
        <f t="shared" si="14"/>
        <v>Old age</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Young age</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Young age</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 age</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 age</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Young age</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 age</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 age</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Young age</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Young age</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999" si="15">IF(L963&gt;54, "Old age", IF(L963&gt;30, "Middle age", IF(L963&lt;31, "Young age")))</f>
        <v>Old age</v>
      </c>
      <c r="N963" t="s">
        <v>18</v>
      </c>
    </row>
    <row r="964" spans="1:14" x14ac:dyDescent="0.3">
      <c r="A964">
        <v>16813</v>
      </c>
      <c r="B964" t="s">
        <v>32</v>
      </c>
      <c r="C964" t="s">
        <v>35</v>
      </c>
      <c r="D964" s="2">
        <v>60000</v>
      </c>
      <c r="E964">
        <v>2</v>
      </c>
      <c r="F964" t="s">
        <v>19</v>
      </c>
      <c r="G964" t="s">
        <v>21</v>
      </c>
      <c r="H964" t="s">
        <v>15</v>
      </c>
      <c r="I964">
        <v>2</v>
      </c>
      <c r="J964" t="s">
        <v>45</v>
      </c>
      <c r="K964" t="s">
        <v>31</v>
      </c>
      <c r="L964">
        <v>55</v>
      </c>
      <c r="M964" t="str">
        <f t="shared" si="15"/>
        <v>Old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 age</v>
      </c>
      <c r="N965" t="s">
        <v>15</v>
      </c>
    </row>
    <row r="966" spans="1:14" x14ac:dyDescent="0.3">
      <c r="A966">
        <v>27434</v>
      </c>
      <c r="B966" t="s">
        <v>33</v>
      </c>
      <c r="C966" t="s">
        <v>35</v>
      </c>
      <c r="D966" s="2">
        <v>70000</v>
      </c>
      <c r="E966">
        <v>4</v>
      </c>
      <c r="F966" t="s">
        <v>19</v>
      </c>
      <c r="G966" t="s">
        <v>21</v>
      </c>
      <c r="H966" t="s">
        <v>15</v>
      </c>
      <c r="I966">
        <v>1</v>
      </c>
      <c r="J966" t="s">
        <v>45</v>
      </c>
      <c r="K966" t="s">
        <v>31</v>
      </c>
      <c r="L966">
        <v>56</v>
      </c>
      <c r="M966" t="str">
        <f t="shared" si="15"/>
        <v>Old age</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 age</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Young age</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45</v>
      </c>
      <c r="K978" t="s">
        <v>31</v>
      </c>
      <c r="L978">
        <v>66</v>
      </c>
      <c r="M978" t="str">
        <f t="shared" si="15"/>
        <v>Old age</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 age</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45</v>
      </c>
      <c r="K988" t="s">
        <v>31</v>
      </c>
      <c r="L988">
        <v>60</v>
      </c>
      <c r="M988" t="str">
        <f t="shared" si="15"/>
        <v>Old age</v>
      </c>
      <c r="N988" t="s">
        <v>15</v>
      </c>
    </row>
    <row r="989" spans="1:14" x14ac:dyDescent="0.3">
      <c r="A989">
        <v>28972</v>
      </c>
      <c r="B989" t="s">
        <v>33</v>
      </c>
      <c r="C989" t="s">
        <v>34</v>
      </c>
      <c r="D989" s="2">
        <v>60000</v>
      </c>
      <c r="E989">
        <v>3</v>
      </c>
      <c r="F989" t="s">
        <v>30</v>
      </c>
      <c r="G989" t="s">
        <v>28</v>
      </c>
      <c r="H989" t="s">
        <v>15</v>
      </c>
      <c r="I989">
        <v>2</v>
      </c>
      <c r="J989" t="s">
        <v>45</v>
      </c>
      <c r="K989" t="s">
        <v>31</v>
      </c>
      <c r="L989">
        <v>66</v>
      </c>
      <c r="M989" t="str">
        <f t="shared" si="15"/>
        <v>Old age</v>
      </c>
      <c r="N989" t="s">
        <v>18</v>
      </c>
    </row>
    <row r="990" spans="1:14" x14ac:dyDescent="0.3">
      <c r="A990">
        <v>22730</v>
      </c>
      <c r="B990" t="s">
        <v>32</v>
      </c>
      <c r="C990" t="s">
        <v>35</v>
      </c>
      <c r="D990" s="2">
        <v>70000</v>
      </c>
      <c r="E990">
        <v>5</v>
      </c>
      <c r="F990" t="s">
        <v>13</v>
      </c>
      <c r="G990" t="s">
        <v>28</v>
      </c>
      <c r="H990" t="s">
        <v>15</v>
      </c>
      <c r="I990">
        <v>2</v>
      </c>
      <c r="J990" t="s">
        <v>45</v>
      </c>
      <c r="K990" t="s">
        <v>31</v>
      </c>
      <c r="L990">
        <v>63</v>
      </c>
      <c r="M990" t="str">
        <f t="shared" si="15"/>
        <v>Old age</v>
      </c>
      <c r="N990" t="s">
        <v>18</v>
      </c>
    </row>
    <row r="991" spans="1:14" x14ac:dyDescent="0.3">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Young age</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IF(L1000&gt;54, "Old age", IF(L1000&gt;30, "Middle age", IF(L1000&lt;31, "Young age")))</f>
        <v>Middle age</v>
      </c>
      <c r="N1000" t="s">
        <v>18</v>
      </c>
    </row>
    <row r="1001" spans="1:14" x14ac:dyDescent="0.3">
      <c r="A1001">
        <v>12121</v>
      </c>
      <c r="B1001" t="s">
        <v>33</v>
      </c>
      <c r="C1001" t="s">
        <v>35</v>
      </c>
      <c r="D1001" s="2">
        <v>60000</v>
      </c>
      <c r="E1001">
        <v>3</v>
      </c>
      <c r="F1001" t="s">
        <v>27</v>
      </c>
      <c r="G1001" t="s">
        <v>21</v>
      </c>
      <c r="H1001" t="s">
        <v>15</v>
      </c>
      <c r="I1001">
        <v>2</v>
      </c>
      <c r="J1001" t="s">
        <v>45</v>
      </c>
      <c r="K1001" t="s">
        <v>31</v>
      </c>
      <c r="L1001">
        <v>53</v>
      </c>
      <c r="M1001" t="str">
        <f t="shared" ref="M1001" si="16">IF(L1001&gt;54, "Old age", IF(L1001&gt;30, "Middle age", IF(L1001&lt;31, "Young age")))</f>
        <v>Middle age</v>
      </c>
      <c r="N1001" t="s">
        <v>15</v>
      </c>
    </row>
  </sheetData>
  <autoFilter ref="A1:N1001"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Zilphar Mbula</cp:lastModifiedBy>
  <cp:lastPrinted>2024-01-16T17:46:29Z</cp:lastPrinted>
  <dcterms:created xsi:type="dcterms:W3CDTF">2022-03-18T02:50:57Z</dcterms:created>
  <dcterms:modified xsi:type="dcterms:W3CDTF">2024-01-22T18:49:52Z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2024-01-14T10:51:09Z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ecea252b-90c9-4a3d-ae1b-2ed75c14a8f1</vt:lpwstr>
  </property>
  <property fmtid="{D5CDD505-2E9C-101B-9397-08002B2CF9AE}" pid="7" name="MSIP_Label_defa4170-0d19-0005-0004-bc88714345d2_ActionId">
    <vt:lpwstr>38227b8b-9b24-45c5-9fbf-e8256da0c038</vt:lpwstr>
  </property>
  <property fmtid="{D5CDD505-2E9C-101B-9397-08002B2CF9AE}" pid="8" name="MSIP_Label_defa4170-0d19-0005-0004-bc88714345d2_ContentBits">
    <vt:lpwstr>0</vt:lpwstr>
  </property>
</Properties>
</file>