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AVRIL  2023/"/>
    </mc:Choice>
  </mc:AlternateContent>
  <xr:revisionPtr revIDLastSave="29" documentId="8_{5A214276-D281-4CD8-8DDA-E53034B0E933}" xr6:coauthVersionLast="47" xr6:coauthVersionMax="47" xr10:uidLastSave="{63581410-23C5-4E00-BAB8-8D6C37D5789F}"/>
  <bookViews>
    <workbookView xWindow="-108" yWindow="-108" windowWidth="23256" windowHeight="12576" firstSheet="45" activeTab="48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02-04-23     à    16H        " sheetId="42" r:id="rId38"/>
    <sheet name="05 -04-23     à    16H        " sheetId="43" r:id="rId39"/>
    <sheet name="06 -04-23     à    16H     " sheetId="44" r:id="rId40"/>
    <sheet name="09 -04-23     à    16H     " sheetId="45" r:id="rId41"/>
    <sheet name="11 -04-23     à    16H      " sheetId="46" r:id="rId42"/>
    <sheet name="12 -04-23     à    16H      " sheetId="47" r:id="rId43"/>
    <sheet name="13 -04-23     à    16H     " sheetId="48" r:id="rId44"/>
    <sheet name="16 -04-23     à    16H      " sheetId="49" r:id="rId45"/>
    <sheet name="17 -04-23     à    16H       " sheetId="50" r:id="rId46"/>
    <sheet name="18 -04-23     à    16H      " sheetId="51" r:id="rId47"/>
    <sheet name="19 -04-23     à    16H       " sheetId="52" r:id="rId48"/>
    <sheet name="24-04-23     à    16H       " sheetId="54" r:id="rId49"/>
    <sheet name="FEUIL 1" sheetId="19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54" l="1"/>
  <c r="J20" i="54"/>
  <c r="I20" i="54"/>
  <c r="G20" i="54"/>
  <c r="F20" i="54"/>
  <c r="C20" i="54"/>
  <c r="U19" i="54"/>
  <c r="N19" i="54"/>
  <c r="L19" i="54"/>
  <c r="M19" i="54" s="1"/>
  <c r="H19" i="54"/>
  <c r="K19" i="54" s="1"/>
  <c r="V19" i="54" s="1"/>
  <c r="E19" i="54"/>
  <c r="O19" i="54" s="1"/>
  <c r="U18" i="54"/>
  <c r="N18" i="54"/>
  <c r="L18" i="54"/>
  <c r="M18" i="54" s="1"/>
  <c r="K18" i="54"/>
  <c r="V18" i="54" s="1"/>
  <c r="H18" i="54"/>
  <c r="E18" i="54"/>
  <c r="O18" i="54" s="1"/>
  <c r="U17" i="54"/>
  <c r="O17" i="54"/>
  <c r="N17" i="54"/>
  <c r="M17" i="54"/>
  <c r="L17" i="54"/>
  <c r="H17" i="54"/>
  <c r="K17" i="54" s="1"/>
  <c r="V17" i="54" s="1"/>
  <c r="E17" i="54"/>
  <c r="U16" i="54"/>
  <c r="N16" i="54"/>
  <c r="M16" i="54"/>
  <c r="L16" i="54"/>
  <c r="H16" i="54"/>
  <c r="K16" i="54" s="1"/>
  <c r="V16" i="54" s="1"/>
  <c r="E16" i="54"/>
  <c r="O16" i="54" s="1"/>
  <c r="U15" i="54"/>
  <c r="N15" i="54"/>
  <c r="O15" i="54" s="1"/>
  <c r="M15" i="54"/>
  <c r="L15" i="54"/>
  <c r="K15" i="54"/>
  <c r="V15" i="54" s="1"/>
  <c r="H15" i="54"/>
  <c r="E15" i="54"/>
  <c r="U14" i="54"/>
  <c r="V14" i="54" s="1"/>
  <c r="O14" i="54"/>
  <c r="N14" i="54"/>
  <c r="M14" i="54"/>
  <c r="L14" i="54"/>
  <c r="K14" i="54"/>
  <c r="H14" i="54"/>
  <c r="E14" i="54"/>
  <c r="U13" i="54"/>
  <c r="N13" i="54"/>
  <c r="O13" i="54" s="1"/>
  <c r="L13" i="54"/>
  <c r="M13" i="54" s="1"/>
  <c r="K13" i="54"/>
  <c r="V13" i="54" s="1"/>
  <c r="H13" i="54"/>
  <c r="E13" i="54"/>
  <c r="U12" i="54"/>
  <c r="N12" i="54"/>
  <c r="O12" i="54" s="1"/>
  <c r="M12" i="54"/>
  <c r="L12" i="54"/>
  <c r="K12" i="54"/>
  <c r="V12" i="54" s="1"/>
  <c r="H12" i="54"/>
  <c r="E12" i="54"/>
  <c r="V11" i="54"/>
  <c r="X11" i="54" s="1"/>
  <c r="U11" i="54"/>
  <c r="O11" i="54"/>
  <c r="N11" i="54"/>
  <c r="L11" i="54"/>
  <c r="M11" i="54" s="1"/>
  <c r="K11" i="54"/>
  <c r="E11" i="54"/>
  <c r="U10" i="54"/>
  <c r="N10" i="54"/>
  <c r="O10" i="54" s="1"/>
  <c r="L10" i="54"/>
  <c r="M10" i="54" s="1"/>
  <c r="H10" i="54"/>
  <c r="K10" i="54" s="1"/>
  <c r="E10" i="54"/>
  <c r="U9" i="54"/>
  <c r="N9" i="54"/>
  <c r="O9" i="54" s="1"/>
  <c r="L9" i="54"/>
  <c r="M9" i="54" s="1"/>
  <c r="K9" i="54"/>
  <c r="V9" i="54" s="1"/>
  <c r="H9" i="54"/>
  <c r="E9" i="54"/>
  <c r="U8" i="54"/>
  <c r="O8" i="54"/>
  <c r="N8" i="54"/>
  <c r="L8" i="54"/>
  <c r="M8" i="54" s="1"/>
  <c r="H8" i="54"/>
  <c r="K8" i="54" s="1"/>
  <c r="E8" i="54"/>
  <c r="U7" i="54"/>
  <c r="N7" i="54"/>
  <c r="L7" i="54"/>
  <c r="M7" i="54" s="1"/>
  <c r="H7" i="54"/>
  <c r="K7" i="54" s="1"/>
  <c r="V7" i="54" s="1"/>
  <c r="E7" i="54"/>
  <c r="O7" i="54" s="1"/>
  <c r="U6" i="54"/>
  <c r="N6" i="54"/>
  <c r="O6" i="54" s="1"/>
  <c r="M6" i="54"/>
  <c r="L6" i="54"/>
  <c r="H6" i="54"/>
  <c r="K6" i="54" s="1"/>
  <c r="E6" i="54"/>
  <c r="U5" i="54"/>
  <c r="N5" i="54"/>
  <c r="M5" i="54"/>
  <c r="L5" i="54"/>
  <c r="H5" i="54"/>
  <c r="K5" i="54" s="1"/>
  <c r="V5" i="54" s="1"/>
  <c r="E5" i="54"/>
  <c r="O5" i="54" s="1"/>
  <c r="U4" i="54"/>
  <c r="N4" i="54"/>
  <c r="O4" i="54" s="1"/>
  <c r="L4" i="54"/>
  <c r="M4" i="54" s="1"/>
  <c r="K4" i="54"/>
  <c r="V4" i="54" s="1"/>
  <c r="H4" i="54"/>
  <c r="E4" i="54"/>
  <c r="U3" i="54"/>
  <c r="N3" i="54"/>
  <c r="N20" i="54" s="1"/>
  <c r="O20" i="54" s="1"/>
  <c r="M3" i="54"/>
  <c r="L3" i="54"/>
  <c r="L20" i="54" s="1"/>
  <c r="H3" i="54"/>
  <c r="K3" i="54" s="1"/>
  <c r="E3" i="54"/>
  <c r="E20" i="54" s="1"/>
  <c r="V6" i="54" l="1"/>
  <c r="V10" i="54"/>
  <c r="W10" i="54" s="1"/>
  <c r="K20" i="54"/>
  <c r="V8" i="54"/>
  <c r="V3" i="54"/>
  <c r="W3" i="54" s="1"/>
  <c r="H20" i="54"/>
  <c r="X18" i="54"/>
  <c r="W18" i="54"/>
  <c r="X14" i="54"/>
  <c r="W14" i="54"/>
  <c r="W16" i="54"/>
  <c r="X16" i="54"/>
  <c r="W5" i="54"/>
  <c r="X5" i="54"/>
  <c r="X9" i="54"/>
  <c r="W9" i="54"/>
  <c r="X17" i="54"/>
  <c r="W17" i="54"/>
  <c r="X15" i="54"/>
  <c r="W15" i="54"/>
  <c r="V20" i="54"/>
  <c r="X12" i="54"/>
  <c r="W12" i="54"/>
  <c r="X6" i="54"/>
  <c r="W6" i="54"/>
  <c r="X19" i="54"/>
  <c r="W19" i="54"/>
  <c r="X7" i="54"/>
  <c r="W7" i="54"/>
  <c r="M20" i="54"/>
  <c r="X8" i="54"/>
  <c r="W8" i="54"/>
  <c r="X4" i="54"/>
  <c r="W4" i="54"/>
  <c r="W13" i="54"/>
  <c r="X13" i="54"/>
  <c r="W11" i="54"/>
  <c r="O3" i="54"/>
  <c r="X10" i="54"/>
  <c r="U20" i="52"/>
  <c r="J20" i="52"/>
  <c r="I20" i="52"/>
  <c r="G20" i="52"/>
  <c r="F20" i="52"/>
  <c r="C20" i="52"/>
  <c r="U19" i="52"/>
  <c r="N19" i="52"/>
  <c r="O19" i="52" s="1"/>
  <c r="L19" i="52"/>
  <c r="M19" i="52" s="1"/>
  <c r="H19" i="52"/>
  <c r="K19" i="52" s="1"/>
  <c r="V19" i="52" s="1"/>
  <c r="E19" i="52"/>
  <c r="U18" i="52"/>
  <c r="N18" i="52"/>
  <c r="L18" i="52"/>
  <c r="M18" i="52" s="1"/>
  <c r="K18" i="52"/>
  <c r="V18" i="52" s="1"/>
  <c r="H18" i="52"/>
  <c r="E18" i="52"/>
  <c r="U17" i="52"/>
  <c r="N17" i="52"/>
  <c r="O17" i="52" s="1"/>
  <c r="L17" i="52"/>
  <c r="M17" i="52" s="1"/>
  <c r="K17" i="52"/>
  <c r="V17" i="52" s="1"/>
  <c r="H17" i="52"/>
  <c r="E17" i="52"/>
  <c r="U16" i="52"/>
  <c r="N16" i="52"/>
  <c r="O16" i="52" s="1"/>
  <c r="M16" i="52"/>
  <c r="L16" i="52"/>
  <c r="H16" i="52"/>
  <c r="K16" i="52" s="1"/>
  <c r="V16" i="52" s="1"/>
  <c r="E16" i="52"/>
  <c r="U15" i="52"/>
  <c r="N15" i="52"/>
  <c r="O15" i="52" s="1"/>
  <c r="L15" i="52"/>
  <c r="M15" i="52" s="1"/>
  <c r="H15" i="52"/>
  <c r="K15" i="52" s="1"/>
  <c r="V15" i="52" s="1"/>
  <c r="E15" i="52"/>
  <c r="U14" i="52"/>
  <c r="O14" i="52"/>
  <c r="N14" i="52"/>
  <c r="L14" i="52"/>
  <c r="M14" i="52" s="1"/>
  <c r="K14" i="52"/>
  <c r="V14" i="52" s="1"/>
  <c r="H14" i="52"/>
  <c r="E14" i="52"/>
  <c r="U13" i="52"/>
  <c r="O13" i="52"/>
  <c r="N13" i="52"/>
  <c r="L13" i="52"/>
  <c r="M13" i="52" s="1"/>
  <c r="H13" i="52"/>
  <c r="K13" i="52" s="1"/>
  <c r="V13" i="52" s="1"/>
  <c r="E13" i="52"/>
  <c r="U12" i="52"/>
  <c r="N12" i="52"/>
  <c r="O12" i="52" s="1"/>
  <c r="M12" i="52"/>
  <c r="L12" i="52"/>
  <c r="H12" i="52"/>
  <c r="K12" i="52" s="1"/>
  <c r="V12" i="52" s="1"/>
  <c r="E12" i="52"/>
  <c r="U11" i="52"/>
  <c r="V11" i="52" s="1"/>
  <c r="N11" i="52"/>
  <c r="O11" i="52" s="1"/>
  <c r="M11" i="52"/>
  <c r="L11" i="52"/>
  <c r="K11" i="52"/>
  <c r="E11" i="52"/>
  <c r="U10" i="52"/>
  <c r="O10" i="52"/>
  <c r="N10" i="52"/>
  <c r="L10" i="52"/>
  <c r="M10" i="52" s="1"/>
  <c r="H10" i="52"/>
  <c r="K10" i="52" s="1"/>
  <c r="V10" i="52" s="1"/>
  <c r="E10" i="52"/>
  <c r="U9" i="52"/>
  <c r="N9" i="52"/>
  <c r="O9" i="52" s="1"/>
  <c r="M9" i="52"/>
  <c r="L9" i="52"/>
  <c r="H9" i="52"/>
  <c r="K9" i="52" s="1"/>
  <c r="V9" i="52" s="1"/>
  <c r="E9" i="52"/>
  <c r="U8" i="52"/>
  <c r="N8" i="52"/>
  <c r="O8" i="52" s="1"/>
  <c r="L8" i="52"/>
  <c r="M8" i="52" s="1"/>
  <c r="H8" i="52"/>
  <c r="K8" i="52" s="1"/>
  <c r="E8" i="52"/>
  <c r="U7" i="52"/>
  <c r="N7" i="52"/>
  <c r="M7" i="52"/>
  <c r="L7" i="52"/>
  <c r="K7" i="52"/>
  <c r="V7" i="52" s="1"/>
  <c r="H7" i="52"/>
  <c r="E7" i="52"/>
  <c r="O7" i="52" s="1"/>
  <c r="U6" i="52"/>
  <c r="N6" i="52"/>
  <c r="O6" i="52" s="1"/>
  <c r="L6" i="52"/>
  <c r="M6" i="52" s="1"/>
  <c r="K6" i="52"/>
  <c r="H6" i="52"/>
  <c r="E6" i="52"/>
  <c r="V5" i="52"/>
  <c r="W5" i="52" s="1"/>
  <c r="U5" i="52"/>
  <c r="N5" i="52"/>
  <c r="O5" i="52" s="1"/>
  <c r="M5" i="52"/>
  <c r="L5" i="52"/>
  <c r="K5" i="52"/>
  <c r="H5" i="52"/>
  <c r="E5" i="52"/>
  <c r="U4" i="52"/>
  <c r="N4" i="52"/>
  <c r="O4" i="52" s="1"/>
  <c r="L4" i="52"/>
  <c r="M4" i="52" s="1"/>
  <c r="H4" i="52"/>
  <c r="H20" i="52" s="1"/>
  <c r="E4" i="52"/>
  <c r="U3" i="52"/>
  <c r="O3" i="52"/>
  <c r="N3" i="52"/>
  <c r="L3" i="52"/>
  <c r="M3" i="52" s="1"/>
  <c r="K3" i="52"/>
  <c r="H3" i="52"/>
  <c r="E3" i="52"/>
  <c r="E20" i="52" s="1"/>
  <c r="U20" i="51"/>
  <c r="J20" i="51"/>
  <c r="I20" i="51"/>
  <c r="G20" i="51"/>
  <c r="F20" i="51"/>
  <c r="C20" i="51"/>
  <c r="U19" i="51"/>
  <c r="N19" i="51"/>
  <c r="O19" i="51" s="1"/>
  <c r="L19" i="51"/>
  <c r="M19" i="51" s="1"/>
  <c r="H19" i="51"/>
  <c r="K19" i="51" s="1"/>
  <c r="V19" i="51" s="1"/>
  <c r="E19" i="51"/>
  <c r="U18" i="51"/>
  <c r="N18" i="51"/>
  <c r="O18" i="51" s="1"/>
  <c r="M18" i="51"/>
  <c r="L18" i="51"/>
  <c r="H18" i="51"/>
  <c r="K18" i="51" s="1"/>
  <c r="V18" i="51" s="1"/>
  <c r="E18" i="51"/>
  <c r="U17" i="51"/>
  <c r="N17" i="51"/>
  <c r="L17" i="51"/>
  <c r="M17" i="51" s="1"/>
  <c r="H17" i="51"/>
  <c r="K17" i="51" s="1"/>
  <c r="V17" i="51" s="1"/>
  <c r="E17" i="51"/>
  <c r="O17" i="51" s="1"/>
  <c r="U16" i="51"/>
  <c r="N16" i="51"/>
  <c r="O16" i="51" s="1"/>
  <c r="L16" i="51"/>
  <c r="M16" i="51" s="1"/>
  <c r="K16" i="51"/>
  <c r="V16" i="51" s="1"/>
  <c r="H16" i="51"/>
  <c r="E16" i="51"/>
  <c r="U15" i="51"/>
  <c r="N15" i="51"/>
  <c r="O15" i="51" s="1"/>
  <c r="M15" i="51"/>
  <c r="L15" i="51"/>
  <c r="H15" i="51"/>
  <c r="K15" i="51" s="1"/>
  <c r="V15" i="51" s="1"/>
  <c r="E15" i="51"/>
  <c r="U14" i="51"/>
  <c r="N14" i="51"/>
  <c r="O14" i="51" s="1"/>
  <c r="L14" i="51"/>
  <c r="M14" i="51" s="1"/>
  <c r="H14" i="51"/>
  <c r="K14" i="51" s="1"/>
  <c r="V14" i="51" s="1"/>
  <c r="E14" i="51"/>
  <c r="U13" i="51"/>
  <c r="V13" i="51" s="1"/>
  <c r="N13" i="51"/>
  <c r="O13" i="51" s="1"/>
  <c r="L13" i="51"/>
  <c r="M13" i="51" s="1"/>
  <c r="K13" i="51"/>
  <c r="H13" i="51"/>
  <c r="E13" i="51"/>
  <c r="U12" i="51"/>
  <c r="O12" i="51"/>
  <c r="N12" i="51"/>
  <c r="L12" i="51"/>
  <c r="M12" i="51" s="1"/>
  <c r="H12" i="51"/>
  <c r="K12" i="51" s="1"/>
  <c r="V12" i="51" s="1"/>
  <c r="E12" i="51"/>
  <c r="U11" i="51"/>
  <c r="N11" i="51"/>
  <c r="O11" i="51" s="1"/>
  <c r="L11" i="51"/>
  <c r="M11" i="51" s="1"/>
  <c r="K11" i="51"/>
  <c r="V11" i="51" s="1"/>
  <c r="E11" i="51"/>
  <c r="U10" i="51"/>
  <c r="N10" i="51"/>
  <c r="O10" i="51" s="1"/>
  <c r="L10" i="51"/>
  <c r="M10" i="51" s="1"/>
  <c r="K10" i="51"/>
  <c r="H10" i="51"/>
  <c r="E10" i="51"/>
  <c r="U9" i="51"/>
  <c r="O9" i="51"/>
  <c r="N9" i="51"/>
  <c r="L9" i="51"/>
  <c r="M9" i="51" s="1"/>
  <c r="H9" i="51"/>
  <c r="K9" i="51" s="1"/>
  <c r="V9" i="51" s="1"/>
  <c r="E9" i="51"/>
  <c r="U8" i="51"/>
  <c r="N8" i="51"/>
  <c r="O8" i="51" s="1"/>
  <c r="L8" i="51"/>
  <c r="M8" i="51" s="1"/>
  <c r="H8" i="51"/>
  <c r="K8" i="51" s="1"/>
  <c r="E8" i="51"/>
  <c r="U7" i="51"/>
  <c r="N7" i="51"/>
  <c r="O7" i="51" s="1"/>
  <c r="M7" i="51"/>
  <c r="L7" i="51"/>
  <c r="H7" i="51"/>
  <c r="K7" i="51" s="1"/>
  <c r="V7" i="51" s="1"/>
  <c r="E7" i="51"/>
  <c r="U6" i="51"/>
  <c r="N6" i="51"/>
  <c r="L6" i="51"/>
  <c r="M6" i="51" s="1"/>
  <c r="H6" i="51"/>
  <c r="K6" i="51" s="1"/>
  <c r="V6" i="51" s="1"/>
  <c r="E6" i="51"/>
  <c r="O6" i="51" s="1"/>
  <c r="U5" i="51"/>
  <c r="N5" i="51"/>
  <c r="O5" i="51" s="1"/>
  <c r="L5" i="51"/>
  <c r="K5" i="51"/>
  <c r="V5" i="51" s="1"/>
  <c r="H5" i="51"/>
  <c r="E5" i="51"/>
  <c r="U4" i="51"/>
  <c r="N4" i="51"/>
  <c r="O4" i="51" s="1"/>
  <c r="L4" i="51"/>
  <c r="M4" i="51" s="1"/>
  <c r="H4" i="51"/>
  <c r="K4" i="51" s="1"/>
  <c r="V4" i="51" s="1"/>
  <c r="E4" i="51"/>
  <c r="U3" i="51"/>
  <c r="N3" i="51"/>
  <c r="O3" i="51" s="1"/>
  <c r="L3" i="51"/>
  <c r="M3" i="51" s="1"/>
  <c r="H3" i="51"/>
  <c r="K3" i="51" s="1"/>
  <c r="E3" i="51"/>
  <c r="E20" i="51" s="1"/>
  <c r="X3" i="54" l="1"/>
  <c r="V8" i="52"/>
  <c r="V6" i="52"/>
  <c r="N20" i="52"/>
  <c r="O18" i="52"/>
  <c r="X10" i="52"/>
  <c r="W10" i="52"/>
  <c r="W18" i="52"/>
  <c r="X18" i="52"/>
  <c r="X15" i="52"/>
  <c r="W15" i="52"/>
  <c r="W6" i="52"/>
  <c r="X6" i="52"/>
  <c r="X14" i="52"/>
  <c r="W14" i="52"/>
  <c r="W9" i="52"/>
  <c r="X9" i="52"/>
  <c r="X11" i="52"/>
  <c r="W11" i="52"/>
  <c r="X13" i="52"/>
  <c r="W13" i="52"/>
  <c r="X17" i="52"/>
  <c r="W17" i="52"/>
  <c r="X8" i="52"/>
  <c r="W8" i="52"/>
  <c r="X12" i="52"/>
  <c r="W12" i="52"/>
  <c r="W16" i="52"/>
  <c r="X16" i="52"/>
  <c r="M20" i="52"/>
  <c r="O20" i="52"/>
  <c r="X7" i="52"/>
  <c r="W7" i="52"/>
  <c r="X19" i="52"/>
  <c r="W19" i="52"/>
  <c r="V3" i="52"/>
  <c r="X5" i="52"/>
  <c r="L20" i="52"/>
  <c r="K4" i="52"/>
  <c r="V4" i="52" s="1"/>
  <c r="V8" i="51"/>
  <c r="L20" i="51"/>
  <c r="V10" i="51"/>
  <c r="W5" i="51"/>
  <c r="X5" i="51"/>
  <c r="W8" i="51"/>
  <c r="X8" i="51"/>
  <c r="X13" i="51"/>
  <c r="W13" i="51"/>
  <c r="W11" i="51"/>
  <c r="X11" i="51"/>
  <c r="X18" i="51"/>
  <c r="W18" i="51"/>
  <c r="X4" i="51"/>
  <c r="W4" i="51"/>
  <c r="W7" i="51"/>
  <c r="X7" i="51"/>
  <c r="W14" i="51"/>
  <c r="X14" i="51"/>
  <c r="W17" i="51"/>
  <c r="X17" i="51"/>
  <c r="X9" i="51"/>
  <c r="W9" i="51"/>
  <c r="W12" i="51"/>
  <c r="X12" i="51"/>
  <c r="W16" i="51"/>
  <c r="X16" i="51"/>
  <c r="X19" i="51"/>
  <c r="W19" i="51"/>
  <c r="K20" i="51"/>
  <c r="V20" i="51" s="1"/>
  <c r="V3" i="51"/>
  <c r="X6" i="51"/>
  <c r="W6" i="51"/>
  <c r="X10" i="51"/>
  <c r="W10" i="51"/>
  <c r="X15" i="51"/>
  <c r="W15" i="51"/>
  <c r="N20" i="51"/>
  <c r="O20" i="51" s="1"/>
  <c r="M5" i="51"/>
  <c r="M20" i="51" s="1"/>
  <c r="H20" i="51"/>
  <c r="U20" i="50"/>
  <c r="J20" i="50"/>
  <c r="I20" i="50"/>
  <c r="G20" i="50"/>
  <c r="F20" i="50"/>
  <c r="C20" i="50"/>
  <c r="U19" i="50"/>
  <c r="N19" i="50"/>
  <c r="O19" i="50" s="1"/>
  <c r="L19" i="50"/>
  <c r="M19" i="50" s="1"/>
  <c r="H19" i="50"/>
  <c r="K19" i="50" s="1"/>
  <c r="V19" i="50" s="1"/>
  <c r="E19" i="50"/>
  <c r="U18" i="50"/>
  <c r="N18" i="50"/>
  <c r="L18" i="50"/>
  <c r="M18" i="50" s="1"/>
  <c r="H18" i="50"/>
  <c r="K18" i="50" s="1"/>
  <c r="V18" i="50" s="1"/>
  <c r="E18" i="50"/>
  <c r="O18" i="50" s="1"/>
  <c r="U17" i="50"/>
  <c r="O17" i="50"/>
  <c r="N17" i="50"/>
  <c r="L17" i="50"/>
  <c r="M17" i="50" s="1"/>
  <c r="H17" i="50"/>
  <c r="K17" i="50" s="1"/>
  <c r="V17" i="50" s="1"/>
  <c r="E17" i="50"/>
  <c r="U16" i="50"/>
  <c r="O16" i="50"/>
  <c r="N16" i="50"/>
  <c r="M16" i="50"/>
  <c r="L16" i="50"/>
  <c r="H16" i="50"/>
  <c r="K16" i="50" s="1"/>
  <c r="V16" i="50" s="1"/>
  <c r="E16" i="50"/>
  <c r="U15" i="50"/>
  <c r="N15" i="50"/>
  <c r="O15" i="50" s="1"/>
  <c r="M15" i="50"/>
  <c r="L15" i="50"/>
  <c r="H15" i="50"/>
  <c r="K15" i="50" s="1"/>
  <c r="V15" i="50" s="1"/>
  <c r="E15" i="50"/>
  <c r="U14" i="50"/>
  <c r="N14" i="50"/>
  <c r="O14" i="50" s="1"/>
  <c r="M14" i="50"/>
  <c r="L14" i="50"/>
  <c r="K14" i="50"/>
  <c r="V14" i="50" s="1"/>
  <c r="H14" i="50"/>
  <c r="E14" i="50"/>
  <c r="U13" i="50"/>
  <c r="N13" i="50"/>
  <c r="O13" i="50" s="1"/>
  <c r="L13" i="50"/>
  <c r="M13" i="50" s="1"/>
  <c r="K13" i="50"/>
  <c r="V13" i="50" s="1"/>
  <c r="H13" i="50"/>
  <c r="E13" i="50"/>
  <c r="U12" i="50"/>
  <c r="N12" i="50"/>
  <c r="O12" i="50" s="1"/>
  <c r="L12" i="50"/>
  <c r="M12" i="50" s="1"/>
  <c r="K12" i="50"/>
  <c r="V12" i="50" s="1"/>
  <c r="H12" i="50"/>
  <c r="E12" i="50"/>
  <c r="V11" i="50"/>
  <c r="X11" i="50" s="1"/>
  <c r="U11" i="50"/>
  <c r="N11" i="50"/>
  <c r="O11" i="50" s="1"/>
  <c r="L11" i="50"/>
  <c r="M11" i="50" s="1"/>
  <c r="K11" i="50"/>
  <c r="E11" i="50"/>
  <c r="U10" i="50"/>
  <c r="N10" i="50"/>
  <c r="O10" i="50" s="1"/>
  <c r="L10" i="50"/>
  <c r="M10" i="50" s="1"/>
  <c r="K10" i="50"/>
  <c r="V10" i="50" s="1"/>
  <c r="H10" i="50"/>
  <c r="E10" i="50"/>
  <c r="U9" i="50"/>
  <c r="N9" i="50"/>
  <c r="O9" i="50" s="1"/>
  <c r="L9" i="50"/>
  <c r="M9" i="50" s="1"/>
  <c r="K9" i="50"/>
  <c r="V9" i="50" s="1"/>
  <c r="H9" i="50"/>
  <c r="E9" i="50"/>
  <c r="U8" i="50"/>
  <c r="N8" i="50"/>
  <c r="O8" i="50" s="1"/>
  <c r="L8" i="50"/>
  <c r="M8" i="50" s="1"/>
  <c r="H8" i="50"/>
  <c r="K8" i="50" s="1"/>
  <c r="V8" i="50" s="1"/>
  <c r="E8" i="50"/>
  <c r="U7" i="50"/>
  <c r="N7" i="50"/>
  <c r="L7" i="50"/>
  <c r="M7" i="50" s="1"/>
  <c r="H7" i="50"/>
  <c r="K7" i="50" s="1"/>
  <c r="V7" i="50" s="1"/>
  <c r="E7" i="50"/>
  <c r="O7" i="50" s="1"/>
  <c r="U6" i="50"/>
  <c r="O6" i="50"/>
  <c r="N6" i="50"/>
  <c r="L6" i="50"/>
  <c r="M6" i="50" s="1"/>
  <c r="H6" i="50"/>
  <c r="K6" i="50" s="1"/>
  <c r="V6" i="50" s="1"/>
  <c r="E6" i="50"/>
  <c r="U5" i="50"/>
  <c r="O5" i="50"/>
  <c r="N5" i="50"/>
  <c r="M5" i="50"/>
  <c r="L5" i="50"/>
  <c r="H5" i="50"/>
  <c r="K5" i="50" s="1"/>
  <c r="V5" i="50" s="1"/>
  <c r="E5" i="50"/>
  <c r="U4" i="50"/>
  <c r="N4" i="50"/>
  <c r="O4" i="50" s="1"/>
  <c r="M4" i="50"/>
  <c r="L4" i="50"/>
  <c r="H4" i="50"/>
  <c r="K4" i="50" s="1"/>
  <c r="E4" i="50"/>
  <c r="U3" i="50"/>
  <c r="N3" i="50"/>
  <c r="O3" i="50" s="1"/>
  <c r="M3" i="50"/>
  <c r="L3" i="50"/>
  <c r="L20" i="50" s="1"/>
  <c r="H3" i="50"/>
  <c r="E3" i="50"/>
  <c r="E20" i="50" s="1"/>
  <c r="U20" i="49"/>
  <c r="J20" i="49"/>
  <c r="I20" i="49"/>
  <c r="G20" i="49"/>
  <c r="F20" i="49"/>
  <c r="C20" i="49"/>
  <c r="U19" i="49"/>
  <c r="N19" i="49"/>
  <c r="O19" i="49" s="1"/>
  <c r="L19" i="49"/>
  <c r="M19" i="49" s="1"/>
  <c r="H19" i="49"/>
  <c r="K19" i="49" s="1"/>
  <c r="V19" i="49" s="1"/>
  <c r="E19" i="49"/>
  <c r="U18" i="49"/>
  <c r="V18" i="49" s="1"/>
  <c r="N18" i="49"/>
  <c r="O18" i="49" s="1"/>
  <c r="M18" i="49"/>
  <c r="L18" i="49"/>
  <c r="K18" i="49"/>
  <c r="H18" i="49"/>
  <c r="E18" i="49"/>
  <c r="U17" i="49"/>
  <c r="N17" i="49"/>
  <c r="O17" i="49" s="1"/>
  <c r="L17" i="49"/>
  <c r="M17" i="49" s="1"/>
  <c r="H17" i="49"/>
  <c r="K17" i="49" s="1"/>
  <c r="V17" i="49" s="1"/>
  <c r="E17" i="49"/>
  <c r="U16" i="49"/>
  <c r="N16" i="49"/>
  <c r="O16" i="49" s="1"/>
  <c r="L16" i="49"/>
  <c r="M16" i="49" s="1"/>
  <c r="K16" i="49"/>
  <c r="V16" i="49" s="1"/>
  <c r="H16" i="49"/>
  <c r="E16" i="49"/>
  <c r="U15" i="49"/>
  <c r="N15" i="49"/>
  <c r="O15" i="49" s="1"/>
  <c r="L15" i="49"/>
  <c r="M15" i="49" s="1"/>
  <c r="H15" i="49"/>
  <c r="K15" i="49" s="1"/>
  <c r="V15" i="49" s="1"/>
  <c r="E15" i="49"/>
  <c r="U14" i="49"/>
  <c r="N14" i="49"/>
  <c r="L14" i="49"/>
  <c r="M14" i="49" s="1"/>
  <c r="H14" i="49"/>
  <c r="K14" i="49" s="1"/>
  <c r="V14" i="49" s="1"/>
  <c r="E14" i="49"/>
  <c r="O14" i="49" s="1"/>
  <c r="U13" i="49"/>
  <c r="N13" i="49"/>
  <c r="O13" i="49" s="1"/>
  <c r="L13" i="49"/>
  <c r="M13" i="49" s="1"/>
  <c r="H13" i="49"/>
  <c r="K13" i="49" s="1"/>
  <c r="V13" i="49" s="1"/>
  <c r="E13" i="49"/>
  <c r="U12" i="49"/>
  <c r="O12" i="49"/>
  <c r="N12" i="49"/>
  <c r="L12" i="49"/>
  <c r="M12" i="49" s="1"/>
  <c r="H12" i="49"/>
  <c r="K12" i="49" s="1"/>
  <c r="V12" i="49" s="1"/>
  <c r="E12" i="49"/>
  <c r="U11" i="49"/>
  <c r="N11" i="49"/>
  <c r="O11" i="49" s="1"/>
  <c r="L11" i="49"/>
  <c r="M11" i="49" s="1"/>
  <c r="K11" i="49"/>
  <c r="V11" i="49" s="1"/>
  <c r="E11" i="49"/>
  <c r="U10" i="49"/>
  <c r="N10" i="49"/>
  <c r="O10" i="49" s="1"/>
  <c r="L10" i="49"/>
  <c r="M10" i="49" s="1"/>
  <c r="H10" i="49"/>
  <c r="K10" i="49" s="1"/>
  <c r="V10" i="49" s="1"/>
  <c r="E10" i="49"/>
  <c r="U9" i="49"/>
  <c r="O9" i="49"/>
  <c r="N9" i="49"/>
  <c r="L9" i="49"/>
  <c r="M9" i="49" s="1"/>
  <c r="H9" i="49"/>
  <c r="K9" i="49" s="1"/>
  <c r="V9" i="49" s="1"/>
  <c r="E9" i="49"/>
  <c r="U8" i="49"/>
  <c r="N8" i="49"/>
  <c r="O8" i="49" s="1"/>
  <c r="L8" i="49"/>
  <c r="M8" i="49" s="1"/>
  <c r="H8" i="49"/>
  <c r="K8" i="49" s="1"/>
  <c r="V8" i="49" s="1"/>
  <c r="E8" i="49"/>
  <c r="U7" i="49"/>
  <c r="N7" i="49"/>
  <c r="O7" i="49" s="1"/>
  <c r="M7" i="49"/>
  <c r="L7" i="49"/>
  <c r="H7" i="49"/>
  <c r="K7" i="49" s="1"/>
  <c r="V7" i="49" s="1"/>
  <c r="E7" i="49"/>
  <c r="U6" i="49"/>
  <c r="N6" i="49"/>
  <c r="O6" i="49" s="1"/>
  <c r="L6" i="49"/>
  <c r="M6" i="49" s="1"/>
  <c r="H6" i="49"/>
  <c r="K6" i="49" s="1"/>
  <c r="V6" i="49" s="1"/>
  <c r="E6" i="49"/>
  <c r="U5" i="49"/>
  <c r="N5" i="49"/>
  <c r="O5" i="49" s="1"/>
  <c r="L5" i="49"/>
  <c r="M5" i="49" s="1"/>
  <c r="K5" i="49"/>
  <c r="V5" i="49" s="1"/>
  <c r="H5" i="49"/>
  <c r="E5" i="49"/>
  <c r="U4" i="49"/>
  <c r="N4" i="49"/>
  <c r="O4" i="49" s="1"/>
  <c r="L4" i="49"/>
  <c r="M4" i="49" s="1"/>
  <c r="H4" i="49"/>
  <c r="K4" i="49" s="1"/>
  <c r="V4" i="49" s="1"/>
  <c r="E4" i="49"/>
  <c r="U3" i="49"/>
  <c r="N3" i="49"/>
  <c r="O3" i="49" s="1"/>
  <c r="L3" i="49"/>
  <c r="M3" i="49" s="1"/>
  <c r="M20" i="49" s="1"/>
  <c r="H3" i="49"/>
  <c r="H20" i="49" s="1"/>
  <c r="E3" i="49"/>
  <c r="E20" i="49" s="1"/>
  <c r="U20" i="48"/>
  <c r="J20" i="48"/>
  <c r="I20" i="48"/>
  <c r="G20" i="48"/>
  <c r="F20" i="48"/>
  <c r="C20" i="48"/>
  <c r="U19" i="48"/>
  <c r="N19" i="48"/>
  <c r="O19" i="48" s="1"/>
  <c r="L19" i="48"/>
  <c r="M19" i="48" s="1"/>
  <c r="H19" i="48"/>
  <c r="K19" i="48" s="1"/>
  <c r="V19" i="48" s="1"/>
  <c r="E19" i="48"/>
  <c r="U18" i="48"/>
  <c r="N18" i="48"/>
  <c r="O18" i="48" s="1"/>
  <c r="M18" i="48"/>
  <c r="L18" i="48"/>
  <c r="H18" i="48"/>
  <c r="K18" i="48" s="1"/>
  <c r="V18" i="48" s="1"/>
  <c r="E18" i="48"/>
  <c r="U17" i="48"/>
  <c r="N17" i="48"/>
  <c r="O17" i="48" s="1"/>
  <c r="L17" i="48"/>
  <c r="M17" i="48" s="1"/>
  <c r="H17" i="48"/>
  <c r="K17" i="48" s="1"/>
  <c r="V17" i="48" s="1"/>
  <c r="E17" i="48"/>
  <c r="U16" i="48"/>
  <c r="N16" i="48"/>
  <c r="O16" i="48" s="1"/>
  <c r="L16" i="48"/>
  <c r="M16" i="48" s="1"/>
  <c r="K16" i="48"/>
  <c r="V16" i="48" s="1"/>
  <c r="H16" i="48"/>
  <c r="E16" i="48"/>
  <c r="U15" i="48"/>
  <c r="N15" i="48"/>
  <c r="O15" i="48" s="1"/>
  <c r="L15" i="48"/>
  <c r="M15" i="48" s="1"/>
  <c r="H15" i="48"/>
  <c r="K15" i="48" s="1"/>
  <c r="V15" i="48" s="1"/>
  <c r="E15" i="48"/>
  <c r="U14" i="48"/>
  <c r="N14" i="48"/>
  <c r="L14" i="48"/>
  <c r="M14" i="48" s="1"/>
  <c r="H14" i="48"/>
  <c r="K14" i="48" s="1"/>
  <c r="V14" i="48" s="1"/>
  <c r="E14" i="48"/>
  <c r="U13" i="48"/>
  <c r="N13" i="48"/>
  <c r="O13" i="48" s="1"/>
  <c r="L13" i="48"/>
  <c r="M13" i="48" s="1"/>
  <c r="H13" i="48"/>
  <c r="K13" i="48" s="1"/>
  <c r="V13" i="48" s="1"/>
  <c r="E13" i="48"/>
  <c r="U12" i="48"/>
  <c r="O12" i="48"/>
  <c r="N12" i="48"/>
  <c r="L12" i="48"/>
  <c r="M12" i="48" s="1"/>
  <c r="H12" i="48"/>
  <c r="K12" i="48" s="1"/>
  <c r="V12" i="48" s="1"/>
  <c r="E12" i="48"/>
  <c r="U11" i="48"/>
  <c r="N11" i="48"/>
  <c r="O11" i="48" s="1"/>
  <c r="L11" i="48"/>
  <c r="M11" i="48" s="1"/>
  <c r="K11" i="48"/>
  <c r="V11" i="48" s="1"/>
  <c r="E11" i="48"/>
  <c r="U10" i="48"/>
  <c r="N10" i="48"/>
  <c r="O10" i="48" s="1"/>
  <c r="L10" i="48"/>
  <c r="M10" i="48" s="1"/>
  <c r="H10" i="48"/>
  <c r="K10" i="48" s="1"/>
  <c r="E10" i="48"/>
  <c r="U9" i="48"/>
  <c r="O9" i="48"/>
  <c r="N9" i="48"/>
  <c r="L9" i="48"/>
  <c r="M9" i="48" s="1"/>
  <c r="H9" i="48"/>
  <c r="K9" i="48" s="1"/>
  <c r="V9" i="48" s="1"/>
  <c r="E9" i="48"/>
  <c r="U8" i="48"/>
  <c r="N8" i="48"/>
  <c r="L8" i="48"/>
  <c r="M8" i="48" s="1"/>
  <c r="H8" i="48"/>
  <c r="K8" i="48" s="1"/>
  <c r="E8" i="48"/>
  <c r="U7" i="48"/>
  <c r="N7" i="48"/>
  <c r="O7" i="48" s="1"/>
  <c r="M7" i="48"/>
  <c r="L7" i="48"/>
  <c r="H7" i="48"/>
  <c r="K7" i="48" s="1"/>
  <c r="V7" i="48" s="1"/>
  <c r="E7" i="48"/>
  <c r="U6" i="48"/>
  <c r="N6" i="48"/>
  <c r="O6" i="48" s="1"/>
  <c r="L6" i="48"/>
  <c r="M6" i="48" s="1"/>
  <c r="H6" i="48"/>
  <c r="K6" i="48" s="1"/>
  <c r="V6" i="48" s="1"/>
  <c r="E6" i="48"/>
  <c r="U5" i="48"/>
  <c r="N5" i="48"/>
  <c r="O5" i="48" s="1"/>
  <c r="L5" i="48"/>
  <c r="M5" i="48" s="1"/>
  <c r="K5" i="48"/>
  <c r="V5" i="48" s="1"/>
  <c r="H5" i="48"/>
  <c r="E5" i="48"/>
  <c r="U4" i="48"/>
  <c r="N4" i="48"/>
  <c r="O4" i="48" s="1"/>
  <c r="L4" i="48"/>
  <c r="M4" i="48" s="1"/>
  <c r="H4" i="48"/>
  <c r="K4" i="48" s="1"/>
  <c r="V4" i="48" s="1"/>
  <c r="E4" i="48"/>
  <c r="U3" i="48"/>
  <c r="N3" i="48"/>
  <c r="L3" i="48"/>
  <c r="M3" i="48" s="1"/>
  <c r="M20" i="48" s="1"/>
  <c r="H3" i="48"/>
  <c r="H20" i="48" s="1"/>
  <c r="E3" i="48"/>
  <c r="U20" i="47"/>
  <c r="J20" i="47"/>
  <c r="I20" i="47"/>
  <c r="G20" i="47"/>
  <c r="F20" i="47"/>
  <c r="C20" i="47"/>
  <c r="U19" i="47"/>
  <c r="N19" i="47"/>
  <c r="O19" i="47" s="1"/>
  <c r="L19" i="47"/>
  <c r="M19" i="47" s="1"/>
  <c r="H19" i="47"/>
  <c r="K19" i="47" s="1"/>
  <c r="V19" i="47" s="1"/>
  <c r="E19" i="47"/>
  <c r="U18" i="47"/>
  <c r="N18" i="47"/>
  <c r="O18" i="47" s="1"/>
  <c r="L18" i="47"/>
  <c r="M18" i="47" s="1"/>
  <c r="H18" i="47"/>
  <c r="K18" i="47" s="1"/>
  <c r="V18" i="47" s="1"/>
  <c r="E18" i="47"/>
  <c r="U17" i="47"/>
  <c r="N17" i="47"/>
  <c r="L17" i="47"/>
  <c r="M17" i="47" s="1"/>
  <c r="H17" i="47"/>
  <c r="K17" i="47" s="1"/>
  <c r="V17" i="47" s="1"/>
  <c r="E17" i="47"/>
  <c r="O17" i="47" s="1"/>
  <c r="U16" i="47"/>
  <c r="N16" i="47"/>
  <c r="O16" i="47" s="1"/>
  <c r="M16" i="47"/>
  <c r="L16" i="47"/>
  <c r="K16" i="47"/>
  <c r="V16" i="47" s="1"/>
  <c r="H16" i="47"/>
  <c r="E16" i="47"/>
  <c r="U15" i="47"/>
  <c r="N15" i="47"/>
  <c r="O15" i="47" s="1"/>
  <c r="M15" i="47"/>
  <c r="L15" i="47"/>
  <c r="H15" i="47"/>
  <c r="K15" i="47" s="1"/>
  <c r="V15" i="47" s="1"/>
  <c r="E15" i="47"/>
  <c r="V14" i="47"/>
  <c r="X14" i="47" s="1"/>
  <c r="U14" i="47"/>
  <c r="N14" i="47"/>
  <c r="O14" i="47" s="1"/>
  <c r="L14" i="47"/>
  <c r="M14" i="47" s="1"/>
  <c r="K14" i="47"/>
  <c r="H14" i="47"/>
  <c r="E14" i="47"/>
  <c r="U13" i="47"/>
  <c r="N13" i="47"/>
  <c r="O13" i="47" s="1"/>
  <c r="L13" i="47"/>
  <c r="M13" i="47" s="1"/>
  <c r="K13" i="47"/>
  <c r="V13" i="47" s="1"/>
  <c r="H13" i="47"/>
  <c r="E13" i="47"/>
  <c r="U12" i="47"/>
  <c r="O12" i="47"/>
  <c r="N12" i="47"/>
  <c r="L12" i="47"/>
  <c r="M12" i="47" s="1"/>
  <c r="H12" i="47"/>
  <c r="K12" i="47" s="1"/>
  <c r="V12" i="47" s="1"/>
  <c r="E12" i="47"/>
  <c r="W11" i="47"/>
  <c r="V11" i="47"/>
  <c r="X11" i="47" s="1"/>
  <c r="U11" i="47"/>
  <c r="N11" i="47"/>
  <c r="O11" i="47" s="1"/>
  <c r="L11" i="47"/>
  <c r="M11" i="47" s="1"/>
  <c r="K11" i="47"/>
  <c r="E11" i="47"/>
  <c r="U10" i="47"/>
  <c r="N10" i="47"/>
  <c r="O10" i="47" s="1"/>
  <c r="L10" i="47"/>
  <c r="M10" i="47" s="1"/>
  <c r="H10" i="47"/>
  <c r="K10" i="47" s="1"/>
  <c r="V10" i="47" s="1"/>
  <c r="E10" i="47"/>
  <c r="U9" i="47"/>
  <c r="O9" i="47"/>
  <c r="N9" i="47"/>
  <c r="L9" i="47"/>
  <c r="M9" i="47" s="1"/>
  <c r="H9" i="47"/>
  <c r="K9" i="47" s="1"/>
  <c r="V9" i="47" s="1"/>
  <c r="E9" i="47"/>
  <c r="U8" i="47"/>
  <c r="N8" i="47"/>
  <c r="O8" i="47" s="1"/>
  <c r="L8" i="47"/>
  <c r="H8" i="47"/>
  <c r="K8" i="47" s="1"/>
  <c r="V8" i="47" s="1"/>
  <c r="E8" i="47"/>
  <c r="U7" i="47"/>
  <c r="V7" i="47" s="1"/>
  <c r="O7" i="47"/>
  <c r="N7" i="47"/>
  <c r="M7" i="47"/>
  <c r="L7" i="47"/>
  <c r="K7" i="47"/>
  <c r="H7" i="47"/>
  <c r="E7" i="47"/>
  <c r="U6" i="47"/>
  <c r="O6" i="47"/>
  <c r="N6" i="47"/>
  <c r="L6" i="47"/>
  <c r="M6" i="47" s="1"/>
  <c r="H6" i="47"/>
  <c r="K6" i="47" s="1"/>
  <c r="V6" i="47" s="1"/>
  <c r="E6" i="47"/>
  <c r="U5" i="47"/>
  <c r="N5" i="47"/>
  <c r="O5" i="47" s="1"/>
  <c r="M5" i="47"/>
  <c r="L5" i="47"/>
  <c r="K5" i="47"/>
  <c r="V5" i="47" s="1"/>
  <c r="H5" i="47"/>
  <c r="E5" i="47"/>
  <c r="U4" i="47"/>
  <c r="N4" i="47"/>
  <c r="O4" i="47" s="1"/>
  <c r="M4" i="47"/>
  <c r="L4" i="47"/>
  <c r="H4" i="47"/>
  <c r="K4" i="47" s="1"/>
  <c r="V4" i="47" s="1"/>
  <c r="E4" i="47"/>
  <c r="U3" i="47"/>
  <c r="N3" i="47"/>
  <c r="L3" i="47"/>
  <c r="M3" i="47" s="1"/>
  <c r="H3" i="47"/>
  <c r="H20" i="47" s="1"/>
  <c r="E3" i="47"/>
  <c r="U20" i="46"/>
  <c r="J20" i="46"/>
  <c r="I20" i="46"/>
  <c r="G20" i="46"/>
  <c r="F20" i="46"/>
  <c r="C20" i="46"/>
  <c r="U19" i="46"/>
  <c r="O19" i="46"/>
  <c r="N19" i="46"/>
  <c r="L19" i="46"/>
  <c r="M19" i="46" s="1"/>
  <c r="H19" i="46"/>
  <c r="K19" i="46" s="1"/>
  <c r="V19" i="46" s="1"/>
  <c r="E19" i="46"/>
  <c r="U18" i="46"/>
  <c r="O18" i="46"/>
  <c r="N18" i="46"/>
  <c r="M18" i="46"/>
  <c r="L18" i="46"/>
  <c r="H18" i="46"/>
  <c r="K18" i="46" s="1"/>
  <c r="V18" i="46" s="1"/>
  <c r="E18" i="46"/>
  <c r="U17" i="46"/>
  <c r="N17" i="46"/>
  <c r="O17" i="46" s="1"/>
  <c r="M17" i="46"/>
  <c r="L17" i="46"/>
  <c r="H17" i="46"/>
  <c r="K17" i="46" s="1"/>
  <c r="V17" i="46" s="1"/>
  <c r="E17" i="46"/>
  <c r="U16" i="46"/>
  <c r="N16" i="46"/>
  <c r="M16" i="46"/>
  <c r="L16" i="46"/>
  <c r="K16" i="46"/>
  <c r="V16" i="46" s="1"/>
  <c r="H16" i="46"/>
  <c r="E16" i="46"/>
  <c r="O16" i="46" s="1"/>
  <c r="U15" i="46"/>
  <c r="N15" i="46"/>
  <c r="O15" i="46" s="1"/>
  <c r="L15" i="46"/>
  <c r="M15" i="46" s="1"/>
  <c r="K15" i="46"/>
  <c r="V15" i="46" s="1"/>
  <c r="H15" i="46"/>
  <c r="E15" i="46"/>
  <c r="V14" i="46"/>
  <c r="X14" i="46" s="1"/>
  <c r="U14" i="46"/>
  <c r="N14" i="46"/>
  <c r="O14" i="46" s="1"/>
  <c r="M14" i="46"/>
  <c r="L14" i="46"/>
  <c r="K14" i="46"/>
  <c r="H14" i="46"/>
  <c r="E14" i="46"/>
  <c r="U13" i="46"/>
  <c r="N13" i="46"/>
  <c r="O13" i="46" s="1"/>
  <c r="L13" i="46"/>
  <c r="M13" i="46" s="1"/>
  <c r="H13" i="46"/>
  <c r="K13" i="46" s="1"/>
  <c r="V13" i="46" s="1"/>
  <c r="E13" i="46"/>
  <c r="V12" i="46"/>
  <c r="X12" i="46" s="1"/>
  <c r="U12" i="46"/>
  <c r="O12" i="46"/>
  <c r="N12" i="46"/>
  <c r="L12" i="46"/>
  <c r="M12" i="46" s="1"/>
  <c r="K12" i="46"/>
  <c r="H12" i="46"/>
  <c r="E12" i="46"/>
  <c r="U11" i="46"/>
  <c r="O11" i="46"/>
  <c r="N11" i="46"/>
  <c r="L11" i="46"/>
  <c r="M11" i="46" s="1"/>
  <c r="K11" i="46"/>
  <c r="V11" i="46" s="1"/>
  <c r="E11" i="46"/>
  <c r="U10" i="46"/>
  <c r="N10" i="46"/>
  <c r="O10" i="46" s="1"/>
  <c r="L10" i="46"/>
  <c r="M10" i="46" s="1"/>
  <c r="H10" i="46"/>
  <c r="K10" i="46" s="1"/>
  <c r="E10" i="46"/>
  <c r="U9" i="46"/>
  <c r="V9" i="46" s="1"/>
  <c r="O9" i="46"/>
  <c r="N9" i="46"/>
  <c r="L9" i="46"/>
  <c r="M9" i="46" s="1"/>
  <c r="K9" i="46"/>
  <c r="H9" i="46"/>
  <c r="E9" i="46"/>
  <c r="U8" i="46"/>
  <c r="O8" i="46"/>
  <c r="N8" i="46"/>
  <c r="L8" i="46"/>
  <c r="M8" i="46" s="1"/>
  <c r="H8" i="46"/>
  <c r="K8" i="46" s="1"/>
  <c r="V8" i="46" s="1"/>
  <c r="E8" i="46"/>
  <c r="U7" i="46"/>
  <c r="N7" i="46"/>
  <c r="O7" i="46" s="1"/>
  <c r="M7" i="46"/>
  <c r="L7" i="46"/>
  <c r="H7" i="46"/>
  <c r="K7" i="46" s="1"/>
  <c r="V7" i="46" s="1"/>
  <c r="E7" i="46"/>
  <c r="U6" i="46"/>
  <c r="N6" i="46"/>
  <c r="O6" i="46" s="1"/>
  <c r="M6" i="46"/>
  <c r="L6" i="46"/>
  <c r="H6" i="46"/>
  <c r="K6" i="46" s="1"/>
  <c r="V6" i="46" s="1"/>
  <c r="E6" i="46"/>
  <c r="U5" i="46"/>
  <c r="N5" i="46"/>
  <c r="L5" i="46"/>
  <c r="M5" i="46" s="1"/>
  <c r="K5" i="46"/>
  <c r="V5" i="46" s="1"/>
  <c r="H5" i="46"/>
  <c r="E5" i="46"/>
  <c r="O5" i="46" s="1"/>
  <c r="U4" i="46"/>
  <c r="N4" i="46"/>
  <c r="O4" i="46" s="1"/>
  <c r="L4" i="46"/>
  <c r="M4" i="46" s="1"/>
  <c r="K4" i="46"/>
  <c r="V4" i="46" s="1"/>
  <c r="H4" i="46"/>
  <c r="E4" i="46"/>
  <c r="U3" i="46"/>
  <c r="N3" i="46"/>
  <c r="O3" i="46" s="1"/>
  <c r="M3" i="46"/>
  <c r="L3" i="46"/>
  <c r="H3" i="46"/>
  <c r="E3" i="46"/>
  <c r="E20" i="46" s="1"/>
  <c r="J20" i="45"/>
  <c r="U20" i="45"/>
  <c r="I20" i="45"/>
  <c r="G20" i="45"/>
  <c r="F20" i="45"/>
  <c r="C20" i="45"/>
  <c r="U19" i="45"/>
  <c r="O19" i="45"/>
  <c r="N19" i="45"/>
  <c r="L19" i="45"/>
  <c r="M19" i="45" s="1"/>
  <c r="H19" i="45"/>
  <c r="K19" i="45" s="1"/>
  <c r="V19" i="45" s="1"/>
  <c r="E19" i="45"/>
  <c r="U18" i="45"/>
  <c r="O18" i="45"/>
  <c r="N18" i="45"/>
  <c r="L18" i="45"/>
  <c r="M18" i="45" s="1"/>
  <c r="H18" i="45"/>
  <c r="K18" i="45" s="1"/>
  <c r="V18" i="45" s="1"/>
  <c r="E18" i="45"/>
  <c r="U17" i="45"/>
  <c r="N17" i="45"/>
  <c r="O17" i="45" s="1"/>
  <c r="M17" i="45"/>
  <c r="L17" i="45"/>
  <c r="H17" i="45"/>
  <c r="K17" i="45" s="1"/>
  <c r="V17" i="45" s="1"/>
  <c r="E17" i="45"/>
  <c r="U16" i="45"/>
  <c r="N16" i="45"/>
  <c r="O16" i="45" s="1"/>
  <c r="M16" i="45"/>
  <c r="L16" i="45"/>
  <c r="H16" i="45"/>
  <c r="K16" i="45" s="1"/>
  <c r="V16" i="45" s="1"/>
  <c r="E16" i="45"/>
  <c r="U15" i="45"/>
  <c r="N15" i="45"/>
  <c r="O15" i="45" s="1"/>
  <c r="L15" i="45"/>
  <c r="M15" i="45" s="1"/>
  <c r="K15" i="45"/>
  <c r="V15" i="45" s="1"/>
  <c r="H15" i="45"/>
  <c r="E15" i="45"/>
  <c r="U14" i="45"/>
  <c r="N14" i="45"/>
  <c r="O14" i="45" s="1"/>
  <c r="L14" i="45"/>
  <c r="M14" i="45" s="1"/>
  <c r="K14" i="45"/>
  <c r="V14" i="45" s="1"/>
  <c r="H14" i="45"/>
  <c r="E14" i="45"/>
  <c r="U13" i="45"/>
  <c r="N13" i="45"/>
  <c r="O13" i="45" s="1"/>
  <c r="L13" i="45"/>
  <c r="M13" i="45" s="1"/>
  <c r="H13" i="45"/>
  <c r="K13" i="45" s="1"/>
  <c r="V13" i="45" s="1"/>
  <c r="E13" i="45"/>
  <c r="U12" i="45"/>
  <c r="N12" i="45"/>
  <c r="O12" i="45" s="1"/>
  <c r="L12" i="45"/>
  <c r="M12" i="45" s="1"/>
  <c r="H12" i="45"/>
  <c r="K12" i="45" s="1"/>
  <c r="V12" i="45" s="1"/>
  <c r="E12" i="45"/>
  <c r="U11" i="45"/>
  <c r="V11" i="45" s="1"/>
  <c r="O11" i="45"/>
  <c r="N11" i="45"/>
  <c r="L11" i="45"/>
  <c r="M11" i="45" s="1"/>
  <c r="K11" i="45"/>
  <c r="E11" i="45"/>
  <c r="U10" i="45"/>
  <c r="N10" i="45"/>
  <c r="O10" i="45" s="1"/>
  <c r="L10" i="45"/>
  <c r="M10" i="45" s="1"/>
  <c r="H10" i="45"/>
  <c r="K10" i="45" s="1"/>
  <c r="V10" i="45" s="1"/>
  <c r="E10" i="45"/>
  <c r="U9" i="45"/>
  <c r="N9" i="45"/>
  <c r="O9" i="45" s="1"/>
  <c r="L9" i="45"/>
  <c r="M9" i="45" s="1"/>
  <c r="H9" i="45"/>
  <c r="K9" i="45" s="1"/>
  <c r="V9" i="45" s="1"/>
  <c r="E9" i="45"/>
  <c r="U8" i="45"/>
  <c r="O8" i="45"/>
  <c r="N8" i="45"/>
  <c r="L8" i="45"/>
  <c r="M8" i="45" s="1"/>
  <c r="H8" i="45"/>
  <c r="K8" i="45" s="1"/>
  <c r="V8" i="45" s="1"/>
  <c r="E8" i="45"/>
  <c r="U7" i="45"/>
  <c r="O7" i="45"/>
  <c r="N7" i="45"/>
  <c r="L7" i="45"/>
  <c r="M7" i="45" s="1"/>
  <c r="H7" i="45"/>
  <c r="E7" i="45"/>
  <c r="U6" i="45"/>
  <c r="N6" i="45"/>
  <c r="O6" i="45" s="1"/>
  <c r="M6" i="45"/>
  <c r="L6" i="45"/>
  <c r="H6" i="45"/>
  <c r="K6" i="45" s="1"/>
  <c r="V6" i="45" s="1"/>
  <c r="E6" i="45"/>
  <c r="U5" i="45"/>
  <c r="N5" i="45"/>
  <c r="O5" i="45" s="1"/>
  <c r="M5" i="45"/>
  <c r="L5" i="45"/>
  <c r="H5" i="45"/>
  <c r="K5" i="45" s="1"/>
  <c r="V5" i="45" s="1"/>
  <c r="E5" i="45"/>
  <c r="U4" i="45"/>
  <c r="N4" i="45"/>
  <c r="O4" i="45" s="1"/>
  <c r="L4" i="45"/>
  <c r="M4" i="45" s="1"/>
  <c r="K4" i="45"/>
  <c r="V4" i="45" s="1"/>
  <c r="H4" i="45"/>
  <c r="E4" i="45"/>
  <c r="U3" i="45"/>
  <c r="N3" i="45"/>
  <c r="N20" i="45" s="1"/>
  <c r="L3" i="45"/>
  <c r="M3" i="45" s="1"/>
  <c r="M20" i="45" s="1"/>
  <c r="H3" i="45"/>
  <c r="K3" i="45" s="1"/>
  <c r="E3" i="45"/>
  <c r="E20" i="45" s="1"/>
  <c r="U20" i="44"/>
  <c r="J20" i="44"/>
  <c r="I20" i="44"/>
  <c r="G20" i="44"/>
  <c r="F20" i="44"/>
  <c r="C20" i="44"/>
  <c r="U19" i="44"/>
  <c r="O19" i="44"/>
  <c r="N19" i="44"/>
  <c r="L19" i="44"/>
  <c r="M19" i="44" s="1"/>
  <c r="K19" i="44"/>
  <c r="V19" i="44" s="1"/>
  <c r="H19" i="44"/>
  <c r="E19" i="44"/>
  <c r="U18" i="44"/>
  <c r="N18" i="44"/>
  <c r="O18" i="44" s="1"/>
  <c r="M18" i="44"/>
  <c r="L18" i="44"/>
  <c r="H18" i="44"/>
  <c r="K18" i="44" s="1"/>
  <c r="V18" i="44" s="1"/>
  <c r="E18" i="44"/>
  <c r="U17" i="44"/>
  <c r="N17" i="44"/>
  <c r="O17" i="44" s="1"/>
  <c r="M17" i="44"/>
  <c r="L17" i="44"/>
  <c r="H17" i="44"/>
  <c r="K17" i="44" s="1"/>
  <c r="V17" i="44" s="1"/>
  <c r="E17" i="44"/>
  <c r="U16" i="44"/>
  <c r="O16" i="44"/>
  <c r="N16" i="44"/>
  <c r="L16" i="44"/>
  <c r="M16" i="44" s="1"/>
  <c r="K16" i="44"/>
  <c r="V16" i="44" s="1"/>
  <c r="H16" i="44"/>
  <c r="E16" i="44"/>
  <c r="U15" i="44"/>
  <c r="O15" i="44"/>
  <c r="N15" i="44"/>
  <c r="L15" i="44"/>
  <c r="M15" i="44" s="1"/>
  <c r="H15" i="44"/>
  <c r="K15" i="44" s="1"/>
  <c r="V15" i="44" s="1"/>
  <c r="E15" i="44"/>
  <c r="U14" i="44"/>
  <c r="N14" i="44"/>
  <c r="O14" i="44" s="1"/>
  <c r="M14" i="44"/>
  <c r="L14" i="44"/>
  <c r="H14" i="44"/>
  <c r="K14" i="44" s="1"/>
  <c r="V14" i="44" s="1"/>
  <c r="E14" i="44"/>
  <c r="U13" i="44"/>
  <c r="N13" i="44"/>
  <c r="O13" i="44" s="1"/>
  <c r="M13" i="44"/>
  <c r="L13" i="44"/>
  <c r="H13" i="44"/>
  <c r="K13" i="44" s="1"/>
  <c r="E13" i="44"/>
  <c r="U12" i="44"/>
  <c r="N12" i="44"/>
  <c r="L12" i="44"/>
  <c r="M12" i="44" s="1"/>
  <c r="H12" i="44"/>
  <c r="K12" i="44" s="1"/>
  <c r="V12" i="44" s="1"/>
  <c r="E12" i="44"/>
  <c r="O12" i="44" s="1"/>
  <c r="U11" i="44"/>
  <c r="N11" i="44"/>
  <c r="O11" i="44" s="1"/>
  <c r="L11" i="44"/>
  <c r="M11" i="44" s="1"/>
  <c r="K11" i="44"/>
  <c r="V11" i="44" s="1"/>
  <c r="E11" i="44"/>
  <c r="U10" i="44"/>
  <c r="N10" i="44"/>
  <c r="O10" i="44" s="1"/>
  <c r="M10" i="44"/>
  <c r="L10" i="44"/>
  <c r="H10" i="44"/>
  <c r="K10" i="44" s="1"/>
  <c r="E10" i="44"/>
  <c r="U9" i="44"/>
  <c r="N9" i="44"/>
  <c r="L9" i="44"/>
  <c r="M9" i="44" s="1"/>
  <c r="H9" i="44"/>
  <c r="K9" i="44" s="1"/>
  <c r="V9" i="44" s="1"/>
  <c r="E9" i="44"/>
  <c r="U8" i="44"/>
  <c r="N8" i="44"/>
  <c r="L8" i="44"/>
  <c r="M8" i="44" s="1"/>
  <c r="H8" i="44"/>
  <c r="K8" i="44" s="1"/>
  <c r="E8" i="44"/>
  <c r="U7" i="44"/>
  <c r="N7" i="44"/>
  <c r="O7" i="44" s="1"/>
  <c r="M7" i="44"/>
  <c r="L7" i="44"/>
  <c r="H7" i="44"/>
  <c r="K7" i="44" s="1"/>
  <c r="V7" i="44" s="1"/>
  <c r="E7" i="44"/>
  <c r="U6" i="44"/>
  <c r="N6" i="44"/>
  <c r="L6" i="44"/>
  <c r="M6" i="44" s="1"/>
  <c r="H6" i="44"/>
  <c r="K6" i="44" s="1"/>
  <c r="E6" i="44"/>
  <c r="U5" i="44"/>
  <c r="O5" i="44"/>
  <c r="N5" i="44"/>
  <c r="L5" i="44"/>
  <c r="M5" i="44" s="1"/>
  <c r="K5" i="44"/>
  <c r="V5" i="44" s="1"/>
  <c r="H5" i="44"/>
  <c r="E5" i="44"/>
  <c r="U4" i="44"/>
  <c r="O4" i="44"/>
  <c r="N4" i="44"/>
  <c r="L4" i="44"/>
  <c r="M4" i="44" s="1"/>
  <c r="H4" i="44"/>
  <c r="K4" i="44" s="1"/>
  <c r="E4" i="44"/>
  <c r="U3" i="44"/>
  <c r="N3" i="44"/>
  <c r="O3" i="44" s="1"/>
  <c r="L3" i="44"/>
  <c r="M3" i="44" s="1"/>
  <c r="H3" i="44"/>
  <c r="E3" i="44"/>
  <c r="U20" i="43"/>
  <c r="J20" i="43"/>
  <c r="I20" i="43"/>
  <c r="G20" i="43"/>
  <c r="F20" i="43"/>
  <c r="C20" i="43"/>
  <c r="U19" i="43"/>
  <c r="N19" i="43"/>
  <c r="O19" i="43" s="1"/>
  <c r="L19" i="43"/>
  <c r="M19" i="43" s="1"/>
  <c r="H19" i="43"/>
  <c r="K19" i="43" s="1"/>
  <c r="V19" i="43" s="1"/>
  <c r="E19" i="43"/>
  <c r="U18" i="43"/>
  <c r="N18" i="43"/>
  <c r="O18" i="43" s="1"/>
  <c r="L18" i="43"/>
  <c r="M18" i="43" s="1"/>
  <c r="H18" i="43"/>
  <c r="K18" i="43" s="1"/>
  <c r="V18" i="43" s="1"/>
  <c r="E18" i="43"/>
  <c r="U17" i="43"/>
  <c r="O17" i="43"/>
  <c r="N17" i="43"/>
  <c r="L17" i="43"/>
  <c r="M17" i="43" s="1"/>
  <c r="H17" i="43"/>
  <c r="K17" i="43" s="1"/>
  <c r="V17" i="43" s="1"/>
  <c r="E17" i="43"/>
  <c r="U16" i="43"/>
  <c r="O16" i="43"/>
  <c r="N16" i="43"/>
  <c r="L16" i="43"/>
  <c r="M16" i="43" s="1"/>
  <c r="H16" i="43"/>
  <c r="K16" i="43" s="1"/>
  <c r="V16" i="43" s="1"/>
  <c r="E16" i="43"/>
  <c r="U15" i="43"/>
  <c r="N15" i="43"/>
  <c r="O15" i="43" s="1"/>
  <c r="M15" i="43"/>
  <c r="L15" i="43"/>
  <c r="H15" i="43"/>
  <c r="K15" i="43" s="1"/>
  <c r="V15" i="43" s="1"/>
  <c r="E15" i="43"/>
  <c r="U14" i="43"/>
  <c r="N14" i="43"/>
  <c r="O14" i="43" s="1"/>
  <c r="M14" i="43"/>
  <c r="L14" i="43"/>
  <c r="H14" i="43"/>
  <c r="K14" i="43" s="1"/>
  <c r="V14" i="43" s="1"/>
  <c r="E14" i="43"/>
  <c r="U13" i="43"/>
  <c r="N13" i="43"/>
  <c r="O13" i="43" s="1"/>
  <c r="L13" i="43"/>
  <c r="M13" i="43" s="1"/>
  <c r="H13" i="43"/>
  <c r="K13" i="43" s="1"/>
  <c r="V13" i="43" s="1"/>
  <c r="E13" i="43"/>
  <c r="U12" i="43"/>
  <c r="V12" i="43" s="1"/>
  <c r="N12" i="43"/>
  <c r="O12" i="43" s="1"/>
  <c r="L12" i="43"/>
  <c r="M12" i="43" s="1"/>
  <c r="K12" i="43"/>
  <c r="H12" i="43"/>
  <c r="E12" i="43"/>
  <c r="V11" i="43"/>
  <c r="X11" i="43" s="1"/>
  <c r="U11" i="43"/>
  <c r="N11" i="43"/>
  <c r="O11" i="43" s="1"/>
  <c r="L11" i="43"/>
  <c r="M11" i="43" s="1"/>
  <c r="K11" i="43"/>
  <c r="E11" i="43"/>
  <c r="U10" i="43"/>
  <c r="N10" i="43"/>
  <c r="O10" i="43" s="1"/>
  <c r="L10" i="43"/>
  <c r="M10" i="43" s="1"/>
  <c r="K10" i="43"/>
  <c r="V10" i="43" s="1"/>
  <c r="H10" i="43"/>
  <c r="E10" i="43"/>
  <c r="U9" i="43"/>
  <c r="N9" i="43"/>
  <c r="O9" i="43" s="1"/>
  <c r="L9" i="43"/>
  <c r="M9" i="43" s="1"/>
  <c r="H9" i="43"/>
  <c r="K9" i="43" s="1"/>
  <c r="E9" i="43"/>
  <c r="U8" i="43"/>
  <c r="N8" i="43"/>
  <c r="O8" i="43" s="1"/>
  <c r="L8" i="43"/>
  <c r="M8" i="43" s="1"/>
  <c r="H8" i="43"/>
  <c r="K8" i="43" s="1"/>
  <c r="V8" i="43" s="1"/>
  <c r="E8" i="43"/>
  <c r="U7" i="43"/>
  <c r="N7" i="43"/>
  <c r="O7" i="43" s="1"/>
  <c r="L7" i="43"/>
  <c r="M7" i="43" s="1"/>
  <c r="H7" i="43"/>
  <c r="K7" i="43" s="1"/>
  <c r="V7" i="43" s="1"/>
  <c r="E7" i="43"/>
  <c r="U6" i="43"/>
  <c r="O6" i="43"/>
  <c r="N6" i="43"/>
  <c r="L6" i="43"/>
  <c r="M6" i="43" s="1"/>
  <c r="H6" i="43"/>
  <c r="K6" i="43" s="1"/>
  <c r="V6" i="43" s="1"/>
  <c r="E6" i="43"/>
  <c r="U5" i="43"/>
  <c r="N5" i="43"/>
  <c r="O5" i="43" s="1"/>
  <c r="L5" i="43"/>
  <c r="H5" i="43"/>
  <c r="K5" i="43" s="1"/>
  <c r="V5" i="43" s="1"/>
  <c r="E5" i="43"/>
  <c r="U4" i="43"/>
  <c r="N4" i="43"/>
  <c r="O4" i="43" s="1"/>
  <c r="M4" i="43"/>
  <c r="L4" i="43"/>
  <c r="H4" i="43"/>
  <c r="K4" i="43" s="1"/>
  <c r="V4" i="43" s="1"/>
  <c r="E4" i="43"/>
  <c r="U3" i="43"/>
  <c r="N3" i="43"/>
  <c r="O3" i="43" s="1"/>
  <c r="M3" i="43"/>
  <c r="L3" i="43"/>
  <c r="H3" i="43"/>
  <c r="E3" i="43"/>
  <c r="E20" i="43" s="1"/>
  <c r="U20" i="42"/>
  <c r="U19" i="42"/>
  <c r="U18" i="42"/>
  <c r="U3" i="42"/>
  <c r="U16" i="42"/>
  <c r="J20" i="42"/>
  <c r="I20" i="42"/>
  <c r="G20" i="42"/>
  <c r="F20" i="42"/>
  <c r="C20" i="42"/>
  <c r="O19" i="42"/>
  <c r="N19" i="42"/>
  <c r="L19" i="42"/>
  <c r="M19" i="42" s="1"/>
  <c r="H19" i="42"/>
  <c r="K19" i="42" s="1"/>
  <c r="V19" i="42" s="1"/>
  <c r="E19" i="42"/>
  <c r="N18" i="42"/>
  <c r="L18" i="42"/>
  <c r="M18" i="42" s="1"/>
  <c r="H18" i="42"/>
  <c r="K18" i="42" s="1"/>
  <c r="E18" i="42"/>
  <c r="U17" i="42"/>
  <c r="N17" i="42"/>
  <c r="O17" i="42" s="1"/>
  <c r="L17" i="42"/>
  <c r="M17" i="42" s="1"/>
  <c r="K17" i="42"/>
  <c r="V17" i="42" s="1"/>
  <c r="H17" i="42"/>
  <c r="E17" i="42"/>
  <c r="O16" i="42"/>
  <c r="N16" i="42"/>
  <c r="L16" i="42"/>
  <c r="M16" i="42" s="1"/>
  <c r="H16" i="42"/>
  <c r="K16" i="42" s="1"/>
  <c r="V16" i="42" s="1"/>
  <c r="E16" i="42"/>
  <c r="U15" i="42"/>
  <c r="O15" i="42"/>
  <c r="N15" i="42"/>
  <c r="L15" i="42"/>
  <c r="M15" i="42" s="1"/>
  <c r="H15" i="42"/>
  <c r="K15" i="42" s="1"/>
  <c r="V15" i="42" s="1"/>
  <c r="E15" i="42"/>
  <c r="U14" i="42"/>
  <c r="N14" i="42"/>
  <c r="O14" i="42" s="1"/>
  <c r="L14" i="42"/>
  <c r="M14" i="42" s="1"/>
  <c r="H14" i="42"/>
  <c r="K14" i="42" s="1"/>
  <c r="V14" i="42" s="1"/>
  <c r="E14" i="42"/>
  <c r="U13" i="42"/>
  <c r="N13" i="42"/>
  <c r="L13" i="42"/>
  <c r="M13" i="42" s="1"/>
  <c r="H13" i="42"/>
  <c r="K13" i="42" s="1"/>
  <c r="V13" i="42" s="1"/>
  <c r="E13" i="42"/>
  <c r="O13" i="42" s="1"/>
  <c r="U12" i="42"/>
  <c r="N12" i="42"/>
  <c r="L12" i="42"/>
  <c r="M12" i="42" s="1"/>
  <c r="K12" i="42"/>
  <c r="H12" i="42"/>
  <c r="E12" i="42"/>
  <c r="U11" i="42"/>
  <c r="V11" i="42" s="1"/>
  <c r="N11" i="42"/>
  <c r="O11" i="42" s="1"/>
  <c r="L11" i="42"/>
  <c r="M11" i="42" s="1"/>
  <c r="K11" i="42"/>
  <c r="E11" i="42"/>
  <c r="U10" i="42"/>
  <c r="N10" i="42"/>
  <c r="L10" i="42"/>
  <c r="M10" i="42" s="1"/>
  <c r="H10" i="42"/>
  <c r="K10" i="42" s="1"/>
  <c r="V10" i="42" s="1"/>
  <c r="E10" i="42"/>
  <c r="U9" i="42"/>
  <c r="N9" i="42"/>
  <c r="L9" i="42"/>
  <c r="M9" i="42" s="1"/>
  <c r="K9" i="42"/>
  <c r="V9" i="42" s="1"/>
  <c r="H9" i="42"/>
  <c r="E9" i="42"/>
  <c r="U8" i="42"/>
  <c r="V8" i="42" s="1"/>
  <c r="N8" i="42"/>
  <c r="O8" i="42" s="1"/>
  <c r="L8" i="42"/>
  <c r="M8" i="42" s="1"/>
  <c r="K8" i="42"/>
  <c r="H8" i="42"/>
  <c r="E8" i="42"/>
  <c r="U7" i="42"/>
  <c r="N7" i="42"/>
  <c r="O7" i="42" s="1"/>
  <c r="L7" i="42"/>
  <c r="M7" i="42" s="1"/>
  <c r="H7" i="42"/>
  <c r="K7" i="42" s="1"/>
  <c r="V7" i="42" s="1"/>
  <c r="E7" i="42"/>
  <c r="U6" i="42"/>
  <c r="N6" i="42"/>
  <c r="L6" i="42"/>
  <c r="M6" i="42" s="1"/>
  <c r="H6" i="42"/>
  <c r="K6" i="42" s="1"/>
  <c r="V6" i="42" s="1"/>
  <c r="E6" i="42"/>
  <c r="U5" i="42"/>
  <c r="N5" i="42"/>
  <c r="O5" i="42" s="1"/>
  <c r="L5" i="42"/>
  <c r="M5" i="42" s="1"/>
  <c r="H5" i="42"/>
  <c r="K5" i="42" s="1"/>
  <c r="V5" i="42" s="1"/>
  <c r="E5" i="42"/>
  <c r="U4" i="42"/>
  <c r="N4" i="42"/>
  <c r="L4" i="42"/>
  <c r="M4" i="42" s="1"/>
  <c r="H4" i="42"/>
  <c r="E4" i="42"/>
  <c r="O4" i="42" s="1"/>
  <c r="N3" i="42"/>
  <c r="L3" i="42"/>
  <c r="M3" i="42" s="1"/>
  <c r="H3" i="42"/>
  <c r="K3" i="42" s="1"/>
  <c r="E3" i="42"/>
  <c r="U20" i="4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X4" i="52" l="1"/>
  <c r="W4" i="52"/>
  <c r="K20" i="52"/>
  <c r="V20" i="52" s="1"/>
  <c r="X3" i="52"/>
  <c r="W3" i="52"/>
  <c r="W3" i="51"/>
  <c r="X3" i="51"/>
  <c r="V4" i="50"/>
  <c r="H20" i="50"/>
  <c r="K3" i="50"/>
  <c r="V3" i="50" s="1"/>
  <c r="M20" i="50"/>
  <c r="X14" i="50"/>
  <c r="W14" i="50"/>
  <c r="X6" i="50"/>
  <c r="W6" i="50"/>
  <c r="X18" i="50"/>
  <c r="W18" i="50"/>
  <c r="X5" i="50"/>
  <c r="W5" i="50"/>
  <c r="X9" i="50"/>
  <c r="W9" i="50"/>
  <c r="W13" i="50"/>
  <c r="X13" i="50"/>
  <c r="X17" i="50"/>
  <c r="W17" i="50"/>
  <c r="X4" i="50"/>
  <c r="W4" i="50"/>
  <c r="X8" i="50"/>
  <c r="W8" i="50"/>
  <c r="X12" i="50"/>
  <c r="W12" i="50"/>
  <c r="X16" i="50"/>
  <c r="W16" i="50"/>
  <c r="W10" i="50"/>
  <c r="X10" i="50"/>
  <c r="K20" i="50"/>
  <c r="V20" i="50" s="1"/>
  <c r="X15" i="50"/>
  <c r="W15" i="50"/>
  <c r="X19" i="50"/>
  <c r="W19" i="50"/>
  <c r="X7" i="50"/>
  <c r="W7" i="50"/>
  <c r="W11" i="50"/>
  <c r="N20" i="50"/>
  <c r="O20" i="50" s="1"/>
  <c r="W5" i="49"/>
  <c r="X5" i="49"/>
  <c r="W8" i="49"/>
  <c r="X8" i="49"/>
  <c r="X11" i="49"/>
  <c r="W11" i="49"/>
  <c r="W14" i="49"/>
  <c r="X14" i="49"/>
  <c r="X17" i="49"/>
  <c r="W17" i="49"/>
  <c r="W4" i="49"/>
  <c r="X4" i="49"/>
  <c r="X7" i="49"/>
  <c r="W7" i="49"/>
  <c r="X18" i="49"/>
  <c r="W18" i="49"/>
  <c r="X10" i="49"/>
  <c r="W10" i="49"/>
  <c r="X13" i="49"/>
  <c r="W13" i="49"/>
  <c r="W16" i="49"/>
  <c r="X16" i="49"/>
  <c r="W19" i="49"/>
  <c r="X19" i="49"/>
  <c r="X6" i="49"/>
  <c r="W6" i="49"/>
  <c r="X9" i="49"/>
  <c r="W9" i="49"/>
  <c r="W12" i="49"/>
  <c r="X12" i="49"/>
  <c r="X15" i="49"/>
  <c r="W15" i="49"/>
  <c r="L20" i="49"/>
  <c r="N20" i="49"/>
  <c r="O20" i="49" s="1"/>
  <c r="K3" i="49"/>
  <c r="O14" i="48"/>
  <c r="O3" i="48"/>
  <c r="O8" i="48"/>
  <c r="E20" i="48"/>
  <c r="V8" i="48"/>
  <c r="W8" i="48" s="1"/>
  <c r="V10" i="48"/>
  <c r="X18" i="48"/>
  <c r="W18" i="48"/>
  <c r="X9" i="48"/>
  <c r="W9" i="48"/>
  <c r="W5" i="48"/>
  <c r="X5" i="48"/>
  <c r="W11" i="48"/>
  <c r="X11" i="48"/>
  <c r="X14" i="48"/>
  <c r="W14" i="48"/>
  <c r="X17" i="48"/>
  <c r="W17" i="48"/>
  <c r="X6" i="48"/>
  <c r="W6" i="48"/>
  <c r="X15" i="48"/>
  <c r="W15" i="48"/>
  <c r="X10" i="48"/>
  <c r="W10" i="48"/>
  <c r="X13" i="48"/>
  <c r="W13" i="48"/>
  <c r="W16" i="48"/>
  <c r="X16" i="48"/>
  <c r="W19" i="48"/>
  <c r="X19" i="48"/>
  <c r="X12" i="48"/>
  <c r="W12" i="48"/>
  <c r="X4" i="48"/>
  <c r="W4" i="48"/>
  <c r="X7" i="48"/>
  <c r="W7" i="48"/>
  <c r="K3" i="48"/>
  <c r="L20" i="48"/>
  <c r="N20" i="48"/>
  <c r="N20" i="47"/>
  <c r="K3" i="47"/>
  <c r="K20" i="47" s="1"/>
  <c r="V20" i="47" s="1"/>
  <c r="V3" i="47"/>
  <c r="X3" i="47" s="1"/>
  <c r="L20" i="47"/>
  <c r="O3" i="47"/>
  <c r="X13" i="47"/>
  <c r="W13" i="47"/>
  <c r="X8" i="47"/>
  <c r="W8" i="47"/>
  <c r="X12" i="47"/>
  <c r="W12" i="47"/>
  <c r="X17" i="47"/>
  <c r="W17" i="47"/>
  <c r="W6" i="47"/>
  <c r="X6" i="47"/>
  <c r="W16" i="47"/>
  <c r="X16" i="47"/>
  <c r="X15" i="47"/>
  <c r="W15" i="47"/>
  <c r="W5" i="47"/>
  <c r="X5" i="47"/>
  <c r="X10" i="47"/>
  <c r="W10" i="47"/>
  <c r="X19" i="47"/>
  <c r="W19" i="47"/>
  <c r="X7" i="47"/>
  <c r="W7" i="47"/>
  <c r="X4" i="47"/>
  <c r="W4" i="47"/>
  <c r="X9" i="47"/>
  <c r="W9" i="47"/>
  <c r="X18" i="47"/>
  <c r="W18" i="47"/>
  <c r="W14" i="47"/>
  <c r="M8" i="47"/>
  <c r="M20" i="47" s="1"/>
  <c r="E20" i="47"/>
  <c r="H20" i="46"/>
  <c r="L20" i="46"/>
  <c r="V10" i="46"/>
  <c r="X7" i="46"/>
  <c r="W7" i="46"/>
  <c r="W11" i="46"/>
  <c r="X11" i="46"/>
  <c r="W17" i="46"/>
  <c r="X17" i="46"/>
  <c r="X9" i="46"/>
  <c r="W9" i="46"/>
  <c r="M20" i="46"/>
  <c r="X10" i="46"/>
  <c r="W10" i="46"/>
  <c r="W15" i="46"/>
  <c r="X15" i="46"/>
  <c r="W16" i="46"/>
  <c r="X16" i="46"/>
  <c r="W5" i="46"/>
  <c r="X5" i="46"/>
  <c r="X19" i="46"/>
  <c r="W19" i="46"/>
  <c r="X8" i="46"/>
  <c r="W8" i="46"/>
  <c r="X13" i="46"/>
  <c r="W13" i="46"/>
  <c r="X18" i="46"/>
  <c r="W18" i="46"/>
  <c r="W6" i="46"/>
  <c r="X6" i="46"/>
  <c r="W4" i="46"/>
  <c r="X4" i="46"/>
  <c r="W14" i="46"/>
  <c r="W12" i="46"/>
  <c r="K3" i="46"/>
  <c r="N20" i="46"/>
  <c r="O20" i="46" s="1"/>
  <c r="H20" i="45"/>
  <c r="X17" i="45"/>
  <c r="W17" i="45"/>
  <c r="W4" i="45"/>
  <c r="X4" i="45"/>
  <c r="X14" i="45"/>
  <c r="W14" i="45"/>
  <c r="K20" i="45"/>
  <c r="V20" i="45" s="1"/>
  <c r="X10" i="45"/>
  <c r="W10" i="45"/>
  <c r="X13" i="45"/>
  <c r="W13" i="45"/>
  <c r="X11" i="45"/>
  <c r="W11" i="45"/>
  <c r="O20" i="45"/>
  <c r="X6" i="45"/>
  <c r="W6" i="45"/>
  <c r="W5" i="45"/>
  <c r="X5" i="45"/>
  <c r="X9" i="45"/>
  <c r="W9" i="45"/>
  <c r="X12" i="45"/>
  <c r="W12" i="45"/>
  <c r="X19" i="45"/>
  <c r="W19" i="45"/>
  <c r="W15" i="45"/>
  <c r="X15" i="45"/>
  <c r="W16" i="45"/>
  <c r="X16" i="45"/>
  <c r="X8" i="45"/>
  <c r="W8" i="45"/>
  <c r="X18" i="45"/>
  <c r="W18" i="45"/>
  <c r="K7" i="45"/>
  <c r="V7" i="45" s="1"/>
  <c r="V3" i="45"/>
  <c r="L20" i="45"/>
  <c r="O3" i="45"/>
  <c r="V8" i="44"/>
  <c r="O8" i="44"/>
  <c r="O6" i="44"/>
  <c r="V6" i="44"/>
  <c r="X6" i="44" s="1"/>
  <c r="E20" i="44"/>
  <c r="V4" i="44"/>
  <c r="X4" i="44" s="1"/>
  <c r="V13" i="44"/>
  <c r="X13" i="44" s="1"/>
  <c r="H20" i="44"/>
  <c r="L20" i="44"/>
  <c r="O9" i="44"/>
  <c r="V10" i="44"/>
  <c r="X10" i="44" s="1"/>
  <c r="W5" i="44"/>
  <c r="X5" i="44"/>
  <c r="W9" i="44"/>
  <c r="X9" i="44"/>
  <c r="W12" i="44"/>
  <c r="X12" i="44"/>
  <c r="W16" i="44"/>
  <c r="X16" i="44"/>
  <c r="X17" i="44"/>
  <c r="W17" i="44"/>
  <c r="X8" i="44"/>
  <c r="W8" i="44"/>
  <c r="X15" i="44"/>
  <c r="W15" i="44"/>
  <c r="X7" i="44"/>
  <c r="W7" i="44"/>
  <c r="X11" i="44"/>
  <c r="W11" i="44"/>
  <c r="W14" i="44"/>
  <c r="X14" i="44"/>
  <c r="X19" i="44"/>
  <c r="W19" i="44"/>
  <c r="M20" i="44"/>
  <c r="X18" i="44"/>
  <c r="W18" i="44"/>
  <c r="K3" i="44"/>
  <c r="N20" i="44"/>
  <c r="H20" i="43"/>
  <c r="V9" i="43"/>
  <c r="L20" i="43"/>
  <c r="X7" i="43"/>
  <c r="W7" i="43"/>
  <c r="X12" i="43"/>
  <c r="W12" i="43"/>
  <c r="W14" i="43"/>
  <c r="X14" i="43"/>
  <c r="X18" i="43"/>
  <c r="W18" i="43"/>
  <c r="W10" i="43"/>
  <c r="X10" i="43"/>
  <c r="X6" i="43"/>
  <c r="W6" i="43"/>
  <c r="X17" i="43"/>
  <c r="W17" i="43"/>
  <c r="W13" i="43"/>
  <c r="X13" i="43"/>
  <c r="X5" i="43"/>
  <c r="W5" i="43"/>
  <c r="X16" i="43"/>
  <c r="W16" i="43"/>
  <c r="X8" i="43"/>
  <c r="W8" i="43"/>
  <c r="X19" i="43"/>
  <c r="W19" i="43"/>
  <c r="X4" i="43"/>
  <c r="W4" i="43"/>
  <c r="X9" i="43"/>
  <c r="W9" i="43"/>
  <c r="X15" i="43"/>
  <c r="W15" i="43"/>
  <c r="K3" i="43"/>
  <c r="M5" i="43"/>
  <c r="M20" i="43" s="1"/>
  <c r="N20" i="43"/>
  <c r="O20" i="43" s="1"/>
  <c r="W11" i="43"/>
  <c r="H20" i="42"/>
  <c r="V12" i="42"/>
  <c r="O18" i="42"/>
  <c r="O6" i="42"/>
  <c r="O12" i="42"/>
  <c r="O10" i="42"/>
  <c r="O9" i="42"/>
  <c r="E20" i="42"/>
  <c r="N20" i="42"/>
  <c r="L20" i="42"/>
  <c r="V18" i="42"/>
  <c r="X18" i="42" s="1"/>
  <c r="V3" i="42"/>
  <c r="X8" i="42"/>
  <c r="W8" i="42"/>
  <c r="X10" i="42"/>
  <c r="W10" i="42"/>
  <c r="X14" i="42"/>
  <c r="W14" i="42"/>
  <c r="X11" i="42"/>
  <c r="W11" i="42"/>
  <c r="X13" i="42"/>
  <c r="W13" i="42"/>
  <c r="W7" i="42"/>
  <c r="X7" i="42"/>
  <c r="M20" i="42"/>
  <c r="X6" i="42"/>
  <c r="W6" i="42"/>
  <c r="X17" i="42"/>
  <c r="W17" i="42"/>
  <c r="X16" i="42"/>
  <c r="W16" i="42"/>
  <c r="X19" i="42"/>
  <c r="W19" i="42"/>
  <c r="X9" i="42"/>
  <c r="W9" i="42"/>
  <c r="X5" i="42"/>
  <c r="W5" i="42"/>
  <c r="X12" i="42"/>
  <c r="W12" i="42"/>
  <c r="X15" i="42"/>
  <c r="W15" i="42"/>
  <c r="O3" i="42"/>
  <c r="K4" i="42"/>
  <c r="V4" i="42" s="1"/>
  <c r="H20" i="4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X3" i="50" l="1"/>
  <c r="W3" i="50"/>
  <c r="V3" i="49"/>
  <c r="K20" i="49"/>
  <c r="V20" i="49" s="1"/>
  <c r="X8" i="48"/>
  <c r="O20" i="48"/>
  <c r="V3" i="48"/>
  <c r="K20" i="48"/>
  <c r="V20" i="48" s="1"/>
  <c r="O20" i="47"/>
  <c r="W3" i="47"/>
  <c r="K20" i="46"/>
  <c r="V20" i="46" s="1"/>
  <c r="V3" i="46"/>
  <c r="X3" i="45"/>
  <c r="W3" i="45"/>
  <c r="W7" i="45"/>
  <c r="X7" i="45"/>
  <c r="O20" i="44"/>
  <c r="W6" i="44"/>
  <c r="W4" i="44"/>
  <c r="W13" i="44"/>
  <c r="W10" i="44"/>
  <c r="K20" i="44"/>
  <c r="V20" i="44" s="1"/>
  <c r="V3" i="44"/>
  <c r="V3" i="43"/>
  <c r="K20" i="43"/>
  <c r="V20" i="43" s="1"/>
  <c r="O20" i="42"/>
  <c r="W18" i="42"/>
  <c r="X4" i="42"/>
  <c r="W4" i="42"/>
  <c r="X3" i="42"/>
  <c r="W3" i="42"/>
  <c r="K20" i="42"/>
  <c r="V20" i="42" s="1"/>
  <c r="X4" i="4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X3" i="49" l="1"/>
  <c r="W3" i="49"/>
  <c r="X3" i="48"/>
  <c r="W3" i="48"/>
  <c r="X3" i="46"/>
  <c r="W3" i="46"/>
  <c r="W3" i="44"/>
  <c r="X3" i="44"/>
  <c r="X3" i="43"/>
  <c r="W3" i="43"/>
  <c r="W3" i="40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<sst xmlns="http://schemas.openxmlformats.org/spreadsheetml/2006/main" count="3086" uniqueCount="128">
  <si>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</si>
  <si>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</si>
  <si>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</si>
  <si>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</si>
  <si>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</si>
  <si>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</si>
  <si>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</si>
  <si>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</si>
  <si>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</si>
  <si>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</si>
  <si>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</si>
  <si>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</si>
  <si>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</si>
  <si>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</si>
  <si>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</si>
  <si>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</si>
  <si>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</si>
  <si>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</si>
  <si>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</si>
  <si>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</si>
  <si>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</si>
  <si>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</si>
  <si>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</si>
  <si>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</si>
  <si>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</si>
  <si>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</si>
  <si>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</si>
  <si>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</si>
  <si>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</si>
  <si>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</si>
  <si>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</si>
  <si>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</si>
  <si>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</si>
  <si>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</si>
  <si>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</si>
  <si>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</si>
  <si>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</si>
  <si>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</si>
  <si>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</si>
  <si>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</si>
  <si>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</si>
  <si>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</si>
  <si>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</si>
  <si>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</si>
  <si>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</si>
  <si>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</si>
  <si>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</si>
  <si>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</si>
  <si>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</si>
  <si>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</si>
  <si>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</si>
  <si>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</si>
  <si>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</si>
  <si>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</si>
  <si>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</si>
  <si>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</si>
  <si>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</si>
  <si>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</si>
  <si>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</si>
  <si>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</si>
  <si>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</si>
  <si>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</si>
  <si>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</si>
  <si>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</si>
  <si>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</si>
  <si>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</si>
  <si>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</si>
  <si>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</si>
  <si>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</si>
  <si>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</si>
  <si>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</si>
  <si>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</si>
  <si>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</si>
  <si>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</si>
  <si>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</si>
  <si>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</si>
  <si>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</si>
  <si>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</si>
  <si>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</si>
  <si>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</si>
  <si>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</si>
  <si>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</si>
  <si>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</si>
  <si>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</si>
  <si>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</si>
  <si>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</si>
  <si>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</si>
  <si>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</si>
  <si>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</si>
  <si>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</si>
  <si>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</si>
  <si>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</si>
  <si>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</si>
  <si>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</si>
  <si>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</si>
  <si>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</si>
  <si>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</si>
  <si>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</si>
  <si>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</si>
  <si>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</si>
  <si>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</si>
  <si>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</si>
  <si>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</si>
  <si>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</si>
  <si>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</si>
  <si>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</si>
  <si>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</si>
  <si>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</si>
  <si>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</si>
  <si>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</si>
  <si>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</si>
  <si>
    <t>02 au  06</t>
  </si>
  <si>
    <t>09 au  13</t>
  </si>
  <si>
    <t>16 au  20</t>
  </si>
  <si>
    <t xml:space="preserve">   23  au 27                         </t>
  </si>
  <si>
    <t>TOTAL DISPONIBLE  AU 02 - 04 -23</t>
  </si>
  <si>
    <t xml:space="preserve">RFC  Avril  2023       </t>
  </si>
  <si>
    <t>TOTAL DISPONIBLE  AU 05 - 04 -23</t>
  </si>
  <si>
    <t>TOTAL DISPONIBLE  AU 06 - 04 -23</t>
  </si>
  <si>
    <t>TOTAL DISPONIBLE  AU 09 - 04 -23</t>
  </si>
  <si>
    <t>TOTAL DISPONIBLE  AU 11 - 04 -23</t>
  </si>
  <si>
    <t>TOTAL DISPONIBLE  AU 12 - 04 -23</t>
  </si>
  <si>
    <t>TOTAL DISPONIBLE  AU 13 - 04 -23</t>
  </si>
  <si>
    <t>TOTAL DISPONIBLE  AU 16 - 04 -23</t>
  </si>
  <si>
    <t>TOTAL DISPONIBLE  AU 17 - 04 -23</t>
  </si>
  <si>
    <t>TOTAL DISPONIBLE  AU 18 - 04 -23</t>
  </si>
  <si>
    <t>TOTAL DISPONIBLE  AU 19 - 04 -23</t>
  </si>
  <si>
    <t>TOTAL DISPONIBLE  AU 24- 04 -23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</si>
</sst>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ill="1" applyBorder="1"/>
    <xf numFmtId="3" fontId="2" fillId="12" borderId="3" xfId="0" applyNumberFormat="1" applyFont="1" applyFill="1" applyBorder="1"/>
    <xf numFmtId="3" fontId="2" fillId="12" borderId="0" xfId="0" applyNumberFormat="1" applyFont="1" applyFill="1"/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44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440" priority="7" operator="between">
      <formula>0.8</formula>
      <formula>1</formula>
    </cfRule>
    <cfRule type="cellIs" dxfId="439" priority="8" operator="lessThan">
      <formula>0.8</formula>
    </cfRule>
    <cfRule type="cellIs" dxfId="438" priority="9" operator="greaterThan">
      <formula>1</formula>
    </cfRule>
  </conditionalFormatting>
  <conditionalFormatting sqref="L13">
    <cfRule type="cellIs" dxfId="437" priority="4" operator="between">
      <formula>0.8</formula>
      <formula>1</formula>
    </cfRule>
    <cfRule type="cellIs" dxfId="436" priority="5" operator="lessThan">
      <formula>0.8</formula>
    </cfRule>
    <cfRule type="cellIs" dxfId="435" priority="6" operator="greaterThan">
      <formula>1</formula>
    </cfRule>
  </conditionalFormatting>
  <conditionalFormatting sqref="U13">
    <cfRule type="cellIs" dxfId="434" priority="1" operator="between">
      <formula>0.8</formula>
      <formula>1</formula>
    </cfRule>
    <cfRule type="cellIs" dxfId="433" priority="2" operator="lessThan">
      <formula>0.8</formula>
    </cfRule>
    <cfRule type="cellIs" dxfId="432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359" priority="7" operator="between">
      <formula>0.8</formula>
      <formula>1</formula>
    </cfRule>
    <cfRule type="cellIs" dxfId="358" priority="8" operator="lessThan">
      <formula>0.8</formula>
    </cfRule>
    <cfRule type="cellIs" dxfId="357" priority="9" operator="greaterThan">
      <formula>1</formula>
    </cfRule>
  </conditionalFormatting>
  <conditionalFormatting sqref="N13">
    <cfRule type="cellIs" dxfId="356" priority="4" operator="between">
      <formula>0.8</formula>
      <formula>1</formula>
    </cfRule>
    <cfRule type="cellIs" dxfId="355" priority="5" operator="lessThan">
      <formula>0.8</formula>
    </cfRule>
    <cfRule type="cellIs" dxfId="354" priority="6" operator="greaterThan">
      <formula>1</formula>
    </cfRule>
  </conditionalFormatting>
  <conditionalFormatting sqref="W13">
    <cfRule type="cellIs" dxfId="353" priority="1" operator="between">
      <formula>0.8</formula>
      <formula>1</formula>
    </cfRule>
    <cfRule type="cellIs" dxfId="352" priority="2" operator="lessThan">
      <formula>0.8</formula>
    </cfRule>
    <cfRule type="cellIs" dxfId="351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350" priority="7" operator="between">
      <formula>0.8</formula>
      <formula>1</formula>
    </cfRule>
    <cfRule type="cellIs" dxfId="349" priority="8" operator="lessThan">
      <formula>0.8</formula>
    </cfRule>
    <cfRule type="cellIs" dxfId="348" priority="9" operator="greaterThan">
      <formula>1</formula>
    </cfRule>
  </conditionalFormatting>
  <conditionalFormatting sqref="N13">
    <cfRule type="cellIs" dxfId="347" priority="4" operator="between">
      <formula>0.8</formula>
      <formula>1</formula>
    </cfRule>
    <cfRule type="cellIs" dxfId="346" priority="5" operator="lessThan">
      <formula>0.8</formula>
    </cfRule>
    <cfRule type="cellIs" dxfId="345" priority="6" operator="greaterThan">
      <formula>1</formula>
    </cfRule>
  </conditionalFormatting>
  <conditionalFormatting sqref="W13">
    <cfRule type="cellIs" dxfId="344" priority="1" operator="between">
      <formula>0.8</formula>
      <formula>1</formula>
    </cfRule>
    <cfRule type="cellIs" dxfId="343" priority="2" operator="lessThan">
      <formula>0.8</formula>
    </cfRule>
    <cfRule type="cellIs" dxfId="342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341" priority="7" operator="between">
      <formula>0.8</formula>
      <formula>1</formula>
    </cfRule>
    <cfRule type="cellIs" dxfId="340" priority="8" operator="lessThan">
      <formula>0.8</formula>
    </cfRule>
    <cfRule type="cellIs" dxfId="339" priority="9" operator="greaterThan">
      <formula>1</formula>
    </cfRule>
  </conditionalFormatting>
  <conditionalFormatting sqref="N13">
    <cfRule type="cellIs" dxfId="338" priority="4" operator="between">
      <formula>0.8</formula>
      <formula>1</formula>
    </cfRule>
    <cfRule type="cellIs" dxfId="337" priority="5" operator="lessThan">
      <formula>0.8</formula>
    </cfRule>
    <cfRule type="cellIs" dxfId="336" priority="6" operator="greaterThan">
      <formula>1</formula>
    </cfRule>
  </conditionalFormatting>
  <conditionalFormatting sqref="W13">
    <cfRule type="cellIs" dxfId="335" priority="1" operator="between">
      <formula>0.8</formula>
      <formula>1</formula>
    </cfRule>
    <cfRule type="cellIs" dxfId="334" priority="2" operator="lessThan">
      <formula>0.8</formula>
    </cfRule>
    <cfRule type="cellIs" dxfId="333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N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W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N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W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N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W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N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W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N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W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N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W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278" priority="7" operator="between">
      <formula>0.8</formula>
      <formula>1</formula>
    </cfRule>
    <cfRule type="cellIs" dxfId="277" priority="8" operator="lessThan">
      <formula>0.8</formula>
    </cfRule>
    <cfRule type="cellIs" dxfId="276" priority="9" operator="greaterThan">
      <formula>1</formula>
    </cfRule>
  </conditionalFormatting>
  <conditionalFormatting sqref="N13">
    <cfRule type="cellIs" dxfId="275" priority="4" operator="between">
      <formula>0.8</formula>
      <formula>1</formula>
    </cfRule>
    <cfRule type="cellIs" dxfId="274" priority="5" operator="lessThan">
      <formula>0.8</formula>
    </cfRule>
    <cfRule type="cellIs" dxfId="273" priority="6" operator="greaterThan">
      <formula>1</formula>
    </cfRule>
  </conditionalFormatting>
  <conditionalFormatting sqref="W13">
    <cfRule type="cellIs" dxfId="272" priority="1" operator="between">
      <formula>0.8</formula>
      <formula>1</formula>
    </cfRule>
    <cfRule type="cellIs" dxfId="271" priority="2" operator="lessThan">
      <formula>0.8</formula>
    </cfRule>
    <cfRule type="cellIs" dxfId="270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431" priority="7" operator="between">
      <formula>0.8</formula>
      <formula>1</formula>
    </cfRule>
    <cfRule type="cellIs" dxfId="430" priority="8" operator="lessThan">
      <formula>0.8</formula>
    </cfRule>
    <cfRule type="cellIs" dxfId="429" priority="9" operator="greaterThan">
      <formula>1</formula>
    </cfRule>
  </conditionalFormatting>
  <conditionalFormatting sqref="L13">
    <cfRule type="cellIs" dxfId="428" priority="4" operator="between">
      <formula>0.8</formula>
      <formula>1</formula>
    </cfRule>
    <cfRule type="cellIs" dxfId="427" priority="5" operator="lessThan">
      <formula>0.8</formula>
    </cfRule>
    <cfRule type="cellIs" dxfId="426" priority="6" operator="greaterThan">
      <formula>1</formula>
    </cfRule>
  </conditionalFormatting>
  <conditionalFormatting sqref="U13">
    <cfRule type="cellIs" dxfId="425" priority="1" operator="between">
      <formula>0.8</formula>
      <formula>1</formula>
    </cfRule>
    <cfRule type="cellIs" dxfId="424" priority="2" operator="lessThan">
      <formula>0.8</formula>
    </cfRule>
    <cfRule type="cellIs" dxfId="423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N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W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N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W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N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W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215" priority="15" operator="between">
      <formula>0.8</formula>
      <formula>1</formula>
    </cfRule>
    <cfRule type="cellIs" dxfId="214" priority="16" operator="lessThan">
      <formula>0.8</formula>
    </cfRule>
    <cfRule type="cellIs" dxfId="213" priority="17" operator="greaterThan">
      <formula>1</formula>
    </cfRule>
  </conditionalFormatting>
  <conditionalFormatting sqref="N13">
    <cfRule type="cellIs" dxfId="212" priority="12" operator="between">
      <formula>0.8</formula>
      <formula>1</formula>
    </cfRule>
    <cfRule type="cellIs" dxfId="211" priority="13" operator="lessThan">
      <formula>0.8</formula>
    </cfRule>
    <cfRule type="cellIs" dxfId="210" priority="14" operator="greaterThan">
      <formula>1</formula>
    </cfRule>
  </conditionalFormatting>
  <conditionalFormatting sqref="W13">
    <cfRule type="cellIs" dxfId="209" priority="9" operator="between">
      <formula>0.8</formula>
      <formula>1</formula>
    </cfRule>
    <cfRule type="cellIs" dxfId="208" priority="10" operator="lessThan">
      <formula>0.8</formula>
    </cfRule>
    <cfRule type="cellIs" dxfId="207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N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W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N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W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N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W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422" priority="7" operator="between">
      <formula>0.8</formula>
      <formula>1</formula>
    </cfRule>
    <cfRule type="cellIs" dxfId="421" priority="8" operator="lessThan">
      <formula>0.8</formula>
    </cfRule>
    <cfRule type="cellIs" dxfId="420" priority="9" operator="greaterThan">
      <formula>1</formula>
    </cfRule>
  </conditionalFormatting>
  <conditionalFormatting sqref="L13">
    <cfRule type="cellIs" dxfId="419" priority="4" operator="between">
      <formula>0.8</formula>
      <formula>1</formula>
    </cfRule>
    <cfRule type="cellIs" dxfId="418" priority="5" operator="lessThan">
      <formula>0.8</formula>
    </cfRule>
    <cfRule type="cellIs" dxfId="417" priority="6" operator="greaterThan">
      <formula>1</formula>
    </cfRule>
  </conditionalFormatting>
  <conditionalFormatting sqref="U13">
    <cfRule type="cellIs" dxfId="416" priority="1" operator="between">
      <formula>0.8</formula>
      <formula>1</formula>
    </cfRule>
    <cfRule type="cellIs" dxfId="415" priority="2" operator="lessThan">
      <formula>0.8</formula>
    </cfRule>
    <cfRule type="cellIs" dxfId="414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O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X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O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X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61" priority="7" operator="between">
      <formula>0.8</formula>
      <formula>1</formula>
    </cfRule>
    <cfRule type="cellIs" dxfId="160" priority="8" operator="lessThan">
      <formula>0.8</formula>
    </cfRule>
    <cfRule type="cellIs" dxfId="159" priority="9" operator="greaterThan">
      <formula>1</formula>
    </cfRule>
  </conditionalFormatting>
  <conditionalFormatting sqref="O13">
    <cfRule type="cellIs" dxfId="158" priority="4" operator="between">
      <formula>0.8</formula>
      <formula>1</formula>
    </cfRule>
    <cfRule type="cellIs" dxfId="157" priority="5" operator="lessThan">
      <formula>0.8</formula>
    </cfRule>
    <cfRule type="cellIs" dxfId="156" priority="6" operator="greaterThan">
      <formula>1</formula>
    </cfRule>
  </conditionalFormatting>
  <conditionalFormatting sqref="X13">
    <cfRule type="cellIs" dxfId="155" priority="1" operator="between">
      <formula>0.8</formula>
      <formula>1</formula>
    </cfRule>
    <cfRule type="cellIs" dxfId="154" priority="2" operator="lessThan">
      <formula>0.8</formula>
    </cfRule>
    <cfRule type="cellIs" dxfId="153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O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X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O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X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34" priority="7" operator="between">
      <formula>0.8</formula>
      <formula>1</formula>
    </cfRule>
    <cfRule type="cellIs" dxfId="133" priority="8" operator="lessThan">
      <formula>0.8</formula>
    </cfRule>
    <cfRule type="cellIs" dxfId="132" priority="9" operator="greaterThan">
      <formula>1</formula>
    </cfRule>
  </conditionalFormatting>
  <conditionalFormatting sqref="O13">
    <cfRule type="cellIs" dxfId="131" priority="4" operator="between">
      <formula>0.8</formula>
      <formula>1</formula>
    </cfRule>
    <cfRule type="cellIs" dxfId="130" priority="5" operator="lessThan">
      <formula>0.8</formula>
    </cfRule>
    <cfRule type="cellIs" dxfId="129" priority="6" operator="greaterThan">
      <formula>1</formula>
    </cfRule>
  </conditionalFormatting>
  <conditionalFormatting sqref="X13">
    <cfRule type="cellIs" dxfId="128" priority="1" operator="between">
      <formula>0.8</formula>
      <formula>1</formula>
    </cfRule>
    <cfRule type="cellIs" dxfId="127" priority="2" operator="lessThan">
      <formula>0.8</formula>
    </cfRule>
    <cfRule type="cellIs" dxfId="126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25" priority="7" operator="between">
      <formula>0.8</formula>
      <formula>1</formula>
    </cfRule>
    <cfRule type="cellIs" dxfId="124" priority="8" operator="lessThan">
      <formula>0.8</formula>
    </cfRule>
    <cfRule type="cellIs" dxfId="123" priority="9" operator="greaterThan">
      <formula>1</formula>
    </cfRule>
  </conditionalFormatting>
  <conditionalFormatting sqref="O13">
    <cfRule type="cellIs" dxfId="122" priority="4" operator="between">
      <formula>0.8</formula>
      <formula>1</formula>
    </cfRule>
    <cfRule type="cellIs" dxfId="121" priority="5" operator="lessThan">
      <formula>0.8</formula>
    </cfRule>
    <cfRule type="cellIs" dxfId="120" priority="6" operator="greaterThan">
      <formula>1</formula>
    </cfRule>
  </conditionalFormatting>
  <conditionalFormatting sqref="X13">
    <cfRule type="cellIs" dxfId="119" priority="1" operator="between">
      <formula>0.8</formula>
      <formula>1</formula>
    </cfRule>
    <cfRule type="cellIs" dxfId="118" priority="2" operator="lessThan">
      <formula>0.8</formula>
    </cfRule>
    <cfRule type="cellIs" dxfId="117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opLeftCell="B1" workbookViewId="0">
      <selection activeCell="L8" sqref="L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O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X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403-43C1-466B-A680-876EE20538B6}">
  <dimension ref="A1:X27"/>
  <sheetViews>
    <sheetView topLeftCell="F1" zoomScale="78" zoomScaleNormal="78" workbookViewId="0">
      <selection activeCell="V26" sqref="V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0</v>
      </c>
      <c r="G3" s="62">
        <v>10390</v>
      </c>
      <c r="H3" s="62">
        <f t="shared" ref="H3:H10" si="1">F3+G3</f>
        <v>10390</v>
      </c>
      <c r="I3" s="74">
        <v>0</v>
      </c>
      <c r="J3" s="75">
        <v>0</v>
      </c>
      <c r="K3" s="17">
        <f>H3+J3</f>
        <v>10390</v>
      </c>
      <c r="L3" s="18">
        <f>C3-I3</f>
        <v>443016</v>
      </c>
      <c r="M3" s="18">
        <f>D3*L3</f>
        <v>1281369.7581142311</v>
      </c>
      <c r="N3" s="19">
        <f t="shared" ref="N3" si="2">+I3*D3</f>
        <v>0</v>
      </c>
      <c r="O3" s="20">
        <f>N3/E3</f>
        <v>0</v>
      </c>
      <c r="P3" s="21">
        <v>74000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277000</v>
      </c>
      <c r="V3" s="24">
        <f>I3+K3+U3</f>
        <v>287390</v>
      </c>
      <c r="W3" s="24">
        <f>V3-C3</f>
        <v>-155626</v>
      </c>
      <c r="X3" s="20">
        <f t="shared" ref="X3:X18" si="3">V3/C3</f>
        <v>0.64871246185239362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73319</v>
      </c>
      <c r="H5" s="62">
        <f t="shared" si="1"/>
        <v>73319</v>
      </c>
      <c r="I5" s="63">
        <v>0</v>
      </c>
      <c r="J5" s="75">
        <v>0</v>
      </c>
      <c r="K5" s="17">
        <f t="shared" si="4"/>
        <v>73319</v>
      </c>
      <c r="L5" s="18">
        <f t="shared" si="5"/>
        <v>73319</v>
      </c>
      <c r="M5" s="18">
        <f t="shared" si="6"/>
        <v>77718.14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95075</v>
      </c>
      <c r="G8" s="15">
        <v>0</v>
      </c>
      <c r="H8" s="62">
        <f t="shared" si="1"/>
        <v>95075</v>
      </c>
      <c r="I8" s="64">
        <v>0</v>
      </c>
      <c r="J8" s="74">
        <v>0</v>
      </c>
      <c r="K8" s="17">
        <f>H8+J8</f>
        <v>95075</v>
      </c>
      <c r="L8" s="18">
        <f t="shared" si="5"/>
        <v>495301</v>
      </c>
      <c r="M8" s="18">
        <f t="shared" si="6"/>
        <v>566142.94057058252</v>
      </c>
      <c r="N8" s="19">
        <f t="shared" si="11"/>
        <v>0</v>
      </c>
      <c r="O8" s="20">
        <f t="shared" si="7"/>
        <v>0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346315</v>
      </c>
      <c r="H9" s="62">
        <f t="shared" si="1"/>
        <v>346315</v>
      </c>
      <c r="I9" s="75">
        <v>0</v>
      </c>
      <c r="J9" s="75">
        <v>0</v>
      </c>
      <c r="K9" s="17">
        <f>H9+J9</f>
        <v>346315</v>
      </c>
      <c r="L9" s="18">
        <f t="shared" si="5"/>
        <v>349200</v>
      </c>
      <c r="M9" s="18">
        <f t="shared" si="6"/>
        <v>221472.43814627349</v>
      </c>
      <c r="N9" s="19">
        <f t="shared" si="11"/>
        <v>0</v>
      </c>
      <c r="O9" s="20">
        <f t="shared" si="7"/>
        <v>0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0</v>
      </c>
      <c r="J13" s="75">
        <v>0</v>
      </c>
      <c r="K13" s="17">
        <f t="shared" si="4"/>
        <v>17024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847622</v>
      </c>
      <c r="G18" s="15">
        <v>0</v>
      </c>
      <c r="H18" s="62">
        <f t="shared" si="12"/>
        <v>847622</v>
      </c>
      <c r="I18" s="75">
        <v>0</v>
      </c>
      <c r="J18" s="75">
        <v>0</v>
      </c>
      <c r="K18" s="17">
        <f>H18+J18</f>
        <v>847622</v>
      </c>
      <c r="L18" s="18">
        <f t="shared" si="5"/>
        <v>700000</v>
      </c>
      <c r="M18" s="18">
        <f t="shared" si="6"/>
        <v>812000</v>
      </c>
      <c r="N18" s="19">
        <f t="shared" si="11"/>
        <v>0</v>
      </c>
      <c r="O18" s="20">
        <f t="shared" si="7"/>
        <v>0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847622</v>
      </c>
      <c r="W18" s="24">
        <f t="shared" si="10"/>
        <v>147622</v>
      </c>
      <c r="X18" s="20">
        <f t="shared" si="3"/>
        <v>1.2108885714285715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0</v>
      </c>
      <c r="J20" s="36">
        <f t="shared" si="13"/>
        <v>0</v>
      </c>
      <c r="K20" s="37">
        <f t="shared" si="13"/>
        <v>1428209</v>
      </c>
      <c r="L20" s="38">
        <f t="shared" si="13"/>
        <v>3241206</v>
      </c>
      <c r="M20" s="38">
        <f>SUM(M3:M19)</f>
        <v>5011414.8828187045</v>
      </c>
      <c r="N20" s="38">
        <f t="shared" si="13"/>
        <v>0</v>
      </c>
      <c r="O20" s="20">
        <f t="shared" si="7"/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1428209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07" priority="7" operator="between">
      <formula>0.8</formula>
      <formula>1</formula>
    </cfRule>
    <cfRule type="cellIs" dxfId="106" priority="8" operator="lessThan">
      <formula>0.8</formula>
    </cfRule>
    <cfRule type="cellIs" dxfId="105" priority="9" operator="greaterThan">
      <formula>1</formula>
    </cfRule>
  </conditionalFormatting>
  <conditionalFormatting sqref="O13">
    <cfRule type="cellIs" dxfId="104" priority="4" operator="between">
      <formula>0.8</formula>
      <formula>1</formula>
    </cfRule>
    <cfRule type="cellIs" dxfId="103" priority="5" operator="lessThan">
      <formula>0.8</formula>
    </cfRule>
    <cfRule type="cellIs" dxfId="102" priority="6" operator="greaterThan">
      <formula>1</formula>
    </cfRule>
  </conditionalFormatting>
  <conditionalFormatting sqref="X13">
    <cfRule type="cellIs" dxfId="101" priority="1" operator="between">
      <formula>0.8</formula>
      <formula>1</formula>
    </cfRule>
    <cfRule type="cellIs" dxfId="100" priority="2" operator="lessThan">
      <formula>0.8</formula>
    </cfRule>
    <cfRule type="cellIs" dxfId="99" priority="3" operator="greaterThan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C288-0BA0-4241-83AA-23088103A69E}">
  <dimension ref="A1:X27"/>
  <sheetViews>
    <sheetView zoomScale="87" zoomScaleNormal="87"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37196</v>
      </c>
      <c r="G3" s="62">
        <v>0</v>
      </c>
      <c r="H3" s="62">
        <f t="shared" ref="H3:H10" si="1">F3+G3</f>
        <v>37196</v>
      </c>
      <c r="I3" s="74">
        <v>10390</v>
      </c>
      <c r="J3" s="75">
        <v>0</v>
      </c>
      <c r="K3" s="17">
        <f>H3+J3</f>
        <v>37196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37000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240000</v>
      </c>
      <c r="V3" s="24">
        <f>I3+K3+U3</f>
        <v>287586</v>
      </c>
      <c r="W3" s="24">
        <f>V3-C3</f>
        <v>-155430</v>
      </c>
      <c r="X3" s="20">
        <f t="shared" ref="X3:X18" si="3">V3/C3</f>
        <v>0.64915488379652198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0</v>
      </c>
      <c r="K8" s="17">
        <f>H8+J8</f>
        <v>0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14215</v>
      </c>
      <c r="J9" s="75">
        <v>332100</v>
      </c>
      <c r="K9" s="17">
        <f>H9+J9</f>
        <v>332100</v>
      </c>
      <c r="L9" s="18">
        <f t="shared" si="5"/>
        <v>334985</v>
      </c>
      <c r="M9" s="18">
        <f t="shared" si="6"/>
        <v>212456.88628988955</v>
      </c>
      <c r="N9" s="19">
        <f t="shared" si="11"/>
        <v>9015.5518563839578</v>
      </c>
      <c r="O9" s="20">
        <f t="shared" si="7"/>
        <v>4.0707331042382597E-2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96862</v>
      </c>
      <c r="J18" s="75">
        <v>62344</v>
      </c>
      <c r="K18" s="17">
        <f>H18+J18</f>
        <v>919093</v>
      </c>
      <c r="L18" s="18">
        <f t="shared" si="5"/>
        <v>603138</v>
      </c>
      <c r="M18" s="18">
        <f t="shared" si="6"/>
        <v>699640.08</v>
      </c>
      <c r="N18" s="19">
        <f t="shared" si="11"/>
        <v>112359.92</v>
      </c>
      <c r="O18" s="20">
        <f t="shared" si="7"/>
        <v>0.1383742857142857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586822</v>
      </c>
      <c r="G20" s="36">
        <f>SUM(G3:G19)</f>
        <v>356774</v>
      </c>
      <c r="H20" s="36">
        <f t="shared" si="13"/>
        <v>943596</v>
      </c>
      <c r="I20" s="48">
        <f t="shared" si="13"/>
        <v>295698</v>
      </c>
      <c r="J20" s="36">
        <f t="shared" si="13"/>
        <v>394444</v>
      </c>
      <c r="K20" s="37">
        <f t="shared" si="13"/>
        <v>1338040</v>
      </c>
      <c r="L20" s="38">
        <f t="shared" si="13"/>
        <v>2945508</v>
      </c>
      <c r="M20" s="38">
        <f>SUM(M3:M19)</f>
        <v>4624915.4902369566</v>
      </c>
      <c r="N20" s="38">
        <f t="shared" si="13"/>
        <v>386499.39258174691</v>
      </c>
      <c r="O20" s="20">
        <f t="shared" si="7"/>
        <v>7.7123806673207965E-2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1633738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O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X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413" priority="7" operator="between">
      <formula>0.8</formula>
      <formula>1</formula>
    </cfRule>
    <cfRule type="cellIs" dxfId="412" priority="8" operator="lessThan">
      <formula>0.8</formula>
    </cfRule>
    <cfRule type="cellIs" dxfId="411" priority="9" operator="greaterThan">
      <formula>1</formula>
    </cfRule>
  </conditionalFormatting>
  <conditionalFormatting sqref="L13">
    <cfRule type="cellIs" dxfId="410" priority="4" operator="between">
      <formula>0.8</formula>
      <formula>1</formula>
    </cfRule>
    <cfRule type="cellIs" dxfId="409" priority="5" operator="lessThan">
      <formula>0.8</formula>
    </cfRule>
    <cfRule type="cellIs" dxfId="408" priority="6" operator="greaterThan">
      <formula>1</formula>
    </cfRule>
  </conditionalFormatting>
  <conditionalFormatting sqref="U13">
    <cfRule type="cellIs" dxfId="407" priority="1" operator="between">
      <formula>0.8</formula>
      <formula>1</formula>
    </cfRule>
    <cfRule type="cellIs" dxfId="406" priority="2" operator="lessThan">
      <formula>0.8</formula>
    </cfRule>
    <cfRule type="cellIs" dxfId="405" priority="3" operator="greaterThan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09EE-D692-4246-B8DF-925827041E5E}">
  <dimension ref="A1:X27"/>
  <sheetViews>
    <sheetView topLeftCell="C1" zoomScale="71" zoomScaleNormal="71"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74153</v>
      </c>
      <c r="G3" s="62">
        <v>0</v>
      </c>
      <c r="H3" s="62">
        <f t="shared" ref="H3:H10" si="1">F3+G3</f>
        <v>74153</v>
      </c>
      <c r="I3" s="74">
        <v>10390</v>
      </c>
      <c r="J3" s="75">
        <v>0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190027</v>
      </c>
      <c r="G8" s="15">
        <v>0</v>
      </c>
      <c r="H8" s="62">
        <f t="shared" si="1"/>
        <v>190027</v>
      </c>
      <c r="I8" s="64">
        <v>95075</v>
      </c>
      <c r="J8" s="74">
        <v>0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227515</v>
      </c>
      <c r="J9" s="75">
        <v>118800</v>
      </c>
      <c r="K9" s="17">
        <f>H9+J9</f>
        <v>118800</v>
      </c>
      <c r="L9" s="18">
        <f t="shared" si="5"/>
        <v>118800</v>
      </c>
      <c r="M9" s="18">
        <f t="shared" si="6"/>
        <v>75346.293389969331</v>
      </c>
      <c r="N9" s="19">
        <f t="shared" si="11"/>
        <v>144296.39680655618</v>
      </c>
      <c r="O9" s="20">
        <f t="shared" si="7"/>
        <v>0.65695970431543538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261646</v>
      </c>
      <c r="G10" s="16">
        <v>0</v>
      </c>
      <c r="H10" s="62">
        <f t="shared" si="1"/>
        <v>261646</v>
      </c>
      <c r="I10" s="63">
        <v>0</v>
      </c>
      <c r="J10" s="74">
        <v>0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1412408</v>
      </c>
      <c r="G20" s="36">
        <f>SUM(G3:G19)</f>
        <v>356774</v>
      </c>
      <c r="H20" s="36">
        <f t="shared" si="13"/>
        <v>1769182</v>
      </c>
      <c r="I20" s="48">
        <f t="shared" si="13"/>
        <v>545766</v>
      </c>
      <c r="J20" s="36">
        <f t="shared" si="13"/>
        <v>144376</v>
      </c>
      <c r="K20" s="37">
        <f t="shared" si="13"/>
        <v>1913558</v>
      </c>
      <c r="L20" s="38">
        <f t="shared" si="13"/>
        <v>2626976</v>
      </c>
      <c r="M20" s="38">
        <f>SUM(M3:M19)</f>
        <v>3920735.8132903054</v>
      </c>
      <c r="N20" s="38">
        <f t="shared" si="13"/>
        <v>564431.11753191915</v>
      </c>
      <c r="O20" s="20">
        <f t="shared" si="7"/>
        <v>0.12584394878440947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O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X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F9C1-81F9-44A0-AEFF-84C5B1005766}">
  <dimension ref="A1:X27"/>
  <sheetViews>
    <sheetView zoomScale="87" zoomScaleNormal="87" workbookViewId="0">
      <selection activeCell="B12" sqref="B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119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0</v>
      </c>
      <c r="G3" s="62">
        <v>0</v>
      </c>
      <c r="H3" s="62">
        <f t="shared" ref="H3:H10" si="1">F3+G3</f>
        <v>0</v>
      </c>
      <c r="I3" s="74">
        <v>10390</v>
      </c>
      <c r="J3" s="75">
        <v>74153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261646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886582</v>
      </c>
      <c r="G20" s="36">
        <f>SUM(G3:G19)</f>
        <v>356774</v>
      </c>
      <c r="H20" s="36">
        <f t="shared" si="13"/>
        <v>1243356</v>
      </c>
      <c r="I20" s="48">
        <f t="shared" si="13"/>
        <v>664566</v>
      </c>
      <c r="J20" s="36">
        <f t="shared" si="13"/>
        <v>551402</v>
      </c>
      <c r="K20" s="37">
        <f t="shared" si="13"/>
        <v>1794758</v>
      </c>
      <c r="L20" s="38">
        <f t="shared" si="13"/>
        <v>2508176</v>
      </c>
      <c r="M20" s="38">
        <f>SUM(M3:M19)</f>
        <v>3845389.5199003369</v>
      </c>
      <c r="N20" s="38">
        <f t="shared" si="13"/>
        <v>639777.41092188843</v>
      </c>
      <c r="O20" s="20">
        <f t="shared" si="7"/>
        <v>0.14264294301407501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O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X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B9AD-6650-4A20-A514-F863961212BB}">
  <dimension ref="A1:X27"/>
  <sheetViews>
    <sheetView topLeftCell="L1" zoomScale="87" zoomScaleNormal="87" workbookViewId="0">
      <selection activeCell="AB27" sqref="AB27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120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36981</v>
      </c>
      <c r="G3" s="62">
        <v>0</v>
      </c>
      <c r="H3" s="62">
        <f t="shared" ref="H3:H10" si="1">F3+G3</f>
        <v>36981</v>
      </c>
      <c r="I3" s="74">
        <v>10390</v>
      </c>
      <c r="J3" s="75">
        <v>74153</v>
      </c>
      <c r="K3" s="17">
        <f>H3+J3</f>
        <v>111134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74000</v>
      </c>
      <c r="R3" s="21">
        <v>37000</v>
      </c>
      <c r="S3" s="21">
        <v>111000</v>
      </c>
      <c r="T3" s="65">
        <v>0</v>
      </c>
      <c r="U3" s="21">
        <f>P3+Q3+R3+S3+T3</f>
        <v>222000</v>
      </c>
      <c r="V3" s="24">
        <f>I3+K3+U3</f>
        <v>343524</v>
      </c>
      <c r="W3" s="24">
        <f>V3-C3</f>
        <v>110541</v>
      </c>
      <c r="X3" s="20">
        <f t="shared" ref="X3:X18" si="3">V3/C3</f>
        <v>1.4744595099213247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263848</v>
      </c>
      <c r="G10" s="16">
        <v>0</v>
      </c>
      <c r="H10" s="62">
        <f t="shared" si="1"/>
        <v>263848</v>
      </c>
      <c r="I10" s="63">
        <v>237600</v>
      </c>
      <c r="J10" s="74">
        <v>24046</v>
      </c>
      <c r="K10" s="17">
        <f>H10+J10</f>
        <v>287894</v>
      </c>
      <c r="L10" s="18">
        <f t="shared" si="5"/>
        <v>504450</v>
      </c>
      <c r="M10" s="18">
        <f t="shared" si="6"/>
        <v>450740.22928089264</v>
      </c>
      <c r="N10" s="19">
        <f t="shared" si="11"/>
        <v>212302.26677993871</v>
      </c>
      <c r="O10" s="20">
        <f t="shared" si="7"/>
        <v>0.32019405700424497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1187411</v>
      </c>
      <c r="G20" s="36">
        <f>SUM(G3:G19)</f>
        <v>356774</v>
      </c>
      <c r="H20" s="36">
        <f t="shared" si="13"/>
        <v>1544185</v>
      </c>
      <c r="I20" s="48">
        <f t="shared" si="13"/>
        <v>902166</v>
      </c>
      <c r="J20" s="36">
        <f t="shared" si="13"/>
        <v>313802</v>
      </c>
      <c r="K20" s="37">
        <f t="shared" si="13"/>
        <v>1857987</v>
      </c>
      <c r="L20" s="38">
        <f t="shared" si="13"/>
        <v>2270576</v>
      </c>
      <c r="M20" s="38">
        <f>SUM(M3:M19)</f>
        <v>3633087.2531203981</v>
      </c>
      <c r="N20" s="38">
        <f t="shared" si="13"/>
        <v>852079.67770182714</v>
      </c>
      <c r="O20" s="20">
        <f t="shared" si="7"/>
        <v>0.18997724964177043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2760153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EFDD-E426-49BC-A20A-045233DC5527}">
  <dimension ref="A1:X27"/>
  <sheetViews>
    <sheetView zoomScale="87" zoomScaleNormal="87"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18419</v>
      </c>
      <c r="G3" s="62">
        <v>0</v>
      </c>
      <c r="H3" s="62">
        <f t="shared" ref="H3:H10" si="1">F3+G3</f>
        <v>18419</v>
      </c>
      <c r="I3" s="74">
        <v>84543</v>
      </c>
      <c r="J3" s="75">
        <v>36981</v>
      </c>
      <c r="K3" s="17">
        <f>H3+J3</f>
        <v>55400</v>
      </c>
      <c r="L3" s="18">
        <f>C3-I3</f>
        <v>148440</v>
      </c>
      <c r="M3" s="18">
        <f>D3*L3</f>
        <v>429344.59905393142</v>
      </c>
      <c r="N3" s="19">
        <f t="shared" ref="N3" si="2">+I3*D3</f>
        <v>244530.31822835168</v>
      </c>
      <c r="O3" s="20">
        <f>N3/E3</f>
        <v>0.36287196919946951</v>
      </c>
      <c r="P3" s="21">
        <v>0</v>
      </c>
      <c r="Q3" s="22">
        <v>55500</v>
      </c>
      <c r="R3" s="21">
        <v>37000</v>
      </c>
      <c r="S3" s="21">
        <v>111000</v>
      </c>
      <c r="T3" s="65">
        <v>0</v>
      </c>
      <c r="U3" s="21">
        <f>P3+Q3+R3+S3+T3</f>
        <v>203500</v>
      </c>
      <c r="V3" s="24">
        <f>I3+K3+U3</f>
        <v>343443</v>
      </c>
      <c r="W3" s="24">
        <f>V3-C3</f>
        <v>110460</v>
      </c>
      <c r="X3" s="20">
        <f t="shared" ref="X3:X18" si="3">V3/C3</f>
        <v>1.4741118450702411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304122</v>
      </c>
      <c r="M8" s="18">
        <f t="shared" si="6"/>
        <v>347619.97930996853</v>
      </c>
      <c r="N8" s="19">
        <f t="shared" si="11"/>
        <v>325879.58563086734</v>
      </c>
      <c r="O8" s="20">
        <f t="shared" si="7"/>
        <v>0.4838601278970307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47848</v>
      </c>
      <c r="G10" s="16">
        <v>0</v>
      </c>
      <c r="H10" s="62">
        <f t="shared" si="1"/>
        <v>47848</v>
      </c>
      <c r="I10" s="63">
        <v>261646</v>
      </c>
      <c r="J10" s="74">
        <v>216000</v>
      </c>
      <c r="K10" s="17">
        <f>H10+J10</f>
        <v>263848</v>
      </c>
      <c r="L10" s="18">
        <f t="shared" si="5"/>
        <v>480404</v>
      </c>
      <c r="M10" s="18">
        <f t="shared" si="6"/>
        <v>429254.45357807103</v>
      </c>
      <c r="N10" s="19">
        <f t="shared" si="11"/>
        <v>233788.0424827603</v>
      </c>
      <c r="O10" s="20">
        <f t="shared" si="7"/>
        <v>0.35259888147698942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952849</v>
      </c>
      <c r="G20" s="36">
        <f>SUM(G3:G19)</f>
        <v>356774</v>
      </c>
      <c r="H20" s="36">
        <f t="shared" si="13"/>
        <v>1309623</v>
      </c>
      <c r="I20" s="48">
        <f t="shared" si="13"/>
        <v>1215968</v>
      </c>
      <c r="J20" s="36">
        <f t="shared" si="13"/>
        <v>252981</v>
      </c>
      <c r="K20" s="37">
        <f t="shared" si="13"/>
        <v>1562604</v>
      </c>
      <c r="L20" s="38">
        <f t="shared" si="13"/>
        <v>1956774</v>
      </c>
      <c r="M20" s="38">
        <f>SUM(M3:M19)</f>
        <v>3150248.61428372</v>
      </c>
      <c r="N20" s="38">
        <f t="shared" si="13"/>
        <v>1334918.3165385048</v>
      </c>
      <c r="O20" s="20">
        <f t="shared" si="7"/>
        <v>0.297629572572851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2778572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4B0E-3B51-4D82-A6A6-C053DDC915EB}">
  <dimension ref="A1:X27"/>
  <sheetViews>
    <sheetView topLeftCell="G1" zoomScale="85" zoomScaleNormal="85" workbookViewId="0">
      <selection activeCell="R6" sqref="R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36996</v>
      </c>
      <c r="G3" s="62">
        <v>18419</v>
      </c>
      <c r="H3" s="62">
        <f t="shared" ref="H3:H10" si="1">F3+G3</f>
        <v>55415</v>
      </c>
      <c r="I3" s="74">
        <v>121524</v>
      </c>
      <c r="J3" s="75">
        <v>0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315000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100659</v>
      </c>
      <c r="X8" s="20">
        <f t="shared" si="3"/>
        <v>1.1694758587945309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47848</v>
      </c>
      <c r="H10" s="62">
        <f t="shared" si="1"/>
        <v>47848</v>
      </c>
      <c r="I10" s="63">
        <v>477646</v>
      </c>
      <c r="J10" s="74">
        <v>0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923578</v>
      </c>
      <c r="G20" s="36">
        <f>SUM(G3:G19)</f>
        <v>423041</v>
      </c>
      <c r="H20" s="36">
        <f t="shared" si="13"/>
        <v>1346619</v>
      </c>
      <c r="I20" s="48">
        <f t="shared" si="13"/>
        <v>1468949</v>
      </c>
      <c r="J20" s="36">
        <f t="shared" si="13"/>
        <v>0</v>
      </c>
      <c r="K20" s="37">
        <f t="shared" si="13"/>
        <v>1346619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2815568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384A-A51E-4F93-9E46-52D9C0412ECB}">
  <dimension ref="A1:X27"/>
  <sheetViews>
    <sheetView zoomScale="85" zoomScaleNormal="85" workbookViewId="0">
      <selection activeCell="A29" sqref="A2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123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36996</v>
      </c>
      <c r="G3" s="62">
        <v>18419</v>
      </c>
      <c r="H3" s="62">
        <f t="shared" ref="H3:H10" si="1">F3+G3</f>
        <v>55415</v>
      </c>
      <c r="I3" s="74">
        <v>121524</v>
      </c>
      <c r="J3" s="75">
        <v>0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315000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100659</v>
      </c>
      <c r="X8" s="20">
        <f t="shared" si="3"/>
        <v>1.1694758587945309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47848</v>
      </c>
      <c r="H10" s="62">
        <f t="shared" si="1"/>
        <v>47848</v>
      </c>
      <c r="I10" s="63">
        <v>477646</v>
      </c>
      <c r="J10" s="74">
        <v>0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923578</v>
      </c>
      <c r="G20" s="36">
        <f>SUM(G3:G19)</f>
        <v>423041</v>
      </c>
      <c r="H20" s="36">
        <f t="shared" si="13"/>
        <v>1346619</v>
      </c>
      <c r="I20" s="48">
        <f t="shared" si="13"/>
        <v>1468949</v>
      </c>
      <c r="J20" s="36">
        <f t="shared" si="13"/>
        <v>0</v>
      </c>
      <c r="K20" s="37">
        <f t="shared" si="13"/>
        <v>1346619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2815568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AB88-123C-45FC-BEC6-0AE64D45A0E9}">
  <dimension ref="A1:X27"/>
  <sheetViews>
    <sheetView topLeftCell="I1" zoomScale="85" zoomScaleNormal="85" workbookViewId="0">
      <selection activeCell="X31" sqref="X3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121524</v>
      </c>
      <c r="J3" s="75">
        <v>55415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147517</v>
      </c>
      <c r="K4" s="17">
        <f t="shared" ref="K4:K17" si="4">H4+J4</f>
        <v>147517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62998</v>
      </c>
      <c r="K8" s="17">
        <f>H8+J8</f>
        <v>62998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252000</v>
      </c>
      <c r="S8" s="21">
        <v>94500</v>
      </c>
      <c r="T8" s="65">
        <v>0</v>
      </c>
      <c r="U8" s="21">
        <f t="shared" si="8"/>
        <v>346500</v>
      </c>
      <c r="V8" s="24">
        <f t="shared" si="9"/>
        <v>694600</v>
      </c>
      <c r="W8" s="24">
        <f t="shared" si="10"/>
        <v>100657</v>
      </c>
      <c r="X8" s="20">
        <f t="shared" si="3"/>
        <v>1.1694724914680366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477646</v>
      </c>
      <c r="J10" s="74">
        <v>47848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159206</v>
      </c>
      <c r="J18" s="75">
        <v>345587</v>
      </c>
      <c r="K18" s="17">
        <f>H18+J18</f>
        <v>1152681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900107</v>
      </c>
      <c r="G20" s="36">
        <f>SUM(G3:G19)</f>
        <v>11187</v>
      </c>
      <c r="H20" s="36">
        <f t="shared" si="13"/>
        <v>911294</v>
      </c>
      <c r="I20" s="48">
        <f t="shared" si="13"/>
        <v>1468949</v>
      </c>
      <c r="J20" s="36">
        <f t="shared" si="13"/>
        <v>659365</v>
      </c>
      <c r="K20" s="37">
        <f t="shared" si="13"/>
        <v>1570659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3039608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D186-C3E2-47BA-91D5-0116E5CDEE7F}">
  <dimension ref="A1:X27"/>
  <sheetViews>
    <sheetView zoomScale="85" zoomScaleNormal="85" workbookViewId="0">
      <selection activeCell="F28" sqref="F2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176939</v>
      </c>
      <c r="J3" s="75">
        <v>0</v>
      </c>
      <c r="K3" s="17">
        <f>H3+J3</f>
        <v>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348100</v>
      </c>
      <c r="J8" s="74">
        <v>126495</v>
      </c>
      <c r="K8" s="17">
        <f>H8+J8</f>
        <v>126495</v>
      </c>
      <c r="L8" s="18">
        <f t="shared" si="5"/>
        <v>245843</v>
      </c>
      <c r="M8" s="18">
        <f t="shared" si="6"/>
        <v>281005.44706894137</v>
      </c>
      <c r="N8" s="19">
        <f t="shared" si="11"/>
        <v>397888.0672815516</v>
      </c>
      <c r="O8" s="20">
        <f t="shared" si="7"/>
        <v>0.58608317633173557</v>
      </c>
      <c r="P8" s="21">
        <v>0</v>
      </c>
      <c r="Q8" s="22">
        <v>0</v>
      </c>
      <c r="R8" s="21">
        <v>126000</v>
      </c>
      <c r="S8" s="21">
        <v>94500</v>
      </c>
      <c r="T8" s="65">
        <v>0</v>
      </c>
      <c r="U8" s="21">
        <f t="shared" si="8"/>
        <v>220500</v>
      </c>
      <c r="V8" s="24">
        <f t="shared" si="9"/>
        <v>695095</v>
      </c>
      <c r="W8" s="24">
        <f t="shared" si="10"/>
        <v>101152</v>
      </c>
      <c r="X8" s="20">
        <f t="shared" si="3"/>
        <v>1.1703059047753741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525494</v>
      </c>
      <c r="J10" s="74">
        <v>0</v>
      </c>
      <c r="K10" s="17">
        <f>H10+J10</f>
        <v>0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159206</v>
      </c>
      <c r="J18" s="75">
        <v>345587</v>
      </c>
      <c r="K18" s="17">
        <f>H18+J18</f>
        <v>1152681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900107</v>
      </c>
      <c r="G20" s="36">
        <f>SUM(G3:G19)</f>
        <v>11187</v>
      </c>
      <c r="H20" s="36">
        <f t="shared" si="13"/>
        <v>911294</v>
      </c>
      <c r="I20" s="48">
        <f t="shared" si="13"/>
        <v>1782727</v>
      </c>
      <c r="J20" s="36">
        <f t="shared" si="13"/>
        <v>472082</v>
      </c>
      <c r="K20" s="37">
        <f t="shared" si="13"/>
        <v>1383376</v>
      </c>
      <c r="L20" s="38">
        <f t="shared" si="13"/>
        <v>1394231</v>
      </c>
      <c r="M20" s="38">
        <f>SUM(M3:M19)</f>
        <v>2339976.7854370582</v>
      </c>
      <c r="N20" s="38">
        <f t="shared" si="13"/>
        <v>2140053.0725819184</v>
      </c>
      <c r="O20" s="20">
        <f t="shared" si="7"/>
        <v>0.47768723432754712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3166103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20C-BA87-46EA-BD6B-3C40AE1EB520}">
  <dimension ref="A1:X28"/>
  <sheetViews>
    <sheetView zoomScale="85" zoomScaleNormal="85" workbookViewId="0">
      <selection activeCell="C24" sqref="C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126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176939</v>
      </c>
      <c r="J3" s="75">
        <v>0</v>
      </c>
      <c r="K3" s="17">
        <f>H3+J3</f>
        <v>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0</v>
      </c>
      <c r="S3" s="21">
        <v>111000</v>
      </c>
      <c r="T3" s="65">
        <v>0</v>
      </c>
      <c r="U3" s="21">
        <f>P3+Q3+R3+S3+T3</f>
        <v>111000</v>
      </c>
      <c r="V3" s="24">
        <f>I3+K3+U3</f>
        <v>287939</v>
      </c>
      <c r="W3" s="24">
        <f>V3-C3</f>
        <v>44566</v>
      </c>
      <c r="X3" s="20">
        <f t="shared" ref="X3:X18" si="3">V3/C3</f>
        <v>1.1831180944476174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1200</v>
      </c>
      <c r="X6" s="20">
        <f t="shared" si="3"/>
        <v>1.0051546391752577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474595</v>
      </c>
      <c r="J8" s="74">
        <v>0</v>
      </c>
      <c r="K8" s="17">
        <f>H8+J8</f>
        <v>0</v>
      </c>
      <c r="L8" s="18">
        <f t="shared" si="5"/>
        <v>119348</v>
      </c>
      <c r="M8" s="18">
        <f t="shared" si="6"/>
        <v>136418.11276621264</v>
      </c>
      <c r="N8" s="19">
        <f t="shared" si="11"/>
        <v>542475.40158428031</v>
      </c>
      <c r="O8" s="20">
        <f t="shared" si="7"/>
        <v>0.79905815877954611</v>
      </c>
      <c r="P8" s="21">
        <v>0</v>
      </c>
      <c r="Q8" s="22">
        <v>0</v>
      </c>
      <c r="R8" s="21">
        <v>0</v>
      </c>
      <c r="S8" s="21">
        <v>94500</v>
      </c>
      <c r="T8" s="65">
        <v>0</v>
      </c>
      <c r="U8" s="21">
        <f t="shared" si="8"/>
        <v>94500</v>
      </c>
      <c r="V8" s="24">
        <f t="shared" si="9"/>
        <v>569095</v>
      </c>
      <c r="W8" s="24">
        <f t="shared" si="10"/>
        <v>-24848</v>
      </c>
      <c r="X8" s="20">
        <f t="shared" si="3"/>
        <v>0.958164335634901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88906</v>
      </c>
      <c r="G10" s="16">
        <v>0</v>
      </c>
      <c r="H10" s="62">
        <f t="shared" si="1"/>
        <v>88906</v>
      </c>
      <c r="I10" s="63">
        <v>525494</v>
      </c>
      <c r="J10" s="74">
        <v>0</v>
      </c>
      <c r="K10" s="17">
        <f>H10+J10</f>
        <v>88906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790400</v>
      </c>
      <c r="W10" s="24">
        <f t="shared" si="10"/>
        <v>48350</v>
      </c>
      <c r="X10" s="20">
        <f t="shared" si="3"/>
        <v>1.0651573344114278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504793</v>
      </c>
      <c r="J18" s="7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989013</v>
      </c>
      <c r="G20" s="36">
        <f>SUM(G3:G19)</f>
        <v>11187</v>
      </c>
      <c r="H20" s="36">
        <f t="shared" si="13"/>
        <v>1000200</v>
      </c>
      <c r="I20" s="48">
        <f t="shared" si="13"/>
        <v>2254809</v>
      </c>
      <c r="J20" s="36">
        <f t="shared" si="13"/>
        <v>0</v>
      </c>
      <c r="K20" s="37">
        <f t="shared" si="13"/>
        <v>1000200</v>
      </c>
      <c r="L20" s="38">
        <f t="shared" si="13"/>
        <v>922149</v>
      </c>
      <c r="M20" s="38">
        <f>SUM(M3:M19)</f>
        <v>1794508.5311343297</v>
      </c>
      <c r="N20" s="38">
        <f t="shared" si="13"/>
        <v>2685521.3268846469</v>
      </c>
      <c r="O20" s="20">
        <f t="shared" si="7"/>
        <v>0.59944272962327017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3255009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BE49-DEF3-4ECE-930C-83FADA0E70FF}">
  <dimension ref="A1:X28"/>
  <sheetViews>
    <sheetView tabSelected="1" zoomScale="85" zoomScaleNormal="85" workbookViewId="0">
      <selection activeCell="I26" sqref="I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18328</v>
      </c>
      <c r="G3" s="62">
        <v>0</v>
      </c>
      <c r="H3" s="62">
        <f t="shared" ref="H3:H10" si="1">F3+G3</f>
        <v>18328</v>
      </c>
      <c r="I3" s="74">
        <v>176939</v>
      </c>
      <c r="J3" s="75">
        <v>55372</v>
      </c>
      <c r="K3" s="17">
        <f>H3+J3</f>
        <v>73700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0</v>
      </c>
      <c r="S3" s="21">
        <v>55500</v>
      </c>
      <c r="T3" s="77">
        <v>74000</v>
      </c>
      <c r="U3" s="21">
        <f>P3+Q3+R3+S3+T3</f>
        <v>129500</v>
      </c>
      <c r="V3" s="24">
        <f>I3+K3+U3</f>
        <v>380139</v>
      </c>
      <c r="W3" s="24">
        <f>V3-C3</f>
        <v>136766</v>
      </c>
      <c r="X3" s="20">
        <f t="shared" ref="X3:X18" si="3">V3/C3</f>
        <v>1.5619604475434827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232150</v>
      </c>
      <c r="K6" s="17">
        <f t="shared" si="4"/>
        <v>232150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466150</v>
      </c>
      <c r="W6" s="24">
        <f t="shared" si="10"/>
        <v>233350</v>
      </c>
      <c r="X6" s="20">
        <f t="shared" si="3"/>
        <v>2.0023625429553267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474595</v>
      </c>
      <c r="J8" s="74">
        <v>0</v>
      </c>
      <c r="K8" s="17">
        <f>H8+J8</f>
        <v>0</v>
      </c>
      <c r="L8" s="18">
        <f t="shared" si="5"/>
        <v>119348</v>
      </c>
      <c r="M8" s="18">
        <f t="shared" si="6"/>
        <v>136418.11276621264</v>
      </c>
      <c r="N8" s="19">
        <f t="shared" si="11"/>
        <v>542475.40158428031</v>
      </c>
      <c r="O8" s="20">
        <f t="shared" si="7"/>
        <v>0.79905815877954611</v>
      </c>
      <c r="P8" s="21">
        <v>0</v>
      </c>
      <c r="Q8" s="22">
        <v>0</v>
      </c>
      <c r="R8" s="21">
        <v>0</v>
      </c>
      <c r="S8" s="21">
        <v>126000</v>
      </c>
      <c r="T8" s="65">
        <v>0</v>
      </c>
      <c r="U8" s="21">
        <f t="shared" si="8"/>
        <v>126000</v>
      </c>
      <c r="V8" s="24">
        <f t="shared" si="9"/>
        <v>600595</v>
      </c>
      <c r="W8" s="24">
        <f t="shared" si="10"/>
        <v>6652</v>
      </c>
      <c r="X8" s="20">
        <f t="shared" si="3"/>
        <v>1.0111997279200193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525494</v>
      </c>
      <c r="J10" s="74">
        <v>175125</v>
      </c>
      <c r="K10" s="17">
        <f>H10+J10</f>
        <v>175125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504793</v>
      </c>
      <c r="J18" s="7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918435</v>
      </c>
      <c r="G20" s="36">
        <f>SUM(G3:G19)</f>
        <v>11187</v>
      </c>
      <c r="H20" s="36">
        <f t="shared" si="13"/>
        <v>929622</v>
      </c>
      <c r="I20" s="48">
        <f t="shared" si="13"/>
        <v>2254809</v>
      </c>
      <c r="J20" s="36">
        <f t="shared" si="13"/>
        <v>462647</v>
      </c>
      <c r="K20" s="37">
        <f t="shared" si="13"/>
        <v>1392269</v>
      </c>
      <c r="L20" s="38">
        <f t="shared" si="13"/>
        <v>922149</v>
      </c>
      <c r="M20" s="38">
        <f>SUM(M3:M19)</f>
        <v>1794508.5311343297</v>
      </c>
      <c r="N20" s="38">
        <f t="shared" si="13"/>
        <v>2685521.3268846469</v>
      </c>
      <c r="O20" s="20">
        <f t="shared" si="7"/>
        <v>0.59944272962327017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3647078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404" priority="7" operator="between">
      <formula>0.8</formula>
      <formula>1</formula>
    </cfRule>
    <cfRule type="cellIs" dxfId="403" priority="8" operator="lessThan">
      <formula>0.8</formula>
    </cfRule>
    <cfRule type="cellIs" dxfId="402" priority="9" operator="greaterThan">
      <formula>1</formula>
    </cfRule>
  </conditionalFormatting>
  <conditionalFormatting sqref="L13">
    <cfRule type="cellIs" dxfId="401" priority="4" operator="between">
      <formula>0.8</formula>
      <formula>1</formula>
    </cfRule>
    <cfRule type="cellIs" dxfId="400" priority="5" operator="lessThan">
      <formula>0.8</formula>
    </cfRule>
    <cfRule type="cellIs" dxfId="399" priority="6" operator="greaterThan">
      <formula>1</formula>
    </cfRule>
  </conditionalFormatting>
  <conditionalFormatting sqref="U13">
    <cfRule type="cellIs" dxfId="398" priority="1" operator="between">
      <formula>0.8</formula>
      <formula>1</formula>
    </cfRule>
    <cfRule type="cellIs" dxfId="397" priority="2" operator="lessThan">
      <formula>0.8</formula>
    </cfRule>
    <cfRule type="cellIs" dxfId="396" priority="3" operator="greaterThan">
      <formula>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H23" sqref="H23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95" priority="7" operator="between">
      <formula>0.8</formula>
      <formula>1</formula>
    </cfRule>
    <cfRule type="cellIs" dxfId="394" priority="8" operator="lessThan">
      <formula>0.8</formula>
    </cfRule>
    <cfRule type="cellIs" dxfId="393" priority="9" operator="greaterThan">
      <formula>1</formula>
    </cfRule>
  </conditionalFormatting>
  <conditionalFormatting sqref="L13">
    <cfRule type="cellIs" dxfId="392" priority="4" operator="between">
      <formula>0.8</formula>
      <formula>1</formula>
    </cfRule>
    <cfRule type="cellIs" dxfId="391" priority="5" operator="lessThan">
      <formula>0.8</formula>
    </cfRule>
    <cfRule type="cellIs" dxfId="390" priority="6" operator="greaterThan">
      <formula>1</formula>
    </cfRule>
  </conditionalFormatting>
  <conditionalFormatting sqref="U13">
    <cfRule type="cellIs" dxfId="389" priority="1" operator="between">
      <formula>0.8</formula>
      <formula>1</formula>
    </cfRule>
    <cfRule type="cellIs" dxfId="388" priority="2" operator="lessThan">
      <formula>0.8</formula>
    </cfRule>
    <cfRule type="cellIs" dxfId="387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386" priority="7" operator="between">
      <formula>0.8</formula>
      <formula>1</formula>
    </cfRule>
    <cfRule type="cellIs" dxfId="385" priority="8" operator="lessThan">
      <formula>0.8</formula>
    </cfRule>
    <cfRule type="cellIs" dxfId="384" priority="9" operator="greaterThan">
      <formula>1</formula>
    </cfRule>
  </conditionalFormatting>
  <conditionalFormatting sqref="L13">
    <cfRule type="cellIs" dxfId="383" priority="4" operator="between">
      <formula>0.8</formula>
      <formula>1</formula>
    </cfRule>
    <cfRule type="cellIs" dxfId="382" priority="5" operator="lessThan">
      <formula>0.8</formula>
    </cfRule>
    <cfRule type="cellIs" dxfId="381" priority="6" operator="greaterThan">
      <formula>1</formula>
    </cfRule>
  </conditionalFormatting>
  <conditionalFormatting sqref="U13">
    <cfRule type="cellIs" dxfId="380" priority="1" operator="between">
      <formula>0.8</formula>
      <formula>1</formula>
    </cfRule>
    <cfRule type="cellIs" dxfId="379" priority="2" operator="lessThan">
      <formula>0.8</formula>
    </cfRule>
    <cfRule type="cellIs" dxfId="378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377" priority="7" operator="between">
      <formula>0.8</formula>
      <formula>1</formula>
    </cfRule>
    <cfRule type="cellIs" dxfId="376" priority="8" operator="lessThan">
      <formula>0.8</formula>
    </cfRule>
    <cfRule type="cellIs" dxfId="375" priority="9" operator="greaterThan">
      <formula>1</formula>
    </cfRule>
  </conditionalFormatting>
  <conditionalFormatting sqref="N13">
    <cfRule type="cellIs" dxfId="374" priority="4" operator="between">
      <formula>0.8</formula>
      <formula>1</formula>
    </cfRule>
    <cfRule type="cellIs" dxfId="373" priority="5" operator="lessThan">
      <formula>0.8</formula>
    </cfRule>
    <cfRule type="cellIs" dxfId="372" priority="6" operator="greaterThan">
      <formula>1</formula>
    </cfRule>
  </conditionalFormatting>
  <conditionalFormatting sqref="W13">
    <cfRule type="cellIs" dxfId="371" priority="1" operator="between">
      <formula>0.8</formula>
      <formula>1</formula>
    </cfRule>
    <cfRule type="cellIs" dxfId="370" priority="2" operator="lessThan">
      <formula>0.8</formula>
    </cfRule>
    <cfRule type="cellIs" dxfId="369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368" priority="7" operator="between">
      <formula>0.8</formula>
      <formula>1</formula>
    </cfRule>
    <cfRule type="cellIs" dxfId="367" priority="8" operator="lessThan">
      <formula>0.8</formula>
    </cfRule>
    <cfRule type="cellIs" dxfId="366" priority="9" operator="greaterThan">
      <formula>1</formula>
    </cfRule>
  </conditionalFormatting>
  <conditionalFormatting sqref="N13">
    <cfRule type="cellIs" dxfId="365" priority="4" operator="between">
      <formula>0.8</formula>
      <formula>1</formula>
    </cfRule>
    <cfRule type="cellIs" dxfId="364" priority="5" operator="lessThan">
      <formula>0.8</formula>
    </cfRule>
    <cfRule type="cellIs" dxfId="363" priority="6" operator="greaterThan">
      <formula>1</formula>
    </cfRule>
  </conditionalFormatting>
  <conditionalFormatting sqref="W13">
    <cfRule type="cellIs" dxfId="362" priority="1" operator="between">
      <formula>0.8</formula>
      <formula>1</formula>
    </cfRule>
    <cfRule type="cellIs" dxfId="361" priority="2" operator="lessThan">
      <formula>0.8</formula>
    </cfRule>
    <cfRule type="cellIs" dxfId="36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50</vt:i4>
      </vt:variant>
    </vt:vector>
  </HeadingPairs>
  <TitlesOfParts>
    <vt:vector size="50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02-04-23     à    16H        </vt:lpstr>
      <vt:lpstr>05 -04-23     à    16H        </vt:lpstr>
      <vt:lpstr>06 -04-23     à    16H     </vt:lpstr>
      <vt:lpstr>09 -04-23     à    16H     </vt:lpstr>
      <vt:lpstr>11 -04-23     à    16H      </vt:lpstr>
      <vt:lpstr>12 -04-23     à    16H      </vt:lpstr>
      <vt:lpstr>13 -04-23     à    16H     </vt:lpstr>
      <vt:lpstr>16 -04-23     à    16H      </vt:lpstr>
      <vt:lpstr>17 -04-23     à    16H       </vt:lpstr>
      <vt:lpstr>18 -04-23     à    16H      </vt:lpstr>
      <vt:lpstr>19 -04-23     à    16H       </vt:lpstr>
      <vt:lpstr>24-04-23     à    16H  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2023-04-24T15:03:24Z</dcterms:modified>
</cp:coreProperties>
</file>