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8-01- 23  à 16H" sheetId="1" r:id="rId4"/>
    <sheet state="visible" name="09-01-23 à 16H" sheetId="2" r:id="rId5"/>
    <sheet state="visible" name="10-01-23 à 16H" sheetId="3" r:id="rId6"/>
    <sheet state="visible" name="11-01-23 à 16H" sheetId="4" r:id="rId7"/>
    <sheet state="visible" name="15-01-23 à 16H" sheetId="5" r:id="rId8"/>
    <sheet state="visible" name="16-01-23 à 16H" sheetId="6" r:id="rId9"/>
    <sheet state="visible" name="18-01 -23  à 16H" sheetId="7" r:id="rId10"/>
    <sheet state="visible" name="19-01-23 à 16H" sheetId="8" r:id="rId11"/>
    <sheet state="visible" name="24-01-23  à 16H" sheetId="9" r:id="rId12"/>
    <sheet state="visible" name="25-01-23 à 16H" sheetId="10" r:id="rId13"/>
    <sheet state="visible" name="30-01-23 à 16H" sheetId="11" r:id="rId14"/>
    <sheet state="visible" name="31-01-23 à 16H" sheetId="12" r:id="rId15"/>
    <sheet state="visible" name="01-02-23 à 16H" sheetId="13" r:id="rId16"/>
    <sheet state="visible" name="05-02-23 à 16H" sheetId="14" r:id="rId17"/>
    <sheet state="visible" name="07-02-23 à 16H" sheetId="15" r:id="rId18"/>
    <sheet state="visible" name="09-02-23 à 16H" sheetId="16" r:id="rId19"/>
    <sheet state="visible" name="14-02-23 à  16H" sheetId="17" r:id="rId20"/>
    <sheet state="visible" name="15-02-23 à  16H " sheetId="18" r:id="rId21"/>
    <sheet state="visible" name="20-02-23 à  16H   " sheetId="19" r:id="rId22"/>
    <sheet state="visible" name="21-02-23 à  16H    " sheetId="20" r:id="rId23"/>
    <sheet state="visible" name="23-02-23 à  16H      " sheetId="21" r:id="rId24"/>
    <sheet state="visible" name="26-02-23 à  16H        " sheetId="22" r:id="rId25"/>
    <sheet state="visible" name="27-02-23 à  16H         " sheetId="23" r:id="rId26"/>
    <sheet state="visible" name="05-03-23   à  16H           " sheetId="24" r:id="rId27"/>
    <sheet state="visible" name="06-03-23     à    16H          " sheetId="25" r:id="rId28"/>
    <sheet state="visible" name="12-03-23     à    16H        " sheetId="26" r:id="rId29"/>
    <sheet state="visible" name="16-03-23     à    16H        " sheetId="27" r:id="rId30"/>
    <sheet state="visible" name="19-03-23     à    16H        " sheetId="28" r:id="rId31"/>
    <sheet state="visible" name="20-03-23     à    16H       " sheetId="29" r:id="rId32"/>
    <sheet state="visible" name="21-03-23     à    16H      " sheetId="30" r:id="rId33"/>
    <sheet state="visible" name="22-03-23     à    16H        " sheetId="31" r:id="rId34"/>
    <sheet state="visible" name="23-03-23     à    16H        " sheetId="32" r:id="rId35"/>
    <sheet state="visible" name="26-03-23     à    16H        " sheetId="33" r:id="rId36"/>
    <sheet state="visible" name="27-03-23     à    16H      " sheetId="34" r:id="rId37"/>
    <sheet state="visible" name="28-03-23     à    16H       " sheetId="35" r:id="rId38"/>
    <sheet state="visible" name="29-03-23     à    16H       " sheetId="36" r:id="rId39"/>
    <sheet state="visible" name="12 -04-23     à    16H      " sheetId="37" r:id="rId40"/>
    <sheet state="visible" name="30-03-23     à    16H        " sheetId="38" r:id="rId41"/>
    <sheet state="visible" name="02-04-23     à    16H        " sheetId="39" r:id="rId42"/>
    <sheet state="visible" name="05 -04-23     à    16H        " sheetId="40" r:id="rId43"/>
    <sheet state="visible" name="06 -04-23     à    16H     " sheetId="41" r:id="rId44"/>
    <sheet state="visible" name="09 -04-23     à    16H     " sheetId="42" r:id="rId45"/>
    <sheet state="visible" name="11 -04-23     à    16H      " sheetId="43" r:id="rId46"/>
    <sheet state="visible" name="13 -04-23     à    16H     " sheetId="44" r:id="rId47"/>
    <sheet state="visible" name="16-04-23 à 16H" sheetId="45" r:id="rId48"/>
    <sheet state="visible" name="17-04-23 à 16H" sheetId="46" r:id="rId49"/>
    <sheet state="visible" name="18-04-23 à 16h" sheetId="47" r:id="rId50"/>
    <sheet state="visible" name="19-04-23 à 16H" sheetId="48" r:id="rId51"/>
    <sheet state="visible" name="24-04-23 à 16H" sheetId="49" r:id="rId52"/>
    <sheet state="visible" name="FEUIL 1" sheetId="50" r:id="rId53"/>
  </sheets>
  <definedNames/>
  <calcPr/>
  <extLst>
    <ext uri="GoogleSheetsCustomDataVersion1">
      <go:sheetsCustomData xmlns:go="http://customooxmlschemas.google.com/" r:id="rId54" roundtripDataSignature="AMtx7mj10KQWHbgNX7COC3SAm3kyyNkZtw=="/>
    </ext>
  </extLst>
</workbook>
</file>

<file path=xl/sharedStrings.xml><?xml version="1.0" encoding="utf-8"?>
<sst xmlns="http://schemas.openxmlformats.org/spreadsheetml/2006/main" count="3771" uniqueCount="284">
  <si>
    <t>W1</t>
  </si>
  <si>
    <t>W2</t>
  </si>
  <si>
    <t>W3</t>
  </si>
  <si>
    <t>W4</t>
  </si>
  <si>
    <t xml:space="preserve">     W5              </t>
  </si>
  <si>
    <t>Code</t>
  </si>
  <si>
    <t>DESIGNATION</t>
  </si>
  <si>
    <t xml:space="preserve">RFC Janvier 2023       </t>
  </si>
  <si>
    <t>NSP Q1 2022</t>
  </si>
  <si>
    <t>RFC (GBP)</t>
  </si>
  <si>
    <t>Stock</t>
  </si>
  <si>
    <t>Livrée</t>
  </si>
  <si>
    <t>Réservé(Planifié)</t>
  </si>
  <si>
    <t>TOTAL DISPONIBLE  AU 08- 01-23</t>
  </si>
  <si>
    <t>Remain to achieve Month (Units)</t>
  </si>
  <si>
    <t>MTD Sales (GBP)</t>
  </si>
  <si>
    <t>Achievement</t>
  </si>
  <si>
    <t xml:space="preserve">   01  au  05       </t>
  </si>
  <si>
    <t xml:space="preserve">    08 au 12            </t>
  </si>
  <si>
    <t xml:space="preserve">    15 au 19                   </t>
  </si>
  <si>
    <t xml:space="preserve">   22  au 26                          </t>
  </si>
  <si>
    <t>29  au  31</t>
  </si>
  <si>
    <t>Total Planifié</t>
  </si>
  <si>
    <t>MONTHLY STOCK</t>
  </si>
  <si>
    <t>Monthly Stock VS RFC</t>
  </si>
  <si>
    <t>%</t>
  </si>
  <si>
    <t>60000000041337</t>
  </si>
  <si>
    <t>AUGMENTIN sach 1g/125mg B/12</t>
  </si>
  <si>
    <t>110009B</t>
  </si>
  <si>
    <t>AUGMENTIN Sach 500/62.5MG*12</t>
  </si>
  <si>
    <t>1034000004</t>
  </si>
  <si>
    <t>AUGMENTIN 100/12.5mg.NR.F/30ml</t>
  </si>
  <si>
    <t>1034000005</t>
  </si>
  <si>
    <t>AUGMENTIN 100/12,5mg. FL/60ml.</t>
  </si>
  <si>
    <t>60000000100079</t>
  </si>
  <si>
    <t>AVAMYS NASAL SPRAR 0.5% 1X120</t>
  </si>
  <si>
    <t>1031000007</t>
  </si>
  <si>
    <t>CLAMOXYL 1G. CP. Dispers. B/14</t>
  </si>
  <si>
    <t>1034000001</t>
  </si>
  <si>
    <t>CLAMOXYL 250mg/5ml .Fl/60ml.</t>
  </si>
  <si>
    <t>1034000002</t>
  </si>
  <si>
    <t>CLAMOXYL.500mg/5ml. Fl/60ml</t>
  </si>
  <si>
    <t>1031000001</t>
  </si>
  <si>
    <t>CLAMOXYL 1g.Cp.dispers.B/6</t>
  </si>
  <si>
    <t>10000000096737</t>
  </si>
  <si>
    <t>FLIXOTIDE 50aeg.Spray Nas.</t>
  </si>
  <si>
    <t>FLIXOTIDE EVOHALER 125MCG 1X60</t>
  </si>
  <si>
    <t>60000000100513</t>
  </si>
  <si>
    <t>FLIXOTIDE EVOHALER 250MCG 1X60</t>
  </si>
  <si>
    <t>AX7329</t>
  </si>
  <si>
    <t>SERETIDE 100/50æG.DISKUS.60DZ</t>
  </si>
  <si>
    <t>AX7330</t>
  </si>
  <si>
    <t>SERETIDE 250/50æG.DISKUS.60DZ</t>
  </si>
  <si>
    <t>AX7331</t>
  </si>
  <si>
    <t>SERETIDE 500/50MCG-DISKUS 1x60D DZ/T</t>
  </si>
  <si>
    <t>AX6276</t>
  </si>
  <si>
    <t>VENTOLINE 100aeg134.Aeros.F/20</t>
  </si>
  <si>
    <t>10000000040501</t>
  </si>
  <si>
    <t>ZINNAT 125mg.Susp.buv. 70ml.</t>
  </si>
  <si>
    <t>Total</t>
  </si>
  <si>
    <t>TOTAL DISPONIBLE  AU 09- 01-23</t>
  </si>
  <si>
    <t>TOTAL DISPONIBLE  AU 10- 01-23</t>
  </si>
  <si>
    <t>TOTAL DISPONIBLE  AU 11- 01-23</t>
  </si>
  <si>
    <t>NSP Q1 2023</t>
  </si>
  <si>
    <t>TOTAL DISPONIBLE  AU 15- 01-23</t>
  </si>
  <si>
    <t>TOTAL DISPONIBLE  AU 16- 01-23</t>
  </si>
  <si>
    <t>TOTAL DISPONIBLE  AU 18- 01-23</t>
  </si>
  <si>
    <t>Stock Quarantaine (Non libéré)</t>
  </si>
  <si>
    <t>Stock Vendable (Libéré)</t>
  </si>
  <si>
    <t>Stock  Total</t>
  </si>
  <si>
    <t>TOTAL DISPONIBLE  AU 19- 01-23</t>
  </si>
  <si>
    <t>TOTAL DISPONIBLE  AU 24- 01-23</t>
  </si>
  <si>
    <t>TOTAL DISPONIBLE  AU 25- 01-23</t>
  </si>
  <si>
    <t>TOTAL DISPONIBLE  AU 30- 01-23</t>
  </si>
  <si>
    <t>TOTAL DISPONIBLE  AU 31- 01-23</t>
  </si>
  <si>
    <t xml:space="preserve">RFC Fevrier 2023       </t>
  </si>
  <si>
    <t>TOTAL DISPONIBLE  AU 01- 02-23</t>
  </si>
  <si>
    <t xml:space="preserve">   01  au  02       </t>
  </si>
  <si>
    <t xml:space="preserve">    05 au 09            </t>
  </si>
  <si>
    <t xml:space="preserve">    12 au 16                  </t>
  </si>
  <si>
    <t xml:space="preserve">   19  au 23                         </t>
  </si>
  <si>
    <t>26  au  28</t>
  </si>
  <si>
    <t>TOTAL DISPONIBLE  AU 05- 02-23</t>
  </si>
  <si>
    <t>TOTAL DISPONIBLE  AU 07- 02-23</t>
  </si>
  <si>
    <t>TOTAL DISPONIBLE  AU 09- 02-23</t>
  </si>
  <si>
    <t>TOTAL DISPONIBLE  AU 14- 02-23</t>
  </si>
  <si>
    <t>TOTAL DISPONIBLE  AU 15- 02-23</t>
  </si>
  <si>
    <t>TOTAL DISPONIBLE  AU 20- 02-23</t>
  </si>
  <si>
    <t>TOTAL DISPONIBLE  AU 21- 02-23</t>
  </si>
  <si>
    <t>TOTAL DISPONIBLE  AU 23- 02-23</t>
  </si>
  <si>
    <t>TOTAL DISPONIBLE  AU 26- 02-23</t>
  </si>
  <si>
    <t>26  au  02 MARS</t>
  </si>
  <si>
    <t>26  au  30</t>
  </si>
  <si>
    <t xml:space="preserve"> </t>
  </si>
  <si>
    <t>TOTAL DISPONIBLE  AU 27- 02-23</t>
  </si>
  <si>
    <t xml:space="preserve">RFC Mars  2023       </t>
  </si>
  <si>
    <t>TOTAL DISPONIBLE  AU 05 - 03 -23</t>
  </si>
  <si>
    <t>TOTAL DISPONIBLE  AU 06 - 03 -23</t>
  </si>
  <si>
    <t>TOTAL DISPONIBLE  AU 12 - 03 -23</t>
  </si>
  <si>
    <t>TOTAL DISPONIBLE  AU 16 - 03 -23</t>
  </si>
  <si>
    <t>TOTAL DISPONIBLE  AU 19 - 03 -23</t>
  </si>
  <si>
    <t>TOTAL DISPONIBLE  AU 20 - 03 -23</t>
  </si>
  <si>
    <t>TOTAL DISPONIBLE  AU 21 - 03 -23</t>
  </si>
  <si>
    <t>Remain to achieve Month (GBP)</t>
  </si>
  <si>
    <t>TOTAL DISPONIBLE  AU 22 - 03 -23</t>
  </si>
  <si>
    <t>TOTAL DISPONIBLE  AU 23 - 03 -23</t>
  </si>
  <si>
    <t>TOTAL DISPONIBLE  AU 26 - 03 -23</t>
  </si>
  <si>
    <t>TOTAL DISPONIBLE  AU 27 - 03 -23</t>
  </si>
  <si>
    <t>TOTAL DISPONIBLE  AU 28 - 03 -23</t>
  </si>
  <si>
    <t>TOTAL DISPONIBLE  AU 29 - 03 -23</t>
  </si>
  <si>
    <t xml:space="preserve">RFC  Avril  2023       </t>
  </si>
  <si>
    <t>TOTAL DISPONIBLE  AU 12 - 04 -23</t>
  </si>
  <si>
    <t>02 au  06</t>
  </si>
  <si>
    <t>09 au  13</t>
  </si>
  <si>
    <t>16 au  20</t>
  </si>
  <si>
    <t xml:space="preserve">   23  au 27                         </t>
  </si>
  <si>
    <t>TOTAL DISPONIBLE  AU 30 - 03 -23</t>
  </si>
  <si>
    <t>TOTAL DISPONIBLE  AU 02 - 04 -23</t>
  </si>
  <si>
    <t>TOTAL DISPONIBLE  AU 05 - 04 -23</t>
  </si>
  <si>
    <t>TOTAL DISPONIBLE  AU 06 - 04 -23</t>
  </si>
  <si>
    <t>TOTAL DISPONIBLE  AU 09 - 04 -23</t>
  </si>
  <si>
    <t>TOTAL DISPONIBLE  AU 11 - 04 -23</t>
  </si>
  <si>
    <t>TOTAL DISPONIBLE  AU 13 - 04 -23</t>
  </si>
  <si>
    <t>W5</t>
  </si>
  <si>
    <t>RFC Avril 2023</t>
  </si>
  <si>
    <t>Stock Total</t>
  </si>
  <si>
    <t>TOTAL DISPONIBLE AU 16 - 04 -23</t>
  </si>
  <si>
    <t>02 au 06</t>
  </si>
  <si>
    <t>09 au 13</t>
  </si>
  <si>
    <t>16 au 20</t>
  </si>
  <si>
    <t>23 au 27</t>
  </si>
  <si>
    <t>243 373</t>
  </si>
  <si>
    <t>703 927</t>
  </si>
  <si>
    <t>36 996</t>
  </si>
  <si>
    <t>18 419</t>
  </si>
  <si>
    <t>55 415</t>
  </si>
  <si>
    <t>121 849</t>
  </si>
  <si>
    <t>352 433</t>
  </si>
  <si>
    <t>74 000</t>
  </si>
  <si>
    <t>111 000</t>
  </si>
  <si>
    <t>185 000</t>
  </si>
  <si>
    <t>361 939</t>
  </si>
  <si>
    <t>118 566</t>
  </si>
  <si>
    <t>147 672</t>
  </si>
  <si>
    <t>230 368</t>
  </si>
  <si>
    <t>-</t>
  </si>
  <si>
    <t>148 000</t>
  </si>
  <si>
    <t>73 319</t>
  </si>
  <si>
    <t>77 718</t>
  </si>
  <si>
    <t>232 800</t>
  </si>
  <si>
    <t>505 101</t>
  </si>
  <si>
    <t>234 000</t>
  </si>
  <si>
    <t>468 000</t>
  </si>
  <si>
    <t>235 200</t>
  </si>
  <si>
    <t>593 943</t>
  </si>
  <si>
    <t>678 894</t>
  </si>
  <si>
    <t>308 841</t>
  </si>
  <si>
    <t>353 014</t>
  </si>
  <si>
    <t>315 000</t>
  </si>
  <si>
    <t>94 500</t>
  </si>
  <si>
    <t>409 500</t>
  </si>
  <si>
    <t>694 602</t>
  </si>
  <si>
    <t>100 659</t>
  </si>
  <si>
    <t>346 315</t>
  </si>
  <si>
    <t>219 643</t>
  </si>
  <si>
    <t>742 050</t>
  </si>
  <si>
    <t>663 042</t>
  </si>
  <si>
    <t>47 848</t>
  </si>
  <si>
    <t>264 404</t>
  </si>
  <si>
    <t>236 252</t>
  </si>
  <si>
    <t>176 000</t>
  </si>
  <si>
    <t>701 494</t>
  </si>
  <si>
    <t>-40 556</t>
  </si>
  <si>
    <t>42 336</t>
  </si>
  <si>
    <t>168 074</t>
  </si>
  <si>
    <t>42 310</t>
  </si>
  <si>
    <t>21 000</t>
  </si>
  <si>
    <t>63 310</t>
  </si>
  <si>
    <t>20 974</t>
  </si>
  <si>
    <t>17 950</t>
  </si>
  <si>
    <t>149 703</t>
  </si>
  <si>
    <t>12 239</t>
  </si>
  <si>
    <t>11 187</t>
  </si>
  <si>
    <t>23 426</t>
  </si>
  <si>
    <t>12 113</t>
  </si>
  <si>
    <t>101 022</t>
  </si>
  <si>
    <t>29 263</t>
  </si>
  <si>
    <t>11 313</t>
  </si>
  <si>
    <t>37 200</t>
  </si>
  <si>
    <t>271 560</t>
  </si>
  <si>
    <t>38 464</t>
  </si>
  <si>
    <t>1 264</t>
  </si>
  <si>
    <t>700 000</t>
  </si>
  <si>
    <t>812 000</t>
  </si>
  <si>
    <t>793 569</t>
  </si>
  <si>
    <t>345 587</t>
  </si>
  <si>
    <t>1 139 156</t>
  </si>
  <si>
    <t>540 794</t>
  </si>
  <si>
    <t>627 321</t>
  </si>
  <si>
    <t>1 298 362</t>
  </si>
  <si>
    <t>598 362</t>
  </si>
  <si>
    <t>3 176 958</t>
  </si>
  <si>
    <t>4 480 029,86</t>
  </si>
  <si>
    <t>923 578</t>
  </si>
  <si>
    <t>423 041</t>
  </si>
  <si>
    <t>1 346 619</t>
  </si>
  <si>
    <t>1 708 009,00</t>
  </si>
  <si>
    <t>2 845 146,45</t>
  </si>
  <si>
    <t>1 634 883,41</t>
  </si>
  <si>
    <t>2 815 568</t>
  </si>
  <si>
    <t>TOTAL DISPONIBLE AU 17 - 04 -23</t>
  </si>
  <si>
    <t>147 517</t>
  </si>
  <si>
    <t>62 998</t>
  </si>
  <si>
    <t>252 000</t>
  </si>
  <si>
    <t>346 500</t>
  </si>
  <si>
    <t>694 600</t>
  </si>
  <si>
    <t>100 657</t>
  </si>
  <si>
    <t>807 094</t>
  </si>
  <si>
    <t>1 152 681</t>
  </si>
  <si>
    <t>1 311 887</t>
  </si>
  <si>
    <t>611 887</t>
  </si>
  <si>
    <t>900 107</t>
  </si>
  <si>
    <t>911 294</t>
  </si>
  <si>
    <t>659 365</t>
  </si>
  <si>
    <t>1 570 659</t>
  </si>
  <si>
    <t>3 039 608</t>
  </si>
  <si>
    <t>TOTAL DISPONIBLE AU 18 - 04 -23</t>
  </si>
  <si>
    <t>66 434</t>
  </si>
  <si>
    <t>192 152</t>
  </si>
  <si>
    <t>126 495</t>
  </si>
  <si>
    <t>245 843</t>
  </si>
  <si>
    <t>281 005</t>
  </si>
  <si>
    <t>126 000</t>
  </si>
  <si>
    <t>220 500</t>
  </si>
  <si>
    <t>695 095</t>
  </si>
  <si>
    <t>101 152</t>
  </si>
  <si>
    <t>216 556</t>
  </si>
  <si>
    <t>193 499</t>
  </si>
  <si>
    <t>472 082</t>
  </si>
  <si>
    <t>1 383 376</t>
  </si>
  <si>
    <t>1 394 231,00</t>
  </si>
  <si>
    <t>2 339 976,79</t>
  </si>
  <si>
    <t>2 140 053,07</t>
  </si>
  <si>
    <t>3 166 103</t>
  </si>
  <si>
    <t>TOTAL DISPONIBLE AU 19 - 04 -23</t>
  </si>
  <si>
    <t>287 939</t>
  </si>
  <si>
    <t>44 566</t>
  </si>
  <si>
    <t>1 200</t>
  </si>
  <si>
    <t>119 348</t>
  </si>
  <si>
    <t>136 418</t>
  </si>
  <si>
    <t>569 095</t>
  </si>
  <si>
    <t>-24 848</t>
  </si>
  <si>
    <t>88 906</t>
  </si>
  <si>
    <t>790 400</t>
  </si>
  <si>
    <t>48 350</t>
  </si>
  <si>
    <t>195 207</t>
  </si>
  <si>
    <t>226 440</t>
  </si>
  <si>
    <t>989 013</t>
  </si>
  <si>
    <t>1 000 200</t>
  </si>
  <si>
    <t>922 149,00</t>
  </si>
  <si>
    <t>1 794 508,53</t>
  </si>
  <si>
    <t>2 685 521,33</t>
  </si>
  <si>
    <t>3 255 009</t>
  </si>
  <si>
    <t>TOTAL DISPONIBLE AU 24- 04 -23</t>
  </si>
  <si>
    <t>18 328</t>
  </si>
  <si>
    <t>55 372</t>
  </si>
  <si>
    <t>73 700</t>
  </si>
  <si>
    <t>55 500</t>
  </si>
  <si>
    <t>129 500</t>
  </si>
  <si>
    <t>380 139</t>
  </si>
  <si>
    <t>136 766</t>
  </si>
  <si>
    <t>232 150</t>
  </si>
  <si>
    <t>466 150</t>
  </si>
  <si>
    <t>233 350</t>
  </si>
  <si>
    <t>600 595</t>
  </si>
  <si>
    <t>6 652</t>
  </si>
  <si>
    <t>175 125</t>
  </si>
  <si>
    <t>700 619</t>
  </si>
  <si>
    <t>-41 431</t>
  </si>
  <si>
    <t>918 435</t>
  </si>
  <si>
    <t>929 622</t>
  </si>
  <si>
    <t>462 647</t>
  </si>
  <si>
    <t>1 392 269</t>
  </si>
  <si>
    <t>3 647 078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</si>
</sst>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/M/YYYY"/>
    <numFmt numFmtId="165" formatCode="_-* #,##0_-;\-* #,##0_-;_-* &quot;-&quot;??_-;_-@"/>
    <numFmt numFmtId="166" formatCode="#,##0.00_ ;\-#,##0.00\ "/>
    <numFmt numFmtId="167" formatCode="#,##0_ ;\-#,##0\ "/>
    <numFmt numFmtId="168" formatCode="_-* #,##0.00_-;\-* #,##0.00_-;_-* &quot;-&quot;??_-;_-@"/>
    <numFmt numFmtId="169" formatCode="_-* #,##0.00\ _€_-;\-* #,##0.00\ _€_-;_-* &quot;-&quot;??\ _€_-;_-@"/>
  </numFmts>
  <fonts count="19">
    <font>
      <sz val="11.0"/>
      <color theme="1"/>
      <name val="Calibri"/>
      <scheme val="minor"/>
    </font>
    <font>
      <b/>
      <sz val="12.0"/>
      <color theme="1"/>
      <name val="Calibri"/>
    </font>
    <font>
      <b/>
      <sz val="11.0"/>
      <color theme="1"/>
      <name val="Calibri"/>
    </font>
    <font>
      <b/>
      <sz val="12.0"/>
      <color theme="0"/>
      <name val="Calibri"/>
    </font>
    <font>
      <b/>
      <sz val="11.0"/>
      <color theme="0"/>
      <name val="Arial"/>
    </font>
    <font>
      <sz val="11.0"/>
      <color theme="1"/>
      <name val="Calibri"/>
    </font>
    <font>
      <sz val="10.0"/>
      <color theme="1"/>
      <name val="Arial"/>
    </font>
    <font>
      <sz val="11.0"/>
      <color rgb="FF262626"/>
      <name val="Calibri"/>
    </font>
    <font>
      <sz val="12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>
      <b/>
      <sz val="12.0"/>
      <color rgb="FFFFFFFF"/>
      <name val="Calibri"/>
    </font>
    <font>
      <b/>
      <sz val="11.0"/>
      <color rgb="FFFFFFFF"/>
      <name val="Arial"/>
    </font>
    <font>
      <color rgb="FF9C0006"/>
      <name val="Arial"/>
    </font>
    <font>
      <color rgb="FF006100"/>
      <name val="Arial"/>
    </font>
    <font>
      <color rgb="FF9C6500"/>
      <name val="Arial"/>
    </font>
    <font>
      <color theme="1"/>
      <name val="Arial"/>
    </font>
  </fonts>
  <fills count="2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0C0C0C"/>
        <bgColor rgb="FF0C0C0C"/>
      </patternFill>
    </fill>
    <fill>
      <patternFill patternType="solid">
        <fgColor rgb="FF548135"/>
        <bgColor rgb="FF548135"/>
      </patternFill>
    </fill>
    <fill>
      <patternFill patternType="solid">
        <fgColor rgb="FF00B050"/>
        <bgColor rgb="FF00B050"/>
      </patternFill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rgb="FFD8D8D8"/>
        <bgColor rgb="FFD8D8D8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rgb="FFFFFF00"/>
      </patternFill>
    </fill>
    <fill>
      <patternFill patternType="solid">
        <fgColor rgb="FF002060"/>
        <bgColor rgb="FF002060"/>
      </patternFill>
    </fill>
    <fill>
      <patternFill patternType="solid">
        <fgColor rgb="FF8496B0"/>
        <bgColor rgb="FF8496B0"/>
      </patternFill>
    </fill>
    <fill>
      <patternFill patternType="solid">
        <fgColor rgb="FFD6DCE4"/>
        <bgColor rgb="FFD6DCE4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8497B0"/>
        <bgColor rgb="FF8497B0"/>
      </patternFill>
    </fill>
    <fill>
      <patternFill patternType="solid">
        <fgColor rgb="FF0D0D0D"/>
        <bgColor rgb="FF0D0D0D"/>
      </patternFill>
    </fill>
    <fill>
      <patternFill patternType="solid">
        <fgColor rgb="FF548235"/>
        <bgColor rgb="FF548235"/>
      </patternFill>
    </fill>
    <fill>
      <patternFill patternType="solid">
        <fgColor rgb="FF8EA9DB"/>
        <bgColor rgb="FF8EA9DB"/>
      </patternFill>
    </fill>
    <fill>
      <patternFill patternType="solid">
        <fgColor rgb="FFD9D9D9"/>
        <bgColor rgb="FFD9D9D9"/>
      </patternFill>
    </fill>
    <fill>
      <patternFill patternType="solid">
        <fgColor rgb="FFFFD966"/>
        <bgColor rgb="FFFFD966"/>
      </patternFill>
    </fill>
    <fill>
      <patternFill patternType="solid">
        <fgColor rgb="FFFFE699"/>
        <bgColor rgb="FFFFE699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/>
    </xf>
    <xf borderId="1" fillId="2" fontId="2" numFmtId="0" xfId="0" applyBorder="1" applyFont="1"/>
    <xf borderId="1" fillId="0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4" fontId="3" numFmtId="164" xfId="0" applyAlignment="1" applyBorder="1" applyFill="1" applyFont="1" applyNumberFormat="1">
      <alignment horizontal="center" shrinkToFit="0" vertical="center" wrapText="1"/>
    </xf>
    <xf borderId="1" fillId="5" fontId="4" numFmtId="0" xfId="0" applyAlignment="1" applyBorder="1" applyFill="1" applyFont="1">
      <alignment horizontal="center" shrinkToFit="0" vertical="center" wrapText="1"/>
    </xf>
    <xf borderId="1" fillId="6" fontId="5" numFmtId="0" xfId="0" applyAlignment="1" applyBorder="1" applyFill="1" applyFont="1">
      <alignment horizontal="center" shrinkToFit="0" vertical="center" wrapText="1"/>
    </xf>
    <xf borderId="1" fillId="6" fontId="5" numFmtId="0" xfId="0" applyAlignment="1" applyBorder="1" applyFont="1">
      <alignment shrinkToFit="0" vertical="center" wrapText="1"/>
    </xf>
    <xf borderId="2" fillId="6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 vertical="center"/>
    </xf>
    <xf borderId="1" fillId="0" fontId="5" numFmtId="165" xfId="0" applyAlignment="1" applyBorder="1" applyFont="1" applyNumberFormat="1">
      <alignment vertical="center"/>
    </xf>
    <xf borderId="1" fillId="7" fontId="5" numFmtId="166" xfId="0" applyAlignment="1" applyBorder="1" applyFill="1" applyFont="1" applyNumberFormat="1">
      <alignment vertical="center"/>
    </xf>
    <xf borderId="1" fillId="8" fontId="5" numFmtId="165" xfId="0" applyAlignment="1" applyBorder="1" applyFill="1" applyFont="1" applyNumberFormat="1">
      <alignment vertical="center"/>
    </xf>
    <xf borderId="1" fillId="0" fontId="5" numFmtId="3" xfId="0" applyAlignment="1" applyBorder="1" applyFont="1" applyNumberFormat="1">
      <alignment vertical="center"/>
    </xf>
    <xf borderId="1" fillId="0" fontId="5" numFmtId="3" xfId="0" applyAlignment="1" applyBorder="1" applyFont="1" applyNumberFormat="1">
      <alignment vertical="top"/>
    </xf>
    <xf borderId="1" fillId="9" fontId="5" numFmtId="165" xfId="0" applyAlignment="1" applyBorder="1" applyFill="1" applyFont="1" applyNumberFormat="1">
      <alignment vertical="center"/>
    </xf>
    <xf borderId="1" fillId="10" fontId="5" numFmtId="165" xfId="0" applyAlignment="1" applyBorder="1" applyFill="1" applyFont="1" applyNumberFormat="1">
      <alignment vertical="center"/>
    </xf>
    <xf borderId="1" fillId="11" fontId="5" numFmtId="165" xfId="0" applyAlignment="1" applyBorder="1" applyFill="1" applyFont="1" applyNumberFormat="1">
      <alignment vertical="center"/>
    </xf>
    <xf borderId="1" fillId="0" fontId="6" numFmtId="9" xfId="0" applyAlignment="1" applyBorder="1" applyFont="1" applyNumberFormat="1">
      <alignment horizontal="center" vertical="center"/>
    </xf>
    <xf borderId="1" fillId="0" fontId="5" numFmtId="3" xfId="0" applyBorder="1" applyFont="1" applyNumberFormat="1"/>
    <xf borderId="1" fillId="12" fontId="5" numFmtId="3" xfId="0" applyBorder="1" applyFill="1" applyFont="1" applyNumberFormat="1"/>
    <xf borderId="1" fillId="0" fontId="5" numFmtId="165" xfId="0" applyBorder="1" applyFont="1" applyNumberFormat="1"/>
    <xf borderId="0" fillId="0" fontId="5" numFmtId="3" xfId="0" applyFont="1" applyNumberFormat="1"/>
    <xf borderId="1" fillId="0" fontId="5" numFmtId="166" xfId="0" applyAlignment="1" applyBorder="1" applyFont="1" applyNumberFormat="1">
      <alignment vertical="center"/>
    </xf>
    <xf borderId="1" fillId="0" fontId="5" numFmtId="1" xfId="0" applyAlignment="1" applyBorder="1" applyFont="1" applyNumberFormat="1">
      <alignment horizontal="left"/>
    </xf>
    <xf borderId="1" fillId="0" fontId="7" numFmtId="49" xfId="0" applyAlignment="1" applyBorder="1" applyFont="1" applyNumberFormat="1">
      <alignment vertical="center"/>
    </xf>
    <xf borderId="1" fillId="0" fontId="7" numFmtId="0" xfId="0" applyAlignment="1" applyBorder="1" applyFont="1">
      <alignment vertical="center"/>
    </xf>
    <xf borderId="1" fillId="0" fontId="5" numFmtId="0" xfId="0" applyBorder="1" applyFont="1"/>
    <xf borderId="1" fillId="0" fontId="2" numFmtId="0" xfId="0" applyAlignment="1" applyBorder="1" applyFont="1">
      <alignment vertical="center"/>
    </xf>
    <xf borderId="1" fillId="3" fontId="1" numFmtId="167" xfId="0" applyAlignment="1" applyBorder="1" applyFont="1" applyNumberFormat="1">
      <alignment horizontal="center" shrinkToFit="0" vertical="center" wrapText="1"/>
    </xf>
    <xf borderId="1" fillId="13" fontId="1" numFmtId="168" xfId="0" applyAlignment="1" applyBorder="1" applyFill="1" applyFont="1" applyNumberFormat="1">
      <alignment horizontal="center" shrinkToFit="0" vertical="center" wrapText="1"/>
    </xf>
    <xf borderId="1" fillId="3" fontId="1" numFmtId="168" xfId="0" applyAlignment="1" applyBorder="1" applyFont="1" applyNumberFormat="1">
      <alignment horizontal="center" shrinkToFit="0" vertical="center" wrapText="1"/>
    </xf>
    <xf borderId="1" fillId="0" fontId="2" numFmtId="3" xfId="0" applyAlignment="1" applyBorder="1" applyFont="1" applyNumberFormat="1">
      <alignment vertical="center"/>
    </xf>
    <xf borderId="1" fillId="9" fontId="2" numFmtId="165" xfId="0" applyAlignment="1" applyBorder="1" applyFont="1" applyNumberFormat="1">
      <alignment vertical="center"/>
    </xf>
    <xf borderId="1" fillId="5" fontId="4" numFmtId="168" xfId="0" applyAlignment="1" applyBorder="1" applyFont="1" applyNumberFormat="1">
      <alignment horizontal="center" shrinkToFit="0" vertical="center" wrapText="1"/>
    </xf>
    <xf borderId="0" fillId="0" fontId="5" numFmtId="165" xfId="0" applyFont="1" applyNumberFormat="1"/>
    <xf borderId="1" fillId="0" fontId="1" numFmtId="0" xfId="0" applyAlignment="1" applyBorder="1" applyFont="1">
      <alignment horizontal="center" shrinkToFit="0" vertical="center" wrapText="1"/>
    </xf>
    <xf borderId="1" fillId="14" fontId="1" numFmtId="0" xfId="0" applyAlignment="1" applyBorder="1" applyFill="1" applyFont="1">
      <alignment horizontal="center" vertical="center"/>
    </xf>
    <xf borderId="1" fillId="15" fontId="5" numFmtId="3" xfId="0" applyAlignment="1" applyBorder="1" applyFill="1" applyFont="1" applyNumberFormat="1">
      <alignment vertical="top"/>
    </xf>
    <xf borderId="1" fillId="16" fontId="5" numFmtId="166" xfId="0" applyAlignment="1" applyBorder="1" applyFill="1" applyFont="1" applyNumberFormat="1">
      <alignment vertical="center"/>
    </xf>
    <xf borderId="1" fillId="15" fontId="5" numFmtId="3" xfId="0" applyAlignment="1" applyBorder="1" applyFont="1" applyNumberFormat="1">
      <alignment vertical="center"/>
    </xf>
    <xf borderId="1" fillId="12" fontId="2" numFmtId="3" xfId="0" applyBorder="1" applyFont="1" applyNumberFormat="1"/>
    <xf borderId="1" fillId="15" fontId="5" numFmtId="0" xfId="0" applyBorder="1" applyFont="1"/>
    <xf borderId="1" fillId="14" fontId="2" numFmtId="3" xfId="0" applyAlignment="1" applyBorder="1" applyFont="1" applyNumberFormat="1">
      <alignment vertical="center"/>
    </xf>
    <xf borderId="0" fillId="0" fontId="5" numFmtId="169" xfId="0" applyFont="1" applyNumberFormat="1"/>
    <xf borderId="1" fillId="12" fontId="5" numFmtId="3" xfId="0" applyAlignment="1" applyBorder="1" applyFont="1" applyNumberFormat="1">
      <alignment vertical="center"/>
    </xf>
    <xf borderId="1" fillId="12" fontId="5" numFmtId="0" xfId="0" applyAlignment="1" applyBorder="1" applyFont="1">
      <alignment horizontal="left" vertical="center"/>
    </xf>
    <xf borderId="1" fillId="17" fontId="5" numFmtId="0" xfId="0" applyAlignment="1" applyBorder="1" applyFill="1" applyFont="1">
      <alignment horizontal="left" vertical="center"/>
    </xf>
    <xf borderId="1" fillId="17" fontId="5" numFmtId="3" xfId="0" applyBorder="1" applyFont="1" applyNumberFormat="1"/>
    <xf borderId="1" fillId="0" fontId="2" numFmtId="3" xfId="0" applyBorder="1" applyFont="1" applyNumberFormat="1"/>
    <xf borderId="3" fillId="0" fontId="5" numFmtId="3" xfId="0" applyBorder="1" applyFont="1" applyNumberFormat="1"/>
    <xf borderId="0" fillId="0" fontId="5" numFmtId="0" xfId="0" applyAlignment="1" applyFont="1">
      <alignment horizontal="center"/>
    </xf>
    <xf borderId="0" fillId="0" fontId="8" numFmtId="3" xfId="0" applyAlignment="1" applyFont="1" applyNumberFormat="1">
      <alignment horizontal="center" vertical="center"/>
    </xf>
    <xf borderId="0" fillId="0" fontId="9" numFmtId="0" xfId="0" applyFont="1"/>
    <xf borderId="1" fillId="12" fontId="5" numFmtId="165" xfId="0" applyAlignment="1" applyBorder="1" applyFont="1" applyNumberFormat="1">
      <alignment vertical="center"/>
    </xf>
    <xf borderId="1" fillId="17" fontId="5" numFmtId="165" xfId="0" applyAlignment="1" applyBorder="1" applyFont="1" applyNumberFormat="1">
      <alignment vertical="center"/>
    </xf>
    <xf borderId="1" fillId="0" fontId="5" numFmtId="3" xfId="0" applyAlignment="1" applyBorder="1" applyFont="1" applyNumberFormat="1">
      <alignment readingOrder="0" vertical="top"/>
    </xf>
    <xf borderId="1" fillId="0" fontId="5" numFmtId="3" xfId="0" applyAlignment="1" applyBorder="1" applyFont="1" applyNumberFormat="1">
      <alignment readingOrder="0" vertical="center"/>
    </xf>
    <xf borderId="1" fillId="14" fontId="2" numFmtId="3" xfId="0" applyAlignment="1" applyBorder="1" applyFont="1" applyNumberFormat="1">
      <alignment readingOrder="0" vertical="center"/>
    </xf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horizontal="center"/>
    </xf>
    <xf borderId="1" fillId="2" fontId="12" numFmtId="0" xfId="0" applyAlignment="1" applyBorder="1" applyFont="1">
      <alignment horizontal="center" readingOrder="0" shrinkToFit="0" vertical="bottom" wrapText="0"/>
    </xf>
    <xf borderId="1" fillId="2" fontId="12" numFmtId="0" xfId="0" applyAlignment="1" applyBorder="1" applyFont="1">
      <alignment readingOrder="0" shrinkToFit="0" vertical="bottom" wrapText="0"/>
    </xf>
    <xf borderId="1" fillId="0" fontId="11" numFmtId="0" xfId="0" applyAlignment="1" applyBorder="1" applyFont="1">
      <alignment horizontal="center" readingOrder="0" shrinkToFit="0" wrapText="0"/>
    </xf>
    <xf borderId="1" fillId="3" fontId="11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18" fontId="11" numFmtId="0" xfId="0" applyAlignment="1" applyBorder="1" applyFill="1" applyFont="1">
      <alignment horizontal="center" readingOrder="0" shrinkToFit="0" wrapText="0"/>
    </xf>
    <xf borderId="1" fillId="19" fontId="13" numFmtId="0" xfId="0" applyAlignment="1" applyBorder="1" applyFill="1" applyFont="1">
      <alignment horizontal="center" readingOrder="0"/>
    </xf>
    <xf borderId="1" fillId="20" fontId="14" numFmtId="0" xfId="0" applyAlignment="1" applyBorder="1" applyFill="1" applyFont="1">
      <alignment horizontal="center" readingOrder="0"/>
    </xf>
    <xf borderId="1" fillId="6" fontId="10" numFmtId="0" xfId="0" applyAlignment="1" applyBorder="1" applyFont="1">
      <alignment horizontal="center" readingOrder="0"/>
    </xf>
    <xf borderId="1" fillId="6" fontId="10" numFmtId="0" xfId="0" applyAlignment="1" applyBorder="1" applyFont="1">
      <alignment readingOrder="0"/>
    </xf>
    <xf borderId="4" fillId="6" fontId="10" numFmtId="0" xfId="0" applyAlignment="1" applyBorder="1" applyFont="1">
      <alignment horizontal="center" readingOrder="0" shrinkToFit="0" wrapText="0"/>
    </xf>
    <xf borderId="1" fillId="0" fontId="5" numFmtId="0" xfId="0" applyAlignment="1" applyBorder="1" applyFont="1">
      <alignment horizontal="left" readingOrder="0" shrinkToFit="0" wrapText="0"/>
    </xf>
    <xf borderId="1" fillId="0" fontId="10" numFmtId="0" xfId="0" applyAlignment="1" applyBorder="1" applyFont="1">
      <alignment horizontal="right" readingOrder="0" shrinkToFit="0" wrapText="0"/>
    </xf>
    <xf borderId="1" fillId="7" fontId="10" numFmtId="0" xfId="0" applyAlignment="1" applyBorder="1" applyFont="1">
      <alignment horizontal="right" readingOrder="0" shrinkToFit="0" wrapText="0"/>
    </xf>
    <xf borderId="1" fillId="21" fontId="10" numFmtId="0" xfId="0" applyAlignment="1" applyBorder="1" applyFill="1" applyFont="1">
      <alignment horizontal="right" readingOrder="0" shrinkToFit="0" wrapText="0"/>
    </xf>
    <xf borderId="1" fillId="0" fontId="10" numFmtId="0" xfId="0" applyAlignment="1" applyBorder="1" applyFont="1">
      <alignment horizontal="right" readingOrder="0" shrinkToFit="0" vertical="top" wrapText="0"/>
    </xf>
    <xf borderId="1" fillId="22" fontId="10" numFmtId="0" xfId="0" applyAlignment="1" applyBorder="1" applyFill="1" applyFont="1">
      <alignment horizontal="right" readingOrder="0" shrinkToFit="0" wrapText="0"/>
    </xf>
    <xf borderId="1" fillId="23" fontId="10" numFmtId="0" xfId="0" applyAlignment="1" applyBorder="1" applyFill="1" applyFont="1">
      <alignment horizontal="right" readingOrder="0" shrinkToFit="0" wrapText="0"/>
    </xf>
    <xf borderId="1" fillId="24" fontId="10" numFmtId="0" xfId="0" applyAlignment="1" applyBorder="1" applyFill="1" applyFont="1">
      <alignment horizontal="right" readingOrder="0" shrinkToFit="0" wrapText="0"/>
    </xf>
    <xf borderId="1" fillId="25" fontId="15" numFmtId="9" xfId="0" applyAlignment="1" applyBorder="1" applyFill="1" applyFont="1" applyNumberFormat="1">
      <alignment horizontal="center" readingOrder="0" shrinkToFit="0" wrapText="0"/>
    </xf>
    <xf borderId="1" fillId="0" fontId="10" numFmtId="0" xfId="0" applyAlignment="1" applyBorder="1" applyFont="1">
      <alignment horizontal="right" readingOrder="0" shrinkToFit="0" vertical="bottom" wrapText="0"/>
    </xf>
    <xf borderId="1" fillId="0" fontId="5" numFmtId="0" xfId="0" applyAlignment="1" applyBorder="1" applyFont="1">
      <alignment horizontal="right" readingOrder="0" shrinkToFit="0" vertical="bottom" wrapText="0"/>
    </xf>
    <xf borderId="3" fillId="0" fontId="10" numFmtId="0" xfId="0" applyAlignment="1" applyBorder="1" applyFont="1">
      <alignment horizontal="right" readingOrder="0" shrinkToFit="0" vertical="bottom" wrapText="0"/>
    </xf>
    <xf borderId="1" fillId="26" fontId="16" numFmtId="9" xfId="0" applyAlignment="1" applyBorder="1" applyFill="1" applyFont="1" applyNumberFormat="1">
      <alignment horizontal="center" readingOrder="0" shrinkToFit="0" wrapText="0"/>
    </xf>
    <xf borderId="1" fillId="27" fontId="17" numFmtId="9" xfId="0" applyAlignment="1" applyBorder="1" applyFill="1" applyFont="1" applyNumberFormat="1">
      <alignment horizontal="center" readingOrder="0" shrinkToFit="0" wrapText="0"/>
    </xf>
    <xf borderId="1" fillId="0" fontId="5" numFmtId="0" xfId="0" applyAlignment="1" applyBorder="1" applyFont="1">
      <alignment horizontal="right" readingOrder="0" shrinkToFit="0" wrapText="0"/>
    </xf>
    <xf borderId="0" fillId="0" fontId="10" numFmtId="0" xfId="0" applyAlignment="1" applyFont="1">
      <alignment horizontal="right" readingOrder="0" shrinkToFit="0" vertical="bottom" wrapText="0"/>
    </xf>
    <xf borderId="1" fillId="0" fontId="18" numFmtId="0" xfId="0" applyAlignment="1" applyBorder="1" applyFont="1">
      <alignment horizontal="center" readingOrder="0" shrinkToFit="0" wrapText="0"/>
    </xf>
    <xf borderId="1" fillId="0" fontId="5" numFmtId="0" xfId="0" applyAlignment="1" applyBorder="1" applyFont="1">
      <alignment horizontal="right" readingOrder="0" shrinkToFit="0" vertical="top" wrapText="0"/>
    </xf>
    <xf borderId="1" fillId="0" fontId="10" numFmtId="0" xfId="0" applyAlignment="1" applyBorder="1" applyFont="1">
      <alignment horizontal="left" readingOrder="0" shrinkToFit="0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readingOrder="0" shrinkToFit="0" wrapText="0"/>
    </xf>
    <xf borderId="1" fillId="0" fontId="12" numFmtId="0" xfId="0" applyAlignment="1" applyBorder="1" applyFont="1">
      <alignment readingOrder="0" shrinkToFit="0" wrapText="0"/>
    </xf>
    <xf borderId="1" fillId="0" fontId="12" numFmtId="0" xfId="0" applyAlignment="1" applyBorder="1" applyFont="1">
      <alignment shrinkToFit="0" wrapText="0"/>
    </xf>
    <xf borderId="1" fillId="13" fontId="11" numFmtId="0" xfId="0" applyAlignment="1" applyBorder="1" applyFont="1">
      <alignment horizontal="center"/>
    </xf>
    <xf borderId="1" fillId="0" fontId="12" numFmtId="0" xfId="0" applyAlignment="1" applyBorder="1" applyFont="1">
      <alignment horizontal="right" readingOrder="0" shrinkToFit="0" wrapText="0"/>
    </xf>
    <xf borderId="1" fillId="18" fontId="12" numFmtId="0" xfId="0" applyAlignment="1" applyBorder="1" applyFont="1">
      <alignment horizontal="right" readingOrder="0" shrinkToFit="0" wrapText="0"/>
    </xf>
    <xf borderId="1" fillId="22" fontId="12" numFmtId="0" xfId="0" applyAlignment="1" applyBorder="1" applyFont="1">
      <alignment horizontal="right" readingOrder="0" shrinkToFit="0" wrapText="0"/>
    </xf>
    <xf borderId="3" fillId="12" fontId="12" numFmtId="0" xfId="0" applyAlignment="1" applyBorder="1" applyFont="1">
      <alignment horizontal="right" readingOrder="0" shrinkToFit="0" vertical="bottom" wrapText="0"/>
    </xf>
    <xf borderId="0" fillId="12" fontId="1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54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7" width="15.71"/>
    <col customWidth="1" min="8" max="8" width="17.43"/>
    <col customWidth="1" min="9" max="9" width="18.43"/>
    <col customWidth="1" min="10" max="11" width="16.71"/>
    <col customWidth="1" min="12" max="12" width="18.0"/>
    <col customWidth="1" min="13" max="17" width="12.43"/>
    <col customWidth="1" min="18" max="18" width="14.71"/>
    <col customWidth="1" min="19" max="19" width="11.43"/>
    <col customWidth="1" min="20" max="20" width="12.43"/>
    <col customWidth="1" min="21" max="26" width="10.71"/>
  </cols>
  <sheetData>
    <row r="1" ht="14.25" customHeight="1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ht="14.25" customHeight="1">
      <c r="A2" s="4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13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ht="14.25" customHeight="1">
      <c r="A3" s="11" t="s">
        <v>26</v>
      </c>
      <c r="B3" s="11" t="s">
        <v>27</v>
      </c>
      <c r="C3" s="12">
        <v>0.0</v>
      </c>
      <c r="D3" s="13">
        <v>2.892378058838126</v>
      </c>
      <c r="E3" s="14">
        <f t="shared" ref="E3:E19" si="1">C3*D3</f>
        <v>0</v>
      </c>
      <c r="F3" s="15">
        <v>55101.0</v>
      </c>
      <c r="G3" s="16">
        <v>175263.0</v>
      </c>
      <c r="H3" s="15">
        <v>0.0</v>
      </c>
      <c r="I3" s="17">
        <f t="shared" ref="I3:I19" si="2">F3+H3</f>
        <v>55101</v>
      </c>
      <c r="J3" s="18">
        <f t="shared" ref="J3:J19" si="3">C3-G3</f>
        <v>-175263</v>
      </c>
      <c r="K3" s="19">
        <f>+G3*D3</f>
        <v>506926.8557</v>
      </c>
      <c r="L3" s="20" t="str">
        <f t="shared" ref="L3:L20" si="4">K3/E3</f>
        <v>#DIV/0!</v>
      </c>
      <c r="M3" s="21">
        <v>0.0</v>
      </c>
      <c r="N3" s="21">
        <v>0.0</v>
      </c>
      <c r="O3" s="21">
        <v>111000.0</v>
      </c>
      <c r="P3" s="21">
        <v>129000.0</v>
      </c>
      <c r="Q3" s="22">
        <v>74000.0</v>
      </c>
      <c r="R3" s="21">
        <f t="shared" ref="R3:R20" si="5">M3+N3+O3+P3+Q3</f>
        <v>314000</v>
      </c>
      <c r="S3" s="23">
        <f t="shared" ref="S3:S20" si="6">G3+I3+R3</f>
        <v>544364</v>
      </c>
      <c r="T3" s="23">
        <f t="shared" ref="T3:T19" si="7">S3-C3</f>
        <v>544364</v>
      </c>
      <c r="U3" s="20" t="str">
        <f t="shared" ref="U3:U19" si="8">S3/C3</f>
        <v>#DIV/0!</v>
      </c>
    </row>
    <row r="4" ht="14.25" customHeight="1">
      <c r="A4" s="11" t="s">
        <v>28</v>
      </c>
      <c r="B4" s="11" t="s">
        <v>29</v>
      </c>
      <c r="C4" s="12">
        <v>0.0</v>
      </c>
      <c r="D4" s="13">
        <v>1.55492805883813</v>
      </c>
      <c r="E4" s="14">
        <f t="shared" si="1"/>
        <v>0</v>
      </c>
      <c r="F4" s="15">
        <v>0.0</v>
      </c>
      <c r="G4" s="15">
        <v>0.0</v>
      </c>
      <c r="H4" s="15">
        <v>35386.0</v>
      </c>
      <c r="I4" s="17">
        <f t="shared" si="2"/>
        <v>35386</v>
      </c>
      <c r="J4" s="18">
        <f t="shared" si="3"/>
        <v>0</v>
      </c>
      <c r="K4" s="19">
        <f>D4*G4</f>
        <v>0</v>
      </c>
      <c r="L4" s="20" t="str">
        <f t="shared" si="4"/>
        <v>#DIV/0!</v>
      </c>
      <c r="M4" s="21">
        <v>0.0</v>
      </c>
      <c r="N4" s="21">
        <v>0.0</v>
      </c>
      <c r="O4" s="21">
        <v>0.0</v>
      </c>
      <c r="P4" s="21">
        <v>0.0</v>
      </c>
      <c r="Q4" s="21">
        <v>0.0</v>
      </c>
      <c r="R4" s="21">
        <f t="shared" si="5"/>
        <v>0</v>
      </c>
      <c r="S4" s="23">
        <f t="shared" si="6"/>
        <v>35386</v>
      </c>
      <c r="T4" s="23">
        <f t="shared" si="7"/>
        <v>35386</v>
      </c>
      <c r="U4" s="20" t="str">
        <f t="shared" si="8"/>
        <v>#DIV/0!</v>
      </c>
    </row>
    <row r="5" ht="14.25" customHeight="1">
      <c r="A5" s="11" t="s">
        <v>30</v>
      </c>
      <c r="B5" s="11" t="s">
        <v>31</v>
      </c>
      <c r="C5" s="12">
        <v>0.0</v>
      </c>
      <c r="D5" s="13">
        <v>1.0683280588381256</v>
      </c>
      <c r="E5" s="14">
        <f t="shared" si="1"/>
        <v>0</v>
      </c>
      <c r="F5" s="15">
        <v>0.0</v>
      </c>
      <c r="G5" s="15">
        <v>0.0</v>
      </c>
      <c r="H5" s="15">
        <v>134227.0</v>
      </c>
      <c r="I5" s="17">
        <f t="shared" si="2"/>
        <v>134227</v>
      </c>
      <c r="J5" s="18">
        <f t="shared" si="3"/>
        <v>0</v>
      </c>
      <c r="K5" s="19">
        <f t="shared" ref="K5:K19" si="9">+G5*D5</f>
        <v>0</v>
      </c>
      <c r="L5" s="20" t="str">
        <f t="shared" si="4"/>
        <v>#DIV/0!</v>
      </c>
      <c r="M5" s="21">
        <v>0.0</v>
      </c>
      <c r="N5" s="21">
        <v>0.0</v>
      </c>
      <c r="O5" s="21">
        <v>0.0</v>
      </c>
      <c r="P5" s="24">
        <v>156000.0</v>
      </c>
      <c r="Q5" s="21">
        <v>0.0</v>
      </c>
      <c r="R5" s="21">
        <f t="shared" si="5"/>
        <v>156000</v>
      </c>
      <c r="S5" s="23">
        <f t="shared" si="6"/>
        <v>290227</v>
      </c>
      <c r="T5" s="23">
        <f t="shared" si="7"/>
        <v>290227</v>
      </c>
      <c r="U5" s="20" t="str">
        <f t="shared" si="8"/>
        <v>#DIV/0!</v>
      </c>
    </row>
    <row r="6" ht="14.25" customHeight="1">
      <c r="A6" s="11" t="s">
        <v>32</v>
      </c>
      <c r="B6" s="11" t="s">
        <v>33</v>
      </c>
      <c r="C6" s="12">
        <v>0.0</v>
      </c>
      <c r="D6" s="25">
        <v>2.1696780588381257</v>
      </c>
      <c r="E6" s="12">
        <f t="shared" si="1"/>
        <v>0</v>
      </c>
      <c r="F6" s="15">
        <v>0.0</v>
      </c>
      <c r="G6" s="15">
        <v>0.0</v>
      </c>
      <c r="H6" s="15">
        <v>349323.0</v>
      </c>
      <c r="I6" s="17">
        <f t="shared" si="2"/>
        <v>349323</v>
      </c>
      <c r="J6" s="18">
        <f t="shared" si="3"/>
        <v>0</v>
      </c>
      <c r="K6" s="19">
        <f t="shared" si="9"/>
        <v>0</v>
      </c>
      <c r="L6" s="20" t="str">
        <f t="shared" si="4"/>
        <v>#DIV/0!</v>
      </c>
      <c r="M6" s="21">
        <v>0.0</v>
      </c>
      <c r="N6" s="21">
        <v>0.0</v>
      </c>
      <c r="O6" s="21">
        <v>234000.0</v>
      </c>
      <c r="P6" s="21">
        <v>0.0</v>
      </c>
      <c r="Q6" s="21">
        <v>0.0</v>
      </c>
      <c r="R6" s="21">
        <f t="shared" si="5"/>
        <v>234000</v>
      </c>
      <c r="S6" s="23">
        <f t="shared" si="6"/>
        <v>583323</v>
      </c>
      <c r="T6" s="23">
        <f t="shared" si="7"/>
        <v>583323</v>
      </c>
      <c r="U6" s="20" t="str">
        <f t="shared" si="8"/>
        <v>#DIV/0!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4.329529382367538</v>
      </c>
      <c r="E7" s="14">
        <f t="shared" si="1"/>
        <v>0</v>
      </c>
      <c r="F7" s="15">
        <v>0.0</v>
      </c>
      <c r="G7" s="15">
        <v>0.0</v>
      </c>
      <c r="H7" s="15">
        <v>0.0</v>
      </c>
      <c r="I7" s="17">
        <f t="shared" si="2"/>
        <v>0</v>
      </c>
      <c r="J7" s="18">
        <f t="shared" si="3"/>
        <v>0</v>
      </c>
      <c r="K7" s="19">
        <f t="shared" si="9"/>
        <v>0</v>
      </c>
      <c r="L7" s="20" t="str">
        <f t="shared" si="4"/>
        <v>#DIV/0!</v>
      </c>
      <c r="M7" s="21">
        <v>0.0</v>
      </c>
      <c r="N7" s="21">
        <v>0.0</v>
      </c>
      <c r="O7" s="21">
        <v>0.0</v>
      </c>
      <c r="P7" s="21">
        <v>0.0</v>
      </c>
      <c r="Q7" s="21">
        <v>0.0</v>
      </c>
      <c r="R7" s="21">
        <f t="shared" si="5"/>
        <v>0</v>
      </c>
      <c r="S7" s="23">
        <f t="shared" si="6"/>
        <v>0</v>
      </c>
      <c r="T7" s="23">
        <f t="shared" si="7"/>
        <v>0</v>
      </c>
      <c r="U7" s="20" t="str">
        <f t="shared" si="8"/>
        <v>#DIV/0!</v>
      </c>
    </row>
    <row r="8" ht="14.25" customHeight="1">
      <c r="A8" s="11" t="s">
        <v>36</v>
      </c>
      <c r="B8" s="11" t="s">
        <v>37</v>
      </c>
      <c r="C8" s="12">
        <v>0.0</v>
      </c>
      <c r="D8" s="13">
        <v>1.1430280588381259</v>
      </c>
      <c r="E8" s="14">
        <f t="shared" si="1"/>
        <v>0</v>
      </c>
      <c r="F8" s="15">
        <v>95163.0</v>
      </c>
      <c r="G8" s="16">
        <v>360435.0</v>
      </c>
      <c r="H8" s="16">
        <v>0.0</v>
      </c>
      <c r="I8" s="17">
        <f t="shared" si="2"/>
        <v>95163</v>
      </c>
      <c r="J8" s="18">
        <f t="shared" si="3"/>
        <v>-360435</v>
      </c>
      <c r="K8" s="19">
        <f t="shared" si="9"/>
        <v>411987.3184</v>
      </c>
      <c r="L8" s="20" t="str">
        <f t="shared" si="4"/>
        <v>#DIV/0!</v>
      </c>
      <c r="M8" s="21">
        <v>0.0</v>
      </c>
      <c r="N8" s="21">
        <v>0.0</v>
      </c>
      <c r="O8" s="21">
        <v>0.0</v>
      </c>
      <c r="P8" s="21">
        <v>126000.0</v>
      </c>
      <c r="Q8" s="21">
        <v>126000.0</v>
      </c>
      <c r="R8" s="21">
        <f t="shared" si="5"/>
        <v>252000</v>
      </c>
      <c r="S8" s="23">
        <f t="shared" si="6"/>
        <v>707598</v>
      </c>
      <c r="T8" s="23">
        <f t="shared" si="7"/>
        <v>707598</v>
      </c>
      <c r="U8" s="20" t="str">
        <f t="shared" si="8"/>
        <v>#DIV/0!</v>
      </c>
    </row>
    <row r="9" ht="14.25" customHeight="1">
      <c r="A9" s="11" t="s">
        <v>38</v>
      </c>
      <c r="B9" s="11" t="s">
        <v>39</v>
      </c>
      <c r="C9" s="12">
        <v>0.0</v>
      </c>
      <c r="D9" s="13">
        <v>0.6342280588381257</v>
      </c>
      <c r="E9" s="14">
        <f t="shared" si="1"/>
        <v>0</v>
      </c>
      <c r="F9" s="15">
        <v>0.0</v>
      </c>
      <c r="G9" s="16">
        <v>0.0</v>
      </c>
      <c r="H9" s="15">
        <v>83481.0</v>
      </c>
      <c r="I9" s="17">
        <f t="shared" si="2"/>
        <v>83481</v>
      </c>
      <c r="J9" s="18">
        <f t="shared" si="3"/>
        <v>0</v>
      </c>
      <c r="K9" s="19">
        <f t="shared" si="9"/>
        <v>0</v>
      </c>
      <c r="L9" s="20" t="str">
        <f t="shared" si="4"/>
        <v>#DIV/0!</v>
      </c>
      <c r="M9" s="21">
        <v>0.0</v>
      </c>
      <c r="N9" s="21">
        <v>176000.0</v>
      </c>
      <c r="O9" s="21">
        <v>0.0</v>
      </c>
      <c r="P9" s="21">
        <v>176000.0</v>
      </c>
      <c r="Q9" s="22">
        <v>176000.0</v>
      </c>
      <c r="R9" s="21">
        <f t="shared" si="5"/>
        <v>528000</v>
      </c>
      <c r="S9" s="23">
        <f t="shared" si="6"/>
        <v>611481</v>
      </c>
      <c r="T9" s="23">
        <f t="shared" si="7"/>
        <v>611481</v>
      </c>
      <c r="U9" s="20" t="str">
        <f t="shared" si="8"/>
        <v>#DIV/0!</v>
      </c>
    </row>
    <row r="10" ht="14.25" customHeight="1">
      <c r="A10" s="11" t="s">
        <v>40</v>
      </c>
      <c r="B10" s="11" t="s">
        <v>41</v>
      </c>
      <c r="C10" s="12">
        <v>0.0</v>
      </c>
      <c r="D10" s="25">
        <v>0.8935280588381259</v>
      </c>
      <c r="E10" s="12">
        <f t="shared" si="1"/>
        <v>0</v>
      </c>
      <c r="F10" s="16">
        <v>0.0</v>
      </c>
      <c r="G10" s="15">
        <v>0.0</v>
      </c>
      <c r="H10" s="16">
        <v>0.0</v>
      </c>
      <c r="I10" s="17">
        <f t="shared" si="2"/>
        <v>0</v>
      </c>
      <c r="J10" s="18">
        <f t="shared" si="3"/>
        <v>0</v>
      </c>
      <c r="K10" s="19">
        <f t="shared" si="9"/>
        <v>0</v>
      </c>
      <c r="L10" s="20" t="str">
        <f t="shared" si="4"/>
        <v>#DIV/0!</v>
      </c>
      <c r="M10" s="21">
        <v>0.0</v>
      </c>
      <c r="N10" s="21">
        <v>0.0</v>
      </c>
      <c r="O10" s="21">
        <v>0.0</v>
      </c>
      <c r="P10" s="21">
        <v>0.0</v>
      </c>
      <c r="Q10" s="21">
        <v>0.0</v>
      </c>
      <c r="R10" s="21">
        <f t="shared" si="5"/>
        <v>0</v>
      </c>
      <c r="S10" s="23">
        <f t="shared" si="6"/>
        <v>0</v>
      </c>
      <c r="T10" s="23">
        <f t="shared" si="7"/>
        <v>0</v>
      </c>
      <c r="U10" s="20" t="str">
        <f t="shared" si="8"/>
        <v>#DIV/0!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v>0.0</v>
      </c>
      <c r="I11" s="17">
        <f t="shared" si="2"/>
        <v>0</v>
      </c>
      <c r="J11" s="18">
        <f t="shared" si="3"/>
        <v>0</v>
      </c>
      <c r="K11" s="19">
        <f t="shared" si="9"/>
        <v>0</v>
      </c>
      <c r="L11" s="20" t="str">
        <f t="shared" si="4"/>
        <v>#DIV/0!</v>
      </c>
      <c r="M11" s="21">
        <v>0.0</v>
      </c>
      <c r="N11" s="21">
        <v>0.0</v>
      </c>
      <c r="O11" s="21">
        <v>0.0</v>
      </c>
      <c r="P11" s="21">
        <v>0.0</v>
      </c>
      <c r="Q11" s="21">
        <v>0.0</v>
      </c>
      <c r="R11" s="21">
        <f t="shared" si="5"/>
        <v>0</v>
      </c>
      <c r="S11" s="23">
        <f t="shared" si="6"/>
        <v>0</v>
      </c>
      <c r="T11" s="23">
        <f t="shared" si="7"/>
        <v>0</v>
      </c>
      <c r="U11" s="20" t="str">
        <f t="shared" si="8"/>
        <v>#DIV/0!</v>
      </c>
    </row>
    <row r="12" ht="14.25" customHeight="1">
      <c r="A12" s="11" t="s">
        <v>44</v>
      </c>
      <c r="B12" s="11" t="s">
        <v>45</v>
      </c>
      <c r="C12" s="12">
        <v>0.0</v>
      </c>
      <c r="D12" s="13">
        <v>4.680539147073421</v>
      </c>
      <c r="E12" s="14">
        <f t="shared" si="1"/>
        <v>0</v>
      </c>
      <c r="F12" s="15">
        <v>0.0</v>
      </c>
      <c r="G12" s="15">
        <v>0.0</v>
      </c>
      <c r="H12" s="15">
        <v>0.0</v>
      </c>
      <c r="I12" s="17">
        <f t="shared" si="2"/>
        <v>0</v>
      </c>
      <c r="J12" s="18">
        <f t="shared" si="3"/>
        <v>0</v>
      </c>
      <c r="K12" s="19">
        <f t="shared" si="9"/>
        <v>0</v>
      </c>
      <c r="L12" s="20" t="str">
        <f t="shared" si="4"/>
        <v>#DIV/0!</v>
      </c>
      <c r="M12" s="21">
        <v>0.0</v>
      </c>
      <c r="N12" s="21">
        <v>0.0</v>
      </c>
      <c r="O12" s="21">
        <v>0.0</v>
      </c>
      <c r="P12" s="21">
        <v>0.0</v>
      </c>
      <c r="Q12" s="21">
        <v>0.0</v>
      </c>
      <c r="R12" s="21">
        <f t="shared" si="5"/>
        <v>0</v>
      </c>
      <c r="S12" s="23">
        <f t="shared" si="6"/>
        <v>0</v>
      </c>
      <c r="T12" s="23">
        <f t="shared" si="7"/>
        <v>0</v>
      </c>
      <c r="U12" s="20" t="str">
        <f t="shared" si="8"/>
        <v>#DIV/0!</v>
      </c>
    </row>
    <row r="13" ht="14.25" customHeight="1">
      <c r="A13" s="26">
        <v>6.0000000032802E13</v>
      </c>
      <c r="B13" s="11" t="s">
        <v>46</v>
      </c>
      <c r="C13" s="12">
        <v>0.0</v>
      </c>
      <c r="D13" s="13">
        <v>9.26</v>
      </c>
      <c r="E13" s="14">
        <f t="shared" si="1"/>
        <v>0</v>
      </c>
      <c r="F13" s="15">
        <v>0.0</v>
      </c>
      <c r="G13" s="15">
        <v>0.0</v>
      </c>
      <c r="H13" s="15">
        <v>0.0</v>
      </c>
      <c r="I13" s="17">
        <f t="shared" si="2"/>
        <v>0</v>
      </c>
      <c r="J13" s="18">
        <f t="shared" si="3"/>
        <v>0</v>
      </c>
      <c r="K13" s="19">
        <f t="shared" si="9"/>
        <v>0</v>
      </c>
      <c r="L13" s="20" t="str">
        <f t="shared" si="4"/>
        <v>#DIV/0!</v>
      </c>
      <c r="M13" s="21">
        <v>0.0</v>
      </c>
      <c r="N13" s="21">
        <v>0.0</v>
      </c>
      <c r="O13" s="21">
        <v>0.0</v>
      </c>
      <c r="P13" s="21">
        <v>0.0</v>
      </c>
      <c r="Q13" s="21">
        <v>0.0</v>
      </c>
      <c r="R13" s="21">
        <f t="shared" si="5"/>
        <v>0</v>
      </c>
      <c r="S13" s="23">
        <f t="shared" si="6"/>
        <v>0</v>
      </c>
      <c r="T13" s="23">
        <f t="shared" si="7"/>
        <v>0</v>
      </c>
      <c r="U13" s="20" t="str">
        <f t="shared" si="8"/>
        <v>#DIV/0!</v>
      </c>
    </row>
    <row r="14" ht="14.25" customHeight="1">
      <c r="A14" s="11" t="s">
        <v>47</v>
      </c>
      <c r="B14" s="11" t="s">
        <v>48</v>
      </c>
      <c r="C14" s="12">
        <v>0.0</v>
      </c>
      <c r="D14" s="13">
        <v>8.938878205896948</v>
      </c>
      <c r="E14" s="14">
        <f t="shared" si="1"/>
        <v>0</v>
      </c>
      <c r="F14" s="15">
        <v>0.0</v>
      </c>
      <c r="G14" s="15">
        <v>0.0</v>
      </c>
      <c r="H14" s="15">
        <v>0.0</v>
      </c>
      <c r="I14" s="17">
        <f t="shared" si="2"/>
        <v>0</v>
      </c>
      <c r="J14" s="18">
        <f t="shared" si="3"/>
        <v>0</v>
      </c>
      <c r="K14" s="19">
        <f t="shared" si="9"/>
        <v>0</v>
      </c>
      <c r="L14" s="20" t="str">
        <f t="shared" si="4"/>
        <v>#DIV/0!</v>
      </c>
      <c r="M14" s="21">
        <v>0.0</v>
      </c>
      <c r="N14" s="21">
        <v>0.0</v>
      </c>
      <c r="O14" s="21">
        <v>0.0</v>
      </c>
      <c r="P14" s="21">
        <v>0.0</v>
      </c>
      <c r="Q14" s="21">
        <v>0.0</v>
      </c>
      <c r="R14" s="21">
        <f t="shared" si="5"/>
        <v>0</v>
      </c>
      <c r="S14" s="23">
        <f t="shared" si="6"/>
        <v>0</v>
      </c>
      <c r="T14" s="23">
        <f t="shared" si="7"/>
        <v>0</v>
      </c>
      <c r="U14" s="20" t="str">
        <f t="shared" si="8"/>
        <v>#DIV/0!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6.79568577055403</v>
      </c>
      <c r="E15" s="14">
        <f t="shared" si="1"/>
        <v>0</v>
      </c>
      <c r="F15" s="15">
        <v>0.0</v>
      </c>
      <c r="G15" s="29">
        <v>0.0</v>
      </c>
      <c r="H15" s="15">
        <v>0.0</v>
      </c>
      <c r="I15" s="17">
        <f t="shared" si="2"/>
        <v>0</v>
      </c>
      <c r="J15" s="18">
        <f t="shared" si="3"/>
        <v>0</v>
      </c>
      <c r="K15" s="19">
        <f t="shared" si="9"/>
        <v>0</v>
      </c>
      <c r="L15" s="20" t="str">
        <f t="shared" si="4"/>
        <v>#DIV/0!</v>
      </c>
      <c r="M15" s="21">
        <v>0.0</v>
      </c>
      <c r="N15" s="21">
        <v>0.0</v>
      </c>
      <c r="O15" s="21">
        <v>0.0</v>
      </c>
      <c r="P15" s="21">
        <v>0.0</v>
      </c>
      <c r="Q15" s="21">
        <v>0.0</v>
      </c>
      <c r="R15" s="21">
        <f t="shared" si="5"/>
        <v>0</v>
      </c>
      <c r="S15" s="23">
        <f t="shared" si="6"/>
        <v>0</v>
      </c>
      <c r="T15" s="23">
        <f t="shared" si="7"/>
        <v>0</v>
      </c>
      <c r="U15" s="20" t="str">
        <f t="shared" si="8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10.033574703112851</v>
      </c>
      <c r="E16" s="14">
        <f t="shared" si="1"/>
        <v>0</v>
      </c>
      <c r="F16" s="15">
        <v>0.0</v>
      </c>
      <c r="G16" s="29">
        <v>0.0</v>
      </c>
      <c r="H16" s="15">
        <v>0.0</v>
      </c>
      <c r="I16" s="17">
        <f t="shared" si="2"/>
        <v>0</v>
      </c>
      <c r="J16" s="18">
        <f t="shared" si="3"/>
        <v>0</v>
      </c>
      <c r="K16" s="19">
        <f t="shared" si="9"/>
        <v>0</v>
      </c>
      <c r="L16" s="20" t="str">
        <f t="shared" si="4"/>
        <v>#DIV/0!</v>
      </c>
      <c r="M16" s="21">
        <v>0.0</v>
      </c>
      <c r="N16" s="21">
        <v>0.0</v>
      </c>
      <c r="O16" s="21">
        <v>0.0</v>
      </c>
      <c r="P16" s="21">
        <v>0.0</v>
      </c>
      <c r="Q16" s="21">
        <v>0.0</v>
      </c>
      <c r="R16" s="21">
        <f t="shared" si="5"/>
        <v>0</v>
      </c>
      <c r="S16" s="23">
        <f t="shared" si="6"/>
        <v>0</v>
      </c>
      <c r="T16" s="23">
        <f t="shared" si="7"/>
        <v>0</v>
      </c>
      <c r="U16" s="20" t="str">
        <f t="shared" si="8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12.061373764720482</v>
      </c>
      <c r="E17" s="14">
        <f t="shared" si="1"/>
        <v>0</v>
      </c>
      <c r="F17" s="15">
        <v>0.0</v>
      </c>
      <c r="G17" s="29">
        <v>0.0</v>
      </c>
      <c r="H17" s="15">
        <v>0.0</v>
      </c>
      <c r="I17" s="17">
        <f t="shared" si="2"/>
        <v>0</v>
      </c>
      <c r="J17" s="18">
        <f t="shared" si="3"/>
        <v>0</v>
      </c>
      <c r="K17" s="19">
        <f t="shared" si="9"/>
        <v>0</v>
      </c>
      <c r="L17" s="20" t="str">
        <f t="shared" si="4"/>
        <v>#DIV/0!</v>
      </c>
      <c r="M17" s="21">
        <v>0.0</v>
      </c>
      <c r="N17" s="21">
        <v>0.0</v>
      </c>
      <c r="O17" s="21">
        <v>0.0</v>
      </c>
      <c r="P17" s="21">
        <v>0.0</v>
      </c>
      <c r="Q17" s="21">
        <v>0.0</v>
      </c>
      <c r="R17" s="21">
        <f t="shared" si="5"/>
        <v>0</v>
      </c>
      <c r="S17" s="23">
        <f t="shared" si="6"/>
        <v>0</v>
      </c>
      <c r="T17" s="23">
        <f t="shared" si="7"/>
        <v>0</v>
      </c>
      <c r="U17" s="20" t="str">
        <f t="shared" si="8"/>
        <v>#DIV/0!</v>
      </c>
    </row>
    <row r="18" ht="14.25" customHeight="1">
      <c r="A18" s="11" t="s">
        <v>55</v>
      </c>
      <c r="B18" s="11" t="s">
        <v>56</v>
      </c>
      <c r="C18" s="12">
        <v>0.0</v>
      </c>
      <c r="D18" s="25">
        <v>1.302934352955773</v>
      </c>
      <c r="E18" s="12">
        <f t="shared" si="1"/>
        <v>0</v>
      </c>
      <c r="F18" s="15">
        <v>892543.0</v>
      </c>
      <c r="G18" s="15">
        <v>0.0</v>
      </c>
      <c r="H18" s="15">
        <v>0.0</v>
      </c>
      <c r="I18" s="17">
        <f t="shared" si="2"/>
        <v>892543</v>
      </c>
      <c r="J18" s="18">
        <f t="shared" si="3"/>
        <v>0</v>
      </c>
      <c r="K18" s="19">
        <f t="shared" si="9"/>
        <v>0</v>
      </c>
      <c r="L18" s="20" t="str">
        <f t="shared" si="4"/>
        <v>#DIV/0!</v>
      </c>
      <c r="M18" s="21">
        <v>0.0</v>
      </c>
      <c r="N18" s="21">
        <v>0.0</v>
      </c>
      <c r="O18" s="21">
        <v>0.0</v>
      </c>
      <c r="P18" s="21">
        <v>0.0</v>
      </c>
      <c r="Q18" s="21">
        <v>0.0</v>
      </c>
      <c r="R18" s="21">
        <f t="shared" si="5"/>
        <v>0</v>
      </c>
      <c r="S18" s="23">
        <f t="shared" si="6"/>
        <v>892543</v>
      </c>
      <c r="T18" s="23">
        <f t="shared" si="7"/>
        <v>892543</v>
      </c>
      <c r="U18" s="20" t="str">
        <f t="shared" si="8"/>
        <v>#DIV/0!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v>0.0</v>
      </c>
      <c r="I19" s="17">
        <f t="shared" si="2"/>
        <v>0</v>
      </c>
      <c r="J19" s="18">
        <f t="shared" si="3"/>
        <v>0</v>
      </c>
      <c r="K19" s="19">
        <f t="shared" si="9"/>
        <v>0</v>
      </c>
      <c r="L19" s="20" t="str">
        <f t="shared" si="4"/>
        <v>#DIV/0!</v>
      </c>
      <c r="M19" s="21">
        <v>0.0</v>
      </c>
      <c r="N19" s="21">
        <v>0.0</v>
      </c>
      <c r="O19" s="21">
        <v>0.0</v>
      </c>
      <c r="P19" s="21">
        <v>0.0</v>
      </c>
      <c r="Q19" s="21">
        <v>0.0</v>
      </c>
      <c r="R19" s="21">
        <f t="shared" si="5"/>
        <v>0</v>
      </c>
      <c r="S19" s="23">
        <f t="shared" si="6"/>
        <v>0</v>
      </c>
      <c r="T19" s="23">
        <f t="shared" si="7"/>
        <v>0</v>
      </c>
      <c r="U19" s="20" t="str">
        <f t="shared" si="8"/>
        <v>#DIV/0!</v>
      </c>
    </row>
    <row r="20" ht="14.25" customHeight="1">
      <c r="A20" s="30" t="s">
        <v>59</v>
      </c>
      <c r="B20" s="30"/>
      <c r="C20" s="31">
        <f>SUM(C3:C19)</f>
        <v>0</v>
      </c>
      <c r="D20" s="32"/>
      <c r="E20" s="33">
        <f t="shared" ref="E20:K20" si="10">SUM(E3:E19)</f>
        <v>0</v>
      </c>
      <c r="F20" s="34">
        <f t="shared" si="10"/>
        <v>1042807</v>
      </c>
      <c r="G20" s="34">
        <f t="shared" si="10"/>
        <v>535698</v>
      </c>
      <c r="H20" s="34">
        <f t="shared" si="10"/>
        <v>602417</v>
      </c>
      <c r="I20" s="35">
        <f t="shared" si="10"/>
        <v>1645224</v>
      </c>
      <c r="J20" s="36">
        <f t="shared" si="10"/>
        <v>-535698</v>
      </c>
      <c r="K20" s="36">
        <f t="shared" si="10"/>
        <v>918914.1741</v>
      </c>
      <c r="L20" s="20" t="str">
        <f t="shared" si="4"/>
        <v>#DIV/0!</v>
      </c>
      <c r="M20" s="21">
        <v>0.0</v>
      </c>
      <c r="N20" s="21">
        <v>0.0</v>
      </c>
      <c r="O20" s="21">
        <v>0.0</v>
      </c>
      <c r="P20" s="21">
        <v>0.0</v>
      </c>
      <c r="Q20" s="21">
        <v>0.0</v>
      </c>
      <c r="R20" s="21">
        <f t="shared" si="5"/>
        <v>0</v>
      </c>
      <c r="S20" s="23">
        <f t="shared" si="6"/>
        <v>2180922</v>
      </c>
      <c r="T20" s="37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L3:L20 U3:U19">
    <cfRule type="cellIs" dxfId="0" priority="1" operator="between">
      <formula>0.8</formula>
      <formula>1</formula>
    </cfRule>
  </conditionalFormatting>
  <conditionalFormatting sqref="L3:L20 U3:U19">
    <cfRule type="cellIs" dxfId="1" priority="2" operator="lessThan">
      <formula>0.8</formula>
    </cfRule>
  </conditionalFormatting>
  <conditionalFormatting sqref="L3:L20 U3:U19">
    <cfRule type="cellIs" dxfId="2" priority="3" operator="greaterThan">
      <formula>1</formula>
    </cfRule>
  </conditionalFormatting>
  <conditionalFormatting sqref="L13">
    <cfRule type="cellIs" dxfId="0" priority="4" operator="between">
      <formula>0.8</formula>
      <formula>1</formula>
    </cfRule>
  </conditionalFormatting>
  <conditionalFormatting sqref="L13">
    <cfRule type="cellIs" dxfId="1" priority="5" operator="lessThan">
      <formula>0.8</formula>
    </cfRule>
  </conditionalFormatting>
  <conditionalFormatting sqref="L13">
    <cfRule type="cellIs" dxfId="2" priority="6" operator="greaterThan">
      <formula>1</formula>
    </cfRule>
  </conditionalFormatting>
  <conditionalFormatting sqref="U13">
    <cfRule type="cellIs" dxfId="0" priority="7" operator="between">
      <formula>0.8</formula>
      <formula>1</formula>
    </cfRule>
  </conditionalFormatting>
  <conditionalFormatting sqref="U13">
    <cfRule type="cellIs" dxfId="1" priority="8" operator="lessThan">
      <formula>0.8</formula>
    </cfRule>
  </conditionalFormatting>
  <conditionalFormatting sqref="U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43"/>
    <col customWidth="1" min="11" max="11" width="18.43"/>
    <col customWidth="1" min="12" max="13" width="16.71"/>
    <col customWidth="1" min="14" max="14" width="18.0"/>
    <col customWidth="1" min="15" max="19" width="12.43"/>
    <col customWidth="1" min="20" max="20" width="14.71"/>
    <col customWidth="1" min="21" max="21" width="11.43"/>
    <col customWidth="1" min="22" max="22" width="12.43"/>
    <col customWidth="1" min="23" max="26" width="10.71"/>
  </cols>
  <sheetData>
    <row r="1" ht="14.25" customHeight="1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ht="14.25" customHeight="1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72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ht="14.25" customHeight="1">
      <c r="A3" s="11" t="s">
        <v>26</v>
      </c>
      <c r="B3" s="11" t="s">
        <v>27</v>
      </c>
      <c r="C3" s="12">
        <v>396771.0</v>
      </c>
      <c r="D3" s="13">
        <v>2.892378058838126</v>
      </c>
      <c r="E3" s="14">
        <f t="shared" ref="E3:E19" si="1">C3*D3</f>
        <v>1147611.735</v>
      </c>
      <c r="F3" s="15">
        <v>72635.0</v>
      </c>
      <c r="G3" s="15">
        <v>0.0</v>
      </c>
      <c r="H3" s="15">
        <f t="shared" ref="H3:H19" si="2">F3+G3</f>
        <v>72635</v>
      </c>
      <c r="I3" s="40">
        <v>378344.0</v>
      </c>
      <c r="J3" s="15">
        <v>0.0</v>
      </c>
      <c r="K3" s="17">
        <f t="shared" ref="K3:K19" si="3">H3+J3</f>
        <v>72635</v>
      </c>
      <c r="L3" s="18">
        <f t="shared" ref="L3:L19" si="4">C3-I3</f>
        <v>18427</v>
      </c>
      <c r="M3" s="19">
        <f>+I3*D3</f>
        <v>1094313.884</v>
      </c>
      <c r="N3" s="20">
        <f t="shared" ref="N3:N20" si="5">M3/E3</f>
        <v>0.9535575937</v>
      </c>
      <c r="O3" s="21">
        <v>0.0</v>
      </c>
      <c r="P3" s="21">
        <v>0.0</v>
      </c>
      <c r="Q3" s="21">
        <v>0.0</v>
      </c>
      <c r="R3" s="21">
        <v>72000.0</v>
      </c>
      <c r="S3" s="21">
        <v>74000.0</v>
      </c>
      <c r="T3" s="21">
        <f t="shared" ref="T3:T20" si="6">O3+P3+Q3+R3+S3</f>
        <v>146000</v>
      </c>
      <c r="U3" s="23">
        <f t="shared" ref="U3:U20" si="7">I3+K3+T3</f>
        <v>596979</v>
      </c>
      <c r="V3" s="23">
        <f t="shared" ref="V3:V19" si="8">U3-C3</f>
        <v>200208</v>
      </c>
      <c r="W3" s="20">
        <f t="shared" ref="W3:W19" si="9">U3/C3</f>
        <v>1.50459333</v>
      </c>
    </row>
    <row r="4" ht="14.25" customHeight="1">
      <c r="A4" s="11" t="s">
        <v>28</v>
      </c>
      <c r="B4" s="11" t="s">
        <v>29</v>
      </c>
      <c r="C4" s="12">
        <v>35386.0</v>
      </c>
      <c r="D4" s="13">
        <v>1.56</v>
      </c>
      <c r="E4" s="14">
        <f t="shared" si="1"/>
        <v>55202.16</v>
      </c>
      <c r="F4" s="15">
        <v>0.0</v>
      </c>
      <c r="G4" s="15">
        <v>0.0</v>
      </c>
      <c r="H4" s="15">
        <f t="shared" si="2"/>
        <v>0</v>
      </c>
      <c r="I4" s="42">
        <v>35386.0</v>
      </c>
      <c r="J4" s="15">
        <v>0.0</v>
      </c>
      <c r="K4" s="17">
        <f t="shared" si="3"/>
        <v>0</v>
      </c>
      <c r="L4" s="18">
        <f t="shared" si="4"/>
        <v>0</v>
      </c>
      <c r="M4" s="19">
        <f>D4*I4</f>
        <v>55202.16</v>
      </c>
      <c r="N4" s="20">
        <f t="shared" si="5"/>
        <v>1</v>
      </c>
      <c r="O4" s="21">
        <v>0.0</v>
      </c>
      <c r="P4" s="21">
        <v>0.0</v>
      </c>
      <c r="Q4" s="21">
        <v>0.0</v>
      </c>
      <c r="R4" s="21">
        <v>0.0</v>
      </c>
      <c r="S4" s="21">
        <v>0.0</v>
      </c>
      <c r="T4" s="21">
        <f t="shared" si="6"/>
        <v>0</v>
      </c>
      <c r="U4" s="23">
        <f t="shared" si="7"/>
        <v>35386</v>
      </c>
      <c r="V4" s="23">
        <f t="shared" si="8"/>
        <v>0</v>
      </c>
      <c r="W4" s="20">
        <f t="shared" si="9"/>
        <v>1</v>
      </c>
    </row>
    <row r="5" ht="14.25" customHeight="1">
      <c r="A5" s="11" t="s">
        <v>30</v>
      </c>
      <c r="B5" s="11" t="s">
        <v>31</v>
      </c>
      <c r="C5" s="12">
        <v>134229.0</v>
      </c>
      <c r="D5" s="13">
        <v>1.06</v>
      </c>
      <c r="E5" s="14">
        <f t="shared" si="1"/>
        <v>142282.74</v>
      </c>
      <c r="F5" s="15">
        <v>0.0</v>
      </c>
      <c r="G5" s="15">
        <v>0.0</v>
      </c>
      <c r="H5" s="15">
        <f t="shared" si="2"/>
        <v>0</v>
      </c>
      <c r="I5" s="42">
        <v>134227.0</v>
      </c>
      <c r="J5" s="15">
        <v>0.0</v>
      </c>
      <c r="K5" s="17">
        <f t="shared" si="3"/>
        <v>0</v>
      </c>
      <c r="L5" s="18">
        <f t="shared" si="4"/>
        <v>2</v>
      </c>
      <c r="M5" s="19">
        <f t="shared" ref="M5:M19" si="10">+I5*D5</f>
        <v>142280.62</v>
      </c>
      <c r="N5" s="20">
        <f t="shared" si="5"/>
        <v>0.9999851001</v>
      </c>
      <c r="O5" s="21">
        <v>0.0</v>
      </c>
      <c r="P5" s="21">
        <v>0.0</v>
      </c>
      <c r="Q5" s="21">
        <v>0.0</v>
      </c>
      <c r="R5" s="24">
        <v>0.0</v>
      </c>
      <c r="S5" s="21">
        <v>143000.0</v>
      </c>
      <c r="T5" s="21">
        <f t="shared" si="6"/>
        <v>143000</v>
      </c>
      <c r="U5" s="23">
        <f t="shared" si="7"/>
        <v>277227</v>
      </c>
      <c r="V5" s="23">
        <f t="shared" si="8"/>
        <v>142998</v>
      </c>
      <c r="W5" s="20">
        <f t="shared" si="9"/>
        <v>2.065328655</v>
      </c>
    </row>
    <row r="6" ht="14.25" customHeight="1">
      <c r="A6" s="11" t="s">
        <v>32</v>
      </c>
      <c r="B6" s="11" t="s">
        <v>33</v>
      </c>
      <c r="C6" s="12">
        <v>504532.0</v>
      </c>
      <c r="D6" s="13">
        <v>2.1696780588381257</v>
      </c>
      <c r="E6" s="12">
        <f t="shared" si="1"/>
        <v>1094672.01</v>
      </c>
      <c r="F6" s="15">
        <v>38995.0</v>
      </c>
      <c r="G6" s="15">
        <v>37229.0</v>
      </c>
      <c r="H6" s="15">
        <f t="shared" si="2"/>
        <v>76224</v>
      </c>
      <c r="I6" s="42">
        <v>504532.0</v>
      </c>
      <c r="J6" s="15">
        <v>0.0</v>
      </c>
      <c r="K6" s="17">
        <f t="shared" si="3"/>
        <v>76224</v>
      </c>
      <c r="L6" s="18">
        <f t="shared" si="4"/>
        <v>0</v>
      </c>
      <c r="M6" s="19">
        <f t="shared" si="10"/>
        <v>1094672.01</v>
      </c>
      <c r="N6" s="20">
        <f t="shared" si="5"/>
        <v>1</v>
      </c>
      <c r="O6" s="21">
        <v>0.0</v>
      </c>
      <c r="P6" s="21">
        <v>0.0</v>
      </c>
      <c r="Q6" s="21">
        <v>0.0</v>
      </c>
      <c r="R6" s="21">
        <v>0.0</v>
      </c>
      <c r="S6" s="21">
        <v>0.0</v>
      </c>
      <c r="T6" s="21">
        <f t="shared" si="6"/>
        <v>0</v>
      </c>
      <c r="U6" s="23">
        <f t="shared" si="7"/>
        <v>580756</v>
      </c>
      <c r="V6" s="23">
        <f t="shared" si="8"/>
        <v>76224</v>
      </c>
      <c r="W6" s="20">
        <f t="shared" si="9"/>
        <v>1.151078623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42">
        <v>0.0</v>
      </c>
      <c r="J7" s="15">
        <v>0.0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str">
        <f t="shared" si="5"/>
        <v>#DIV/0!</v>
      </c>
      <c r="O7" s="21">
        <v>0.0</v>
      </c>
      <c r="P7" s="21">
        <v>0.0</v>
      </c>
      <c r="Q7" s="21">
        <v>0.0</v>
      </c>
      <c r="R7" s="21">
        <v>0.0</v>
      </c>
      <c r="S7" s="21">
        <v>0.0</v>
      </c>
      <c r="T7" s="21">
        <f t="shared" si="6"/>
        <v>0</v>
      </c>
      <c r="U7" s="23">
        <f t="shared" si="7"/>
        <v>0</v>
      </c>
      <c r="V7" s="23">
        <f t="shared" si="8"/>
        <v>0</v>
      </c>
      <c r="W7" s="20" t="str">
        <f t="shared" si="9"/>
        <v>#DIV/0!</v>
      </c>
    </row>
    <row r="8" ht="14.25" customHeight="1">
      <c r="A8" s="11" t="s">
        <v>36</v>
      </c>
      <c r="B8" s="11" t="s">
        <v>37</v>
      </c>
      <c r="C8" s="12">
        <v>454700.0</v>
      </c>
      <c r="D8" s="13">
        <v>1.1430280588381259</v>
      </c>
      <c r="E8" s="14">
        <f t="shared" si="1"/>
        <v>519734.8584</v>
      </c>
      <c r="F8" s="15">
        <v>126465.0</v>
      </c>
      <c r="G8" s="15">
        <v>126724.0</v>
      </c>
      <c r="H8" s="15">
        <f t="shared" si="2"/>
        <v>253189</v>
      </c>
      <c r="I8" s="40">
        <v>455578.0</v>
      </c>
      <c r="J8" s="16">
        <v>0.0</v>
      </c>
      <c r="K8" s="17">
        <f t="shared" si="3"/>
        <v>253189</v>
      </c>
      <c r="L8" s="18">
        <f t="shared" si="4"/>
        <v>-878</v>
      </c>
      <c r="M8" s="19">
        <f t="shared" si="10"/>
        <v>520738.437</v>
      </c>
      <c r="N8" s="20">
        <f t="shared" si="5"/>
        <v>1.001930943</v>
      </c>
      <c r="O8" s="21">
        <v>0.0</v>
      </c>
      <c r="P8" s="21">
        <v>0.0</v>
      </c>
      <c r="Q8" s="21">
        <v>0.0</v>
      </c>
      <c r="R8" s="21">
        <v>0.0</v>
      </c>
      <c r="S8" s="21">
        <v>0.0</v>
      </c>
      <c r="T8" s="21">
        <f t="shared" si="6"/>
        <v>0</v>
      </c>
      <c r="U8" s="23">
        <f t="shared" si="7"/>
        <v>708767</v>
      </c>
      <c r="V8" s="23">
        <f t="shared" si="8"/>
        <v>254067</v>
      </c>
      <c r="W8" s="20">
        <f t="shared" si="9"/>
        <v>1.558757422</v>
      </c>
    </row>
    <row r="9" ht="14.25" customHeight="1">
      <c r="A9" s="11" t="s">
        <v>38</v>
      </c>
      <c r="B9" s="11" t="s">
        <v>39</v>
      </c>
      <c r="C9" s="12">
        <v>345470.0</v>
      </c>
      <c r="D9" s="13">
        <v>0.6342280588381257</v>
      </c>
      <c r="E9" s="14">
        <f t="shared" si="1"/>
        <v>219106.7675</v>
      </c>
      <c r="F9" s="15">
        <v>0.0</v>
      </c>
      <c r="G9" s="15">
        <v>0.0</v>
      </c>
      <c r="H9" s="15">
        <f t="shared" si="2"/>
        <v>0</v>
      </c>
      <c r="I9" s="40">
        <v>258805.0</v>
      </c>
      <c r="J9" s="15">
        <v>0.0</v>
      </c>
      <c r="K9" s="17">
        <f t="shared" si="3"/>
        <v>0</v>
      </c>
      <c r="L9" s="18">
        <f t="shared" si="4"/>
        <v>86665</v>
      </c>
      <c r="M9" s="19">
        <f t="shared" si="10"/>
        <v>164141.3928</v>
      </c>
      <c r="N9" s="20">
        <f t="shared" si="5"/>
        <v>0.7491388543</v>
      </c>
      <c r="O9" s="21">
        <v>0.0</v>
      </c>
      <c r="P9" s="21">
        <v>0.0</v>
      </c>
      <c r="Q9" s="21">
        <v>0.0</v>
      </c>
      <c r="R9" s="21">
        <v>0.0</v>
      </c>
      <c r="S9" s="21">
        <v>0.0</v>
      </c>
      <c r="T9" s="21">
        <f t="shared" si="6"/>
        <v>0</v>
      </c>
      <c r="U9" s="23">
        <f t="shared" si="7"/>
        <v>258805</v>
      </c>
      <c r="V9" s="23">
        <f t="shared" si="8"/>
        <v>-86665</v>
      </c>
      <c r="W9" s="20">
        <f t="shared" si="9"/>
        <v>0.7491388543</v>
      </c>
    </row>
    <row r="10" ht="14.25" customHeight="1">
      <c r="A10" s="11" t="s">
        <v>40</v>
      </c>
      <c r="B10" s="11" t="s">
        <v>41</v>
      </c>
      <c r="C10" s="12">
        <v>0.0</v>
      </c>
      <c r="D10" s="13">
        <v>0.8935280588381259</v>
      </c>
      <c r="E10" s="12">
        <f t="shared" si="1"/>
        <v>0</v>
      </c>
      <c r="F10" s="16">
        <v>0.0</v>
      </c>
      <c r="G10" s="16">
        <v>0.0</v>
      </c>
      <c r="H10" s="15">
        <f t="shared" si="2"/>
        <v>0</v>
      </c>
      <c r="I10" s="42">
        <v>0.0</v>
      </c>
      <c r="J10" s="16">
        <v>0.0</v>
      </c>
      <c r="K10" s="17">
        <f t="shared" si="3"/>
        <v>0</v>
      </c>
      <c r="L10" s="18">
        <f t="shared" si="4"/>
        <v>0</v>
      </c>
      <c r="M10" s="19">
        <f t="shared" si="10"/>
        <v>0</v>
      </c>
      <c r="N10" s="20" t="str">
        <f t="shared" si="5"/>
        <v>#DIV/0!</v>
      </c>
      <c r="O10" s="21">
        <v>0.0</v>
      </c>
      <c r="P10" s="21">
        <v>0.0</v>
      </c>
      <c r="Q10" s="21">
        <v>0.0</v>
      </c>
      <c r="R10" s="21">
        <v>0.0</v>
      </c>
      <c r="S10" s="43">
        <v>132000.0</v>
      </c>
      <c r="T10" s="21">
        <f t="shared" si="6"/>
        <v>132000</v>
      </c>
      <c r="U10" s="23">
        <f t="shared" si="7"/>
        <v>132000</v>
      </c>
      <c r="V10" s="23">
        <f t="shared" si="8"/>
        <v>132000</v>
      </c>
      <c r="W10" s="20" t="str">
        <f t="shared" si="9"/>
        <v>#DIV/0!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f t="shared" si="2"/>
        <v>0</v>
      </c>
      <c r="I11" s="42">
        <v>0.0</v>
      </c>
      <c r="J11" s="15">
        <v>0.0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str">
        <f t="shared" si="5"/>
        <v>#DIV/0!</v>
      </c>
      <c r="O11" s="21">
        <v>0.0</v>
      </c>
      <c r="P11" s="21">
        <v>0.0</v>
      </c>
      <c r="Q11" s="21">
        <v>0.0</v>
      </c>
      <c r="R11" s="21">
        <v>0.0</v>
      </c>
      <c r="S11" s="21">
        <v>0.0</v>
      </c>
      <c r="T11" s="21">
        <f t="shared" si="6"/>
        <v>0</v>
      </c>
      <c r="U11" s="23">
        <f t="shared" si="7"/>
        <v>0</v>
      </c>
      <c r="V11" s="23">
        <f t="shared" si="8"/>
        <v>0</v>
      </c>
      <c r="W11" s="20" t="str">
        <f t="shared" si="9"/>
        <v>#DIV/0!</v>
      </c>
    </row>
    <row r="12" ht="14.25" customHeight="1">
      <c r="A12" s="11" t="s">
        <v>44</v>
      </c>
      <c r="B12" s="11" t="s">
        <v>45</v>
      </c>
      <c r="C12" s="12">
        <v>0.0</v>
      </c>
      <c r="D12" s="13">
        <v>3.97</v>
      </c>
      <c r="E12" s="14">
        <f t="shared" si="1"/>
        <v>0</v>
      </c>
      <c r="F12" s="15">
        <v>0.0</v>
      </c>
      <c r="G12" s="15">
        <v>0.0</v>
      </c>
      <c r="H12" s="15">
        <f t="shared" si="2"/>
        <v>0</v>
      </c>
      <c r="I12" s="42">
        <v>0.0</v>
      </c>
      <c r="J12" s="15">
        <v>0.0</v>
      </c>
      <c r="K12" s="17">
        <f t="shared" si="3"/>
        <v>0</v>
      </c>
      <c r="L12" s="18">
        <f t="shared" si="4"/>
        <v>0</v>
      </c>
      <c r="M12" s="19">
        <f t="shared" si="10"/>
        <v>0</v>
      </c>
      <c r="N12" s="20" t="str">
        <f t="shared" si="5"/>
        <v>#DIV/0!</v>
      </c>
      <c r="O12" s="21">
        <v>0.0</v>
      </c>
      <c r="P12" s="21">
        <v>0.0</v>
      </c>
      <c r="Q12" s="21">
        <v>0.0</v>
      </c>
      <c r="R12" s="21">
        <v>0.0</v>
      </c>
      <c r="S12" s="21">
        <v>0.0</v>
      </c>
      <c r="T12" s="21">
        <f t="shared" si="6"/>
        <v>0</v>
      </c>
      <c r="U12" s="23">
        <f t="shared" si="7"/>
        <v>0</v>
      </c>
      <c r="V12" s="23">
        <f t="shared" si="8"/>
        <v>0</v>
      </c>
      <c r="W12" s="20" t="str">
        <f t="shared" si="9"/>
        <v>#DIV/0!</v>
      </c>
    </row>
    <row r="13" ht="14.25" customHeight="1">
      <c r="A13" s="26">
        <v>6.0000000032802E13</v>
      </c>
      <c r="B13" s="11" t="s">
        <v>46</v>
      </c>
      <c r="C13" s="12">
        <v>0.0</v>
      </c>
      <c r="D13" s="13">
        <v>8.34</v>
      </c>
      <c r="E13" s="14">
        <f t="shared" si="1"/>
        <v>0</v>
      </c>
      <c r="F13" s="15">
        <v>0.0</v>
      </c>
      <c r="G13" s="15">
        <v>0.0</v>
      </c>
      <c r="H13" s="15">
        <f t="shared" si="2"/>
        <v>0</v>
      </c>
      <c r="I13" s="42">
        <v>0.0</v>
      </c>
      <c r="J13" s="15">
        <v>0.0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str">
        <f t="shared" si="5"/>
        <v>#DIV/0!</v>
      </c>
      <c r="O13" s="21">
        <v>0.0</v>
      </c>
      <c r="P13" s="21">
        <v>0.0</v>
      </c>
      <c r="Q13" s="21">
        <v>0.0</v>
      </c>
      <c r="R13" s="21">
        <v>0.0</v>
      </c>
      <c r="S13" s="21">
        <v>0.0</v>
      </c>
      <c r="T13" s="21">
        <f t="shared" si="6"/>
        <v>0</v>
      </c>
      <c r="U13" s="23">
        <f t="shared" si="7"/>
        <v>0</v>
      </c>
      <c r="V13" s="23">
        <f t="shared" si="8"/>
        <v>0</v>
      </c>
      <c r="W13" s="20" t="str">
        <f t="shared" si="9"/>
        <v>#DIV/0!</v>
      </c>
    </row>
    <row r="14" ht="14.25" customHeight="1">
      <c r="A14" s="11" t="s">
        <v>47</v>
      </c>
      <c r="B14" s="11" t="s">
        <v>48</v>
      </c>
      <c r="C14" s="12">
        <v>0.0</v>
      </c>
      <c r="D14" s="13">
        <v>7.3</v>
      </c>
      <c r="E14" s="14">
        <f t="shared" si="1"/>
        <v>0</v>
      </c>
      <c r="F14" s="15">
        <v>0.0</v>
      </c>
      <c r="G14" s="15">
        <v>0.0</v>
      </c>
      <c r="H14" s="15">
        <f t="shared" si="2"/>
        <v>0</v>
      </c>
      <c r="I14" s="42">
        <v>0.0</v>
      </c>
      <c r="J14" s="15">
        <v>0.0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str">
        <f t="shared" si="5"/>
        <v>#DIV/0!</v>
      </c>
      <c r="O14" s="21">
        <v>0.0</v>
      </c>
      <c r="P14" s="21">
        <v>0.0</v>
      </c>
      <c r="Q14" s="21">
        <v>0.0</v>
      </c>
      <c r="R14" s="21">
        <v>0.0</v>
      </c>
      <c r="S14" s="21">
        <v>0.0</v>
      </c>
      <c r="T14" s="21">
        <f t="shared" si="6"/>
        <v>0</v>
      </c>
      <c r="U14" s="23">
        <f t="shared" si="7"/>
        <v>0</v>
      </c>
      <c r="V14" s="23">
        <f t="shared" si="8"/>
        <v>0</v>
      </c>
      <c r="W14" s="20" t="str">
        <f t="shared" si="9"/>
        <v>#DIV/0!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2"/>
        <v>0</v>
      </c>
      <c r="I15" s="44">
        <v>0.0</v>
      </c>
      <c r="J15" s="15">
        <v>0.0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str">
        <f t="shared" si="5"/>
        <v>#DIV/0!</v>
      </c>
      <c r="O15" s="21">
        <v>0.0</v>
      </c>
      <c r="P15" s="21">
        <v>0.0</v>
      </c>
      <c r="Q15" s="21">
        <v>0.0</v>
      </c>
      <c r="R15" s="21">
        <v>0.0</v>
      </c>
      <c r="S15" s="21">
        <v>0.0</v>
      </c>
      <c r="T15" s="21">
        <f t="shared" si="6"/>
        <v>0</v>
      </c>
      <c r="U15" s="23">
        <f t="shared" si="7"/>
        <v>0</v>
      </c>
      <c r="V15" s="23">
        <f t="shared" si="8"/>
        <v>0</v>
      </c>
      <c r="W15" s="20" t="str">
        <f t="shared" si="9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2"/>
        <v>0</v>
      </c>
      <c r="I16" s="44">
        <v>0.0</v>
      </c>
      <c r="J16" s="15">
        <v>0.0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str">
        <f t="shared" si="5"/>
        <v>#DIV/0!</v>
      </c>
      <c r="O16" s="21">
        <v>0.0</v>
      </c>
      <c r="P16" s="21">
        <v>0.0</v>
      </c>
      <c r="Q16" s="21">
        <v>0.0</v>
      </c>
      <c r="R16" s="21">
        <v>0.0</v>
      </c>
      <c r="S16" s="21">
        <v>0.0</v>
      </c>
      <c r="T16" s="21">
        <f t="shared" si="6"/>
        <v>0</v>
      </c>
      <c r="U16" s="23">
        <f t="shared" si="7"/>
        <v>0</v>
      </c>
      <c r="V16" s="23">
        <f t="shared" si="8"/>
        <v>0</v>
      </c>
      <c r="W16" s="20" t="str">
        <f t="shared" si="9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2"/>
        <v>0</v>
      </c>
      <c r="I17" s="44">
        <v>0.0</v>
      </c>
      <c r="J17" s="15">
        <v>0.0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str">
        <f t="shared" si="5"/>
        <v>#DIV/0!</v>
      </c>
      <c r="O17" s="21">
        <v>0.0</v>
      </c>
      <c r="P17" s="21">
        <v>0.0</v>
      </c>
      <c r="Q17" s="21">
        <v>0.0</v>
      </c>
      <c r="R17" s="21">
        <v>0.0</v>
      </c>
      <c r="S17" s="21">
        <v>0.0</v>
      </c>
      <c r="T17" s="21">
        <f t="shared" si="6"/>
        <v>0</v>
      </c>
      <c r="U17" s="23">
        <f t="shared" si="7"/>
        <v>0</v>
      </c>
      <c r="V17" s="23">
        <f t="shared" si="8"/>
        <v>0</v>
      </c>
      <c r="W17" s="20" t="str">
        <f t="shared" si="9"/>
        <v>#DIV/0!</v>
      </c>
    </row>
    <row r="18" ht="14.25" customHeight="1">
      <c r="A18" s="11" t="s">
        <v>55</v>
      </c>
      <c r="B18" s="11" t="s">
        <v>56</v>
      </c>
      <c r="C18" s="12">
        <v>400000.0</v>
      </c>
      <c r="D18" s="13">
        <v>1.16</v>
      </c>
      <c r="E18" s="12">
        <f t="shared" si="1"/>
        <v>464000</v>
      </c>
      <c r="F18" s="15">
        <v>74231.0</v>
      </c>
      <c r="G18" s="15">
        <v>418311.0</v>
      </c>
      <c r="H18" s="15">
        <f t="shared" si="2"/>
        <v>492542</v>
      </c>
      <c r="I18" s="42">
        <v>400000.0</v>
      </c>
      <c r="J18" s="15">
        <v>0.0</v>
      </c>
      <c r="K18" s="17">
        <f t="shared" si="3"/>
        <v>492542</v>
      </c>
      <c r="L18" s="18">
        <f t="shared" si="4"/>
        <v>0</v>
      </c>
      <c r="M18" s="19">
        <f t="shared" si="10"/>
        <v>464000</v>
      </c>
      <c r="N18" s="20">
        <f t="shared" si="5"/>
        <v>1</v>
      </c>
      <c r="O18" s="21">
        <v>0.0</v>
      </c>
      <c r="P18" s="21">
        <v>0.0</v>
      </c>
      <c r="Q18" s="21">
        <v>0.0</v>
      </c>
      <c r="R18" s="21">
        <v>0.0</v>
      </c>
      <c r="S18" s="21">
        <v>0.0</v>
      </c>
      <c r="T18" s="21">
        <f t="shared" si="6"/>
        <v>0</v>
      </c>
      <c r="U18" s="23">
        <f t="shared" si="7"/>
        <v>892542</v>
      </c>
      <c r="V18" s="23">
        <f t="shared" si="8"/>
        <v>492542</v>
      </c>
      <c r="W18" s="20">
        <f t="shared" si="9"/>
        <v>2.231355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2"/>
        <v>0</v>
      </c>
      <c r="I19" s="42">
        <v>0.0</v>
      </c>
      <c r="J19" s="15">
        <v>0.0</v>
      </c>
      <c r="K19" s="17">
        <f t="shared" si="3"/>
        <v>0</v>
      </c>
      <c r="L19" s="18">
        <f t="shared" si="4"/>
        <v>0</v>
      </c>
      <c r="M19" s="19">
        <f t="shared" si="10"/>
        <v>0</v>
      </c>
      <c r="N19" s="20" t="str">
        <f t="shared" si="5"/>
        <v>#DIV/0!</v>
      </c>
      <c r="O19" s="21">
        <v>0.0</v>
      </c>
      <c r="P19" s="21">
        <v>0.0</v>
      </c>
      <c r="Q19" s="21">
        <v>0.0</v>
      </c>
      <c r="R19" s="21">
        <v>0.0</v>
      </c>
      <c r="S19" s="21">
        <v>0.0</v>
      </c>
      <c r="T19" s="21">
        <f t="shared" si="6"/>
        <v>0</v>
      </c>
      <c r="U19" s="23">
        <f t="shared" si="7"/>
        <v>0</v>
      </c>
      <c r="V19" s="23">
        <f t="shared" si="8"/>
        <v>0</v>
      </c>
      <c r="W19" s="20" t="str">
        <f t="shared" si="9"/>
        <v>#DIV/0!</v>
      </c>
    </row>
    <row r="20" ht="14.25" customHeight="1">
      <c r="A20" s="30" t="s">
        <v>59</v>
      </c>
      <c r="B20" s="30"/>
      <c r="C20" s="31">
        <f>SUM(C3:C19)</f>
        <v>2271088</v>
      </c>
      <c r="D20" s="32"/>
      <c r="E20" s="33">
        <f t="shared" ref="E20:M20" si="11">SUM(E3:E19)</f>
        <v>3642610.271</v>
      </c>
      <c r="F20" s="34">
        <f t="shared" si="11"/>
        <v>312326</v>
      </c>
      <c r="G20" s="34">
        <f t="shared" si="11"/>
        <v>582264</v>
      </c>
      <c r="H20" s="34">
        <f t="shared" si="11"/>
        <v>894590</v>
      </c>
      <c r="I20" s="45">
        <f t="shared" si="11"/>
        <v>2166872</v>
      </c>
      <c r="J20" s="34">
        <f t="shared" si="11"/>
        <v>0</v>
      </c>
      <c r="K20" s="35">
        <f t="shared" si="11"/>
        <v>894590</v>
      </c>
      <c r="L20" s="36">
        <f t="shared" si="11"/>
        <v>104216</v>
      </c>
      <c r="M20" s="36">
        <f t="shared" si="11"/>
        <v>3535348.504</v>
      </c>
      <c r="N20" s="20">
        <f t="shared" si="5"/>
        <v>0.9705535979</v>
      </c>
      <c r="O20" s="21">
        <v>0.0</v>
      </c>
      <c r="P20" s="21">
        <v>0.0</v>
      </c>
      <c r="Q20" s="21">
        <v>0.0</v>
      </c>
      <c r="R20" s="21">
        <v>0.0</v>
      </c>
      <c r="S20" s="21">
        <v>0.0</v>
      </c>
      <c r="T20" s="21">
        <f t="shared" si="6"/>
        <v>0</v>
      </c>
      <c r="U20" s="23">
        <f t="shared" si="7"/>
        <v>3061462</v>
      </c>
      <c r="V20" s="37"/>
    </row>
    <row r="21" ht="14.25" customHeight="1"/>
    <row r="22" ht="14.25" customHeight="1"/>
    <row r="23" ht="14.25" customHeight="1">
      <c r="M23" s="46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N3:N20 W3:W19">
    <cfRule type="cellIs" dxfId="0" priority="1" operator="between">
      <formula>0.8</formula>
      <formula>1</formula>
    </cfRule>
  </conditionalFormatting>
  <conditionalFormatting sqref="N3:N20 W3:W19">
    <cfRule type="cellIs" dxfId="1" priority="2" operator="lessThan">
      <formula>0.8</formula>
    </cfRule>
  </conditionalFormatting>
  <conditionalFormatting sqref="N3:N20 W3:W19">
    <cfRule type="cellIs" dxfId="2" priority="3" operator="greaterThan">
      <formula>1</formula>
    </cfRule>
  </conditionalFormatting>
  <conditionalFormatting sqref="N13">
    <cfRule type="cellIs" dxfId="0" priority="4" operator="between">
      <formula>0.8</formula>
      <formula>1</formula>
    </cfRule>
  </conditionalFormatting>
  <conditionalFormatting sqref="N13">
    <cfRule type="cellIs" dxfId="1" priority="5" operator="lessThan">
      <formula>0.8</formula>
    </cfRule>
  </conditionalFormatting>
  <conditionalFormatting sqref="N13">
    <cfRule type="cellIs" dxfId="2" priority="6" operator="greaterThan">
      <formula>1</formula>
    </cfRule>
  </conditionalFormatting>
  <conditionalFormatting sqref="W13">
    <cfRule type="cellIs" dxfId="0" priority="7" operator="between">
      <formula>0.8</formula>
      <formula>1</formula>
    </cfRule>
  </conditionalFormatting>
  <conditionalFormatting sqref="W13">
    <cfRule type="cellIs" dxfId="1" priority="8" operator="lessThan">
      <formula>0.8</formula>
    </cfRule>
  </conditionalFormatting>
  <conditionalFormatting sqref="W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43"/>
    <col customWidth="1" min="11" max="11" width="18.43"/>
    <col customWidth="1" min="12" max="13" width="16.71"/>
    <col customWidth="1" min="14" max="14" width="18.0"/>
    <col customWidth="1" min="15" max="19" width="12.43"/>
    <col customWidth="1" min="20" max="20" width="14.71"/>
    <col customWidth="1" min="21" max="21" width="11.43"/>
    <col customWidth="1" min="22" max="22" width="12.43"/>
    <col customWidth="1" min="23" max="26" width="10.71"/>
  </cols>
  <sheetData>
    <row r="1" ht="14.25" customHeight="1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ht="14.25" customHeight="1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73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ht="14.25" customHeight="1">
      <c r="A3" s="11" t="s">
        <v>26</v>
      </c>
      <c r="B3" s="11" t="s">
        <v>27</v>
      </c>
      <c r="C3" s="12">
        <v>396771.0</v>
      </c>
      <c r="D3" s="13">
        <v>2.892378058838126</v>
      </c>
      <c r="E3" s="14">
        <f t="shared" ref="E3:E19" si="1">C3*D3</f>
        <v>1147611.735</v>
      </c>
      <c r="F3" s="15">
        <v>73235.0</v>
      </c>
      <c r="G3" s="15">
        <v>0.0</v>
      </c>
      <c r="H3" s="15">
        <f t="shared" ref="H3:H19" si="2">F3+G3</f>
        <v>73235</v>
      </c>
      <c r="I3" s="16">
        <v>450979.0</v>
      </c>
      <c r="J3" s="15">
        <v>73235.0</v>
      </c>
      <c r="K3" s="17">
        <f t="shared" ref="K3:K19" si="3">H3+J3</f>
        <v>146470</v>
      </c>
      <c r="L3" s="18">
        <f t="shared" ref="L3:L19" si="4">C3-I3</f>
        <v>-54208</v>
      </c>
      <c r="M3" s="19">
        <f>+I3*D3</f>
        <v>1304401.765</v>
      </c>
      <c r="N3" s="20">
        <f t="shared" ref="N3:N20" si="5">M3/E3</f>
        <v>1.136622888</v>
      </c>
      <c r="O3" s="21">
        <v>0.0</v>
      </c>
      <c r="P3" s="21">
        <v>0.0</v>
      </c>
      <c r="Q3" s="21">
        <v>0.0</v>
      </c>
      <c r="R3" s="21">
        <v>72000.0</v>
      </c>
      <c r="S3" s="21">
        <v>74000.0</v>
      </c>
      <c r="T3" s="21">
        <f t="shared" ref="T3:T20" si="6">O3+P3+Q3+R3+S3</f>
        <v>146000</v>
      </c>
      <c r="U3" s="23">
        <f t="shared" ref="U3:U20" si="7">I3+K3+T3</f>
        <v>743449</v>
      </c>
      <c r="V3" s="23">
        <f t="shared" ref="V3:V19" si="8">U3-C3</f>
        <v>346678</v>
      </c>
      <c r="W3" s="20">
        <f t="shared" ref="W3:W19" si="9">U3/C3</f>
        <v>1.873748333</v>
      </c>
    </row>
    <row r="4" ht="14.25" customHeight="1">
      <c r="A4" s="11" t="s">
        <v>28</v>
      </c>
      <c r="B4" s="11" t="s">
        <v>29</v>
      </c>
      <c r="C4" s="12">
        <v>35386.0</v>
      </c>
      <c r="D4" s="13">
        <v>1.56</v>
      </c>
      <c r="E4" s="14">
        <f t="shared" si="1"/>
        <v>55202.16</v>
      </c>
      <c r="F4" s="15">
        <v>0.0</v>
      </c>
      <c r="G4" s="15">
        <v>0.0</v>
      </c>
      <c r="H4" s="15">
        <f t="shared" si="2"/>
        <v>0</v>
      </c>
      <c r="I4" s="15">
        <v>35386.0</v>
      </c>
      <c r="J4" s="15">
        <v>0.0</v>
      </c>
      <c r="K4" s="17">
        <f t="shared" si="3"/>
        <v>0</v>
      </c>
      <c r="L4" s="18">
        <f t="shared" si="4"/>
        <v>0</v>
      </c>
      <c r="M4" s="19">
        <f>D4*I4</f>
        <v>55202.16</v>
      </c>
      <c r="N4" s="20">
        <f t="shared" si="5"/>
        <v>1</v>
      </c>
      <c r="O4" s="21">
        <v>0.0</v>
      </c>
      <c r="P4" s="21">
        <v>0.0</v>
      </c>
      <c r="Q4" s="21">
        <v>0.0</v>
      </c>
      <c r="R4" s="21">
        <v>0.0</v>
      </c>
      <c r="S4" s="21">
        <v>0.0</v>
      </c>
      <c r="T4" s="21">
        <f t="shared" si="6"/>
        <v>0</v>
      </c>
      <c r="U4" s="23">
        <f t="shared" si="7"/>
        <v>35386</v>
      </c>
      <c r="V4" s="23">
        <f t="shared" si="8"/>
        <v>0</v>
      </c>
      <c r="W4" s="20">
        <f t="shared" si="9"/>
        <v>1</v>
      </c>
    </row>
    <row r="5" ht="14.25" customHeight="1">
      <c r="A5" s="11" t="s">
        <v>30</v>
      </c>
      <c r="B5" s="11" t="s">
        <v>31</v>
      </c>
      <c r="C5" s="12">
        <v>134229.0</v>
      </c>
      <c r="D5" s="13">
        <v>1.06</v>
      </c>
      <c r="E5" s="14">
        <f t="shared" si="1"/>
        <v>142282.74</v>
      </c>
      <c r="F5" s="15">
        <v>0.0</v>
      </c>
      <c r="G5" s="15">
        <v>0.0</v>
      </c>
      <c r="H5" s="15">
        <f t="shared" si="2"/>
        <v>0</v>
      </c>
      <c r="I5" s="15">
        <v>134227.0</v>
      </c>
      <c r="J5" s="15">
        <v>0.0</v>
      </c>
      <c r="K5" s="17">
        <f t="shared" si="3"/>
        <v>0</v>
      </c>
      <c r="L5" s="18">
        <f t="shared" si="4"/>
        <v>2</v>
      </c>
      <c r="M5" s="19">
        <f t="shared" ref="M5:M19" si="10">+I5*D5</f>
        <v>142280.62</v>
      </c>
      <c r="N5" s="20">
        <f t="shared" si="5"/>
        <v>0.9999851001</v>
      </c>
      <c r="O5" s="21">
        <v>0.0</v>
      </c>
      <c r="P5" s="21">
        <v>0.0</v>
      </c>
      <c r="Q5" s="21">
        <v>0.0</v>
      </c>
      <c r="R5" s="24">
        <v>0.0</v>
      </c>
      <c r="S5" s="21">
        <v>143000.0</v>
      </c>
      <c r="T5" s="21">
        <f t="shared" si="6"/>
        <v>143000</v>
      </c>
      <c r="U5" s="23">
        <f t="shared" si="7"/>
        <v>277227</v>
      </c>
      <c r="V5" s="23">
        <f t="shared" si="8"/>
        <v>142998</v>
      </c>
      <c r="W5" s="20">
        <f t="shared" si="9"/>
        <v>2.065328655</v>
      </c>
    </row>
    <row r="6" ht="14.25" customHeight="1">
      <c r="A6" s="11" t="s">
        <v>32</v>
      </c>
      <c r="B6" s="11" t="s">
        <v>33</v>
      </c>
      <c r="C6" s="12">
        <v>504532.0</v>
      </c>
      <c r="D6" s="13">
        <v>2.1696780588381257</v>
      </c>
      <c r="E6" s="12">
        <f t="shared" si="1"/>
        <v>1094672.01</v>
      </c>
      <c r="F6" s="15">
        <v>0.0</v>
      </c>
      <c r="G6" s="15">
        <v>0.0</v>
      </c>
      <c r="H6" s="15">
        <f t="shared" si="2"/>
        <v>0</v>
      </c>
      <c r="I6" s="15">
        <v>580756.0</v>
      </c>
      <c r="J6" s="15">
        <v>0.0</v>
      </c>
      <c r="K6" s="17">
        <f t="shared" si="3"/>
        <v>0</v>
      </c>
      <c r="L6" s="18">
        <f t="shared" si="4"/>
        <v>-76224</v>
      </c>
      <c r="M6" s="19">
        <f t="shared" si="10"/>
        <v>1260053.551</v>
      </c>
      <c r="N6" s="20">
        <f t="shared" si="5"/>
        <v>1.151078623</v>
      </c>
      <c r="O6" s="21">
        <v>0.0</v>
      </c>
      <c r="P6" s="21">
        <v>0.0</v>
      </c>
      <c r="Q6" s="21">
        <v>0.0</v>
      </c>
      <c r="R6" s="21">
        <v>0.0</v>
      </c>
      <c r="S6" s="21">
        <v>0.0</v>
      </c>
      <c r="T6" s="21">
        <f t="shared" si="6"/>
        <v>0</v>
      </c>
      <c r="U6" s="23">
        <f t="shared" si="7"/>
        <v>580756</v>
      </c>
      <c r="V6" s="23">
        <f t="shared" si="8"/>
        <v>76224</v>
      </c>
      <c r="W6" s="20">
        <f t="shared" si="9"/>
        <v>1.151078623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str">
        <f t="shared" si="5"/>
        <v>#DIV/0!</v>
      </c>
      <c r="O7" s="21">
        <v>0.0</v>
      </c>
      <c r="P7" s="21">
        <v>0.0</v>
      </c>
      <c r="Q7" s="21">
        <v>0.0</v>
      </c>
      <c r="R7" s="21">
        <v>0.0</v>
      </c>
      <c r="S7" s="21">
        <v>0.0</v>
      </c>
      <c r="T7" s="21">
        <f t="shared" si="6"/>
        <v>0</v>
      </c>
      <c r="U7" s="23">
        <f t="shared" si="7"/>
        <v>0</v>
      </c>
      <c r="V7" s="23">
        <f t="shared" si="8"/>
        <v>0</v>
      </c>
      <c r="W7" s="20" t="str">
        <f t="shared" si="9"/>
        <v>#DIV/0!</v>
      </c>
    </row>
    <row r="8" ht="14.25" customHeight="1">
      <c r="A8" s="11" t="s">
        <v>36</v>
      </c>
      <c r="B8" s="11" t="s">
        <v>37</v>
      </c>
      <c r="C8" s="12">
        <v>454700.0</v>
      </c>
      <c r="D8" s="13">
        <v>1.1430280588381259</v>
      </c>
      <c r="E8" s="14">
        <f t="shared" si="1"/>
        <v>519734.8584</v>
      </c>
      <c r="F8" s="15">
        <v>0.0</v>
      </c>
      <c r="G8" s="15">
        <v>200000.0</v>
      </c>
      <c r="H8" s="15">
        <f t="shared" si="2"/>
        <v>200000</v>
      </c>
      <c r="I8" s="16">
        <v>508767.0</v>
      </c>
      <c r="J8" s="16">
        <v>0.0</v>
      </c>
      <c r="K8" s="17">
        <f t="shared" si="3"/>
        <v>200000</v>
      </c>
      <c r="L8" s="18">
        <f t="shared" si="4"/>
        <v>-54067</v>
      </c>
      <c r="M8" s="19">
        <f t="shared" si="10"/>
        <v>581534.9564</v>
      </c>
      <c r="N8" s="20">
        <f t="shared" si="5"/>
        <v>1.118906972</v>
      </c>
      <c r="O8" s="21">
        <v>0.0</v>
      </c>
      <c r="P8" s="21">
        <v>0.0</v>
      </c>
      <c r="Q8" s="21">
        <v>0.0</v>
      </c>
      <c r="R8" s="21">
        <v>0.0</v>
      </c>
      <c r="S8" s="21">
        <v>0.0</v>
      </c>
      <c r="T8" s="21">
        <f t="shared" si="6"/>
        <v>0</v>
      </c>
      <c r="U8" s="23">
        <f t="shared" si="7"/>
        <v>708767</v>
      </c>
      <c r="V8" s="23">
        <f t="shared" si="8"/>
        <v>254067</v>
      </c>
      <c r="W8" s="20">
        <f t="shared" si="9"/>
        <v>1.558757422</v>
      </c>
    </row>
    <row r="9" ht="14.25" customHeight="1">
      <c r="A9" s="11" t="s">
        <v>38</v>
      </c>
      <c r="B9" s="11" t="s">
        <v>39</v>
      </c>
      <c r="C9" s="12">
        <v>345470.0</v>
      </c>
      <c r="D9" s="13">
        <v>0.6342280588381257</v>
      </c>
      <c r="E9" s="14">
        <f t="shared" si="1"/>
        <v>219106.7675</v>
      </c>
      <c r="F9" s="15">
        <v>0.0</v>
      </c>
      <c r="G9" s="15">
        <v>0.0</v>
      </c>
      <c r="H9" s="15">
        <f t="shared" si="2"/>
        <v>0</v>
      </c>
      <c r="I9" s="16">
        <v>258805.0</v>
      </c>
      <c r="J9" s="15">
        <v>0.0</v>
      </c>
      <c r="K9" s="17">
        <f t="shared" si="3"/>
        <v>0</v>
      </c>
      <c r="L9" s="18">
        <f t="shared" si="4"/>
        <v>86665</v>
      </c>
      <c r="M9" s="19">
        <f t="shared" si="10"/>
        <v>164141.3928</v>
      </c>
      <c r="N9" s="20">
        <f t="shared" si="5"/>
        <v>0.7491388543</v>
      </c>
      <c r="O9" s="21">
        <v>0.0</v>
      </c>
      <c r="P9" s="21">
        <v>0.0</v>
      </c>
      <c r="Q9" s="21">
        <v>0.0</v>
      </c>
      <c r="R9" s="21">
        <v>0.0</v>
      </c>
      <c r="S9" s="21">
        <v>0.0</v>
      </c>
      <c r="T9" s="21">
        <f t="shared" si="6"/>
        <v>0</v>
      </c>
      <c r="U9" s="23">
        <f t="shared" si="7"/>
        <v>258805</v>
      </c>
      <c r="V9" s="23">
        <f t="shared" si="8"/>
        <v>-86665</v>
      </c>
      <c r="W9" s="20">
        <f t="shared" si="9"/>
        <v>0.7491388543</v>
      </c>
    </row>
    <row r="10" ht="14.25" customHeight="1">
      <c r="A10" s="11" t="s">
        <v>40</v>
      </c>
      <c r="B10" s="11" t="s">
        <v>41</v>
      </c>
      <c r="C10" s="12">
        <v>0.0</v>
      </c>
      <c r="D10" s="13">
        <v>0.8935280588381259</v>
      </c>
      <c r="E10" s="12">
        <f t="shared" si="1"/>
        <v>0</v>
      </c>
      <c r="F10" s="16">
        <v>85869.0</v>
      </c>
      <c r="G10" s="16">
        <v>0.0</v>
      </c>
      <c r="H10" s="15">
        <f t="shared" si="2"/>
        <v>85869</v>
      </c>
      <c r="I10" s="15">
        <v>0.0</v>
      </c>
      <c r="J10" s="16">
        <v>85869.0</v>
      </c>
      <c r="K10" s="17">
        <f t="shared" si="3"/>
        <v>171738</v>
      </c>
      <c r="L10" s="18">
        <f t="shared" si="4"/>
        <v>0</v>
      </c>
      <c r="M10" s="19">
        <f t="shared" si="10"/>
        <v>0</v>
      </c>
      <c r="N10" s="20" t="str">
        <f t="shared" si="5"/>
        <v>#DIV/0!</v>
      </c>
      <c r="O10" s="21">
        <v>0.0</v>
      </c>
      <c r="P10" s="21">
        <v>0.0</v>
      </c>
      <c r="Q10" s="21">
        <v>0.0</v>
      </c>
      <c r="R10" s="21">
        <v>0.0</v>
      </c>
      <c r="S10" s="43">
        <v>132000.0</v>
      </c>
      <c r="T10" s="21">
        <f t="shared" si="6"/>
        <v>132000</v>
      </c>
      <c r="U10" s="23">
        <f t="shared" si="7"/>
        <v>303738</v>
      </c>
      <c r="V10" s="23">
        <f t="shared" si="8"/>
        <v>303738</v>
      </c>
      <c r="W10" s="20" t="str">
        <f t="shared" si="9"/>
        <v>#DIV/0!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f t="shared" si="2"/>
        <v>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str">
        <f t="shared" si="5"/>
        <v>#DIV/0!</v>
      </c>
      <c r="O11" s="21">
        <v>0.0</v>
      </c>
      <c r="P11" s="21">
        <v>0.0</v>
      </c>
      <c r="Q11" s="21">
        <v>0.0</v>
      </c>
      <c r="R11" s="21">
        <v>0.0</v>
      </c>
      <c r="S11" s="21">
        <v>0.0</v>
      </c>
      <c r="T11" s="21">
        <f t="shared" si="6"/>
        <v>0</v>
      </c>
      <c r="U11" s="23">
        <f t="shared" si="7"/>
        <v>0</v>
      </c>
      <c r="V11" s="23">
        <f t="shared" si="8"/>
        <v>0</v>
      </c>
      <c r="W11" s="20" t="str">
        <f t="shared" si="9"/>
        <v>#DIV/0!</v>
      </c>
    </row>
    <row r="12" ht="14.25" customHeight="1">
      <c r="A12" s="11" t="s">
        <v>44</v>
      </c>
      <c r="B12" s="11" t="s">
        <v>45</v>
      </c>
      <c r="C12" s="12">
        <v>0.0</v>
      </c>
      <c r="D12" s="13">
        <v>3.97</v>
      </c>
      <c r="E12" s="14">
        <f t="shared" si="1"/>
        <v>0</v>
      </c>
      <c r="F12" s="15">
        <v>0.0</v>
      </c>
      <c r="G12" s="15">
        <v>0.0</v>
      </c>
      <c r="H12" s="15">
        <f t="shared" si="2"/>
        <v>0</v>
      </c>
      <c r="I12" s="42">
        <v>0.0</v>
      </c>
      <c r="J12" s="15">
        <v>0.0</v>
      </c>
      <c r="K12" s="17">
        <f t="shared" si="3"/>
        <v>0</v>
      </c>
      <c r="L12" s="18">
        <f t="shared" si="4"/>
        <v>0</v>
      </c>
      <c r="M12" s="19">
        <f t="shared" si="10"/>
        <v>0</v>
      </c>
      <c r="N12" s="20" t="str">
        <f t="shared" si="5"/>
        <v>#DIV/0!</v>
      </c>
      <c r="O12" s="21">
        <v>0.0</v>
      </c>
      <c r="P12" s="21">
        <v>0.0</v>
      </c>
      <c r="Q12" s="21">
        <v>0.0</v>
      </c>
      <c r="R12" s="21">
        <v>0.0</v>
      </c>
      <c r="S12" s="21">
        <v>0.0</v>
      </c>
      <c r="T12" s="21">
        <f t="shared" si="6"/>
        <v>0</v>
      </c>
      <c r="U12" s="23">
        <f t="shared" si="7"/>
        <v>0</v>
      </c>
      <c r="V12" s="23">
        <f t="shared" si="8"/>
        <v>0</v>
      </c>
      <c r="W12" s="20" t="str">
        <f t="shared" si="9"/>
        <v>#DIV/0!</v>
      </c>
    </row>
    <row r="13" ht="14.25" customHeight="1">
      <c r="A13" s="26">
        <v>6.0000000032802E13</v>
      </c>
      <c r="B13" s="11" t="s">
        <v>46</v>
      </c>
      <c r="C13" s="12">
        <v>0.0</v>
      </c>
      <c r="D13" s="13">
        <v>8.34</v>
      </c>
      <c r="E13" s="14">
        <f t="shared" si="1"/>
        <v>0</v>
      </c>
      <c r="F13" s="15">
        <v>0.0</v>
      </c>
      <c r="G13" s="15">
        <v>0.0</v>
      </c>
      <c r="H13" s="15">
        <f t="shared" si="2"/>
        <v>0</v>
      </c>
      <c r="I13" s="42">
        <v>0.0</v>
      </c>
      <c r="J13" s="15">
        <v>0.0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str">
        <f t="shared" si="5"/>
        <v>#DIV/0!</v>
      </c>
      <c r="O13" s="21">
        <v>0.0</v>
      </c>
      <c r="P13" s="21">
        <v>0.0</v>
      </c>
      <c r="Q13" s="21">
        <v>0.0</v>
      </c>
      <c r="R13" s="21">
        <v>0.0</v>
      </c>
      <c r="S13" s="21">
        <v>0.0</v>
      </c>
      <c r="T13" s="21">
        <f t="shared" si="6"/>
        <v>0</v>
      </c>
      <c r="U13" s="23">
        <f t="shared" si="7"/>
        <v>0</v>
      </c>
      <c r="V13" s="23">
        <f t="shared" si="8"/>
        <v>0</v>
      </c>
      <c r="W13" s="20" t="str">
        <f t="shared" si="9"/>
        <v>#DIV/0!</v>
      </c>
    </row>
    <row r="14" ht="14.25" customHeight="1">
      <c r="A14" s="11" t="s">
        <v>47</v>
      </c>
      <c r="B14" s="11" t="s">
        <v>48</v>
      </c>
      <c r="C14" s="12">
        <v>0.0</v>
      </c>
      <c r="D14" s="13">
        <v>7.3</v>
      </c>
      <c r="E14" s="14">
        <f t="shared" si="1"/>
        <v>0</v>
      </c>
      <c r="F14" s="15">
        <v>0.0</v>
      </c>
      <c r="G14" s="15">
        <v>0.0</v>
      </c>
      <c r="H14" s="15">
        <f t="shared" si="2"/>
        <v>0</v>
      </c>
      <c r="I14" s="42">
        <v>0.0</v>
      </c>
      <c r="J14" s="15">
        <v>0.0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str">
        <f t="shared" si="5"/>
        <v>#DIV/0!</v>
      </c>
      <c r="O14" s="21">
        <v>0.0</v>
      </c>
      <c r="P14" s="21">
        <v>0.0</v>
      </c>
      <c r="Q14" s="21">
        <v>0.0</v>
      </c>
      <c r="R14" s="21">
        <v>0.0</v>
      </c>
      <c r="S14" s="21">
        <v>0.0</v>
      </c>
      <c r="T14" s="21">
        <f t="shared" si="6"/>
        <v>0</v>
      </c>
      <c r="U14" s="23">
        <f t="shared" si="7"/>
        <v>0</v>
      </c>
      <c r="V14" s="23">
        <f t="shared" si="8"/>
        <v>0</v>
      </c>
      <c r="W14" s="20" t="str">
        <f t="shared" si="9"/>
        <v>#DIV/0!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2"/>
        <v>0</v>
      </c>
      <c r="I15" s="44">
        <v>0.0</v>
      </c>
      <c r="J15" s="15">
        <v>0.0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str">
        <f t="shared" si="5"/>
        <v>#DIV/0!</v>
      </c>
      <c r="O15" s="21">
        <v>0.0</v>
      </c>
      <c r="P15" s="21">
        <v>0.0</v>
      </c>
      <c r="Q15" s="21">
        <v>0.0</v>
      </c>
      <c r="R15" s="21">
        <v>0.0</v>
      </c>
      <c r="S15" s="21">
        <v>0.0</v>
      </c>
      <c r="T15" s="21">
        <f t="shared" si="6"/>
        <v>0</v>
      </c>
      <c r="U15" s="23">
        <f t="shared" si="7"/>
        <v>0</v>
      </c>
      <c r="V15" s="23">
        <f t="shared" si="8"/>
        <v>0</v>
      </c>
      <c r="W15" s="20" t="str">
        <f t="shared" si="9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2"/>
        <v>0</v>
      </c>
      <c r="I16" s="44">
        <v>0.0</v>
      </c>
      <c r="J16" s="15">
        <v>0.0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str">
        <f t="shared" si="5"/>
        <v>#DIV/0!</v>
      </c>
      <c r="O16" s="21">
        <v>0.0</v>
      </c>
      <c r="P16" s="21">
        <v>0.0</v>
      </c>
      <c r="Q16" s="21">
        <v>0.0</v>
      </c>
      <c r="R16" s="21">
        <v>0.0</v>
      </c>
      <c r="S16" s="21">
        <v>0.0</v>
      </c>
      <c r="T16" s="21">
        <f t="shared" si="6"/>
        <v>0</v>
      </c>
      <c r="U16" s="23">
        <f t="shared" si="7"/>
        <v>0</v>
      </c>
      <c r="V16" s="23">
        <f t="shared" si="8"/>
        <v>0</v>
      </c>
      <c r="W16" s="20" t="str">
        <f t="shared" si="9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2"/>
        <v>0</v>
      </c>
      <c r="I17" s="44">
        <v>0.0</v>
      </c>
      <c r="J17" s="15">
        <v>0.0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str">
        <f t="shared" si="5"/>
        <v>#DIV/0!</v>
      </c>
      <c r="O17" s="21">
        <v>0.0</v>
      </c>
      <c r="P17" s="21">
        <v>0.0</v>
      </c>
      <c r="Q17" s="21">
        <v>0.0</v>
      </c>
      <c r="R17" s="21">
        <v>0.0</v>
      </c>
      <c r="S17" s="21">
        <v>0.0</v>
      </c>
      <c r="T17" s="21">
        <f t="shared" si="6"/>
        <v>0</v>
      </c>
      <c r="U17" s="23">
        <f t="shared" si="7"/>
        <v>0</v>
      </c>
      <c r="V17" s="23">
        <f t="shared" si="8"/>
        <v>0</v>
      </c>
      <c r="W17" s="20" t="str">
        <f t="shared" si="9"/>
        <v>#DIV/0!</v>
      </c>
    </row>
    <row r="18" ht="14.25" customHeight="1">
      <c r="A18" s="11" t="s">
        <v>55</v>
      </c>
      <c r="B18" s="11" t="s">
        <v>56</v>
      </c>
      <c r="C18" s="12">
        <v>400000.0</v>
      </c>
      <c r="D18" s="13">
        <v>1.16</v>
      </c>
      <c r="E18" s="12">
        <f t="shared" si="1"/>
        <v>464000</v>
      </c>
      <c r="F18" s="15">
        <v>74231.0</v>
      </c>
      <c r="G18" s="15">
        <v>418311.0</v>
      </c>
      <c r="H18" s="15">
        <f t="shared" si="2"/>
        <v>492542</v>
      </c>
      <c r="I18" s="42">
        <v>400000.0</v>
      </c>
      <c r="J18" s="15">
        <v>0.0</v>
      </c>
      <c r="K18" s="17">
        <f t="shared" si="3"/>
        <v>492542</v>
      </c>
      <c r="L18" s="18">
        <f t="shared" si="4"/>
        <v>0</v>
      </c>
      <c r="M18" s="19">
        <f t="shared" si="10"/>
        <v>464000</v>
      </c>
      <c r="N18" s="20">
        <f t="shared" si="5"/>
        <v>1</v>
      </c>
      <c r="O18" s="21">
        <v>0.0</v>
      </c>
      <c r="P18" s="21">
        <v>0.0</v>
      </c>
      <c r="Q18" s="21">
        <v>0.0</v>
      </c>
      <c r="R18" s="21">
        <v>0.0</v>
      </c>
      <c r="S18" s="21">
        <v>0.0</v>
      </c>
      <c r="T18" s="21">
        <f t="shared" si="6"/>
        <v>0</v>
      </c>
      <c r="U18" s="23">
        <f t="shared" si="7"/>
        <v>892542</v>
      </c>
      <c r="V18" s="23">
        <f t="shared" si="8"/>
        <v>492542</v>
      </c>
      <c r="W18" s="20">
        <f t="shared" si="9"/>
        <v>2.231355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2"/>
        <v>0</v>
      </c>
      <c r="I19" s="42">
        <v>0.0</v>
      </c>
      <c r="J19" s="15">
        <v>0.0</v>
      </c>
      <c r="K19" s="17">
        <f t="shared" si="3"/>
        <v>0</v>
      </c>
      <c r="L19" s="18">
        <f t="shared" si="4"/>
        <v>0</v>
      </c>
      <c r="M19" s="19">
        <f t="shared" si="10"/>
        <v>0</v>
      </c>
      <c r="N19" s="20" t="str">
        <f t="shared" si="5"/>
        <v>#DIV/0!</v>
      </c>
      <c r="O19" s="21">
        <v>0.0</v>
      </c>
      <c r="P19" s="21">
        <v>0.0</v>
      </c>
      <c r="Q19" s="21">
        <v>0.0</v>
      </c>
      <c r="R19" s="21">
        <v>0.0</v>
      </c>
      <c r="S19" s="21">
        <v>0.0</v>
      </c>
      <c r="T19" s="21">
        <f t="shared" si="6"/>
        <v>0</v>
      </c>
      <c r="U19" s="23">
        <f t="shared" si="7"/>
        <v>0</v>
      </c>
      <c r="V19" s="23">
        <f t="shared" si="8"/>
        <v>0</v>
      </c>
      <c r="W19" s="20" t="str">
        <f t="shared" si="9"/>
        <v>#DIV/0!</v>
      </c>
    </row>
    <row r="20" ht="14.25" customHeight="1">
      <c r="A20" s="30" t="s">
        <v>59</v>
      </c>
      <c r="B20" s="30"/>
      <c r="C20" s="31">
        <f>SUM(C3:C19)</f>
        <v>2271088</v>
      </c>
      <c r="D20" s="32"/>
      <c r="E20" s="33">
        <f t="shared" ref="E20:M20" si="11">SUM(E3:E19)</f>
        <v>3642610.271</v>
      </c>
      <c r="F20" s="34">
        <f t="shared" si="11"/>
        <v>233335</v>
      </c>
      <c r="G20" s="34">
        <f t="shared" si="11"/>
        <v>618311</v>
      </c>
      <c r="H20" s="34">
        <f t="shared" si="11"/>
        <v>851646</v>
      </c>
      <c r="I20" s="45">
        <f t="shared" si="11"/>
        <v>2368920</v>
      </c>
      <c r="J20" s="34">
        <f t="shared" si="11"/>
        <v>159104</v>
      </c>
      <c r="K20" s="35">
        <f t="shared" si="11"/>
        <v>1010750</v>
      </c>
      <c r="L20" s="36">
        <f t="shared" si="11"/>
        <v>-97832</v>
      </c>
      <c r="M20" s="36">
        <f t="shared" si="11"/>
        <v>3971614.445</v>
      </c>
      <c r="N20" s="20">
        <f t="shared" si="5"/>
        <v>1.090320992</v>
      </c>
      <c r="O20" s="21">
        <v>0.0</v>
      </c>
      <c r="P20" s="21">
        <v>0.0</v>
      </c>
      <c r="Q20" s="21">
        <v>0.0</v>
      </c>
      <c r="R20" s="21">
        <v>0.0</v>
      </c>
      <c r="S20" s="21">
        <v>0.0</v>
      </c>
      <c r="T20" s="21">
        <f t="shared" si="6"/>
        <v>0</v>
      </c>
      <c r="U20" s="23">
        <f t="shared" si="7"/>
        <v>3379670</v>
      </c>
      <c r="V20" s="37"/>
    </row>
    <row r="21" ht="14.25" customHeight="1"/>
    <row r="22" ht="14.25" customHeight="1"/>
    <row r="23" ht="14.25" customHeight="1">
      <c r="M23" s="46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N3:N20 W3:W19">
    <cfRule type="cellIs" dxfId="0" priority="1" operator="between">
      <formula>0.8</formula>
      <formula>1</formula>
    </cfRule>
  </conditionalFormatting>
  <conditionalFormatting sqref="N3:N20 W3:W19">
    <cfRule type="cellIs" dxfId="1" priority="2" operator="lessThan">
      <formula>0.8</formula>
    </cfRule>
  </conditionalFormatting>
  <conditionalFormatting sqref="N3:N20 W3:W19">
    <cfRule type="cellIs" dxfId="2" priority="3" operator="greaterThan">
      <formula>1</formula>
    </cfRule>
  </conditionalFormatting>
  <conditionalFormatting sqref="N13">
    <cfRule type="cellIs" dxfId="0" priority="4" operator="between">
      <formula>0.8</formula>
      <formula>1</formula>
    </cfRule>
  </conditionalFormatting>
  <conditionalFormatting sqref="N13">
    <cfRule type="cellIs" dxfId="1" priority="5" operator="lessThan">
      <formula>0.8</formula>
    </cfRule>
  </conditionalFormatting>
  <conditionalFormatting sqref="N13">
    <cfRule type="cellIs" dxfId="2" priority="6" operator="greaterThan">
      <formula>1</formula>
    </cfRule>
  </conditionalFormatting>
  <conditionalFormatting sqref="W13">
    <cfRule type="cellIs" dxfId="0" priority="7" operator="between">
      <formula>0.8</formula>
      <formula>1</formula>
    </cfRule>
  </conditionalFormatting>
  <conditionalFormatting sqref="W13">
    <cfRule type="cellIs" dxfId="1" priority="8" operator="lessThan">
      <formula>0.8</formula>
    </cfRule>
  </conditionalFormatting>
  <conditionalFormatting sqref="W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43"/>
    <col customWidth="1" min="11" max="11" width="18.43"/>
    <col customWidth="1" min="12" max="13" width="16.71"/>
    <col customWidth="1" min="14" max="14" width="18.0"/>
    <col customWidth="1" min="15" max="19" width="12.43"/>
    <col customWidth="1" min="20" max="20" width="14.71"/>
    <col customWidth="1" min="21" max="21" width="11.43"/>
    <col customWidth="1" min="22" max="22" width="12.43"/>
    <col customWidth="1" min="23" max="26" width="10.71"/>
  </cols>
  <sheetData>
    <row r="1" ht="14.25" customHeight="1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ht="14.25" customHeight="1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74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ht="14.25" customHeight="1">
      <c r="A3" s="11" t="s">
        <v>26</v>
      </c>
      <c r="B3" s="11" t="s">
        <v>27</v>
      </c>
      <c r="C3" s="12">
        <v>396771.0</v>
      </c>
      <c r="D3" s="13">
        <v>2.892378058838126</v>
      </c>
      <c r="E3" s="14">
        <f t="shared" ref="E3:E19" si="1">C3*D3</f>
        <v>1147611.735</v>
      </c>
      <c r="F3" s="15">
        <v>0.0</v>
      </c>
      <c r="G3" s="15">
        <v>0.0</v>
      </c>
      <c r="H3" s="15">
        <f t="shared" ref="H3:H19" si="2">F3+G3</f>
        <v>0</v>
      </c>
      <c r="I3" s="16">
        <v>524214.0</v>
      </c>
      <c r="J3" s="15">
        <v>0.0</v>
      </c>
      <c r="K3" s="17">
        <f t="shared" ref="K3:K19" si="3">H3+J3</f>
        <v>0</v>
      </c>
      <c r="L3" s="18">
        <f t="shared" ref="L3:L19" si="4">C3-I3</f>
        <v>-127443</v>
      </c>
      <c r="M3" s="19">
        <f>+I3*D3</f>
        <v>1516225.072</v>
      </c>
      <c r="N3" s="20">
        <f t="shared" ref="N3:N20" si="5">M3/E3</f>
        <v>1.32120039</v>
      </c>
      <c r="O3" s="21">
        <v>0.0</v>
      </c>
      <c r="P3" s="21">
        <v>0.0</v>
      </c>
      <c r="Q3" s="21">
        <v>0.0</v>
      </c>
      <c r="R3" s="21">
        <v>0.0</v>
      </c>
      <c r="S3" s="21">
        <v>0.0</v>
      </c>
      <c r="T3" s="21">
        <f t="shared" ref="T3:T20" si="6">O3+P3+Q3+R3+S3</f>
        <v>0</v>
      </c>
      <c r="U3" s="23">
        <f t="shared" ref="U3:U20" si="7">I3+K3+T3</f>
        <v>524214</v>
      </c>
      <c r="V3" s="23">
        <f t="shared" ref="V3:V19" si="8">U3-C3</f>
        <v>127443</v>
      </c>
      <c r="W3" s="20">
        <f t="shared" ref="W3:W19" si="9">U3/C3</f>
        <v>1.32120039</v>
      </c>
    </row>
    <row r="4" ht="14.25" customHeight="1">
      <c r="A4" s="11" t="s">
        <v>28</v>
      </c>
      <c r="B4" s="11" t="s">
        <v>29</v>
      </c>
      <c r="C4" s="12">
        <v>35386.0</v>
      </c>
      <c r="D4" s="13">
        <v>1.56</v>
      </c>
      <c r="E4" s="14">
        <f t="shared" si="1"/>
        <v>55202.16</v>
      </c>
      <c r="F4" s="15">
        <v>0.0</v>
      </c>
      <c r="G4" s="15">
        <v>0.0</v>
      </c>
      <c r="H4" s="15">
        <f t="shared" si="2"/>
        <v>0</v>
      </c>
      <c r="I4" s="15">
        <v>35386.0</v>
      </c>
      <c r="J4" s="15">
        <v>0.0</v>
      </c>
      <c r="K4" s="17">
        <f t="shared" si="3"/>
        <v>0</v>
      </c>
      <c r="L4" s="18">
        <f t="shared" si="4"/>
        <v>0</v>
      </c>
      <c r="M4" s="19">
        <f>D4*I4</f>
        <v>55202.16</v>
      </c>
      <c r="N4" s="20">
        <f t="shared" si="5"/>
        <v>1</v>
      </c>
      <c r="O4" s="21">
        <v>0.0</v>
      </c>
      <c r="P4" s="21">
        <v>0.0</v>
      </c>
      <c r="Q4" s="21">
        <v>0.0</v>
      </c>
      <c r="R4" s="21">
        <v>0.0</v>
      </c>
      <c r="S4" s="21">
        <v>0.0</v>
      </c>
      <c r="T4" s="21">
        <f t="shared" si="6"/>
        <v>0</v>
      </c>
      <c r="U4" s="23">
        <f t="shared" si="7"/>
        <v>35386</v>
      </c>
      <c r="V4" s="23">
        <f t="shared" si="8"/>
        <v>0</v>
      </c>
      <c r="W4" s="20">
        <f t="shared" si="9"/>
        <v>1</v>
      </c>
    </row>
    <row r="5" ht="14.25" customHeight="1">
      <c r="A5" s="11" t="s">
        <v>30</v>
      </c>
      <c r="B5" s="11" t="s">
        <v>31</v>
      </c>
      <c r="C5" s="12">
        <v>134229.0</v>
      </c>
      <c r="D5" s="13">
        <v>1.06</v>
      </c>
      <c r="E5" s="14">
        <f t="shared" si="1"/>
        <v>142282.74</v>
      </c>
      <c r="F5" s="15">
        <v>19421.0</v>
      </c>
      <c r="G5" s="15">
        <v>0.0</v>
      </c>
      <c r="H5" s="15">
        <f t="shared" si="2"/>
        <v>19421</v>
      </c>
      <c r="I5" s="15">
        <v>134227.0</v>
      </c>
      <c r="J5" s="15">
        <v>123200.0</v>
      </c>
      <c r="K5" s="17">
        <f t="shared" si="3"/>
        <v>142621</v>
      </c>
      <c r="L5" s="18">
        <f t="shared" si="4"/>
        <v>2</v>
      </c>
      <c r="M5" s="19">
        <f t="shared" ref="M5:M19" si="10">+I5*D5</f>
        <v>142280.62</v>
      </c>
      <c r="N5" s="20">
        <f t="shared" si="5"/>
        <v>0.9999851001</v>
      </c>
      <c r="O5" s="21">
        <v>0.0</v>
      </c>
      <c r="P5" s="21">
        <v>0.0</v>
      </c>
      <c r="Q5" s="21">
        <v>0.0</v>
      </c>
      <c r="R5" s="24">
        <v>0.0</v>
      </c>
      <c r="S5" s="21">
        <v>0.0</v>
      </c>
      <c r="T5" s="21">
        <f t="shared" si="6"/>
        <v>0</v>
      </c>
      <c r="U5" s="23">
        <f t="shared" si="7"/>
        <v>276848</v>
      </c>
      <c r="V5" s="23">
        <f t="shared" si="8"/>
        <v>142619</v>
      </c>
      <c r="W5" s="20">
        <f t="shared" si="9"/>
        <v>2.062505122</v>
      </c>
    </row>
    <row r="6" ht="14.25" customHeight="1">
      <c r="A6" s="11" t="s">
        <v>32</v>
      </c>
      <c r="B6" s="11" t="s">
        <v>33</v>
      </c>
      <c r="C6" s="12">
        <v>504532.0</v>
      </c>
      <c r="D6" s="13">
        <v>2.1696780588381257</v>
      </c>
      <c r="E6" s="12">
        <f t="shared" si="1"/>
        <v>1094672.01</v>
      </c>
      <c r="F6" s="15">
        <v>0.0</v>
      </c>
      <c r="G6" s="15">
        <v>0.0</v>
      </c>
      <c r="H6" s="15">
        <f t="shared" si="2"/>
        <v>0</v>
      </c>
      <c r="I6" s="15">
        <v>580756.0</v>
      </c>
      <c r="J6" s="15">
        <v>0.0</v>
      </c>
      <c r="K6" s="17">
        <f t="shared" si="3"/>
        <v>0</v>
      </c>
      <c r="L6" s="18">
        <f t="shared" si="4"/>
        <v>-76224</v>
      </c>
      <c r="M6" s="19">
        <f t="shared" si="10"/>
        <v>1260053.551</v>
      </c>
      <c r="N6" s="20">
        <f t="shared" si="5"/>
        <v>1.151078623</v>
      </c>
      <c r="O6" s="21">
        <v>0.0</v>
      </c>
      <c r="P6" s="21">
        <v>0.0</v>
      </c>
      <c r="Q6" s="21">
        <v>0.0</v>
      </c>
      <c r="R6" s="21">
        <v>0.0</v>
      </c>
      <c r="S6" s="21">
        <v>0.0</v>
      </c>
      <c r="T6" s="21">
        <f t="shared" si="6"/>
        <v>0</v>
      </c>
      <c r="U6" s="23">
        <f t="shared" si="7"/>
        <v>580756</v>
      </c>
      <c r="V6" s="23">
        <f t="shared" si="8"/>
        <v>76224</v>
      </c>
      <c r="W6" s="20">
        <f t="shared" si="9"/>
        <v>1.151078623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str">
        <f t="shared" si="5"/>
        <v>#DIV/0!</v>
      </c>
      <c r="O7" s="21">
        <v>0.0</v>
      </c>
      <c r="P7" s="21">
        <v>0.0</v>
      </c>
      <c r="Q7" s="21">
        <v>0.0</v>
      </c>
      <c r="R7" s="21">
        <v>0.0</v>
      </c>
      <c r="S7" s="21">
        <v>0.0</v>
      </c>
      <c r="T7" s="21">
        <f t="shared" si="6"/>
        <v>0</v>
      </c>
      <c r="U7" s="23">
        <f t="shared" si="7"/>
        <v>0</v>
      </c>
      <c r="V7" s="23">
        <f t="shared" si="8"/>
        <v>0</v>
      </c>
      <c r="W7" s="20" t="str">
        <f t="shared" si="9"/>
        <v>#DIV/0!</v>
      </c>
    </row>
    <row r="8" ht="14.25" customHeight="1">
      <c r="A8" s="11" t="s">
        <v>36</v>
      </c>
      <c r="B8" s="11" t="s">
        <v>37</v>
      </c>
      <c r="C8" s="12">
        <v>454700.0</v>
      </c>
      <c r="D8" s="13">
        <v>1.1430280588381259</v>
      </c>
      <c r="E8" s="14">
        <f t="shared" si="1"/>
        <v>519734.8584</v>
      </c>
      <c r="F8" s="15">
        <v>0.0</v>
      </c>
      <c r="G8" s="15">
        <v>200000.0</v>
      </c>
      <c r="H8" s="15">
        <f t="shared" si="2"/>
        <v>200000</v>
      </c>
      <c r="I8" s="16">
        <v>508767.0</v>
      </c>
      <c r="J8" s="16">
        <v>0.0</v>
      </c>
      <c r="K8" s="17">
        <f t="shared" si="3"/>
        <v>200000</v>
      </c>
      <c r="L8" s="18">
        <f t="shared" si="4"/>
        <v>-54067</v>
      </c>
      <c r="M8" s="19">
        <f t="shared" si="10"/>
        <v>581534.9564</v>
      </c>
      <c r="N8" s="20">
        <f t="shared" si="5"/>
        <v>1.118906972</v>
      </c>
      <c r="O8" s="21">
        <v>0.0</v>
      </c>
      <c r="P8" s="21">
        <v>0.0</v>
      </c>
      <c r="Q8" s="21">
        <v>0.0</v>
      </c>
      <c r="R8" s="21">
        <v>0.0</v>
      </c>
      <c r="S8" s="21">
        <v>0.0</v>
      </c>
      <c r="T8" s="21">
        <f t="shared" si="6"/>
        <v>0</v>
      </c>
      <c r="U8" s="23">
        <f t="shared" si="7"/>
        <v>708767</v>
      </c>
      <c r="V8" s="23">
        <f t="shared" si="8"/>
        <v>254067</v>
      </c>
      <c r="W8" s="20">
        <f t="shared" si="9"/>
        <v>1.558757422</v>
      </c>
    </row>
    <row r="9" ht="14.25" customHeight="1">
      <c r="A9" s="11" t="s">
        <v>38</v>
      </c>
      <c r="B9" s="11" t="s">
        <v>39</v>
      </c>
      <c r="C9" s="12">
        <v>345470.0</v>
      </c>
      <c r="D9" s="13">
        <v>0.6342280588381257</v>
      </c>
      <c r="E9" s="14">
        <f t="shared" si="1"/>
        <v>219106.7675</v>
      </c>
      <c r="F9" s="15">
        <v>0.0</v>
      </c>
      <c r="G9" s="15">
        <v>0.0</v>
      </c>
      <c r="H9" s="15">
        <f t="shared" si="2"/>
        <v>0</v>
      </c>
      <c r="I9" s="16">
        <v>258805.0</v>
      </c>
      <c r="J9" s="15">
        <v>0.0</v>
      </c>
      <c r="K9" s="17">
        <f t="shared" si="3"/>
        <v>0</v>
      </c>
      <c r="L9" s="18">
        <f t="shared" si="4"/>
        <v>86665</v>
      </c>
      <c r="M9" s="19">
        <f t="shared" si="10"/>
        <v>164141.3928</v>
      </c>
      <c r="N9" s="20">
        <f t="shared" si="5"/>
        <v>0.7491388543</v>
      </c>
      <c r="O9" s="21">
        <v>0.0</v>
      </c>
      <c r="P9" s="21">
        <v>0.0</v>
      </c>
      <c r="Q9" s="21">
        <v>0.0</v>
      </c>
      <c r="R9" s="21">
        <v>0.0</v>
      </c>
      <c r="S9" s="21">
        <v>0.0</v>
      </c>
      <c r="T9" s="21">
        <f t="shared" si="6"/>
        <v>0</v>
      </c>
      <c r="U9" s="23">
        <f t="shared" si="7"/>
        <v>258805</v>
      </c>
      <c r="V9" s="23">
        <f t="shared" si="8"/>
        <v>-86665</v>
      </c>
      <c r="W9" s="20">
        <f t="shared" si="9"/>
        <v>0.7491388543</v>
      </c>
    </row>
    <row r="10" ht="14.25" customHeight="1">
      <c r="A10" s="11" t="s">
        <v>40</v>
      </c>
      <c r="B10" s="11" t="s">
        <v>41</v>
      </c>
      <c r="C10" s="12">
        <v>0.0</v>
      </c>
      <c r="D10" s="13">
        <v>0.8935280588381259</v>
      </c>
      <c r="E10" s="12">
        <f t="shared" si="1"/>
        <v>0</v>
      </c>
      <c r="F10" s="16">
        <v>0.0</v>
      </c>
      <c r="G10" s="16">
        <v>0.0</v>
      </c>
      <c r="H10" s="15">
        <f t="shared" si="2"/>
        <v>0</v>
      </c>
      <c r="I10" s="15">
        <v>85869.0</v>
      </c>
      <c r="J10" s="16">
        <v>0.0</v>
      </c>
      <c r="K10" s="17">
        <f t="shared" si="3"/>
        <v>0</v>
      </c>
      <c r="L10" s="18">
        <f t="shared" si="4"/>
        <v>-85869</v>
      </c>
      <c r="M10" s="19">
        <f t="shared" si="10"/>
        <v>76726.36088</v>
      </c>
      <c r="N10" s="20" t="str">
        <f t="shared" si="5"/>
        <v>#DIV/0!</v>
      </c>
      <c r="O10" s="21">
        <v>0.0</v>
      </c>
      <c r="P10" s="21">
        <v>0.0</v>
      </c>
      <c r="Q10" s="21">
        <v>0.0</v>
      </c>
      <c r="R10" s="21">
        <v>0.0</v>
      </c>
      <c r="S10" s="21">
        <v>0.0</v>
      </c>
      <c r="T10" s="21">
        <f t="shared" si="6"/>
        <v>0</v>
      </c>
      <c r="U10" s="23">
        <f t="shared" si="7"/>
        <v>85869</v>
      </c>
      <c r="V10" s="23">
        <f t="shared" si="8"/>
        <v>85869</v>
      </c>
      <c r="W10" s="20" t="str">
        <f t="shared" si="9"/>
        <v>#DIV/0!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f t="shared" si="2"/>
        <v>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str">
        <f t="shared" si="5"/>
        <v>#DIV/0!</v>
      </c>
      <c r="O11" s="21">
        <v>0.0</v>
      </c>
      <c r="P11" s="21">
        <v>0.0</v>
      </c>
      <c r="Q11" s="21">
        <v>0.0</v>
      </c>
      <c r="R11" s="21">
        <v>0.0</v>
      </c>
      <c r="S11" s="21">
        <v>0.0</v>
      </c>
      <c r="T11" s="21">
        <f t="shared" si="6"/>
        <v>0</v>
      </c>
      <c r="U11" s="23">
        <f t="shared" si="7"/>
        <v>0</v>
      </c>
      <c r="V11" s="23">
        <f t="shared" si="8"/>
        <v>0</v>
      </c>
      <c r="W11" s="20" t="str">
        <f t="shared" si="9"/>
        <v>#DIV/0!</v>
      </c>
    </row>
    <row r="12" ht="14.25" customHeight="1">
      <c r="A12" s="11" t="s">
        <v>44</v>
      </c>
      <c r="B12" s="11" t="s">
        <v>45</v>
      </c>
      <c r="C12" s="12">
        <v>0.0</v>
      </c>
      <c r="D12" s="13">
        <v>3.97</v>
      </c>
      <c r="E12" s="14">
        <f t="shared" si="1"/>
        <v>0</v>
      </c>
      <c r="F12" s="15">
        <v>0.0</v>
      </c>
      <c r="G12" s="15">
        <v>0.0</v>
      </c>
      <c r="H12" s="15">
        <f t="shared" si="2"/>
        <v>0</v>
      </c>
      <c r="I12" s="42">
        <v>0.0</v>
      </c>
      <c r="J12" s="15">
        <v>0.0</v>
      </c>
      <c r="K12" s="17">
        <f t="shared" si="3"/>
        <v>0</v>
      </c>
      <c r="L12" s="18">
        <f t="shared" si="4"/>
        <v>0</v>
      </c>
      <c r="M12" s="19">
        <f t="shared" si="10"/>
        <v>0</v>
      </c>
      <c r="N12" s="20" t="str">
        <f t="shared" si="5"/>
        <v>#DIV/0!</v>
      </c>
      <c r="O12" s="21">
        <v>0.0</v>
      </c>
      <c r="P12" s="21">
        <v>0.0</v>
      </c>
      <c r="Q12" s="21">
        <v>0.0</v>
      </c>
      <c r="R12" s="21">
        <v>0.0</v>
      </c>
      <c r="S12" s="21">
        <v>0.0</v>
      </c>
      <c r="T12" s="21">
        <f t="shared" si="6"/>
        <v>0</v>
      </c>
      <c r="U12" s="23">
        <f t="shared" si="7"/>
        <v>0</v>
      </c>
      <c r="V12" s="23">
        <f t="shared" si="8"/>
        <v>0</v>
      </c>
      <c r="W12" s="20" t="str">
        <f t="shared" si="9"/>
        <v>#DIV/0!</v>
      </c>
    </row>
    <row r="13" ht="14.25" customHeight="1">
      <c r="A13" s="26">
        <v>6.0000000032802E13</v>
      </c>
      <c r="B13" s="11" t="s">
        <v>46</v>
      </c>
      <c r="C13" s="12">
        <v>0.0</v>
      </c>
      <c r="D13" s="13">
        <v>8.34</v>
      </c>
      <c r="E13" s="14">
        <f t="shared" si="1"/>
        <v>0</v>
      </c>
      <c r="F13" s="15">
        <v>0.0</v>
      </c>
      <c r="G13" s="15">
        <v>0.0</v>
      </c>
      <c r="H13" s="15">
        <f t="shared" si="2"/>
        <v>0</v>
      </c>
      <c r="I13" s="42">
        <v>0.0</v>
      </c>
      <c r="J13" s="15">
        <v>0.0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str">
        <f t="shared" si="5"/>
        <v>#DIV/0!</v>
      </c>
      <c r="O13" s="21">
        <v>0.0</v>
      </c>
      <c r="P13" s="21">
        <v>0.0</v>
      </c>
      <c r="Q13" s="21">
        <v>0.0</v>
      </c>
      <c r="R13" s="21">
        <v>0.0</v>
      </c>
      <c r="S13" s="21">
        <v>0.0</v>
      </c>
      <c r="T13" s="21">
        <f t="shared" si="6"/>
        <v>0</v>
      </c>
      <c r="U13" s="23">
        <f t="shared" si="7"/>
        <v>0</v>
      </c>
      <c r="V13" s="23">
        <f t="shared" si="8"/>
        <v>0</v>
      </c>
      <c r="W13" s="20" t="str">
        <f t="shared" si="9"/>
        <v>#DIV/0!</v>
      </c>
    </row>
    <row r="14" ht="14.25" customHeight="1">
      <c r="A14" s="11" t="s">
        <v>47</v>
      </c>
      <c r="B14" s="11" t="s">
        <v>48</v>
      </c>
      <c r="C14" s="12">
        <v>0.0</v>
      </c>
      <c r="D14" s="13">
        <v>7.3</v>
      </c>
      <c r="E14" s="14">
        <f t="shared" si="1"/>
        <v>0</v>
      </c>
      <c r="F14" s="15">
        <v>0.0</v>
      </c>
      <c r="G14" s="15">
        <v>0.0</v>
      </c>
      <c r="H14" s="15">
        <f t="shared" si="2"/>
        <v>0</v>
      </c>
      <c r="I14" s="42">
        <v>0.0</v>
      </c>
      <c r="J14" s="15">
        <v>0.0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str">
        <f t="shared" si="5"/>
        <v>#DIV/0!</v>
      </c>
      <c r="O14" s="21">
        <v>0.0</v>
      </c>
      <c r="P14" s="21">
        <v>0.0</v>
      </c>
      <c r="Q14" s="21">
        <v>0.0</v>
      </c>
      <c r="R14" s="21">
        <v>0.0</v>
      </c>
      <c r="S14" s="21">
        <v>0.0</v>
      </c>
      <c r="T14" s="21">
        <f t="shared" si="6"/>
        <v>0</v>
      </c>
      <c r="U14" s="23">
        <f t="shared" si="7"/>
        <v>0</v>
      </c>
      <c r="V14" s="23">
        <f t="shared" si="8"/>
        <v>0</v>
      </c>
      <c r="W14" s="20" t="str">
        <f t="shared" si="9"/>
        <v>#DIV/0!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2"/>
        <v>0</v>
      </c>
      <c r="I15" s="44">
        <v>0.0</v>
      </c>
      <c r="J15" s="15">
        <v>0.0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str">
        <f t="shared" si="5"/>
        <v>#DIV/0!</v>
      </c>
      <c r="O15" s="21">
        <v>0.0</v>
      </c>
      <c r="P15" s="21">
        <v>0.0</v>
      </c>
      <c r="Q15" s="21">
        <v>0.0</v>
      </c>
      <c r="R15" s="21">
        <v>0.0</v>
      </c>
      <c r="S15" s="21">
        <v>0.0</v>
      </c>
      <c r="T15" s="21">
        <f t="shared" si="6"/>
        <v>0</v>
      </c>
      <c r="U15" s="23">
        <f t="shared" si="7"/>
        <v>0</v>
      </c>
      <c r="V15" s="23">
        <f t="shared" si="8"/>
        <v>0</v>
      </c>
      <c r="W15" s="20" t="str">
        <f t="shared" si="9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2"/>
        <v>0</v>
      </c>
      <c r="I16" s="44">
        <v>0.0</v>
      </c>
      <c r="J16" s="15">
        <v>0.0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str">
        <f t="shared" si="5"/>
        <v>#DIV/0!</v>
      </c>
      <c r="O16" s="21">
        <v>0.0</v>
      </c>
      <c r="P16" s="21">
        <v>0.0</v>
      </c>
      <c r="Q16" s="21">
        <v>0.0</v>
      </c>
      <c r="R16" s="21">
        <v>0.0</v>
      </c>
      <c r="S16" s="21">
        <v>0.0</v>
      </c>
      <c r="T16" s="21">
        <f t="shared" si="6"/>
        <v>0</v>
      </c>
      <c r="U16" s="23">
        <f t="shared" si="7"/>
        <v>0</v>
      </c>
      <c r="V16" s="23">
        <f t="shared" si="8"/>
        <v>0</v>
      </c>
      <c r="W16" s="20" t="str">
        <f t="shared" si="9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2"/>
        <v>0</v>
      </c>
      <c r="I17" s="44">
        <v>0.0</v>
      </c>
      <c r="J17" s="15">
        <v>0.0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str">
        <f t="shared" si="5"/>
        <v>#DIV/0!</v>
      </c>
      <c r="O17" s="21">
        <v>0.0</v>
      </c>
      <c r="P17" s="21">
        <v>0.0</v>
      </c>
      <c r="Q17" s="21">
        <v>0.0</v>
      </c>
      <c r="R17" s="21">
        <v>0.0</v>
      </c>
      <c r="S17" s="21">
        <v>0.0</v>
      </c>
      <c r="T17" s="21">
        <f t="shared" si="6"/>
        <v>0</v>
      </c>
      <c r="U17" s="23">
        <f t="shared" si="7"/>
        <v>0</v>
      </c>
      <c r="V17" s="23">
        <f t="shared" si="8"/>
        <v>0</v>
      </c>
      <c r="W17" s="20" t="str">
        <f t="shared" si="9"/>
        <v>#DIV/0!</v>
      </c>
    </row>
    <row r="18" ht="14.25" customHeight="1">
      <c r="A18" s="11" t="s">
        <v>55</v>
      </c>
      <c r="B18" s="11" t="s">
        <v>56</v>
      </c>
      <c r="C18" s="12">
        <v>400000.0</v>
      </c>
      <c r="D18" s="13">
        <v>1.16</v>
      </c>
      <c r="E18" s="12">
        <f t="shared" si="1"/>
        <v>464000</v>
      </c>
      <c r="F18" s="15">
        <v>74231.0</v>
      </c>
      <c r="G18" s="15">
        <v>418311.0</v>
      </c>
      <c r="H18" s="15">
        <f t="shared" si="2"/>
        <v>492542</v>
      </c>
      <c r="I18" s="42">
        <v>400000.0</v>
      </c>
      <c r="J18" s="15">
        <v>0.0</v>
      </c>
      <c r="K18" s="17">
        <f t="shared" si="3"/>
        <v>492542</v>
      </c>
      <c r="L18" s="18">
        <f t="shared" si="4"/>
        <v>0</v>
      </c>
      <c r="M18" s="19">
        <f t="shared" si="10"/>
        <v>464000</v>
      </c>
      <c r="N18" s="20">
        <f t="shared" si="5"/>
        <v>1</v>
      </c>
      <c r="O18" s="21">
        <v>0.0</v>
      </c>
      <c r="P18" s="21">
        <v>0.0</v>
      </c>
      <c r="Q18" s="21">
        <v>0.0</v>
      </c>
      <c r="R18" s="21">
        <v>0.0</v>
      </c>
      <c r="S18" s="21">
        <v>0.0</v>
      </c>
      <c r="T18" s="21">
        <f t="shared" si="6"/>
        <v>0</v>
      </c>
      <c r="U18" s="23">
        <f t="shared" si="7"/>
        <v>892542</v>
      </c>
      <c r="V18" s="23">
        <f t="shared" si="8"/>
        <v>492542</v>
      </c>
      <c r="W18" s="20">
        <f t="shared" si="9"/>
        <v>2.231355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2"/>
        <v>0</v>
      </c>
      <c r="I19" s="42">
        <v>0.0</v>
      </c>
      <c r="J19" s="15">
        <v>0.0</v>
      </c>
      <c r="K19" s="17">
        <f t="shared" si="3"/>
        <v>0</v>
      </c>
      <c r="L19" s="18">
        <f t="shared" si="4"/>
        <v>0</v>
      </c>
      <c r="M19" s="19">
        <f t="shared" si="10"/>
        <v>0</v>
      </c>
      <c r="N19" s="20" t="str">
        <f t="shared" si="5"/>
        <v>#DIV/0!</v>
      </c>
      <c r="O19" s="21">
        <v>0.0</v>
      </c>
      <c r="P19" s="21">
        <v>0.0</v>
      </c>
      <c r="Q19" s="21">
        <v>0.0</v>
      </c>
      <c r="R19" s="21">
        <v>0.0</v>
      </c>
      <c r="S19" s="21">
        <v>0.0</v>
      </c>
      <c r="T19" s="21">
        <f t="shared" si="6"/>
        <v>0</v>
      </c>
      <c r="U19" s="23">
        <f t="shared" si="7"/>
        <v>0</v>
      </c>
      <c r="V19" s="23">
        <f t="shared" si="8"/>
        <v>0</v>
      </c>
      <c r="W19" s="20" t="str">
        <f t="shared" si="9"/>
        <v>#DIV/0!</v>
      </c>
    </row>
    <row r="20" ht="14.25" customHeight="1">
      <c r="A20" s="30" t="s">
        <v>59</v>
      </c>
      <c r="B20" s="30"/>
      <c r="C20" s="31">
        <f>SUM(C3:C19)</f>
        <v>2271088</v>
      </c>
      <c r="D20" s="32"/>
      <c r="E20" s="33">
        <f t="shared" ref="E20:M20" si="11">SUM(E3:E19)</f>
        <v>3642610.271</v>
      </c>
      <c r="F20" s="34">
        <f t="shared" si="11"/>
        <v>93652</v>
      </c>
      <c r="G20" s="34">
        <f t="shared" si="11"/>
        <v>618311</v>
      </c>
      <c r="H20" s="34">
        <f t="shared" si="11"/>
        <v>711963</v>
      </c>
      <c r="I20" s="45">
        <f t="shared" si="11"/>
        <v>2528024</v>
      </c>
      <c r="J20" s="34">
        <f t="shared" si="11"/>
        <v>123200</v>
      </c>
      <c r="K20" s="35">
        <f t="shared" si="11"/>
        <v>835163</v>
      </c>
      <c r="L20" s="36">
        <f t="shared" si="11"/>
        <v>-256936</v>
      </c>
      <c r="M20" s="36">
        <f t="shared" si="11"/>
        <v>4260164.113</v>
      </c>
      <c r="N20" s="20">
        <f t="shared" si="5"/>
        <v>1.169536073</v>
      </c>
      <c r="O20" s="21">
        <v>0.0</v>
      </c>
      <c r="P20" s="21">
        <v>0.0</v>
      </c>
      <c r="Q20" s="21">
        <v>0.0</v>
      </c>
      <c r="R20" s="21">
        <v>0.0</v>
      </c>
      <c r="S20" s="21">
        <v>0.0</v>
      </c>
      <c r="T20" s="21">
        <f t="shared" si="6"/>
        <v>0</v>
      </c>
      <c r="U20" s="23">
        <f t="shared" si="7"/>
        <v>3363187</v>
      </c>
      <c r="V20" s="37"/>
    </row>
    <row r="21" ht="14.25" customHeight="1"/>
    <row r="22" ht="14.25" customHeight="1"/>
    <row r="23" ht="14.25" customHeight="1">
      <c r="M23" s="46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N3:N20 W3:W19">
    <cfRule type="cellIs" dxfId="0" priority="1" operator="between">
      <formula>0.8</formula>
      <formula>1</formula>
    </cfRule>
  </conditionalFormatting>
  <conditionalFormatting sqref="N3:N20 W3:W19">
    <cfRule type="cellIs" dxfId="1" priority="2" operator="lessThan">
      <formula>0.8</formula>
    </cfRule>
  </conditionalFormatting>
  <conditionalFormatting sqref="N3:N20 W3:W19">
    <cfRule type="cellIs" dxfId="2" priority="3" operator="greaterThan">
      <formula>1</formula>
    </cfRule>
  </conditionalFormatting>
  <conditionalFormatting sqref="N13">
    <cfRule type="cellIs" dxfId="0" priority="4" operator="between">
      <formula>0.8</formula>
      <formula>1</formula>
    </cfRule>
  </conditionalFormatting>
  <conditionalFormatting sqref="N13">
    <cfRule type="cellIs" dxfId="1" priority="5" operator="lessThan">
      <formula>0.8</formula>
    </cfRule>
  </conditionalFormatting>
  <conditionalFormatting sqref="N13">
    <cfRule type="cellIs" dxfId="2" priority="6" operator="greaterThan">
      <formula>1</formula>
    </cfRule>
  </conditionalFormatting>
  <conditionalFormatting sqref="W13">
    <cfRule type="cellIs" dxfId="0" priority="7" operator="between">
      <formula>0.8</formula>
      <formula>1</formula>
    </cfRule>
  </conditionalFormatting>
  <conditionalFormatting sqref="W13">
    <cfRule type="cellIs" dxfId="1" priority="8" operator="lessThan">
      <formula>0.8</formula>
    </cfRule>
  </conditionalFormatting>
  <conditionalFormatting sqref="W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43"/>
    <col customWidth="1" min="11" max="11" width="18.43"/>
    <col customWidth="1" min="12" max="13" width="16.71"/>
    <col customWidth="1" min="14" max="14" width="18.0"/>
    <col customWidth="1" min="15" max="19" width="12.43"/>
    <col customWidth="1" min="20" max="20" width="14.71"/>
    <col customWidth="1" min="21" max="21" width="11.43"/>
    <col customWidth="1" min="22" max="22" width="12.43"/>
    <col customWidth="1" min="23" max="26" width="10.71"/>
  </cols>
  <sheetData>
    <row r="1" ht="14.25" customHeight="1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ht="14.25" customHeight="1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76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ht="14.25" customHeight="1">
      <c r="A3" s="11" t="s">
        <v>26</v>
      </c>
      <c r="B3" s="11" t="s">
        <v>27</v>
      </c>
      <c r="C3" s="12">
        <v>0.0</v>
      </c>
      <c r="D3" s="13">
        <v>2.892378058838126</v>
      </c>
      <c r="E3" s="14">
        <f t="shared" ref="E3:E19" si="1">C3*D3</f>
        <v>0</v>
      </c>
      <c r="F3" s="15">
        <v>0.0</v>
      </c>
      <c r="G3" s="15">
        <v>0.0</v>
      </c>
      <c r="H3" s="15">
        <f t="shared" ref="H3:H19" si="2">F3+G3</f>
        <v>0</v>
      </c>
      <c r="I3" s="16">
        <v>0.0</v>
      </c>
      <c r="J3" s="15">
        <v>0.0</v>
      </c>
      <c r="K3" s="17">
        <f t="shared" ref="K3:K19" si="3">H3+J3</f>
        <v>0</v>
      </c>
      <c r="L3" s="18">
        <f t="shared" ref="L3:L19" si="4">C3-I3</f>
        <v>0</v>
      </c>
      <c r="M3" s="19">
        <f>+I3*D3</f>
        <v>0</v>
      </c>
      <c r="N3" s="20" t="str">
        <f t="shared" ref="N3:N20" si="5">M3/E3</f>
        <v>#DIV/0!</v>
      </c>
      <c r="O3" s="21">
        <v>0.0</v>
      </c>
      <c r="P3" s="21">
        <v>185000.0</v>
      </c>
      <c r="Q3" s="21">
        <v>129500.0</v>
      </c>
      <c r="R3" s="21">
        <v>148000.0</v>
      </c>
      <c r="S3" s="21">
        <v>55500.0</v>
      </c>
      <c r="T3" s="21">
        <f t="shared" ref="T3:T20" si="6">O3+P3+Q3+R3+S3</f>
        <v>518000</v>
      </c>
      <c r="U3" s="23">
        <f t="shared" ref="U3:U20" si="7">I3+K3+T3</f>
        <v>518000</v>
      </c>
      <c r="V3" s="23">
        <f t="shared" ref="V3:V19" si="8">U3-C3</f>
        <v>518000</v>
      </c>
      <c r="W3" s="20" t="str">
        <f t="shared" ref="W3:W19" si="9">U3/C3</f>
        <v>#DIV/0!</v>
      </c>
    </row>
    <row r="4" ht="14.25" customHeight="1">
      <c r="A4" s="11" t="s">
        <v>28</v>
      </c>
      <c r="B4" s="11" t="s">
        <v>29</v>
      </c>
      <c r="C4" s="12">
        <v>0.0</v>
      </c>
      <c r="D4" s="13">
        <v>1.56</v>
      </c>
      <c r="E4" s="14">
        <f t="shared" si="1"/>
        <v>0</v>
      </c>
      <c r="F4" s="15">
        <v>0.0</v>
      </c>
      <c r="G4" s="15">
        <v>0.0</v>
      </c>
      <c r="H4" s="15">
        <f t="shared" si="2"/>
        <v>0</v>
      </c>
      <c r="I4" s="15">
        <v>0.0</v>
      </c>
      <c r="J4" s="15">
        <v>0.0</v>
      </c>
      <c r="K4" s="17">
        <f t="shared" si="3"/>
        <v>0</v>
      </c>
      <c r="L4" s="18">
        <f t="shared" si="4"/>
        <v>0</v>
      </c>
      <c r="M4" s="19">
        <f>D4*I4</f>
        <v>0</v>
      </c>
      <c r="N4" s="20" t="str">
        <f t="shared" si="5"/>
        <v>#DIV/0!</v>
      </c>
      <c r="O4" s="21">
        <v>0.0</v>
      </c>
      <c r="P4" s="21">
        <v>0.0</v>
      </c>
      <c r="Q4" s="21">
        <v>0.0</v>
      </c>
      <c r="R4" s="21">
        <v>0.0</v>
      </c>
      <c r="S4" s="21">
        <v>0.0</v>
      </c>
      <c r="T4" s="21">
        <f t="shared" si="6"/>
        <v>0</v>
      </c>
      <c r="U4" s="23">
        <f t="shared" si="7"/>
        <v>0</v>
      </c>
      <c r="V4" s="23">
        <f t="shared" si="8"/>
        <v>0</v>
      </c>
      <c r="W4" s="20" t="str">
        <f t="shared" si="9"/>
        <v>#DIV/0!</v>
      </c>
    </row>
    <row r="5" ht="14.25" customHeight="1">
      <c r="A5" s="11" t="s">
        <v>30</v>
      </c>
      <c r="B5" s="11" t="s">
        <v>31</v>
      </c>
      <c r="C5" s="12">
        <v>142621.0</v>
      </c>
      <c r="D5" s="13">
        <v>1.06</v>
      </c>
      <c r="E5" s="14">
        <f t="shared" si="1"/>
        <v>151178.26</v>
      </c>
      <c r="F5" s="15">
        <v>0.0</v>
      </c>
      <c r="G5" s="15">
        <v>19421.0</v>
      </c>
      <c r="H5" s="15">
        <f t="shared" si="2"/>
        <v>19421</v>
      </c>
      <c r="I5" s="15">
        <v>123200.0</v>
      </c>
      <c r="J5" s="15">
        <v>0.0</v>
      </c>
      <c r="K5" s="17">
        <f t="shared" si="3"/>
        <v>19421</v>
      </c>
      <c r="L5" s="18">
        <f t="shared" si="4"/>
        <v>19421</v>
      </c>
      <c r="M5" s="19">
        <f t="shared" ref="M5:M19" si="10">+I5*D5</f>
        <v>130592</v>
      </c>
      <c r="N5" s="20">
        <f t="shared" si="5"/>
        <v>0.8638279075</v>
      </c>
      <c r="O5" s="21">
        <v>0.0</v>
      </c>
      <c r="P5" s="21">
        <v>0.0</v>
      </c>
      <c r="Q5" s="21">
        <v>0.0</v>
      </c>
      <c r="R5" s="24">
        <v>0.0</v>
      </c>
      <c r="S5" s="21">
        <v>0.0</v>
      </c>
      <c r="T5" s="21">
        <f t="shared" si="6"/>
        <v>0</v>
      </c>
      <c r="U5" s="23">
        <f t="shared" si="7"/>
        <v>142621</v>
      </c>
      <c r="V5" s="23">
        <f t="shared" si="8"/>
        <v>0</v>
      </c>
      <c r="W5" s="20">
        <f t="shared" si="9"/>
        <v>1</v>
      </c>
    </row>
    <row r="6" ht="14.25" customHeight="1">
      <c r="A6" s="11" t="s">
        <v>32</v>
      </c>
      <c r="B6" s="11" t="s">
        <v>33</v>
      </c>
      <c r="C6" s="12">
        <v>0.0</v>
      </c>
      <c r="D6" s="13">
        <v>2.1696780588381257</v>
      </c>
      <c r="E6" s="12">
        <f t="shared" si="1"/>
        <v>0</v>
      </c>
      <c r="F6" s="15">
        <v>0.0</v>
      </c>
      <c r="G6" s="15">
        <v>0.0</v>
      </c>
      <c r="H6" s="15">
        <f t="shared" si="2"/>
        <v>0</v>
      </c>
      <c r="I6" s="15">
        <v>0.0</v>
      </c>
      <c r="J6" s="15">
        <v>0.0</v>
      </c>
      <c r="K6" s="17">
        <f t="shared" si="3"/>
        <v>0</v>
      </c>
      <c r="L6" s="18">
        <f t="shared" si="4"/>
        <v>0</v>
      </c>
      <c r="M6" s="19">
        <f t="shared" si="10"/>
        <v>0</v>
      </c>
      <c r="N6" s="20" t="str">
        <f t="shared" si="5"/>
        <v>#DIV/0!</v>
      </c>
      <c r="O6" s="21">
        <v>0.0</v>
      </c>
      <c r="P6" s="21">
        <v>39000.0</v>
      </c>
      <c r="Q6" s="21">
        <v>0.0</v>
      </c>
      <c r="R6" s="43">
        <v>117000.0</v>
      </c>
      <c r="S6" s="43">
        <v>117000.0</v>
      </c>
      <c r="T6" s="21">
        <f t="shared" si="6"/>
        <v>273000</v>
      </c>
      <c r="U6" s="23">
        <f t="shared" si="7"/>
        <v>273000</v>
      </c>
      <c r="V6" s="23">
        <f t="shared" si="8"/>
        <v>273000</v>
      </c>
      <c r="W6" s="20" t="str">
        <f t="shared" si="9"/>
        <v>#DIV/0!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str">
        <f t="shared" si="5"/>
        <v>#DIV/0!</v>
      </c>
      <c r="O7" s="21">
        <v>0.0</v>
      </c>
      <c r="P7" s="21">
        <v>0.0</v>
      </c>
      <c r="Q7" s="21">
        <v>0.0</v>
      </c>
      <c r="R7" s="21">
        <v>0.0</v>
      </c>
      <c r="S7" s="21">
        <v>0.0</v>
      </c>
      <c r="T7" s="21">
        <f t="shared" si="6"/>
        <v>0</v>
      </c>
      <c r="U7" s="23">
        <f t="shared" si="7"/>
        <v>0</v>
      </c>
      <c r="V7" s="23">
        <f t="shared" si="8"/>
        <v>0</v>
      </c>
      <c r="W7" s="20" t="str">
        <f t="shared" si="9"/>
        <v>#DIV/0!</v>
      </c>
    </row>
    <row r="8" ht="14.25" customHeight="1">
      <c r="A8" s="11" t="s">
        <v>36</v>
      </c>
      <c r="B8" s="11" t="s">
        <v>37</v>
      </c>
      <c r="C8" s="12">
        <v>200000.0</v>
      </c>
      <c r="D8" s="13">
        <v>1.1430280588381259</v>
      </c>
      <c r="E8" s="14">
        <f t="shared" si="1"/>
        <v>228605.6118</v>
      </c>
      <c r="F8" s="15">
        <v>0.0</v>
      </c>
      <c r="G8" s="15">
        <v>200000.0</v>
      </c>
      <c r="H8" s="15">
        <f t="shared" si="2"/>
        <v>200000</v>
      </c>
      <c r="I8" s="16">
        <v>0.0</v>
      </c>
      <c r="J8" s="16">
        <v>0.0</v>
      </c>
      <c r="K8" s="17">
        <f t="shared" si="3"/>
        <v>200000</v>
      </c>
      <c r="L8" s="18">
        <f t="shared" si="4"/>
        <v>200000</v>
      </c>
      <c r="M8" s="19">
        <f t="shared" si="10"/>
        <v>0</v>
      </c>
      <c r="N8" s="20">
        <f t="shared" si="5"/>
        <v>0</v>
      </c>
      <c r="O8" s="21">
        <v>0.0</v>
      </c>
      <c r="P8" s="21">
        <v>31500.0</v>
      </c>
      <c r="Q8" s="21">
        <v>0.0</v>
      </c>
      <c r="R8" s="21">
        <v>0.0</v>
      </c>
      <c r="S8" s="21">
        <v>0.0</v>
      </c>
      <c r="T8" s="21">
        <f t="shared" si="6"/>
        <v>31500</v>
      </c>
      <c r="U8" s="23">
        <f t="shared" si="7"/>
        <v>231500</v>
      </c>
      <c r="V8" s="23">
        <f t="shared" si="8"/>
        <v>31500</v>
      </c>
      <c r="W8" s="20">
        <f t="shared" si="9"/>
        <v>1.1575</v>
      </c>
    </row>
    <row r="9" ht="14.25" customHeight="1">
      <c r="A9" s="11" t="s">
        <v>38</v>
      </c>
      <c r="B9" s="11" t="s">
        <v>39</v>
      </c>
      <c r="C9" s="12">
        <v>0.0</v>
      </c>
      <c r="D9" s="13">
        <v>0.6342280588381257</v>
      </c>
      <c r="E9" s="14">
        <f t="shared" si="1"/>
        <v>0</v>
      </c>
      <c r="F9" s="15">
        <v>0.0</v>
      </c>
      <c r="G9" s="15">
        <v>0.0</v>
      </c>
      <c r="H9" s="15">
        <f t="shared" si="2"/>
        <v>0</v>
      </c>
      <c r="I9" s="16">
        <v>0.0</v>
      </c>
      <c r="J9" s="15">
        <v>0.0</v>
      </c>
      <c r="K9" s="17">
        <f t="shared" si="3"/>
        <v>0</v>
      </c>
      <c r="L9" s="18">
        <f t="shared" si="4"/>
        <v>0</v>
      </c>
      <c r="M9" s="19">
        <f t="shared" si="10"/>
        <v>0</v>
      </c>
      <c r="N9" s="20" t="str">
        <f t="shared" si="5"/>
        <v>#DIV/0!</v>
      </c>
      <c r="O9" s="21">
        <v>0.0</v>
      </c>
      <c r="P9" s="21">
        <v>440000.0</v>
      </c>
      <c r="Q9" s="21">
        <v>0.0</v>
      </c>
      <c r="R9" s="21">
        <v>264000.0</v>
      </c>
      <c r="S9" s="21">
        <v>264000.0</v>
      </c>
      <c r="T9" s="21">
        <f t="shared" si="6"/>
        <v>968000</v>
      </c>
      <c r="U9" s="23">
        <f t="shared" si="7"/>
        <v>968000</v>
      </c>
      <c r="V9" s="23">
        <f t="shared" si="8"/>
        <v>968000</v>
      </c>
      <c r="W9" s="20" t="str">
        <f t="shared" si="9"/>
        <v>#DIV/0!</v>
      </c>
    </row>
    <row r="10" ht="14.25" customHeight="1">
      <c r="A10" s="11" t="s">
        <v>40</v>
      </c>
      <c r="B10" s="11" t="s">
        <v>41</v>
      </c>
      <c r="C10" s="12">
        <v>0.0</v>
      </c>
      <c r="D10" s="13">
        <v>0.8935280588381259</v>
      </c>
      <c r="E10" s="12">
        <f t="shared" si="1"/>
        <v>0</v>
      </c>
      <c r="F10" s="16">
        <v>0.0</v>
      </c>
      <c r="G10" s="16">
        <v>0.0</v>
      </c>
      <c r="H10" s="15">
        <f t="shared" si="2"/>
        <v>0</v>
      </c>
      <c r="I10" s="15">
        <v>0.0</v>
      </c>
      <c r="J10" s="16">
        <v>0.0</v>
      </c>
      <c r="K10" s="17">
        <f t="shared" si="3"/>
        <v>0</v>
      </c>
      <c r="L10" s="18">
        <f t="shared" si="4"/>
        <v>0</v>
      </c>
      <c r="M10" s="19">
        <f t="shared" si="10"/>
        <v>0</v>
      </c>
      <c r="N10" s="20" t="str">
        <f t="shared" si="5"/>
        <v>#DIV/0!</v>
      </c>
      <c r="O10" s="21">
        <v>44000.0</v>
      </c>
      <c r="P10" s="21">
        <v>132000.0</v>
      </c>
      <c r="Q10" s="21">
        <v>264000.0</v>
      </c>
      <c r="R10" s="21">
        <v>0.0</v>
      </c>
      <c r="S10" s="21">
        <v>0.0</v>
      </c>
      <c r="T10" s="21">
        <f t="shared" si="6"/>
        <v>440000</v>
      </c>
      <c r="U10" s="23">
        <f t="shared" si="7"/>
        <v>440000</v>
      </c>
      <c r="V10" s="23">
        <f t="shared" si="8"/>
        <v>440000</v>
      </c>
      <c r="W10" s="20" t="str">
        <f t="shared" si="9"/>
        <v>#DIV/0!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f t="shared" si="2"/>
        <v>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str">
        <f t="shared" si="5"/>
        <v>#DIV/0!</v>
      </c>
      <c r="O11" s="21">
        <v>0.0</v>
      </c>
      <c r="P11" s="21">
        <v>0.0</v>
      </c>
      <c r="Q11" s="21">
        <v>0.0</v>
      </c>
      <c r="R11" s="21">
        <v>0.0</v>
      </c>
      <c r="S11" s="21">
        <v>0.0</v>
      </c>
      <c r="T11" s="21">
        <f t="shared" si="6"/>
        <v>0</v>
      </c>
      <c r="U11" s="23">
        <f t="shared" si="7"/>
        <v>0</v>
      </c>
      <c r="V11" s="23">
        <f t="shared" si="8"/>
        <v>0</v>
      </c>
      <c r="W11" s="20" t="str">
        <f t="shared" si="9"/>
        <v>#DIV/0!</v>
      </c>
    </row>
    <row r="12" ht="14.25" customHeight="1">
      <c r="A12" s="11" t="s">
        <v>44</v>
      </c>
      <c r="B12" s="11" t="s">
        <v>45</v>
      </c>
      <c r="C12" s="12">
        <v>0.0</v>
      </c>
      <c r="D12" s="13">
        <v>3.97</v>
      </c>
      <c r="E12" s="14">
        <f t="shared" si="1"/>
        <v>0</v>
      </c>
      <c r="F12" s="15">
        <v>0.0</v>
      </c>
      <c r="G12" s="15">
        <v>0.0</v>
      </c>
      <c r="H12" s="15">
        <f t="shared" si="2"/>
        <v>0</v>
      </c>
      <c r="I12" s="42">
        <v>0.0</v>
      </c>
      <c r="J12" s="15">
        <v>0.0</v>
      </c>
      <c r="K12" s="17">
        <f t="shared" si="3"/>
        <v>0</v>
      </c>
      <c r="L12" s="18">
        <f t="shared" si="4"/>
        <v>0</v>
      </c>
      <c r="M12" s="19">
        <f t="shared" si="10"/>
        <v>0</v>
      </c>
      <c r="N12" s="20" t="str">
        <f t="shared" si="5"/>
        <v>#DIV/0!</v>
      </c>
      <c r="O12" s="21">
        <v>0.0</v>
      </c>
      <c r="P12" s="21">
        <v>0.0</v>
      </c>
      <c r="Q12" s="21">
        <v>0.0</v>
      </c>
      <c r="R12" s="21">
        <v>0.0</v>
      </c>
      <c r="S12" s="21">
        <v>0.0</v>
      </c>
      <c r="T12" s="21">
        <f t="shared" si="6"/>
        <v>0</v>
      </c>
      <c r="U12" s="23">
        <f t="shared" si="7"/>
        <v>0</v>
      </c>
      <c r="V12" s="23">
        <f t="shared" si="8"/>
        <v>0</v>
      </c>
      <c r="W12" s="20" t="str">
        <f t="shared" si="9"/>
        <v>#DIV/0!</v>
      </c>
    </row>
    <row r="13" ht="14.25" customHeight="1">
      <c r="A13" s="26">
        <v>6.0000000032802E13</v>
      </c>
      <c r="B13" s="11" t="s">
        <v>46</v>
      </c>
      <c r="C13" s="12">
        <v>0.0</v>
      </c>
      <c r="D13" s="13">
        <v>8.34</v>
      </c>
      <c r="E13" s="14">
        <f t="shared" si="1"/>
        <v>0</v>
      </c>
      <c r="F13" s="15">
        <v>0.0</v>
      </c>
      <c r="G13" s="15">
        <v>0.0</v>
      </c>
      <c r="H13" s="15">
        <f t="shared" si="2"/>
        <v>0</v>
      </c>
      <c r="I13" s="42">
        <v>0.0</v>
      </c>
      <c r="J13" s="15">
        <v>0.0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str">
        <f t="shared" si="5"/>
        <v>#DIV/0!</v>
      </c>
      <c r="O13" s="21">
        <v>0.0</v>
      </c>
      <c r="P13" s="21">
        <v>0.0</v>
      </c>
      <c r="Q13" s="21">
        <v>0.0</v>
      </c>
      <c r="R13" s="21">
        <v>0.0</v>
      </c>
      <c r="S13" s="21">
        <v>0.0</v>
      </c>
      <c r="T13" s="21">
        <f t="shared" si="6"/>
        <v>0</v>
      </c>
      <c r="U13" s="23">
        <f t="shared" si="7"/>
        <v>0</v>
      </c>
      <c r="V13" s="23">
        <f t="shared" si="8"/>
        <v>0</v>
      </c>
      <c r="W13" s="20" t="str">
        <f t="shared" si="9"/>
        <v>#DIV/0!</v>
      </c>
    </row>
    <row r="14" ht="14.25" customHeight="1">
      <c r="A14" s="11" t="s">
        <v>47</v>
      </c>
      <c r="B14" s="11" t="s">
        <v>48</v>
      </c>
      <c r="C14" s="12">
        <v>0.0</v>
      </c>
      <c r="D14" s="13">
        <v>7.3</v>
      </c>
      <c r="E14" s="14">
        <f t="shared" si="1"/>
        <v>0</v>
      </c>
      <c r="F14" s="15">
        <v>0.0</v>
      </c>
      <c r="G14" s="15">
        <v>0.0</v>
      </c>
      <c r="H14" s="15">
        <f t="shared" si="2"/>
        <v>0</v>
      </c>
      <c r="I14" s="42">
        <v>0.0</v>
      </c>
      <c r="J14" s="15">
        <v>0.0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str">
        <f t="shared" si="5"/>
        <v>#DIV/0!</v>
      </c>
      <c r="O14" s="21">
        <v>0.0</v>
      </c>
      <c r="P14" s="21">
        <v>0.0</v>
      </c>
      <c r="Q14" s="21">
        <v>0.0</v>
      </c>
      <c r="R14" s="21">
        <v>0.0</v>
      </c>
      <c r="S14" s="21">
        <v>0.0</v>
      </c>
      <c r="T14" s="21">
        <f t="shared" si="6"/>
        <v>0</v>
      </c>
      <c r="U14" s="23">
        <f t="shared" si="7"/>
        <v>0</v>
      </c>
      <c r="V14" s="23">
        <f t="shared" si="8"/>
        <v>0</v>
      </c>
      <c r="W14" s="20" t="str">
        <f t="shared" si="9"/>
        <v>#DIV/0!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2"/>
        <v>0</v>
      </c>
      <c r="I15" s="44">
        <v>0.0</v>
      </c>
      <c r="J15" s="15">
        <v>0.0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str">
        <f t="shared" si="5"/>
        <v>#DIV/0!</v>
      </c>
      <c r="O15" s="21">
        <v>0.0</v>
      </c>
      <c r="P15" s="21">
        <v>0.0</v>
      </c>
      <c r="Q15" s="21">
        <v>0.0</v>
      </c>
      <c r="R15" s="21">
        <v>0.0</v>
      </c>
      <c r="S15" s="21">
        <v>0.0</v>
      </c>
      <c r="T15" s="21">
        <f t="shared" si="6"/>
        <v>0</v>
      </c>
      <c r="U15" s="23">
        <f t="shared" si="7"/>
        <v>0</v>
      </c>
      <c r="V15" s="23">
        <f t="shared" si="8"/>
        <v>0</v>
      </c>
      <c r="W15" s="20" t="str">
        <f t="shared" si="9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2"/>
        <v>0</v>
      </c>
      <c r="I16" s="44">
        <v>0.0</v>
      </c>
      <c r="J16" s="15">
        <v>0.0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str">
        <f t="shared" si="5"/>
        <v>#DIV/0!</v>
      </c>
      <c r="O16" s="21">
        <v>0.0</v>
      </c>
      <c r="P16" s="21">
        <v>0.0</v>
      </c>
      <c r="Q16" s="21">
        <v>0.0</v>
      </c>
      <c r="R16" s="21">
        <v>0.0</v>
      </c>
      <c r="S16" s="21">
        <v>0.0</v>
      </c>
      <c r="T16" s="21">
        <f t="shared" si="6"/>
        <v>0</v>
      </c>
      <c r="U16" s="23">
        <f t="shared" si="7"/>
        <v>0</v>
      </c>
      <c r="V16" s="23">
        <f t="shared" si="8"/>
        <v>0</v>
      </c>
      <c r="W16" s="20" t="str">
        <f t="shared" si="9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2"/>
        <v>0</v>
      </c>
      <c r="I17" s="44">
        <v>0.0</v>
      </c>
      <c r="J17" s="15">
        <v>0.0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str">
        <f t="shared" si="5"/>
        <v>#DIV/0!</v>
      </c>
      <c r="O17" s="21">
        <v>0.0</v>
      </c>
      <c r="P17" s="21">
        <v>0.0</v>
      </c>
      <c r="Q17" s="21">
        <v>0.0</v>
      </c>
      <c r="R17" s="21">
        <v>0.0</v>
      </c>
      <c r="S17" s="21">
        <v>0.0</v>
      </c>
      <c r="T17" s="21">
        <f t="shared" si="6"/>
        <v>0</v>
      </c>
      <c r="U17" s="23">
        <f t="shared" si="7"/>
        <v>0</v>
      </c>
      <c r="V17" s="23">
        <f t="shared" si="8"/>
        <v>0</v>
      </c>
      <c r="W17" s="20" t="str">
        <f t="shared" si="9"/>
        <v>#DIV/0!</v>
      </c>
    </row>
    <row r="18" ht="14.25" customHeight="1">
      <c r="A18" s="11" t="s">
        <v>55</v>
      </c>
      <c r="B18" s="11" t="s">
        <v>56</v>
      </c>
      <c r="C18" s="12">
        <v>0.0</v>
      </c>
      <c r="D18" s="13">
        <v>1.16</v>
      </c>
      <c r="E18" s="12">
        <f t="shared" si="1"/>
        <v>0</v>
      </c>
      <c r="F18" s="15">
        <v>74231.0</v>
      </c>
      <c r="G18" s="47">
        <v>418311.0</v>
      </c>
      <c r="H18" s="15">
        <f t="shared" si="2"/>
        <v>492542</v>
      </c>
      <c r="I18" s="42">
        <v>0.0</v>
      </c>
      <c r="J18" s="15">
        <v>0.0</v>
      </c>
      <c r="K18" s="17">
        <f t="shared" si="3"/>
        <v>492542</v>
      </c>
      <c r="L18" s="18">
        <f t="shared" si="4"/>
        <v>0</v>
      </c>
      <c r="M18" s="19">
        <f t="shared" si="10"/>
        <v>0</v>
      </c>
      <c r="N18" s="20" t="str">
        <f t="shared" si="5"/>
        <v>#DIV/0!</v>
      </c>
      <c r="O18" s="21">
        <v>0.0</v>
      </c>
      <c r="P18" s="21">
        <v>0.0</v>
      </c>
      <c r="Q18" s="21">
        <v>0.0</v>
      </c>
      <c r="R18" s="21">
        <v>0.0</v>
      </c>
      <c r="S18" s="21">
        <v>0.0</v>
      </c>
      <c r="T18" s="21">
        <f t="shared" si="6"/>
        <v>0</v>
      </c>
      <c r="U18" s="23">
        <f t="shared" si="7"/>
        <v>492542</v>
      </c>
      <c r="V18" s="23">
        <f t="shared" si="8"/>
        <v>492542</v>
      </c>
      <c r="W18" s="20" t="str">
        <f t="shared" si="9"/>
        <v>#DIV/0!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2"/>
        <v>0</v>
      </c>
      <c r="I19" s="42">
        <v>0.0</v>
      </c>
      <c r="J19" s="15">
        <v>0.0</v>
      </c>
      <c r="K19" s="17">
        <f t="shared" si="3"/>
        <v>0</v>
      </c>
      <c r="L19" s="18">
        <f t="shared" si="4"/>
        <v>0</v>
      </c>
      <c r="M19" s="19">
        <f t="shared" si="10"/>
        <v>0</v>
      </c>
      <c r="N19" s="20" t="str">
        <f t="shared" si="5"/>
        <v>#DIV/0!</v>
      </c>
      <c r="O19" s="21">
        <v>0.0</v>
      </c>
      <c r="P19" s="21">
        <v>0.0</v>
      </c>
      <c r="Q19" s="21">
        <v>0.0</v>
      </c>
      <c r="R19" s="21">
        <v>0.0</v>
      </c>
      <c r="S19" s="21">
        <v>0.0</v>
      </c>
      <c r="T19" s="21">
        <f t="shared" si="6"/>
        <v>0</v>
      </c>
      <c r="U19" s="23">
        <f t="shared" si="7"/>
        <v>0</v>
      </c>
      <c r="V19" s="23">
        <f t="shared" si="8"/>
        <v>0</v>
      </c>
      <c r="W19" s="20" t="str">
        <f t="shared" si="9"/>
        <v>#DIV/0!</v>
      </c>
    </row>
    <row r="20" ht="14.25" customHeight="1">
      <c r="A20" s="30" t="s">
        <v>59</v>
      </c>
      <c r="B20" s="30"/>
      <c r="C20" s="31">
        <f>SUM(C3:C19)</f>
        <v>342621</v>
      </c>
      <c r="D20" s="32"/>
      <c r="E20" s="33">
        <f t="shared" ref="E20:M20" si="11">SUM(E3:E19)</f>
        <v>379783.8718</v>
      </c>
      <c r="F20" s="34">
        <f t="shared" si="11"/>
        <v>74231</v>
      </c>
      <c r="G20" s="34">
        <f t="shared" si="11"/>
        <v>637732</v>
      </c>
      <c r="H20" s="34">
        <f t="shared" si="11"/>
        <v>711963</v>
      </c>
      <c r="I20" s="45">
        <f t="shared" si="11"/>
        <v>123200</v>
      </c>
      <c r="J20" s="34">
        <f t="shared" si="11"/>
        <v>0</v>
      </c>
      <c r="K20" s="35">
        <f t="shared" si="11"/>
        <v>711963</v>
      </c>
      <c r="L20" s="36">
        <f t="shared" si="11"/>
        <v>219421</v>
      </c>
      <c r="M20" s="36">
        <f t="shared" si="11"/>
        <v>130592</v>
      </c>
      <c r="N20" s="20">
        <f t="shared" si="5"/>
        <v>0.3438587305</v>
      </c>
      <c r="O20" s="21">
        <v>0.0</v>
      </c>
      <c r="P20" s="21">
        <v>0.0</v>
      </c>
      <c r="Q20" s="21">
        <v>0.0</v>
      </c>
      <c r="R20" s="21">
        <v>0.0</v>
      </c>
      <c r="S20" s="21">
        <v>0.0</v>
      </c>
      <c r="T20" s="21">
        <f t="shared" si="6"/>
        <v>0</v>
      </c>
      <c r="U20" s="23">
        <f t="shared" si="7"/>
        <v>835163</v>
      </c>
      <c r="V20" s="37"/>
    </row>
    <row r="21" ht="14.25" customHeight="1"/>
    <row r="22" ht="14.25" customHeight="1"/>
    <row r="23" ht="14.25" customHeight="1">
      <c r="M23" s="46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N3:N20 W3:W19">
    <cfRule type="cellIs" dxfId="0" priority="1" operator="between">
      <formula>0.8</formula>
      <formula>1</formula>
    </cfRule>
  </conditionalFormatting>
  <conditionalFormatting sqref="N3:N20 W3:W19">
    <cfRule type="cellIs" dxfId="1" priority="2" operator="lessThan">
      <formula>0.8</formula>
    </cfRule>
  </conditionalFormatting>
  <conditionalFormatting sqref="N3:N20 W3:W19">
    <cfRule type="cellIs" dxfId="2" priority="3" operator="greaterThan">
      <formula>1</formula>
    </cfRule>
  </conditionalFormatting>
  <conditionalFormatting sqref="N13">
    <cfRule type="cellIs" dxfId="0" priority="4" operator="between">
      <formula>0.8</formula>
      <formula>1</formula>
    </cfRule>
  </conditionalFormatting>
  <conditionalFormatting sqref="N13">
    <cfRule type="cellIs" dxfId="1" priority="5" operator="lessThan">
      <formula>0.8</formula>
    </cfRule>
  </conditionalFormatting>
  <conditionalFormatting sqref="N13">
    <cfRule type="cellIs" dxfId="2" priority="6" operator="greaterThan">
      <formula>1</formula>
    </cfRule>
  </conditionalFormatting>
  <conditionalFormatting sqref="W13">
    <cfRule type="cellIs" dxfId="0" priority="7" operator="between">
      <formula>0.8</formula>
      <formula>1</formula>
    </cfRule>
  </conditionalFormatting>
  <conditionalFormatting sqref="W13">
    <cfRule type="cellIs" dxfId="1" priority="8" operator="lessThan">
      <formula>0.8</formula>
    </cfRule>
  </conditionalFormatting>
  <conditionalFormatting sqref="W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43"/>
    <col customWidth="1" min="11" max="11" width="18.43"/>
    <col customWidth="1" min="12" max="13" width="16.71"/>
    <col customWidth="1" min="14" max="14" width="18.0"/>
    <col customWidth="1" min="15" max="19" width="12.43"/>
    <col customWidth="1" min="20" max="20" width="14.71"/>
    <col customWidth="1" min="21" max="21" width="11.43"/>
    <col customWidth="1" min="22" max="22" width="12.43"/>
    <col customWidth="1" min="23" max="26" width="10.71"/>
  </cols>
  <sheetData>
    <row r="1" ht="14.25" customHeight="1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ht="14.25" customHeight="1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82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ht="14.25" customHeight="1">
      <c r="A3" s="11" t="s">
        <v>26</v>
      </c>
      <c r="B3" s="48" t="s">
        <v>27</v>
      </c>
      <c r="C3" s="12">
        <v>0.0</v>
      </c>
      <c r="D3" s="13">
        <v>2.892378058838126</v>
      </c>
      <c r="E3" s="14">
        <f t="shared" ref="E3:E19" si="1">C3*D3</f>
        <v>0</v>
      </c>
      <c r="F3" s="15">
        <v>0.0</v>
      </c>
      <c r="G3" s="15">
        <v>0.0</v>
      </c>
      <c r="H3" s="15">
        <f t="shared" ref="H3:H19" si="2">F3+G3</f>
        <v>0</v>
      </c>
      <c r="I3" s="16">
        <v>0.0</v>
      </c>
      <c r="J3" s="15">
        <v>0.0</v>
      </c>
      <c r="K3" s="17">
        <f t="shared" ref="K3:K19" si="3">H3+J3</f>
        <v>0</v>
      </c>
      <c r="L3" s="18">
        <f t="shared" ref="L3:L19" si="4">C3-I3</f>
        <v>0</v>
      </c>
      <c r="M3" s="19">
        <f>+I3*D3</f>
        <v>0</v>
      </c>
      <c r="N3" s="20" t="str">
        <f t="shared" ref="N3:N20" si="5">M3/E3</f>
        <v>#DIV/0!</v>
      </c>
      <c r="O3" s="21">
        <v>0.0</v>
      </c>
      <c r="P3" s="22">
        <v>185000.0</v>
      </c>
      <c r="Q3" s="22">
        <v>129500.0</v>
      </c>
      <c r="R3" s="22">
        <v>148000.0</v>
      </c>
      <c r="S3" s="22">
        <v>55500.0</v>
      </c>
      <c r="T3" s="21">
        <f t="shared" ref="T3:T20" si="6">O3+P3+Q3+R3+S3</f>
        <v>518000</v>
      </c>
      <c r="U3" s="23">
        <f t="shared" ref="U3:U20" si="7">I3+K3+T3</f>
        <v>518000</v>
      </c>
      <c r="V3" s="23">
        <f t="shared" ref="V3:V19" si="8">U3-C3</f>
        <v>518000</v>
      </c>
      <c r="W3" s="20" t="str">
        <f t="shared" ref="W3:W19" si="9">U3/C3</f>
        <v>#DIV/0!</v>
      </c>
    </row>
    <row r="4" ht="14.25" customHeight="1">
      <c r="A4" s="11" t="s">
        <v>28</v>
      </c>
      <c r="B4" s="48" t="s">
        <v>29</v>
      </c>
      <c r="C4" s="12">
        <v>0.0</v>
      </c>
      <c r="D4" s="13">
        <v>1.56</v>
      </c>
      <c r="E4" s="14">
        <f t="shared" si="1"/>
        <v>0</v>
      </c>
      <c r="F4" s="15">
        <v>0.0</v>
      </c>
      <c r="G4" s="15">
        <v>0.0</v>
      </c>
      <c r="H4" s="15">
        <f t="shared" si="2"/>
        <v>0</v>
      </c>
      <c r="I4" s="15">
        <v>0.0</v>
      </c>
      <c r="J4" s="15">
        <v>0.0</v>
      </c>
      <c r="K4" s="17">
        <f t="shared" si="3"/>
        <v>0</v>
      </c>
      <c r="L4" s="18">
        <f t="shared" si="4"/>
        <v>0</v>
      </c>
      <c r="M4" s="19">
        <f>D4*I4</f>
        <v>0</v>
      </c>
      <c r="N4" s="20" t="str">
        <f t="shared" si="5"/>
        <v>#DIV/0!</v>
      </c>
      <c r="O4" s="21">
        <v>0.0</v>
      </c>
      <c r="P4" s="21">
        <v>0.0</v>
      </c>
      <c r="Q4" s="21">
        <v>0.0</v>
      </c>
      <c r="R4" s="21">
        <v>0.0</v>
      </c>
      <c r="S4" s="21">
        <v>0.0</v>
      </c>
      <c r="T4" s="21">
        <f t="shared" si="6"/>
        <v>0</v>
      </c>
      <c r="U4" s="23">
        <f t="shared" si="7"/>
        <v>0</v>
      </c>
      <c r="V4" s="23">
        <f t="shared" si="8"/>
        <v>0</v>
      </c>
      <c r="W4" s="20" t="str">
        <f t="shared" si="9"/>
        <v>#DIV/0!</v>
      </c>
    </row>
    <row r="5" ht="14.25" customHeight="1">
      <c r="A5" s="11" t="s">
        <v>30</v>
      </c>
      <c r="B5" s="48" t="s">
        <v>31</v>
      </c>
      <c r="C5" s="12">
        <v>142621.0</v>
      </c>
      <c r="D5" s="13">
        <v>1.06</v>
      </c>
      <c r="E5" s="14">
        <f t="shared" si="1"/>
        <v>151178.26</v>
      </c>
      <c r="F5" s="15">
        <v>0.0</v>
      </c>
      <c r="G5" s="15">
        <v>0.0</v>
      </c>
      <c r="H5" s="15">
        <f t="shared" si="2"/>
        <v>0</v>
      </c>
      <c r="I5" s="15">
        <v>142621.0</v>
      </c>
      <c r="J5" s="15">
        <v>0.0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0.0</v>
      </c>
      <c r="P5" s="21">
        <v>0.0</v>
      </c>
      <c r="Q5" s="21">
        <v>0.0</v>
      </c>
      <c r="R5" s="24">
        <v>0.0</v>
      </c>
      <c r="S5" s="21">
        <v>0.0</v>
      </c>
      <c r="T5" s="21">
        <f t="shared" si="6"/>
        <v>0</v>
      </c>
      <c r="U5" s="23">
        <f t="shared" si="7"/>
        <v>142621</v>
      </c>
      <c r="V5" s="23">
        <f t="shared" si="8"/>
        <v>0</v>
      </c>
      <c r="W5" s="20">
        <f t="shared" si="9"/>
        <v>1</v>
      </c>
    </row>
    <row r="6" ht="14.25" customHeight="1">
      <c r="A6" s="11" t="s">
        <v>32</v>
      </c>
      <c r="B6" s="48" t="s">
        <v>33</v>
      </c>
      <c r="C6" s="12">
        <v>0.0</v>
      </c>
      <c r="D6" s="13">
        <v>2.1696780588381257</v>
      </c>
      <c r="E6" s="12">
        <f t="shared" si="1"/>
        <v>0</v>
      </c>
      <c r="F6" s="15">
        <v>0.0</v>
      </c>
      <c r="G6" s="15">
        <v>0.0</v>
      </c>
      <c r="H6" s="15">
        <f t="shared" si="2"/>
        <v>0</v>
      </c>
      <c r="I6" s="15">
        <v>0.0</v>
      </c>
      <c r="J6" s="15">
        <v>0.0</v>
      </c>
      <c r="K6" s="17">
        <f t="shared" si="3"/>
        <v>0</v>
      </c>
      <c r="L6" s="18">
        <f t="shared" si="4"/>
        <v>0</v>
      </c>
      <c r="M6" s="19">
        <f t="shared" si="10"/>
        <v>0</v>
      </c>
      <c r="N6" s="20" t="str">
        <f t="shared" si="5"/>
        <v>#DIV/0!</v>
      </c>
      <c r="O6" s="21">
        <v>0.0</v>
      </c>
      <c r="P6" s="22">
        <v>39000.0</v>
      </c>
      <c r="Q6" s="21">
        <v>0.0</v>
      </c>
      <c r="R6" s="43">
        <v>117000.0</v>
      </c>
      <c r="S6" s="43">
        <v>117000.0</v>
      </c>
      <c r="T6" s="21">
        <f t="shared" si="6"/>
        <v>273000</v>
      </c>
      <c r="U6" s="23">
        <f t="shared" si="7"/>
        <v>273000</v>
      </c>
      <c r="V6" s="23">
        <f t="shared" si="8"/>
        <v>273000</v>
      </c>
      <c r="W6" s="20" t="str">
        <f t="shared" si="9"/>
        <v>#DIV/0!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str">
        <f t="shared" si="5"/>
        <v>#DIV/0!</v>
      </c>
      <c r="O7" s="21">
        <v>0.0</v>
      </c>
      <c r="P7" s="21">
        <v>0.0</v>
      </c>
      <c r="Q7" s="21">
        <v>0.0</v>
      </c>
      <c r="R7" s="21">
        <v>0.0</v>
      </c>
      <c r="S7" s="21">
        <v>0.0</v>
      </c>
      <c r="T7" s="21">
        <f t="shared" si="6"/>
        <v>0</v>
      </c>
      <c r="U7" s="23">
        <f t="shared" si="7"/>
        <v>0</v>
      </c>
      <c r="V7" s="23">
        <f t="shared" si="8"/>
        <v>0</v>
      </c>
      <c r="W7" s="20" t="str">
        <f t="shared" si="9"/>
        <v>#DIV/0!</v>
      </c>
    </row>
    <row r="8" ht="14.25" customHeight="1">
      <c r="A8" s="11" t="s">
        <v>36</v>
      </c>
      <c r="B8" s="49" t="s">
        <v>37</v>
      </c>
      <c r="C8" s="12">
        <v>200000.0</v>
      </c>
      <c r="D8" s="13">
        <v>1.1430280588381259</v>
      </c>
      <c r="E8" s="14">
        <f t="shared" si="1"/>
        <v>228605.6118</v>
      </c>
      <c r="F8" s="15">
        <v>0.0</v>
      </c>
      <c r="G8" s="15">
        <v>57920.0</v>
      </c>
      <c r="H8" s="15">
        <f t="shared" si="2"/>
        <v>57920</v>
      </c>
      <c r="I8" s="16">
        <v>142080.0</v>
      </c>
      <c r="J8" s="16">
        <v>0.0</v>
      </c>
      <c r="K8" s="17">
        <f t="shared" si="3"/>
        <v>57920</v>
      </c>
      <c r="L8" s="18">
        <f t="shared" si="4"/>
        <v>57920</v>
      </c>
      <c r="M8" s="19">
        <f t="shared" si="10"/>
        <v>162401.4266</v>
      </c>
      <c r="N8" s="20">
        <f t="shared" si="5"/>
        <v>0.7104</v>
      </c>
      <c r="O8" s="21">
        <v>0.0</v>
      </c>
      <c r="P8" s="50">
        <v>31500.0</v>
      </c>
      <c r="Q8" s="21">
        <v>0.0</v>
      </c>
      <c r="R8" s="21">
        <v>0.0</v>
      </c>
      <c r="S8" s="21">
        <v>0.0</v>
      </c>
      <c r="T8" s="21">
        <f t="shared" si="6"/>
        <v>31500</v>
      </c>
      <c r="U8" s="23">
        <f t="shared" si="7"/>
        <v>231500</v>
      </c>
      <c r="V8" s="23">
        <f t="shared" si="8"/>
        <v>31500</v>
      </c>
      <c r="W8" s="20">
        <f t="shared" si="9"/>
        <v>1.1575</v>
      </c>
    </row>
    <row r="9" ht="14.25" customHeight="1">
      <c r="A9" s="11" t="s">
        <v>38</v>
      </c>
      <c r="B9" s="49" t="s">
        <v>39</v>
      </c>
      <c r="C9" s="12">
        <v>0.0</v>
      </c>
      <c r="D9" s="13">
        <v>0.6342280588381257</v>
      </c>
      <c r="E9" s="14">
        <f t="shared" si="1"/>
        <v>0</v>
      </c>
      <c r="F9" s="15">
        <v>0.0</v>
      </c>
      <c r="G9" s="15">
        <v>0.0</v>
      </c>
      <c r="H9" s="15">
        <f t="shared" si="2"/>
        <v>0</v>
      </c>
      <c r="I9" s="16">
        <v>0.0</v>
      </c>
      <c r="J9" s="15">
        <v>0.0</v>
      </c>
      <c r="K9" s="17">
        <f t="shared" si="3"/>
        <v>0</v>
      </c>
      <c r="L9" s="18">
        <f t="shared" si="4"/>
        <v>0</v>
      </c>
      <c r="M9" s="19">
        <f t="shared" si="10"/>
        <v>0</v>
      </c>
      <c r="N9" s="20" t="str">
        <f t="shared" si="5"/>
        <v>#DIV/0!</v>
      </c>
      <c r="O9" s="21">
        <v>0.0</v>
      </c>
      <c r="P9" s="50">
        <v>440000.0</v>
      </c>
      <c r="Q9" s="21">
        <v>0.0</v>
      </c>
      <c r="R9" s="50">
        <v>264000.0</v>
      </c>
      <c r="S9" s="50">
        <v>264000.0</v>
      </c>
      <c r="T9" s="21">
        <f t="shared" si="6"/>
        <v>968000</v>
      </c>
      <c r="U9" s="23">
        <f t="shared" si="7"/>
        <v>968000</v>
      </c>
      <c r="V9" s="23">
        <f t="shared" si="8"/>
        <v>968000</v>
      </c>
      <c r="W9" s="20" t="str">
        <f t="shared" si="9"/>
        <v>#DIV/0!</v>
      </c>
    </row>
    <row r="10" ht="14.25" customHeight="1">
      <c r="A10" s="11" t="s">
        <v>40</v>
      </c>
      <c r="B10" s="49" t="s">
        <v>41</v>
      </c>
      <c r="C10" s="12">
        <v>0.0</v>
      </c>
      <c r="D10" s="13">
        <v>0.8935280588381259</v>
      </c>
      <c r="E10" s="12">
        <f t="shared" si="1"/>
        <v>0</v>
      </c>
      <c r="F10" s="16">
        <v>0.0</v>
      </c>
      <c r="G10" s="16">
        <v>0.0</v>
      </c>
      <c r="H10" s="15">
        <f t="shared" si="2"/>
        <v>0</v>
      </c>
      <c r="I10" s="15">
        <v>0.0</v>
      </c>
      <c r="J10" s="16">
        <v>0.0</v>
      </c>
      <c r="K10" s="17">
        <f t="shared" si="3"/>
        <v>0</v>
      </c>
      <c r="L10" s="18">
        <f t="shared" si="4"/>
        <v>0</v>
      </c>
      <c r="M10" s="19">
        <f t="shared" si="10"/>
        <v>0</v>
      </c>
      <c r="N10" s="20" t="str">
        <f t="shared" si="5"/>
        <v>#DIV/0!</v>
      </c>
      <c r="O10" s="50">
        <v>44000.0</v>
      </c>
      <c r="P10" s="50">
        <v>132000.0</v>
      </c>
      <c r="Q10" s="50">
        <v>264000.0</v>
      </c>
      <c r="R10" s="21">
        <v>0.0</v>
      </c>
      <c r="S10" s="21">
        <v>0.0</v>
      </c>
      <c r="T10" s="21">
        <f t="shared" si="6"/>
        <v>440000</v>
      </c>
      <c r="U10" s="23">
        <f t="shared" si="7"/>
        <v>440000</v>
      </c>
      <c r="V10" s="23">
        <f t="shared" si="8"/>
        <v>440000</v>
      </c>
      <c r="W10" s="20" t="str">
        <f t="shared" si="9"/>
        <v>#DIV/0!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f t="shared" si="2"/>
        <v>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str">
        <f t="shared" si="5"/>
        <v>#DIV/0!</v>
      </c>
      <c r="O11" s="21">
        <v>0.0</v>
      </c>
      <c r="P11" s="21">
        <v>0.0</v>
      </c>
      <c r="Q11" s="21">
        <v>0.0</v>
      </c>
      <c r="R11" s="21">
        <v>0.0</v>
      </c>
      <c r="S11" s="21">
        <v>0.0</v>
      </c>
      <c r="T11" s="21">
        <f t="shared" si="6"/>
        <v>0</v>
      </c>
      <c r="U11" s="23">
        <f t="shared" si="7"/>
        <v>0</v>
      </c>
      <c r="V11" s="23">
        <f t="shared" si="8"/>
        <v>0</v>
      </c>
      <c r="W11" s="20" t="str">
        <f t="shared" si="9"/>
        <v>#DIV/0!</v>
      </c>
    </row>
    <row r="12" ht="14.25" customHeight="1">
      <c r="A12" s="11" t="s">
        <v>44</v>
      </c>
      <c r="B12" s="11" t="s">
        <v>45</v>
      </c>
      <c r="C12" s="12">
        <v>0.0</v>
      </c>
      <c r="D12" s="13">
        <v>3.97</v>
      </c>
      <c r="E12" s="14">
        <f t="shared" si="1"/>
        <v>0</v>
      </c>
      <c r="F12" s="15">
        <v>0.0</v>
      </c>
      <c r="G12" s="15">
        <v>0.0</v>
      </c>
      <c r="H12" s="15">
        <f t="shared" si="2"/>
        <v>0</v>
      </c>
      <c r="I12" s="42">
        <v>0.0</v>
      </c>
      <c r="J12" s="15">
        <v>0.0</v>
      </c>
      <c r="K12" s="17">
        <f t="shared" si="3"/>
        <v>0</v>
      </c>
      <c r="L12" s="18">
        <f t="shared" si="4"/>
        <v>0</v>
      </c>
      <c r="M12" s="19">
        <f t="shared" si="10"/>
        <v>0</v>
      </c>
      <c r="N12" s="20" t="str">
        <f t="shared" si="5"/>
        <v>#DIV/0!</v>
      </c>
      <c r="O12" s="21">
        <v>0.0</v>
      </c>
      <c r="P12" s="21">
        <v>0.0</v>
      </c>
      <c r="Q12" s="21">
        <v>0.0</v>
      </c>
      <c r="R12" s="21">
        <v>0.0</v>
      </c>
      <c r="S12" s="21">
        <v>0.0</v>
      </c>
      <c r="T12" s="21">
        <f t="shared" si="6"/>
        <v>0</v>
      </c>
      <c r="U12" s="23">
        <f t="shared" si="7"/>
        <v>0</v>
      </c>
      <c r="V12" s="23">
        <f t="shared" si="8"/>
        <v>0</v>
      </c>
      <c r="W12" s="20" t="str">
        <f t="shared" si="9"/>
        <v>#DIV/0!</v>
      </c>
    </row>
    <row r="13" ht="14.25" customHeight="1">
      <c r="A13" s="26">
        <v>6.0000000032802E13</v>
      </c>
      <c r="B13" s="11" t="s">
        <v>46</v>
      </c>
      <c r="C13" s="12">
        <v>0.0</v>
      </c>
      <c r="D13" s="13">
        <v>8.34</v>
      </c>
      <c r="E13" s="14">
        <f t="shared" si="1"/>
        <v>0</v>
      </c>
      <c r="F13" s="15">
        <v>0.0</v>
      </c>
      <c r="G13" s="15">
        <v>0.0</v>
      </c>
      <c r="H13" s="15">
        <f t="shared" si="2"/>
        <v>0</v>
      </c>
      <c r="I13" s="42">
        <v>0.0</v>
      </c>
      <c r="J13" s="15">
        <v>0.0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str">
        <f t="shared" si="5"/>
        <v>#DIV/0!</v>
      </c>
      <c r="O13" s="21">
        <v>0.0</v>
      </c>
      <c r="P13" s="21">
        <v>0.0</v>
      </c>
      <c r="Q13" s="21">
        <v>0.0</v>
      </c>
      <c r="R13" s="21">
        <v>0.0</v>
      </c>
      <c r="S13" s="21">
        <v>0.0</v>
      </c>
      <c r="T13" s="21">
        <f t="shared" si="6"/>
        <v>0</v>
      </c>
      <c r="U13" s="23">
        <f t="shared" si="7"/>
        <v>0</v>
      </c>
      <c r="V13" s="23">
        <f t="shared" si="8"/>
        <v>0</v>
      </c>
      <c r="W13" s="20" t="str">
        <f t="shared" si="9"/>
        <v>#DIV/0!</v>
      </c>
    </row>
    <row r="14" ht="14.25" customHeight="1">
      <c r="A14" s="11" t="s">
        <v>47</v>
      </c>
      <c r="B14" s="11" t="s">
        <v>48</v>
      </c>
      <c r="C14" s="12">
        <v>0.0</v>
      </c>
      <c r="D14" s="13">
        <v>7.3</v>
      </c>
      <c r="E14" s="14">
        <f t="shared" si="1"/>
        <v>0</v>
      </c>
      <c r="F14" s="15">
        <v>0.0</v>
      </c>
      <c r="G14" s="15">
        <v>0.0</v>
      </c>
      <c r="H14" s="15">
        <f t="shared" si="2"/>
        <v>0</v>
      </c>
      <c r="I14" s="42">
        <v>0.0</v>
      </c>
      <c r="J14" s="15">
        <v>0.0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str">
        <f t="shared" si="5"/>
        <v>#DIV/0!</v>
      </c>
      <c r="O14" s="21">
        <v>0.0</v>
      </c>
      <c r="P14" s="21">
        <v>0.0</v>
      </c>
      <c r="Q14" s="21">
        <v>0.0</v>
      </c>
      <c r="R14" s="21">
        <v>0.0</v>
      </c>
      <c r="S14" s="21">
        <v>0.0</v>
      </c>
      <c r="T14" s="21">
        <f t="shared" si="6"/>
        <v>0</v>
      </c>
      <c r="U14" s="23">
        <f t="shared" si="7"/>
        <v>0</v>
      </c>
      <c r="V14" s="23">
        <f t="shared" si="8"/>
        <v>0</v>
      </c>
      <c r="W14" s="20" t="str">
        <f t="shared" si="9"/>
        <v>#DIV/0!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2"/>
        <v>0</v>
      </c>
      <c r="I15" s="44">
        <v>0.0</v>
      </c>
      <c r="J15" s="15">
        <v>0.0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str">
        <f t="shared" si="5"/>
        <v>#DIV/0!</v>
      </c>
      <c r="O15" s="21">
        <v>0.0</v>
      </c>
      <c r="P15" s="21">
        <v>0.0</v>
      </c>
      <c r="Q15" s="21">
        <v>0.0</v>
      </c>
      <c r="R15" s="21">
        <v>0.0</v>
      </c>
      <c r="S15" s="21">
        <v>0.0</v>
      </c>
      <c r="T15" s="21">
        <f t="shared" si="6"/>
        <v>0</v>
      </c>
      <c r="U15" s="23">
        <f t="shared" si="7"/>
        <v>0</v>
      </c>
      <c r="V15" s="23">
        <f t="shared" si="8"/>
        <v>0</v>
      </c>
      <c r="W15" s="20" t="str">
        <f t="shared" si="9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2"/>
        <v>0</v>
      </c>
      <c r="I16" s="44">
        <v>0.0</v>
      </c>
      <c r="J16" s="15">
        <v>0.0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str">
        <f t="shared" si="5"/>
        <v>#DIV/0!</v>
      </c>
      <c r="O16" s="21">
        <v>0.0</v>
      </c>
      <c r="P16" s="21">
        <v>0.0</v>
      </c>
      <c r="Q16" s="21">
        <v>0.0</v>
      </c>
      <c r="R16" s="21">
        <v>0.0</v>
      </c>
      <c r="S16" s="21">
        <v>0.0</v>
      </c>
      <c r="T16" s="21">
        <f t="shared" si="6"/>
        <v>0</v>
      </c>
      <c r="U16" s="23">
        <f t="shared" si="7"/>
        <v>0</v>
      </c>
      <c r="V16" s="23">
        <f t="shared" si="8"/>
        <v>0</v>
      </c>
      <c r="W16" s="20" t="str">
        <f t="shared" si="9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2"/>
        <v>0</v>
      </c>
      <c r="I17" s="44">
        <v>0.0</v>
      </c>
      <c r="J17" s="15">
        <v>0.0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str">
        <f t="shared" si="5"/>
        <v>#DIV/0!</v>
      </c>
      <c r="O17" s="21">
        <v>0.0</v>
      </c>
      <c r="P17" s="21">
        <v>0.0</v>
      </c>
      <c r="Q17" s="21">
        <v>0.0</v>
      </c>
      <c r="R17" s="21">
        <v>0.0</v>
      </c>
      <c r="S17" s="21">
        <v>0.0</v>
      </c>
      <c r="T17" s="21">
        <f t="shared" si="6"/>
        <v>0</v>
      </c>
      <c r="U17" s="23">
        <f t="shared" si="7"/>
        <v>0</v>
      </c>
      <c r="V17" s="23">
        <f t="shared" si="8"/>
        <v>0</v>
      </c>
      <c r="W17" s="20" t="str">
        <f t="shared" si="9"/>
        <v>#DIV/0!</v>
      </c>
    </row>
    <row r="18" ht="14.25" customHeight="1">
      <c r="A18" s="11" t="s">
        <v>55</v>
      </c>
      <c r="B18" s="11" t="s">
        <v>56</v>
      </c>
      <c r="C18" s="12">
        <v>0.0</v>
      </c>
      <c r="D18" s="13">
        <v>1.16</v>
      </c>
      <c r="E18" s="12">
        <f t="shared" si="1"/>
        <v>0</v>
      </c>
      <c r="F18" s="15">
        <v>74231.0</v>
      </c>
      <c r="G18" s="15">
        <v>418311.0</v>
      </c>
      <c r="H18" s="15">
        <f t="shared" si="2"/>
        <v>492542</v>
      </c>
      <c r="I18" s="42">
        <v>0.0</v>
      </c>
      <c r="J18" s="15">
        <v>0.0</v>
      </c>
      <c r="K18" s="17">
        <f t="shared" si="3"/>
        <v>492542</v>
      </c>
      <c r="L18" s="18">
        <f t="shared" si="4"/>
        <v>0</v>
      </c>
      <c r="M18" s="19">
        <f t="shared" si="10"/>
        <v>0</v>
      </c>
      <c r="N18" s="20" t="str">
        <f t="shared" si="5"/>
        <v>#DIV/0!</v>
      </c>
      <c r="O18" s="21">
        <v>0.0</v>
      </c>
      <c r="P18" s="21">
        <v>0.0</v>
      </c>
      <c r="Q18" s="21">
        <v>0.0</v>
      </c>
      <c r="R18" s="21">
        <v>0.0</v>
      </c>
      <c r="S18" s="21">
        <v>0.0</v>
      </c>
      <c r="T18" s="21">
        <f t="shared" si="6"/>
        <v>0</v>
      </c>
      <c r="U18" s="23">
        <f t="shared" si="7"/>
        <v>492542</v>
      </c>
      <c r="V18" s="23">
        <f t="shared" si="8"/>
        <v>492542</v>
      </c>
      <c r="W18" s="20" t="str">
        <f t="shared" si="9"/>
        <v>#DIV/0!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2"/>
        <v>0</v>
      </c>
      <c r="I19" s="42">
        <v>0.0</v>
      </c>
      <c r="J19" s="15">
        <v>0.0</v>
      </c>
      <c r="K19" s="17">
        <f t="shared" si="3"/>
        <v>0</v>
      </c>
      <c r="L19" s="18">
        <f t="shared" si="4"/>
        <v>0</v>
      </c>
      <c r="M19" s="19">
        <f t="shared" si="10"/>
        <v>0</v>
      </c>
      <c r="N19" s="20" t="str">
        <f t="shared" si="5"/>
        <v>#DIV/0!</v>
      </c>
      <c r="O19" s="21">
        <v>0.0</v>
      </c>
      <c r="P19" s="21">
        <v>0.0</v>
      </c>
      <c r="Q19" s="21">
        <v>0.0</v>
      </c>
      <c r="R19" s="21">
        <v>0.0</v>
      </c>
      <c r="S19" s="21">
        <v>0.0</v>
      </c>
      <c r="T19" s="21">
        <f t="shared" si="6"/>
        <v>0</v>
      </c>
      <c r="U19" s="23">
        <f t="shared" si="7"/>
        <v>0</v>
      </c>
      <c r="V19" s="23">
        <f t="shared" si="8"/>
        <v>0</v>
      </c>
      <c r="W19" s="20" t="str">
        <f t="shared" si="9"/>
        <v>#DIV/0!</v>
      </c>
    </row>
    <row r="20" ht="14.25" customHeight="1">
      <c r="A20" s="30" t="s">
        <v>59</v>
      </c>
      <c r="B20" s="30"/>
      <c r="C20" s="31">
        <f>SUM(C3:C19)</f>
        <v>342621</v>
      </c>
      <c r="D20" s="32"/>
      <c r="E20" s="33">
        <f t="shared" ref="E20:M20" si="11">SUM(E3:E19)</f>
        <v>379783.8718</v>
      </c>
      <c r="F20" s="34">
        <f t="shared" si="11"/>
        <v>74231</v>
      </c>
      <c r="G20" s="34">
        <f t="shared" si="11"/>
        <v>476231</v>
      </c>
      <c r="H20" s="34">
        <f t="shared" si="11"/>
        <v>550462</v>
      </c>
      <c r="I20" s="45">
        <f t="shared" si="11"/>
        <v>284701</v>
      </c>
      <c r="J20" s="34">
        <f t="shared" si="11"/>
        <v>0</v>
      </c>
      <c r="K20" s="35">
        <f t="shared" si="11"/>
        <v>550462</v>
      </c>
      <c r="L20" s="36">
        <f t="shared" si="11"/>
        <v>57920</v>
      </c>
      <c r="M20" s="36">
        <f t="shared" si="11"/>
        <v>313579.6866</v>
      </c>
      <c r="N20" s="20">
        <f t="shared" si="5"/>
        <v>0.8256793137</v>
      </c>
      <c r="O20" s="21">
        <v>0.0</v>
      </c>
      <c r="P20" s="21">
        <v>0.0</v>
      </c>
      <c r="Q20" s="21">
        <v>0.0</v>
      </c>
      <c r="R20" s="21">
        <v>0.0</v>
      </c>
      <c r="S20" s="21">
        <v>0.0</v>
      </c>
      <c r="T20" s="21">
        <f t="shared" si="6"/>
        <v>0</v>
      </c>
      <c r="U20" s="23">
        <f t="shared" si="7"/>
        <v>835163</v>
      </c>
      <c r="V20" s="37"/>
    </row>
    <row r="21" ht="14.25" customHeight="1"/>
    <row r="22" ht="14.25" customHeight="1"/>
    <row r="23" ht="14.25" customHeight="1">
      <c r="M23" s="46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N3:N20 W3:W19">
    <cfRule type="cellIs" dxfId="0" priority="1" operator="between">
      <formula>0.8</formula>
      <formula>1</formula>
    </cfRule>
  </conditionalFormatting>
  <conditionalFormatting sqref="N3:N20 W3:W19">
    <cfRule type="cellIs" dxfId="1" priority="2" operator="lessThan">
      <formula>0.8</formula>
    </cfRule>
  </conditionalFormatting>
  <conditionalFormatting sqref="N3:N20 W3:W19">
    <cfRule type="cellIs" dxfId="2" priority="3" operator="greaterThan">
      <formula>1</formula>
    </cfRule>
  </conditionalFormatting>
  <conditionalFormatting sqref="N13">
    <cfRule type="cellIs" dxfId="0" priority="4" operator="between">
      <formula>0.8</formula>
      <formula>1</formula>
    </cfRule>
  </conditionalFormatting>
  <conditionalFormatting sqref="N13">
    <cfRule type="cellIs" dxfId="1" priority="5" operator="lessThan">
      <formula>0.8</formula>
    </cfRule>
  </conditionalFormatting>
  <conditionalFormatting sqref="N13">
    <cfRule type="cellIs" dxfId="2" priority="6" operator="greaterThan">
      <formula>1</formula>
    </cfRule>
  </conditionalFormatting>
  <conditionalFormatting sqref="W13">
    <cfRule type="cellIs" dxfId="0" priority="7" operator="between">
      <formula>0.8</formula>
      <formula>1</formula>
    </cfRule>
  </conditionalFormatting>
  <conditionalFormatting sqref="W13">
    <cfRule type="cellIs" dxfId="1" priority="8" operator="lessThan">
      <formula>0.8</formula>
    </cfRule>
  </conditionalFormatting>
  <conditionalFormatting sqref="W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43"/>
    <col customWidth="1" min="11" max="11" width="18.43"/>
    <col customWidth="1" min="12" max="13" width="16.71"/>
    <col customWidth="1" min="14" max="14" width="18.0"/>
    <col customWidth="1" min="15" max="19" width="12.43"/>
    <col customWidth="1" min="20" max="20" width="14.71"/>
    <col customWidth="1" min="21" max="21" width="11.43"/>
    <col customWidth="1" min="22" max="22" width="12.43"/>
    <col customWidth="1" min="23" max="26" width="10.71"/>
  </cols>
  <sheetData>
    <row r="1" ht="14.25" customHeight="1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ht="14.25" customHeight="1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83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ht="14.25" customHeight="1">
      <c r="A3" s="11" t="s">
        <v>26</v>
      </c>
      <c r="B3" s="11" t="s">
        <v>27</v>
      </c>
      <c r="C3" s="12">
        <v>0.0</v>
      </c>
      <c r="D3" s="13">
        <v>2.892378058838126</v>
      </c>
      <c r="E3" s="14">
        <f t="shared" ref="E3:E19" si="1">C3*D3</f>
        <v>0</v>
      </c>
      <c r="F3" s="15">
        <v>36715.0</v>
      </c>
      <c r="G3" s="15">
        <v>0.0</v>
      </c>
      <c r="H3" s="15">
        <f t="shared" ref="H3:H7" si="2">F3+G3</f>
        <v>36715</v>
      </c>
      <c r="I3" s="16">
        <v>0.0</v>
      </c>
      <c r="J3" s="15">
        <v>0.0</v>
      </c>
      <c r="K3" s="17">
        <f t="shared" ref="K3:K19" si="3">H3+J3</f>
        <v>36715</v>
      </c>
      <c r="L3" s="18">
        <f t="shared" ref="L3:L19" si="4">C3-I3</f>
        <v>0</v>
      </c>
      <c r="M3" s="19">
        <f>+I3*D3</f>
        <v>0</v>
      </c>
      <c r="N3" s="20" t="str">
        <f t="shared" ref="N3:N20" si="5">M3/E3</f>
        <v>#DIV/0!</v>
      </c>
      <c r="O3" s="21">
        <v>0.0</v>
      </c>
      <c r="P3" s="21">
        <v>185000.0</v>
      </c>
      <c r="Q3" s="21">
        <v>129500.0</v>
      </c>
      <c r="R3" s="21">
        <v>148000.0</v>
      </c>
      <c r="S3" s="21">
        <v>55500.0</v>
      </c>
      <c r="T3" s="21">
        <f t="shared" ref="T3:T20" si="6">O3+P3+Q3+R3+S3</f>
        <v>518000</v>
      </c>
      <c r="U3" s="23">
        <f t="shared" ref="U3:U20" si="7">I3+K3+T3</f>
        <v>554715</v>
      </c>
      <c r="V3" s="23">
        <f t="shared" ref="V3:V19" si="8">U3-C3</f>
        <v>554715</v>
      </c>
      <c r="W3" s="20" t="str">
        <f t="shared" ref="W3:W19" si="9">U3/C3</f>
        <v>#DIV/0!</v>
      </c>
    </row>
    <row r="4" ht="14.25" customHeight="1">
      <c r="A4" s="11" t="s">
        <v>28</v>
      </c>
      <c r="B4" s="11" t="s">
        <v>29</v>
      </c>
      <c r="C4" s="12">
        <v>0.0</v>
      </c>
      <c r="D4" s="13">
        <v>1.56</v>
      </c>
      <c r="E4" s="14">
        <f t="shared" si="1"/>
        <v>0</v>
      </c>
      <c r="F4" s="15">
        <v>0.0</v>
      </c>
      <c r="G4" s="15">
        <v>0.0</v>
      </c>
      <c r="H4" s="15">
        <f t="shared" si="2"/>
        <v>0</v>
      </c>
      <c r="I4" s="15">
        <v>0.0</v>
      </c>
      <c r="J4" s="15">
        <v>0.0</v>
      </c>
      <c r="K4" s="17">
        <f t="shared" si="3"/>
        <v>0</v>
      </c>
      <c r="L4" s="18">
        <f t="shared" si="4"/>
        <v>0</v>
      </c>
      <c r="M4" s="19">
        <f>D4*I4</f>
        <v>0</v>
      </c>
      <c r="N4" s="20" t="str">
        <f t="shared" si="5"/>
        <v>#DIV/0!</v>
      </c>
      <c r="O4" s="21">
        <v>0.0</v>
      </c>
      <c r="P4" s="21">
        <v>0.0</v>
      </c>
      <c r="Q4" s="21">
        <v>0.0</v>
      </c>
      <c r="R4" s="21">
        <v>0.0</v>
      </c>
      <c r="S4" s="21">
        <v>0.0</v>
      </c>
      <c r="T4" s="21">
        <f t="shared" si="6"/>
        <v>0</v>
      </c>
      <c r="U4" s="23">
        <f t="shared" si="7"/>
        <v>0</v>
      </c>
      <c r="V4" s="23">
        <f t="shared" si="8"/>
        <v>0</v>
      </c>
      <c r="W4" s="20" t="str">
        <f t="shared" si="9"/>
        <v>#DIV/0!</v>
      </c>
    </row>
    <row r="5" ht="14.25" customHeight="1">
      <c r="A5" s="11" t="s">
        <v>30</v>
      </c>
      <c r="B5" s="11" t="s">
        <v>31</v>
      </c>
      <c r="C5" s="12">
        <v>142621.0</v>
      </c>
      <c r="D5" s="13">
        <v>1.06</v>
      </c>
      <c r="E5" s="14">
        <f t="shared" si="1"/>
        <v>151178.26</v>
      </c>
      <c r="F5" s="15">
        <v>0.0</v>
      </c>
      <c r="G5" s="15">
        <v>0.0</v>
      </c>
      <c r="H5" s="15">
        <f t="shared" si="2"/>
        <v>0</v>
      </c>
      <c r="I5" s="15">
        <v>142621.0</v>
      </c>
      <c r="J5" s="15">
        <v>0.0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0.0</v>
      </c>
      <c r="P5" s="21">
        <v>0.0</v>
      </c>
      <c r="Q5" s="21">
        <v>0.0</v>
      </c>
      <c r="R5" s="24">
        <v>0.0</v>
      </c>
      <c r="S5" s="21">
        <v>0.0</v>
      </c>
      <c r="T5" s="21">
        <f t="shared" si="6"/>
        <v>0</v>
      </c>
      <c r="U5" s="23">
        <f t="shared" si="7"/>
        <v>142621</v>
      </c>
      <c r="V5" s="23">
        <f t="shared" si="8"/>
        <v>0</v>
      </c>
      <c r="W5" s="20">
        <f t="shared" si="9"/>
        <v>1</v>
      </c>
    </row>
    <row r="6" ht="14.25" customHeight="1">
      <c r="A6" s="11" t="s">
        <v>32</v>
      </c>
      <c r="B6" s="11" t="s">
        <v>33</v>
      </c>
      <c r="C6" s="12">
        <v>0.0</v>
      </c>
      <c r="D6" s="13">
        <v>2.1696780588381257</v>
      </c>
      <c r="E6" s="12">
        <f t="shared" si="1"/>
        <v>0</v>
      </c>
      <c r="F6" s="15">
        <v>0.0</v>
      </c>
      <c r="G6" s="15">
        <v>0.0</v>
      </c>
      <c r="H6" s="15">
        <f t="shared" si="2"/>
        <v>0</v>
      </c>
      <c r="I6" s="15">
        <v>0.0</v>
      </c>
      <c r="J6" s="15">
        <v>0.0</v>
      </c>
      <c r="K6" s="17">
        <f t="shared" si="3"/>
        <v>0</v>
      </c>
      <c r="L6" s="18">
        <f t="shared" si="4"/>
        <v>0</v>
      </c>
      <c r="M6" s="19">
        <f t="shared" si="10"/>
        <v>0</v>
      </c>
      <c r="N6" s="20" t="str">
        <f t="shared" si="5"/>
        <v>#DIV/0!</v>
      </c>
      <c r="O6" s="21">
        <v>0.0</v>
      </c>
      <c r="P6" s="21">
        <v>39000.0</v>
      </c>
      <c r="Q6" s="21">
        <v>0.0</v>
      </c>
      <c r="R6" s="51">
        <v>117000.0</v>
      </c>
      <c r="S6" s="51">
        <v>117000.0</v>
      </c>
      <c r="T6" s="21">
        <f t="shared" si="6"/>
        <v>273000</v>
      </c>
      <c r="U6" s="23">
        <f t="shared" si="7"/>
        <v>273000</v>
      </c>
      <c r="V6" s="23">
        <f t="shared" si="8"/>
        <v>273000</v>
      </c>
      <c r="W6" s="20" t="str">
        <f t="shared" si="9"/>
        <v>#DIV/0!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str">
        <f t="shared" si="5"/>
        <v>#DIV/0!</v>
      </c>
      <c r="O7" s="21">
        <v>0.0</v>
      </c>
      <c r="P7" s="21">
        <v>0.0</v>
      </c>
      <c r="Q7" s="21">
        <v>0.0</v>
      </c>
      <c r="R7" s="21">
        <v>0.0</v>
      </c>
      <c r="S7" s="21">
        <v>0.0</v>
      </c>
      <c r="T7" s="21">
        <f t="shared" si="6"/>
        <v>0</v>
      </c>
      <c r="U7" s="23">
        <f t="shared" si="7"/>
        <v>0</v>
      </c>
      <c r="V7" s="23">
        <f t="shared" si="8"/>
        <v>0</v>
      </c>
      <c r="W7" s="20" t="str">
        <f t="shared" si="9"/>
        <v>#DIV/0!</v>
      </c>
    </row>
    <row r="8" ht="14.25" customHeight="1">
      <c r="A8" s="11" t="s">
        <v>36</v>
      </c>
      <c r="B8" s="11" t="s">
        <v>37</v>
      </c>
      <c r="C8" s="12">
        <v>200000.0</v>
      </c>
      <c r="D8" s="13">
        <v>1.1430280588381259</v>
      </c>
      <c r="E8" s="14">
        <f t="shared" si="1"/>
        <v>228605.6118</v>
      </c>
      <c r="F8" s="15">
        <v>0.0</v>
      </c>
      <c r="G8" s="15">
        <v>0.0</v>
      </c>
      <c r="H8" s="15">
        <v>0.0</v>
      </c>
      <c r="I8" s="16">
        <v>199980.0</v>
      </c>
      <c r="J8" s="16">
        <v>0.0</v>
      </c>
      <c r="K8" s="17">
        <f t="shared" si="3"/>
        <v>0</v>
      </c>
      <c r="L8" s="18">
        <f t="shared" si="4"/>
        <v>20</v>
      </c>
      <c r="M8" s="19">
        <f t="shared" si="10"/>
        <v>228582.7512</v>
      </c>
      <c r="N8" s="20">
        <f t="shared" si="5"/>
        <v>0.9999</v>
      </c>
      <c r="O8" s="21">
        <v>0.0</v>
      </c>
      <c r="P8" s="21">
        <v>31500.0</v>
      </c>
      <c r="Q8" s="21">
        <v>0.0</v>
      </c>
      <c r="R8" s="21">
        <v>0.0</v>
      </c>
      <c r="S8" s="21">
        <v>0.0</v>
      </c>
      <c r="T8" s="21">
        <f t="shared" si="6"/>
        <v>31500</v>
      </c>
      <c r="U8" s="23">
        <f t="shared" si="7"/>
        <v>231480</v>
      </c>
      <c r="V8" s="23">
        <f t="shared" si="8"/>
        <v>31480</v>
      </c>
      <c r="W8" s="20">
        <f t="shared" si="9"/>
        <v>1.1574</v>
      </c>
    </row>
    <row r="9" ht="14.25" customHeight="1">
      <c r="A9" s="11" t="s">
        <v>38</v>
      </c>
      <c r="B9" s="11" t="s">
        <v>39</v>
      </c>
      <c r="C9" s="12">
        <v>0.0</v>
      </c>
      <c r="D9" s="13">
        <v>0.6342280588381257</v>
      </c>
      <c r="E9" s="14">
        <f t="shared" si="1"/>
        <v>0</v>
      </c>
      <c r="F9" s="15">
        <v>0.0</v>
      </c>
      <c r="G9" s="15">
        <v>0.0</v>
      </c>
      <c r="H9" s="15">
        <f t="shared" ref="H9:H19" si="11">F9+G9</f>
        <v>0</v>
      </c>
      <c r="I9" s="16">
        <v>0.0</v>
      </c>
      <c r="J9" s="15">
        <v>0.0</v>
      </c>
      <c r="K9" s="17">
        <f t="shared" si="3"/>
        <v>0</v>
      </c>
      <c r="L9" s="18">
        <f t="shared" si="4"/>
        <v>0</v>
      </c>
      <c r="M9" s="19">
        <f t="shared" si="10"/>
        <v>0</v>
      </c>
      <c r="N9" s="20" t="str">
        <f t="shared" si="5"/>
        <v>#DIV/0!</v>
      </c>
      <c r="O9" s="21">
        <v>0.0</v>
      </c>
      <c r="P9" s="21">
        <v>440000.0</v>
      </c>
      <c r="Q9" s="21">
        <v>0.0</v>
      </c>
      <c r="R9" s="21">
        <v>264000.0</v>
      </c>
      <c r="S9" s="21">
        <v>264000.0</v>
      </c>
      <c r="T9" s="21">
        <f t="shared" si="6"/>
        <v>968000</v>
      </c>
      <c r="U9" s="23">
        <f t="shared" si="7"/>
        <v>968000</v>
      </c>
      <c r="V9" s="23">
        <f t="shared" si="8"/>
        <v>968000</v>
      </c>
      <c r="W9" s="20" t="str">
        <f t="shared" si="9"/>
        <v>#DIV/0!</v>
      </c>
    </row>
    <row r="10" ht="14.25" customHeight="1">
      <c r="A10" s="11" t="s">
        <v>40</v>
      </c>
      <c r="B10" s="11" t="s">
        <v>41</v>
      </c>
      <c r="C10" s="12">
        <v>0.0</v>
      </c>
      <c r="D10" s="13">
        <v>0.8935280588381259</v>
      </c>
      <c r="E10" s="12">
        <f t="shared" si="1"/>
        <v>0</v>
      </c>
      <c r="F10" s="16">
        <v>0.0</v>
      </c>
      <c r="G10" s="16">
        <v>0.0</v>
      </c>
      <c r="H10" s="15">
        <f t="shared" si="11"/>
        <v>0</v>
      </c>
      <c r="I10" s="15">
        <v>0.0</v>
      </c>
      <c r="J10" s="16">
        <v>0.0</v>
      </c>
      <c r="K10" s="17">
        <f t="shared" si="3"/>
        <v>0</v>
      </c>
      <c r="L10" s="18">
        <f t="shared" si="4"/>
        <v>0</v>
      </c>
      <c r="M10" s="19">
        <f t="shared" si="10"/>
        <v>0</v>
      </c>
      <c r="N10" s="20" t="str">
        <f t="shared" si="5"/>
        <v>#DIV/0!</v>
      </c>
      <c r="O10" s="21">
        <v>44000.0</v>
      </c>
      <c r="P10" s="21">
        <v>132000.0</v>
      </c>
      <c r="Q10" s="21">
        <v>264000.0</v>
      </c>
      <c r="R10" s="21">
        <v>0.0</v>
      </c>
      <c r="S10" s="21">
        <v>0.0</v>
      </c>
      <c r="T10" s="21">
        <f t="shared" si="6"/>
        <v>440000</v>
      </c>
      <c r="U10" s="23">
        <f t="shared" si="7"/>
        <v>440000</v>
      </c>
      <c r="V10" s="23">
        <f t="shared" si="8"/>
        <v>440000</v>
      </c>
      <c r="W10" s="20" t="str">
        <f t="shared" si="9"/>
        <v>#DIV/0!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f t="shared" si="11"/>
        <v>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str">
        <f t="shared" si="5"/>
        <v>#DIV/0!</v>
      </c>
      <c r="O11" s="21">
        <v>0.0</v>
      </c>
      <c r="P11" s="21">
        <v>0.0</v>
      </c>
      <c r="Q11" s="21">
        <v>0.0</v>
      </c>
      <c r="R11" s="21">
        <v>0.0</v>
      </c>
      <c r="S11" s="21">
        <v>0.0</v>
      </c>
      <c r="T11" s="21">
        <f t="shared" si="6"/>
        <v>0</v>
      </c>
      <c r="U11" s="23">
        <f t="shared" si="7"/>
        <v>0</v>
      </c>
      <c r="V11" s="23">
        <f t="shared" si="8"/>
        <v>0</v>
      </c>
      <c r="W11" s="20" t="str">
        <f t="shared" si="9"/>
        <v>#DIV/0!</v>
      </c>
    </row>
    <row r="12" ht="14.25" customHeight="1">
      <c r="A12" s="11" t="s">
        <v>44</v>
      </c>
      <c r="B12" s="11" t="s">
        <v>45</v>
      </c>
      <c r="C12" s="12">
        <v>0.0</v>
      </c>
      <c r="D12" s="13">
        <v>3.97</v>
      </c>
      <c r="E12" s="14">
        <f t="shared" si="1"/>
        <v>0</v>
      </c>
      <c r="F12" s="15">
        <v>15996.0</v>
      </c>
      <c r="G12" s="15">
        <v>0.0</v>
      </c>
      <c r="H12" s="15">
        <f t="shared" si="11"/>
        <v>15996</v>
      </c>
      <c r="I12" s="15">
        <v>0.0</v>
      </c>
      <c r="J12" s="15">
        <v>0.0</v>
      </c>
      <c r="K12" s="17">
        <f t="shared" si="3"/>
        <v>15996</v>
      </c>
      <c r="L12" s="18">
        <f t="shared" si="4"/>
        <v>0</v>
      </c>
      <c r="M12" s="19">
        <f t="shared" si="10"/>
        <v>0</v>
      </c>
      <c r="N12" s="20" t="str">
        <f t="shared" si="5"/>
        <v>#DIV/0!</v>
      </c>
      <c r="O12" s="21">
        <v>0.0</v>
      </c>
      <c r="P12" s="21">
        <v>0.0</v>
      </c>
      <c r="Q12" s="21">
        <v>0.0</v>
      </c>
      <c r="R12" s="21">
        <v>0.0</v>
      </c>
      <c r="S12" s="21">
        <v>0.0</v>
      </c>
      <c r="T12" s="21">
        <f t="shared" si="6"/>
        <v>0</v>
      </c>
      <c r="U12" s="23">
        <f t="shared" si="7"/>
        <v>15996</v>
      </c>
      <c r="V12" s="23">
        <f t="shared" si="8"/>
        <v>15996</v>
      </c>
      <c r="W12" s="20" t="str">
        <f t="shared" si="9"/>
        <v>#DIV/0!</v>
      </c>
    </row>
    <row r="13" ht="14.25" customHeight="1">
      <c r="A13" s="26">
        <v>6.0000000032802E13</v>
      </c>
      <c r="B13" s="11" t="s">
        <v>46</v>
      </c>
      <c r="C13" s="12">
        <v>0.0</v>
      </c>
      <c r="D13" s="13">
        <v>8.34</v>
      </c>
      <c r="E13" s="14">
        <f t="shared" si="1"/>
        <v>0</v>
      </c>
      <c r="F13" s="15">
        <v>6487.0</v>
      </c>
      <c r="G13" s="15">
        <v>0.0</v>
      </c>
      <c r="H13" s="15">
        <f t="shared" si="11"/>
        <v>6487</v>
      </c>
      <c r="I13" s="15">
        <v>0.0</v>
      </c>
      <c r="J13" s="15">
        <v>0.0</v>
      </c>
      <c r="K13" s="17">
        <f t="shared" si="3"/>
        <v>6487</v>
      </c>
      <c r="L13" s="18">
        <f t="shared" si="4"/>
        <v>0</v>
      </c>
      <c r="M13" s="19">
        <f t="shared" si="10"/>
        <v>0</v>
      </c>
      <c r="N13" s="20" t="str">
        <f t="shared" si="5"/>
        <v>#DIV/0!</v>
      </c>
      <c r="O13" s="21">
        <v>0.0</v>
      </c>
      <c r="P13" s="21">
        <v>0.0</v>
      </c>
      <c r="Q13" s="21">
        <v>0.0</v>
      </c>
      <c r="R13" s="21">
        <v>0.0</v>
      </c>
      <c r="S13" s="21">
        <v>0.0</v>
      </c>
      <c r="T13" s="21">
        <f t="shared" si="6"/>
        <v>0</v>
      </c>
      <c r="U13" s="23">
        <f t="shared" si="7"/>
        <v>6487</v>
      </c>
      <c r="V13" s="23">
        <f t="shared" si="8"/>
        <v>6487</v>
      </c>
      <c r="W13" s="20" t="str">
        <f t="shared" si="9"/>
        <v>#DIV/0!</v>
      </c>
    </row>
    <row r="14" ht="14.25" customHeight="1">
      <c r="A14" s="11" t="s">
        <v>47</v>
      </c>
      <c r="B14" s="11" t="s">
        <v>48</v>
      </c>
      <c r="C14" s="12">
        <v>0.0</v>
      </c>
      <c r="D14" s="13">
        <v>7.3</v>
      </c>
      <c r="E14" s="14">
        <f t="shared" si="1"/>
        <v>0</v>
      </c>
      <c r="F14" s="15">
        <v>0.0</v>
      </c>
      <c r="G14" s="15">
        <v>0.0</v>
      </c>
      <c r="H14" s="15">
        <f t="shared" si="11"/>
        <v>0</v>
      </c>
      <c r="I14" s="15">
        <v>0.0</v>
      </c>
      <c r="J14" s="15">
        <v>0.0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str">
        <f t="shared" si="5"/>
        <v>#DIV/0!</v>
      </c>
      <c r="O14" s="21">
        <v>0.0</v>
      </c>
      <c r="P14" s="21">
        <v>0.0</v>
      </c>
      <c r="Q14" s="21">
        <v>0.0</v>
      </c>
      <c r="R14" s="21">
        <v>0.0</v>
      </c>
      <c r="S14" s="21">
        <v>0.0</v>
      </c>
      <c r="T14" s="21">
        <f t="shared" si="6"/>
        <v>0</v>
      </c>
      <c r="U14" s="23">
        <f t="shared" si="7"/>
        <v>0</v>
      </c>
      <c r="V14" s="23">
        <f t="shared" si="8"/>
        <v>0</v>
      </c>
      <c r="W14" s="20" t="str">
        <f t="shared" si="9"/>
        <v>#DIV/0!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11"/>
        <v>0</v>
      </c>
      <c r="I15" s="29">
        <v>0.0</v>
      </c>
      <c r="J15" s="15">
        <v>0.0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str">
        <f t="shared" si="5"/>
        <v>#DIV/0!</v>
      </c>
      <c r="O15" s="21">
        <v>0.0</v>
      </c>
      <c r="P15" s="21">
        <v>0.0</v>
      </c>
      <c r="Q15" s="21">
        <v>0.0</v>
      </c>
      <c r="R15" s="21">
        <v>0.0</v>
      </c>
      <c r="S15" s="21">
        <v>0.0</v>
      </c>
      <c r="T15" s="21">
        <f t="shared" si="6"/>
        <v>0</v>
      </c>
      <c r="U15" s="23">
        <f t="shared" si="7"/>
        <v>0</v>
      </c>
      <c r="V15" s="23">
        <f t="shared" si="8"/>
        <v>0</v>
      </c>
      <c r="W15" s="20" t="str">
        <f t="shared" si="9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11"/>
        <v>0</v>
      </c>
      <c r="I16" s="29">
        <v>0.0</v>
      </c>
      <c r="J16" s="15">
        <v>0.0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str">
        <f t="shared" si="5"/>
        <v>#DIV/0!</v>
      </c>
      <c r="O16" s="21">
        <v>0.0</v>
      </c>
      <c r="P16" s="21">
        <v>0.0</v>
      </c>
      <c r="Q16" s="21">
        <v>0.0</v>
      </c>
      <c r="R16" s="21">
        <v>0.0</v>
      </c>
      <c r="S16" s="21">
        <v>0.0</v>
      </c>
      <c r="T16" s="21">
        <f t="shared" si="6"/>
        <v>0</v>
      </c>
      <c r="U16" s="23">
        <f t="shared" si="7"/>
        <v>0</v>
      </c>
      <c r="V16" s="23">
        <f t="shared" si="8"/>
        <v>0</v>
      </c>
      <c r="W16" s="20" t="str">
        <f t="shared" si="9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11"/>
        <v>0</v>
      </c>
      <c r="I17" s="29">
        <v>0.0</v>
      </c>
      <c r="J17" s="15">
        <v>0.0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str">
        <f t="shared" si="5"/>
        <v>#DIV/0!</v>
      </c>
      <c r="O17" s="21">
        <v>0.0</v>
      </c>
      <c r="P17" s="21">
        <v>0.0</v>
      </c>
      <c r="Q17" s="21">
        <v>0.0</v>
      </c>
      <c r="R17" s="21">
        <v>0.0</v>
      </c>
      <c r="S17" s="21">
        <v>0.0</v>
      </c>
      <c r="T17" s="21">
        <f t="shared" si="6"/>
        <v>0</v>
      </c>
      <c r="U17" s="23">
        <f t="shared" si="7"/>
        <v>0</v>
      </c>
      <c r="V17" s="23">
        <f t="shared" si="8"/>
        <v>0</v>
      </c>
      <c r="W17" s="20" t="str">
        <f t="shared" si="9"/>
        <v>#DIV/0!</v>
      </c>
    </row>
    <row r="18" ht="14.25" customHeight="1">
      <c r="A18" s="11" t="s">
        <v>55</v>
      </c>
      <c r="B18" s="11" t="s">
        <v>56</v>
      </c>
      <c r="C18" s="12">
        <v>0.0</v>
      </c>
      <c r="D18" s="13">
        <v>1.16</v>
      </c>
      <c r="E18" s="12">
        <f t="shared" si="1"/>
        <v>0</v>
      </c>
      <c r="F18" s="15">
        <v>174610.0</v>
      </c>
      <c r="G18" s="15">
        <v>118310.0</v>
      </c>
      <c r="H18" s="15">
        <f t="shared" si="11"/>
        <v>292920</v>
      </c>
      <c r="I18" s="15">
        <v>300000.0</v>
      </c>
      <c r="J18" s="15">
        <v>0.0</v>
      </c>
      <c r="K18" s="17">
        <f t="shared" si="3"/>
        <v>292920</v>
      </c>
      <c r="L18" s="18">
        <f t="shared" si="4"/>
        <v>-300000</v>
      </c>
      <c r="M18" s="19">
        <f t="shared" si="10"/>
        <v>348000</v>
      </c>
      <c r="N18" s="20" t="str">
        <f t="shared" si="5"/>
        <v>#DIV/0!</v>
      </c>
      <c r="O18" s="21">
        <v>0.0</v>
      </c>
      <c r="P18" s="21">
        <v>0.0</v>
      </c>
      <c r="Q18" s="21">
        <v>0.0</v>
      </c>
      <c r="R18" s="21">
        <v>0.0</v>
      </c>
      <c r="S18" s="21">
        <v>0.0</v>
      </c>
      <c r="T18" s="21">
        <f t="shared" si="6"/>
        <v>0</v>
      </c>
      <c r="U18" s="23">
        <f t="shared" si="7"/>
        <v>592920</v>
      </c>
      <c r="V18" s="23">
        <f t="shared" si="8"/>
        <v>592920</v>
      </c>
      <c r="W18" s="20" t="str">
        <f t="shared" si="9"/>
        <v>#DIV/0!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11"/>
        <v>0</v>
      </c>
      <c r="I19" s="15">
        <v>0.0</v>
      </c>
      <c r="J19" s="15">
        <v>0.0</v>
      </c>
      <c r="K19" s="17">
        <f t="shared" si="3"/>
        <v>0</v>
      </c>
      <c r="L19" s="18">
        <f t="shared" si="4"/>
        <v>0</v>
      </c>
      <c r="M19" s="19">
        <f t="shared" si="10"/>
        <v>0</v>
      </c>
      <c r="N19" s="20" t="str">
        <f t="shared" si="5"/>
        <v>#DIV/0!</v>
      </c>
      <c r="O19" s="21">
        <v>0.0</v>
      </c>
      <c r="P19" s="21">
        <v>0.0</v>
      </c>
      <c r="Q19" s="21">
        <v>0.0</v>
      </c>
      <c r="R19" s="21">
        <v>0.0</v>
      </c>
      <c r="S19" s="21">
        <v>0.0</v>
      </c>
      <c r="T19" s="21">
        <f t="shared" si="6"/>
        <v>0</v>
      </c>
      <c r="U19" s="23">
        <f t="shared" si="7"/>
        <v>0</v>
      </c>
      <c r="V19" s="23">
        <f t="shared" si="8"/>
        <v>0</v>
      </c>
      <c r="W19" s="20" t="str">
        <f t="shared" si="9"/>
        <v>#DIV/0!</v>
      </c>
    </row>
    <row r="20" ht="14.25" customHeight="1">
      <c r="A20" s="30" t="s">
        <v>59</v>
      </c>
      <c r="B20" s="30"/>
      <c r="C20" s="31">
        <f>SUM(C3:C19)</f>
        <v>342621</v>
      </c>
      <c r="D20" s="32"/>
      <c r="E20" s="33">
        <f t="shared" ref="E20:M20" si="12">SUM(E3:E19)</f>
        <v>379783.8718</v>
      </c>
      <c r="F20" s="34">
        <f t="shared" si="12"/>
        <v>233808</v>
      </c>
      <c r="G20" s="34">
        <f t="shared" si="12"/>
        <v>118310</v>
      </c>
      <c r="H20" s="34">
        <f t="shared" si="12"/>
        <v>352118</v>
      </c>
      <c r="I20" s="45">
        <f t="shared" si="12"/>
        <v>642601</v>
      </c>
      <c r="J20" s="34">
        <f t="shared" si="12"/>
        <v>0</v>
      </c>
      <c r="K20" s="35">
        <f t="shared" si="12"/>
        <v>352118</v>
      </c>
      <c r="L20" s="36">
        <f t="shared" si="12"/>
        <v>-299980</v>
      </c>
      <c r="M20" s="36">
        <f t="shared" si="12"/>
        <v>727761.0112</v>
      </c>
      <c r="N20" s="20">
        <f t="shared" si="5"/>
        <v>1.91625044</v>
      </c>
      <c r="O20" s="21">
        <v>0.0</v>
      </c>
      <c r="P20" s="21">
        <v>0.0</v>
      </c>
      <c r="Q20" s="21">
        <v>0.0</v>
      </c>
      <c r="R20" s="21">
        <v>0.0</v>
      </c>
      <c r="S20" s="21">
        <v>0.0</v>
      </c>
      <c r="T20" s="21">
        <f t="shared" si="6"/>
        <v>0</v>
      </c>
      <c r="U20" s="23">
        <f t="shared" si="7"/>
        <v>994719</v>
      </c>
      <c r="V20" s="37"/>
    </row>
    <row r="21" ht="14.25" customHeight="1"/>
    <row r="22" ht="14.25" customHeight="1"/>
    <row r="23" ht="14.25" customHeight="1">
      <c r="M23" s="46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N3:N20 W3:W19">
    <cfRule type="cellIs" dxfId="0" priority="1" operator="between">
      <formula>0.8</formula>
      <formula>1</formula>
    </cfRule>
  </conditionalFormatting>
  <conditionalFormatting sqref="N3:N20 W3:W19">
    <cfRule type="cellIs" dxfId="1" priority="2" operator="lessThan">
      <formula>0.8</formula>
    </cfRule>
  </conditionalFormatting>
  <conditionalFormatting sqref="N3:N20 W3:W19">
    <cfRule type="cellIs" dxfId="2" priority="3" operator="greaterThan">
      <formula>1</formula>
    </cfRule>
  </conditionalFormatting>
  <conditionalFormatting sqref="N13">
    <cfRule type="cellIs" dxfId="0" priority="4" operator="between">
      <formula>0.8</formula>
      <formula>1</formula>
    </cfRule>
  </conditionalFormatting>
  <conditionalFormatting sqref="N13">
    <cfRule type="cellIs" dxfId="1" priority="5" operator="lessThan">
      <formula>0.8</formula>
    </cfRule>
  </conditionalFormatting>
  <conditionalFormatting sqref="N13">
    <cfRule type="cellIs" dxfId="2" priority="6" operator="greaterThan">
      <formula>1</formula>
    </cfRule>
  </conditionalFormatting>
  <conditionalFormatting sqref="W13">
    <cfRule type="cellIs" dxfId="0" priority="7" operator="between">
      <formula>0.8</formula>
      <formula>1</formula>
    </cfRule>
  </conditionalFormatting>
  <conditionalFormatting sqref="W13">
    <cfRule type="cellIs" dxfId="1" priority="8" operator="lessThan">
      <formula>0.8</formula>
    </cfRule>
  </conditionalFormatting>
  <conditionalFormatting sqref="W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43"/>
    <col customWidth="1" min="11" max="11" width="18.43"/>
    <col customWidth="1" min="12" max="13" width="16.71"/>
    <col customWidth="1" min="14" max="14" width="18.0"/>
    <col customWidth="1" min="15" max="19" width="12.43"/>
    <col customWidth="1" min="20" max="20" width="14.71"/>
    <col customWidth="1" min="21" max="21" width="11.43"/>
    <col customWidth="1" min="22" max="22" width="12.43"/>
    <col customWidth="1" min="23" max="26" width="10.71"/>
  </cols>
  <sheetData>
    <row r="1" ht="14.25" customHeight="1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ht="14.25" customHeight="1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84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ht="14.25" customHeight="1">
      <c r="A3" s="11" t="s">
        <v>26</v>
      </c>
      <c r="B3" s="11" t="s">
        <v>27</v>
      </c>
      <c r="C3" s="12">
        <v>387639.0</v>
      </c>
      <c r="D3" s="13">
        <v>2.892378058838126</v>
      </c>
      <c r="E3" s="14">
        <f t="shared" ref="E3:E19" si="1">C3*D3</f>
        <v>1121198.538</v>
      </c>
      <c r="F3" s="15">
        <v>0.0</v>
      </c>
      <c r="G3" s="15">
        <v>0.0</v>
      </c>
      <c r="H3" s="15">
        <f t="shared" ref="H3:H7" si="2">F3+G3</f>
        <v>0</v>
      </c>
      <c r="I3" s="16">
        <v>92091.0</v>
      </c>
      <c r="J3" s="15">
        <v>0.0</v>
      </c>
      <c r="K3" s="17">
        <f t="shared" ref="K3:K19" si="3">H3+J3</f>
        <v>0</v>
      </c>
      <c r="L3" s="18">
        <f t="shared" ref="L3:L19" si="4">C3-I3</f>
        <v>295548</v>
      </c>
      <c r="M3" s="19">
        <f>+I3*D3</f>
        <v>266361.9878</v>
      </c>
      <c r="N3" s="20">
        <f t="shared" ref="N3:N20" si="5">M3/E3</f>
        <v>0.2375689753</v>
      </c>
      <c r="O3" s="21">
        <v>0.0</v>
      </c>
      <c r="P3" s="21">
        <v>0.0</v>
      </c>
      <c r="Q3" s="21">
        <v>185000.0</v>
      </c>
      <c r="R3" s="21">
        <v>148000.0</v>
      </c>
      <c r="S3" s="21">
        <v>55500.0</v>
      </c>
      <c r="T3" s="21">
        <f t="shared" ref="T3:T20" si="6">O3+P3+Q3+R3+S3</f>
        <v>388500</v>
      </c>
      <c r="U3" s="23">
        <f t="shared" ref="U3:U20" si="7">I3+K3+T3</f>
        <v>480591</v>
      </c>
      <c r="V3" s="23">
        <f t="shared" ref="V3:V19" si="8">U3-C3</f>
        <v>92952</v>
      </c>
      <c r="W3" s="20">
        <f t="shared" ref="W3:W19" si="9">U3/C3</f>
        <v>1.239790114</v>
      </c>
    </row>
    <row r="4" ht="14.25" customHeight="1">
      <c r="A4" s="11" t="s">
        <v>28</v>
      </c>
      <c r="B4" s="11" t="s">
        <v>29</v>
      </c>
      <c r="C4" s="12">
        <v>0.0</v>
      </c>
      <c r="D4" s="13">
        <v>1.56</v>
      </c>
      <c r="E4" s="14">
        <f t="shared" si="1"/>
        <v>0</v>
      </c>
      <c r="F4" s="15">
        <v>0.0</v>
      </c>
      <c r="G4" s="15">
        <v>0.0</v>
      </c>
      <c r="H4" s="15">
        <f t="shared" si="2"/>
        <v>0</v>
      </c>
      <c r="I4" s="15">
        <v>0.0</v>
      </c>
      <c r="J4" s="15">
        <v>0.0</v>
      </c>
      <c r="K4" s="17">
        <f t="shared" si="3"/>
        <v>0</v>
      </c>
      <c r="L4" s="18">
        <f t="shared" si="4"/>
        <v>0</v>
      </c>
      <c r="M4" s="19">
        <f>D4*I4</f>
        <v>0</v>
      </c>
      <c r="N4" s="20" t="str">
        <f t="shared" si="5"/>
        <v>#DIV/0!</v>
      </c>
      <c r="O4" s="21">
        <v>0.0</v>
      </c>
      <c r="P4" s="21">
        <v>0.0</v>
      </c>
      <c r="Q4" s="21">
        <v>0.0</v>
      </c>
      <c r="R4" s="21">
        <v>0.0</v>
      </c>
      <c r="S4" s="21">
        <v>0.0</v>
      </c>
      <c r="T4" s="21">
        <f t="shared" si="6"/>
        <v>0</v>
      </c>
      <c r="U4" s="23">
        <f t="shared" si="7"/>
        <v>0</v>
      </c>
      <c r="V4" s="23">
        <f t="shared" si="8"/>
        <v>0</v>
      </c>
      <c r="W4" s="20" t="str">
        <f t="shared" si="9"/>
        <v>#DIV/0!</v>
      </c>
    </row>
    <row r="5" ht="14.25" customHeight="1">
      <c r="A5" s="11" t="s">
        <v>30</v>
      </c>
      <c r="B5" s="11" t="s">
        <v>31</v>
      </c>
      <c r="C5" s="12">
        <v>142621.0</v>
      </c>
      <c r="D5" s="13">
        <v>1.06</v>
      </c>
      <c r="E5" s="14">
        <f t="shared" si="1"/>
        <v>151178.26</v>
      </c>
      <c r="F5" s="15">
        <v>0.0</v>
      </c>
      <c r="G5" s="15">
        <v>0.0</v>
      </c>
      <c r="H5" s="15">
        <f t="shared" si="2"/>
        <v>0</v>
      </c>
      <c r="I5" s="15">
        <v>142621.0</v>
      </c>
      <c r="J5" s="15">
        <v>0.0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0.0</v>
      </c>
      <c r="P5" s="21">
        <v>0.0</v>
      </c>
      <c r="Q5" s="21">
        <v>0.0</v>
      </c>
      <c r="R5" s="24">
        <v>0.0</v>
      </c>
      <c r="S5" s="21">
        <v>0.0</v>
      </c>
      <c r="T5" s="21">
        <f t="shared" si="6"/>
        <v>0</v>
      </c>
      <c r="U5" s="23">
        <f t="shared" si="7"/>
        <v>142621</v>
      </c>
      <c r="V5" s="23">
        <f t="shared" si="8"/>
        <v>0</v>
      </c>
      <c r="W5" s="20">
        <f t="shared" si="9"/>
        <v>1</v>
      </c>
    </row>
    <row r="6" ht="14.25" customHeight="1">
      <c r="A6" s="11" t="s">
        <v>32</v>
      </c>
      <c r="B6" s="11" t="s">
        <v>33</v>
      </c>
      <c r="C6" s="12">
        <v>271604.0</v>
      </c>
      <c r="D6" s="13">
        <v>2.1696780588381257</v>
      </c>
      <c r="E6" s="12">
        <f t="shared" si="1"/>
        <v>589293.2395</v>
      </c>
      <c r="F6" s="15">
        <v>0.0</v>
      </c>
      <c r="G6" s="15">
        <v>0.0</v>
      </c>
      <c r="H6" s="15">
        <f t="shared" si="2"/>
        <v>0</v>
      </c>
      <c r="I6" s="15">
        <v>0.0</v>
      </c>
      <c r="J6" s="15">
        <v>0.0</v>
      </c>
      <c r="K6" s="17">
        <f t="shared" si="3"/>
        <v>0</v>
      </c>
      <c r="L6" s="18">
        <f t="shared" si="4"/>
        <v>271604</v>
      </c>
      <c r="M6" s="19">
        <f t="shared" si="10"/>
        <v>0</v>
      </c>
      <c r="N6" s="20">
        <f t="shared" si="5"/>
        <v>0</v>
      </c>
      <c r="O6" s="21">
        <v>0.0</v>
      </c>
      <c r="P6" s="21">
        <v>0.0</v>
      </c>
      <c r="Q6" s="21">
        <v>39000.0</v>
      </c>
      <c r="R6" s="24">
        <v>0.0</v>
      </c>
      <c r="S6" s="24">
        <v>0.0</v>
      </c>
      <c r="T6" s="21">
        <f t="shared" si="6"/>
        <v>39000</v>
      </c>
      <c r="U6" s="23">
        <f t="shared" si="7"/>
        <v>39000</v>
      </c>
      <c r="V6" s="23">
        <f t="shared" si="8"/>
        <v>-232604</v>
      </c>
      <c r="W6" s="20">
        <f t="shared" si="9"/>
        <v>0.1435914051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str">
        <f t="shared" si="5"/>
        <v>#DIV/0!</v>
      </c>
      <c r="O7" s="21">
        <v>0.0</v>
      </c>
      <c r="P7" s="21">
        <v>0.0</v>
      </c>
      <c r="Q7" s="21">
        <v>0.0</v>
      </c>
      <c r="R7" s="21">
        <v>0.0</v>
      </c>
      <c r="S7" s="21">
        <v>0.0</v>
      </c>
      <c r="T7" s="21">
        <f t="shared" si="6"/>
        <v>0</v>
      </c>
      <c r="U7" s="23">
        <f t="shared" si="7"/>
        <v>0</v>
      </c>
      <c r="V7" s="23">
        <f t="shared" si="8"/>
        <v>0</v>
      </c>
      <c r="W7" s="20" t="str">
        <f t="shared" si="9"/>
        <v>#DIV/0!</v>
      </c>
    </row>
    <row r="8" ht="14.25" customHeight="1">
      <c r="A8" s="11" t="s">
        <v>36</v>
      </c>
      <c r="B8" s="11" t="s">
        <v>37</v>
      </c>
      <c r="C8" s="12">
        <v>231500.0</v>
      </c>
      <c r="D8" s="13">
        <v>1.1430280588381259</v>
      </c>
      <c r="E8" s="14">
        <f t="shared" si="1"/>
        <v>264610.9956</v>
      </c>
      <c r="F8" s="15">
        <v>0.0</v>
      </c>
      <c r="G8" s="15">
        <v>0.0</v>
      </c>
      <c r="H8" s="15">
        <v>0.0</v>
      </c>
      <c r="I8" s="16">
        <v>199980.0</v>
      </c>
      <c r="J8" s="16">
        <v>0.0</v>
      </c>
      <c r="K8" s="17">
        <f t="shared" si="3"/>
        <v>0</v>
      </c>
      <c r="L8" s="18">
        <f t="shared" si="4"/>
        <v>31520</v>
      </c>
      <c r="M8" s="19">
        <f t="shared" si="10"/>
        <v>228582.7512</v>
      </c>
      <c r="N8" s="20">
        <f t="shared" si="5"/>
        <v>0.8638444924</v>
      </c>
      <c r="O8" s="21">
        <v>0.0</v>
      </c>
      <c r="P8" s="21">
        <v>0.0</v>
      </c>
      <c r="Q8" s="21">
        <v>31500.0</v>
      </c>
      <c r="R8" s="21">
        <v>0.0</v>
      </c>
      <c r="S8" s="21">
        <v>0.0</v>
      </c>
      <c r="T8" s="21">
        <f t="shared" si="6"/>
        <v>31500</v>
      </c>
      <c r="U8" s="23">
        <f t="shared" si="7"/>
        <v>231480</v>
      </c>
      <c r="V8" s="23">
        <f t="shared" si="8"/>
        <v>-20</v>
      </c>
      <c r="W8" s="20">
        <f t="shared" si="9"/>
        <v>0.9999136069</v>
      </c>
    </row>
    <row r="9" ht="14.25" customHeight="1">
      <c r="A9" s="11" t="s">
        <v>38</v>
      </c>
      <c r="B9" s="11" t="s">
        <v>39</v>
      </c>
      <c r="C9" s="12">
        <v>436500.0</v>
      </c>
      <c r="D9" s="13">
        <v>0.6342280588381257</v>
      </c>
      <c r="E9" s="14">
        <f t="shared" si="1"/>
        <v>276840.5477</v>
      </c>
      <c r="F9" s="15">
        <v>0.0</v>
      </c>
      <c r="G9" s="15">
        <v>0.0</v>
      </c>
      <c r="H9" s="15">
        <f t="shared" ref="H9:H19" si="11">F9+G9</f>
        <v>0</v>
      </c>
      <c r="I9" s="16">
        <v>0.0</v>
      </c>
      <c r="J9" s="15">
        <v>0.0</v>
      </c>
      <c r="K9" s="17">
        <f t="shared" si="3"/>
        <v>0</v>
      </c>
      <c r="L9" s="18">
        <f t="shared" si="4"/>
        <v>436500</v>
      </c>
      <c r="M9" s="19">
        <f t="shared" si="10"/>
        <v>0</v>
      </c>
      <c r="N9" s="20">
        <f t="shared" si="5"/>
        <v>0</v>
      </c>
      <c r="O9" s="21">
        <v>0.0</v>
      </c>
      <c r="P9" s="21">
        <v>0.0</v>
      </c>
      <c r="Q9" s="21">
        <v>425000.0</v>
      </c>
      <c r="R9" s="21">
        <v>528000.0</v>
      </c>
      <c r="S9" s="21">
        <v>0.0</v>
      </c>
      <c r="T9" s="21">
        <f t="shared" si="6"/>
        <v>953000</v>
      </c>
      <c r="U9" s="23">
        <f t="shared" si="7"/>
        <v>953000</v>
      </c>
      <c r="V9" s="23">
        <f t="shared" si="8"/>
        <v>516500</v>
      </c>
      <c r="W9" s="20">
        <f t="shared" si="9"/>
        <v>2.18327606</v>
      </c>
    </row>
    <row r="10" ht="14.25" customHeight="1">
      <c r="A10" s="11" t="s">
        <v>40</v>
      </c>
      <c r="B10" s="11" t="s">
        <v>41</v>
      </c>
      <c r="C10" s="12">
        <v>349200.0</v>
      </c>
      <c r="D10" s="13">
        <v>0.8935280588381259</v>
      </c>
      <c r="E10" s="12">
        <f t="shared" si="1"/>
        <v>312019.9981</v>
      </c>
      <c r="F10" s="16">
        <v>0.0</v>
      </c>
      <c r="G10" s="16">
        <v>0.0</v>
      </c>
      <c r="H10" s="15">
        <f t="shared" si="11"/>
        <v>0</v>
      </c>
      <c r="I10" s="15">
        <v>0.0</v>
      </c>
      <c r="J10" s="16">
        <v>0.0</v>
      </c>
      <c r="K10" s="17">
        <f t="shared" si="3"/>
        <v>0</v>
      </c>
      <c r="L10" s="18">
        <f t="shared" si="4"/>
        <v>349200</v>
      </c>
      <c r="M10" s="19">
        <f t="shared" si="10"/>
        <v>0</v>
      </c>
      <c r="N10" s="20">
        <f t="shared" si="5"/>
        <v>0</v>
      </c>
      <c r="O10" s="21">
        <v>0.0</v>
      </c>
      <c r="P10" s="21">
        <v>0.0</v>
      </c>
      <c r="Q10" s="21">
        <v>440000.0</v>
      </c>
      <c r="R10" s="21">
        <v>0.0</v>
      </c>
      <c r="S10" s="21">
        <v>0.0</v>
      </c>
      <c r="T10" s="21">
        <f t="shared" si="6"/>
        <v>440000</v>
      </c>
      <c r="U10" s="23">
        <f t="shared" si="7"/>
        <v>440000</v>
      </c>
      <c r="V10" s="23">
        <f t="shared" si="8"/>
        <v>90800</v>
      </c>
      <c r="W10" s="20">
        <f t="shared" si="9"/>
        <v>1.26002291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f t="shared" si="11"/>
        <v>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str">
        <f t="shared" si="5"/>
        <v>#DIV/0!</v>
      </c>
      <c r="O11" s="21">
        <v>0.0</v>
      </c>
      <c r="P11" s="21">
        <v>0.0</v>
      </c>
      <c r="Q11" s="21">
        <v>0.0</v>
      </c>
      <c r="R11" s="21">
        <v>0.0</v>
      </c>
      <c r="S11" s="21">
        <v>0.0</v>
      </c>
      <c r="T11" s="21">
        <f t="shared" si="6"/>
        <v>0</v>
      </c>
      <c r="U11" s="23">
        <f t="shared" si="7"/>
        <v>0</v>
      </c>
      <c r="V11" s="23">
        <f t="shared" si="8"/>
        <v>0</v>
      </c>
      <c r="W11" s="20" t="str">
        <f t="shared" si="9"/>
        <v>#DIV/0!</v>
      </c>
    </row>
    <row r="12" ht="14.25" customHeight="1">
      <c r="A12" s="11" t="s">
        <v>44</v>
      </c>
      <c r="B12" s="11" t="s">
        <v>45</v>
      </c>
      <c r="C12" s="12">
        <v>16000.0</v>
      </c>
      <c r="D12" s="13">
        <v>3.97</v>
      </c>
      <c r="E12" s="14">
        <f t="shared" si="1"/>
        <v>63520</v>
      </c>
      <c r="F12" s="15">
        <v>15996.0</v>
      </c>
      <c r="G12" s="15">
        <v>0.0</v>
      </c>
      <c r="H12" s="15">
        <f t="shared" si="11"/>
        <v>15996</v>
      </c>
      <c r="I12" s="15">
        <v>0.0</v>
      </c>
      <c r="J12" s="15">
        <v>0.0</v>
      </c>
      <c r="K12" s="17">
        <f t="shared" si="3"/>
        <v>15996</v>
      </c>
      <c r="L12" s="18">
        <f t="shared" si="4"/>
        <v>16000</v>
      </c>
      <c r="M12" s="19">
        <f t="shared" si="10"/>
        <v>0</v>
      </c>
      <c r="N12" s="20">
        <f t="shared" si="5"/>
        <v>0</v>
      </c>
      <c r="O12" s="21">
        <v>0.0</v>
      </c>
      <c r="P12" s="21">
        <v>0.0</v>
      </c>
      <c r="Q12" s="21">
        <v>0.0</v>
      </c>
      <c r="R12" s="21">
        <v>0.0</v>
      </c>
      <c r="S12" s="21">
        <v>0.0</v>
      </c>
      <c r="T12" s="21">
        <f t="shared" si="6"/>
        <v>0</v>
      </c>
      <c r="U12" s="23">
        <f t="shared" si="7"/>
        <v>15996</v>
      </c>
      <c r="V12" s="23">
        <f t="shared" si="8"/>
        <v>-4</v>
      </c>
      <c r="W12" s="20">
        <f t="shared" si="9"/>
        <v>0.99975</v>
      </c>
    </row>
    <row r="13" ht="14.25" customHeight="1">
      <c r="A13" s="26">
        <v>6.0000000032802E13</v>
      </c>
      <c r="B13" s="11" t="s">
        <v>46</v>
      </c>
      <c r="C13" s="12">
        <v>6500.0</v>
      </c>
      <c r="D13" s="13">
        <v>8.34</v>
      </c>
      <c r="E13" s="14">
        <f t="shared" si="1"/>
        <v>54210</v>
      </c>
      <c r="F13" s="15">
        <v>6487.0</v>
      </c>
      <c r="G13" s="15">
        <v>0.0</v>
      </c>
      <c r="H13" s="15">
        <f t="shared" si="11"/>
        <v>6487</v>
      </c>
      <c r="I13" s="15">
        <v>0.0</v>
      </c>
      <c r="J13" s="15">
        <v>0.0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0.0</v>
      </c>
      <c r="P13" s="21">
        <v>0.0</v>
      </c>
      <c r="Q13" s="21">
        <v>0.0</v>
      </c>
      <c r="R13" s="21">
        <v>0.0</v>
      </c>
      <c r="S13" s="21">
        <v>0.0</v>
      </c>
      <c r="T13" s="21">
        <f t="shared" si="6"/>
        <v>0</v>
      </c>
      <c r="U13" s="23">
        <f t="shared" si="7"/>
        <v>6487</v>
      </c>
      <c r="V13" s="23">
        <f t="shared" si="8"/>
        <v>-13</v>
      </c>
      <c r="W13" s="20">
        <f t="shared" si="9"/>
        <v>0.998</v>
      </c>
    </row>
    <row r="14" ht="14.25" customHeight="1">
      <c r="A14" s="11" t="s">
        <v>47</v>
      </c>
      <c r="B14" s="11" t="s">
        <v>48</v>
      </c>
      <c r="C14" s="12">
        <v>0.0</v>
      </c>
      <c r="D14" s="13">
        <v>7.3</v>
      </c>
      <c r="E14" s="14">
        <f t="shared" si="1"/>
        <v>0</v>
      </c>
      <c r="F14" s="15">
        <v>0.0</v>
      </c>
      <c r="G14" s="15">
        <v>0.0</v>
      </c>
      <c r="H14" s="15">
        <f t="shared" si="11"/>
        <v>0</v>
      </c>
      <c r="I14" s="15">
        <v>0.0</v>
      </c>
      <c r="J14" s="15">
        <v>0.0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str">
        <f t="shared" si="5"/>
        <v>#DIV/0!</v>
      </c>
      <c r="O14" s="21">
        <v>0.0</v>
      </c>
      <c r="P14" s="21">
        <v>0.0</v>
      </c>
      <c r="Q14" s="21">
        <v>0.0</v>
      </c>
      <c r="R14" s="21">
        <v>0.0</v>
      </c>
      <c r="S14" s="21">
        <v>0.0</v>
      </c>
      <c r="T14" s="21">
        <f t="shared" si="6"/>
        <v>0</v>
      </c>
      <c r="U14" s="23">
        <f t="shared" si="7"/>
        <v>0</v>
      </c>
      <c r="V14" s="23">
        <f t="shared" si="8"/>
        <v>0</v>
      </c>
      <c r="W14" s="20" t="str">
        <f t="shared" si="9"/>
        <v>#DIV/0!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11"/>
        <v>0</v>
      </c>
      <c r="I15" s="29">
        <v>0.0</v>
      </c>
      <c r="J15" s="15">
        <v>0.0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str">
        <f t="shared" si="5"/>
        <v>#DIV/0!</v>
      </c>
      <c r="O15" s="21">
        <v>0.0</v>
      </c>
      <c r="P15" s="21">
        <v>0.0</v>
      </c>
      <c r="Q15" s="21">
        <v>0.0</v>
      </c>
      <c r="R15" s="21">
        <v>0.0</v>
      </c>
      <c r="S15" s="21">
        <v>0.0</v>
      </c>
      <c r="T15" s="21">
        <f t="shared" si="6"/>
        <v>0</v>
      </c>
      <c r="U15" s="23">
        <f t="shared" si="7"/>
        <v>0</v>
      </c>
      <c r="V15" s="23">
        <f t="shared" si="8"/>
        <v>0</v>
      </c>
      <c r="W15" s="20" t="str">
        <f t="shared" si="9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11"/>
        <v>0</v>
      </c>
      <c r="I16" s="29">
        <v>0.0</v>
      </c>
      <c r="J16" s="15">
        <v>0.0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str">
        <f t="shared" si="5"/>
        <v>#DIV/0!</v>
      </c>
      <c r="O16" s="21">
        <v>0.0</v>
      </c>
      <c r="P16" s="21">
        <v>0.0</v>
      </c>
      <c r="Q16" s="21">
        <v>0.0</v>
      </c>
      <c r="R16" s="21">
        <v>0.0</v>
      </c>
      <c r="S16" s="21">
        <v>0.0</v>
      </c>
      <c r="T16" s="21">
        <f t="shared" si="6"/>
        <v>0</v>
      </c>
      <c r="U16" s="23">
        <f t="shared" si="7"/>
        <v>0</v>
      </c>
      <c r="V16" s="23">
        <f t="shared" si="8"/>
        <v>0</v>
      </c>
      <c r="W16" s="20" t="str">
        <f t="shared" si="9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11"/>
        <v>0</v>
      </c>
      <c r="I17" s="29">
        <v>0.0</v>
      </c>
      <c r="J17" s="15">
        <v>0.0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str">
        <f t="shared" si="5"/>
        <v>#DIV/0!</v>
      </c>
      <c r="O17" s="21">
        <v>0.0</v>
      </c>
      <c r="P17" s="21">
        <v>0.0</v>
      </c>
      <c r="Q17" s="21">
        <v>0.0</v>
      </c>
      <c r="R17" s="21">
        <v>0.0</v>
      </c>
      <c r="S17" s="21">
        <v>0.0</v>
      </c>
      <c r="T17" s="21">
        <f t="shared" si="6"/>
        <v>0</v>
      </c>
      <c r="U17" s="23">
        <f t="shared" si="7"/>
        <v>0</v>
      </c>
      <c r="V17" s="23">
        <f t="shared" si="8"/>
        <v>0</v>
      </c>
      <c r="W17" s="20" t="str">
        <f t="shared" si="9"/>
        <v>#DIV/0!</v>
      </c>
    </row>
    <row r="18" ht="14.25" customHeight="1">
      <c r="A18" s="11" t="s">
        <v>55</v>
      </c>
      <c r="B18" s="11" t="s">
        <v>56</v>
      </c>
      <c r="C18" s="12">
        <v>422547.0</v>
      </c>
      <c r="D18" s="13">
        <v>1.16</v>
      </c>
      <c r="E18" s="12">
        <f t="shared" si="1"/>
        <v>490154.52</v>
      </c>
      <c r="F18" s="15">
        <v>174610.0</v>
      </c>
      <c r="G18" s="15">
        <v>118310.0</v>
      </c>
      <c r="H18" s="15">
        <f t="shared" si="11"/>
        <v>292920</v>
      </c>
      <c r="I18" s="15">
        <v>300000.0</v>
      </c>
      <c r="J18" s="15">
        <v>0.0</v>
      </c>
      <c r="K18" s="17">
        <f t="shared" si="3"/>
        <v>292920</v>
      </c>
      <c r="L18" s="18">
        <f t="shared" si="4"/>
        <v>122547</v>
      </c>
      <c r="M18" s="19">
        <f t="shared" si="10"/>
        <v>348000</v>
      </c>
      <c r="N18" s="20">
        <f t="shared" si="5"/>
        <v>0.7099801916</v>
      </c>
      <c r="O18" s="21">
        <v>0.0</v>
      </c>
      <c r="P18" s="21">
        <v>0.0</v>
      </c>
      <c r="Q18" s="21">
        <v>0.0</v>
      </c>
      <c r="R18" s="21">
        <v>0.0</v>
      </c>
      <c r="S18" s="21">
        <v>0.0</v>
      </c>
      <c r="T18" s="21">
        <f t="shared" si="6"/>
        <v>0</v>
      </c>
      <c r="U18" s="23">
        <f t="shared" si="7"/>
        <v>592920</v>
      </c>
      <c r="V18" s="23">
        <f t="shared" si="8"/>
        <v>170373</v>
      </c>
      <c r="W18" s="20">
        <f t="shared" si="9"/>
        <v>1.403204851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11"/>
        <v>0</v>
      </c>
      <c r="I19" s="15">
        <v>0.0</v>
      </c>
      <c r="J19" s="15">
        <v>0.0</v>
      </c>
      <c r="K19" s="17">
        <f t="shared" si="3"/>
        <v>0</v>
      </c>
      <c r="L19" s="18">
        <f t="shared" si="4"/>
        <v>0</v>
      </c>
      <c r="M19" s="19">
        <f t="shared" si="10"/>
        <v>0</v>
      </c>
      <c r="N19" s="20" t="str">
        <f t="shared" si="5"/>
        <v>#DIV/0!</v>
      </c>
      <c r="O19" s="21">
        <v>0.0</v>
      </c>
      <c r="P19" s="21">
        <v>0.0</v>
      </c>
      <c r="Q19" s="21">
        <v>0.0</v>
      </c>
      <c r="R19" s="21">
        <v>0.0</v>
      </c>
      <c r="S19" s="21">
        <v>0.0</v>
      </c>
      <c r="T19" s="21">
        <f t="shared" si="6"/>
        <v>0</v>
      </c>
      <c r="U19" s="23">
        <f t="shared" si="7"/>
        <v>0</v>
      </c>
      <c r="V19" s="23">
        <f t="shared" si="8"/>
        <v>0</v>
      </c>
      <c r="W19" s="20" t="str">
        <f t="shared" si="9"/>
        <v>#DIV/0!</v>
      </c>
    </row>
    <row r="20" ht="14.25" customHeight="1">
      <c r="A20" s="30" t="s">
        <v>59</v>
      </c>
      <c r="B20" s="30"/>
      <c r="C20" s="31">
        <f>SUM(C3:C19)</f>
        <v>2264111</v>
      </c>
      <c r="D20" s="32"/>
      <c r="E20" s="33">
        <f t="shared" ref="E20:M20" si="12">SUM(E3:E19)</f>
        <v>3323026.099</v>
      </c>
      <c r="F20" s="34">
        <f t="shared" si="12"/>
        <v>197093</v>
      </c>
      <c r="G20" s="34">
        <f t="shared" si="12"/>
        <v>118310</v>
      </c>
      <c r="H20" s="34">
        <f t="shared" si="12"/>
        <v>315403</v>
      </c>
      <c r="I20" s="45">
        <f t="shared" si="12"/>
        <v>734692</v>
      </c>
      <c r="J20" s="34">
        <f t="shared" si="12"/>
        <v>0</v>
      </c>
      <c r="K20" s="35">
        <f t="shared" si="12"/>
        <v>315403</v>
      </c>
      <c r="L20" s="36">
        <f t="shared" si="12"/>
        <v>1529419</v>
      </c>
      <c r="M20" s="36">
        <f t="shared" si="12"/>
        <v>994122.999</v>
      </c>
      <c r="N20" s="20">
        <f t="shared" si="5"/>
        <v>0.2991619594</v>
      </c>
      <c r="O20" s="21">
        <v>0.0</v>
      </c>
      <c r="P20" s="21">
        <v>0.0</v>
      </c>
      <c r="Q20" s="21">
        <v>0.0</v>
      </c>
      <c r="R20" s="21">
        <v>0.0</v>
      </c>
      <c r="S20" s="21">
        <v>0.0</v>
      </c>
      <c r="T20" s="21">
        <f t="shared" si="6"/>
        <v>0</v>
      </c>
      <c r="U20" s="23">
        <f t="shared" si="7"/>
        <v>1050095</v>
      </c>
      <c r="V20" s="37"/>
    </row>
    <row r="21" ht="14.25" customHeight="1"/>
    <row r="22" ht="14.25" customHeight="1"/>
    <row r="23" ht="14.25" customHeight="1">
      <c r="M23" s="46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N3:N20 W3:W19">
    <cfRule type="cellIs" dxfId="0" priority="1" operator="between">
      <formula>0.8</formula>
      <formula>1</formula>
    </cfRule>
  </conditionalFormatting>
  <conditionalFormatting sqref="N3:N20 W3:W19">
    <cfRule type="cellIs" dxfId="1" priority="2" operator="lessThan">
      <formula>0.8</formula>
    </cfRule>
  </conditionalFormatting>
  <conditionalFormatting sqref="N3:N20 W3:W19">
    <cfRule type="cellIs" dxfId="2" priority="3" operator="greaterThan">
      <formula>1</formula>
    </cfRule>
  </conditionalFormatting>
  <conditionalFormatting sqref="N13">
    <cfRule type="cellIs" dxfId="0" priority="4" operator="between">
      <formula>0.8</formula>
      <formula>1</formula>
    </cfRule>
  </conditionalFormatting>
  <conditionalFormatting sqref="N13">
    <cfRule type="cellIs" dxfId="1" priority="5" operator="lessThan">
      <formula>0.8</formula>
    </cfRule>
  </conditionalFormatting>
  <conditionalFormatting sqref="N13">
    <cfRule type="cellIs" dxfId="2" priority="6" operator="greaterThan">
      <formula>1</formula>
    </cfRule>
  </conditionalFormatting>
  <conditionalFormatting sqref="W13">
    <cfRule type="cellIs" dxfId="0" priority="7" operator="between">
      <formula>0.8</formula>
      <formula>1</formula>
    </cfRule>
  </conditionalFormatting>
  <conditionalFormatting sqref="W13">
    <cfRule type="cellIs" dxfId="1" priority="8" operator="lessThan">
      <formula>0.8</formula>
    </cfRule>
  </conditionalFormatting>
  <conditionalFormatting sqref="W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43"/>
    <col customWidth="1" min="11" max="11" width="18.43"/>
    <col customWidth="1" min="12" max="13" width="16.71"/>
    <col customWidth="1" min="14" max="14" width="18.0"/>
    <col customWidth="1" min="15" max="19" width="12.43"/>
    <col customWidth="1" min="20" max="20" width="14.71"/>
    <col customWidth="1" min="21" max="21" width="11.43"/>
    <col customWidth="1" min="22" max="22" width="12.43"/>
    <col customWidth="1" min="23" max="26" width="10.71"/>
  </cols>
  <sheetData>
    <row r="1" ht="14.25" customHeight="1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ht="14.25" customHeight="1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85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ht="14.25" customHeight="1">
      <c r="A3" s="11" t="s">
        <v>26</v>
      </c>
      <c r="B3" s="11" t="s">
        <v>27</v>
      </c>
      <c r="C3" s="12">
        <v>387639.0</v>
      </c>
      <c r="D3" s="13">
        <v>2.892378058838126</v>
      </c>
      <c r="E3" s="14">
        <f t="shared" ref="E3:E19" si="1">C3*D3</f>
        <v>1121198.538</v>
      </c>
      <c r="F3" s="15">
        <v>0.0</v>
      </c>
      <c r="G3" s="15">
        <v>0.0</v>
      </c>
      <c r="H3" s="15">
        <f t="shared" ref="H3:H7" si="2">F3+G3</f>
        <v>0</v>
      </c>
      <c r="I3" s="16">
        <v>129061.0</v>
      </c>
      <c r="J3" s="15">
        <v>74144.0</v>
      </c>
      <c r="K3" s="17">
        <f t="shared" ref="K3:K19" si="3">H3+J3</f>
        <v>74144</v>
      </c>
      <c r="L3" s="18">
        <f t="shared" ref="L3:L19" si="4">C3-I3</f>
        <v>258578</v>
      </c>
      <c r="M3" s="19">
        <f>+I3*D3</f>
        <v>373293.2047</v>
      </c>
      <c r="N3" s="20">
        <f t="shared" ref="N3:N20" si="5">M3/E3</f>
        <v>0.3329412159</v>
      </c>
      <c r="O3" s="21">
        <v>0.0</v>
      </c>
      <c r="P3" s="21">
        <v>0.0</v>
      </c>
      <c r="Q3" s="21">
        <v>185000.0</v>
      </c>
      <c r="R3" s="21">
        <v>148000.0</v>
      </c>
      <c r="S3" s="21">
        <v>55500.0</v>
      </c>
      <c r="T3" s="21">
        <f t="shared" ref="T3:T20" si="6">O3+P3+Q3+R3+S3</f>
        <v>388500</v>
      </c>
      <c r="U3" s="23">
        <f t="shared" ref="U3:U20" si="7">I3+K3+T3</f>
        <v>591705</v>
      </c>
      <c r="V3" s="23">
        <f t="shared" ref="V3:V19" si="8">U3-C3</f>
        <v>204066</v>
      </c>
      <c r="W3" s="20">
        <f t="shared" ref="W3:W19" si="9">U3/C3</f>
        <v>1.526433099</v>
      </c>
    </row>
    <row r="4" ht="14.25" customHeight="1">
      <c r="A4" s="11" t="s">
        <v>28</v>
      </c>
      <c r="B4" s="11" t="s">
        <v>29</v>
      </c>
      <c r="C4" s="12">
        <v>0.0</v>
      </c>
      <c r="D4" s="13">
        <v>1.56</v>
      </c>
      <c r="E4" s="14">
        <f t="shared" si="1"/>
        <v>0</v>
      </c>
      <c r="F4" s="15">
        <v>0.0</v>
      </c>
      <c r="G4" s="15">
        <v>0.0</v>
      </c>
      <c r="H4" s="15">
        <f t="shared" si="2"/>
        <v>0</v>
      </c>
      <c r="I4" s="15">
        <v>0.0</v>
      </c>
      <c r="J4" s="15">
        <v>0.0</v>
      </c>
      <c r="K4" s="17">
        <f t="shared" si="3"/>
        <v>0</v>
      </c>
      <c r="L4" s="18">
        <f t="shared" si="4"/>
        <v>0</v>
      </c>
      <c r="M4" s="19">
        <f>D4*I4</f>
        <v>0</v>
      </c>
      <c r="N4" s="20" t="str">
        <f t="shared" si="5"/>
        <v>#DIV/0!</v>
      </c>
      <c r="O4" s="21">
        <v>0.0</v>
      </c>
      <c r="P4" s="21">
        <v>0.0</v>
      </c>
      <c r="Q4" s="21">
        <v>0.0</v>
      </c>
      <c r="R4" s="21">
        <v>0.0</v>
      </c>
      <c r="S4" s="21">
        <v>0.0</v>
      </c>
      <c r="T4" s="21">
        <f t="shared" si="6"/>
        <v>0</v>
      </c>
      <c r="U4" s="23">
        <f t="shared" si="7"/>
        <v>0</v>
      </c>
      <c r="V4" s="23">
        <f t="shared" si="8"/>
        <v>0</v>
      </c>
      <c r="W4" s="20" t="str">
        <f t="shared" si="9"/>
        <v>#DIV/0!</v>
      </c>
    </row>
    <row r="5" ht="14.25" customHeight="1">
      <c r="A5" s="11" t="s">
        <v>30</v>
      </c>
      <c r="B5" s="11" t="s">
        <v>31</v>
      </c>
      <c r="C5" s="12">
        <v>142621.0</v>
      </c>
      <c r="D5" s="13">
        <v>1.06</v>
      </c>
      <c r="E5" s="14">
        <f t="shared" si="1"/>
        <v>151178.26</v>
      </c>
      <c r="F5" s="15">
        <v>0.0</v>
      </c>
      <c r="G5" s="15">
        <v>0.0</v>
      </c>
      <c r="H5" s="15">
        <f t="shared" si="2"/>
        <v>0</v>
      </c>
      <c r="I5" s="15">
        <v>142621.0</v>
      </c>
      <c r="J5" s="15">
        <v>0.0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0.0</v>
      </c>
      <c r="P5" s="21">
        <v>0.0</v>
      </c>
      <c r="Q5" s="21">
        <v>0.0</v>
      </c>
      <c r="R5" s="24">
        <v>0.0</v>
      </c>
      <c r="S5" s="21">
        <v>0.0</v>
      </c>
      <c r="T5" s="21">
        <f t="shared" si="6"/>
        <v>0</v>
      </c>
      <c r="U5" s="23">
        <f t="shared" si="7"/>
        <v>142621</v>
      </c>
      <c r="V5" s="23">
        <f t="shared" si="8"/>
        <v>0</v>
      </c>
      <c r="W5" s="20">
        <f t="shared" si="9"/>
        <v>1</v>
      </c>
    </row>
    <row r="6" ht="14.25" customHeight="1">
      <c r="A6" s="11" t="s">
        <v>32</v>
      </c>
      <c r="B6" s="11" t="s">
        <v>33</v>
      </c>
      <c r="C6" s="12">
        <v>271604.0</v>
      </c>
      <c r="D6" s="13">
        <v>2.1696780588381257</v>
      </c>
      <c r="E6" s="12">
        <f t="shared" si="1"/>
        <v>589293.2395</v>
      </c>
      <c r="F6" s="15">
        <v>0.0</v>
      </c>
      <c r="G6" s="15">
        <v>0.0</v>
      </c>
      <c r="H6" s="15">
        <f t="shared" si="2"/>
        <v>0</v>
      </c>
      <c r="I6" s="15">
        <v>0.0</v>
      </c>
      <c r="J6" s="15">
        <v>39048.0</v>
      </c>
      <c r="K6" s="17">
        <f t="shared" si="3"/>
        <v>39048</v>
      </c>
      <c r="L6" s="18">
        <f t="shared" si="4"/>
        <v>271604</v>
      </c>
      <c r="M6" s="19">
        <f t="shared" si="10"/>
        <v>0</v>
      </c>
      <c r="N6" s="20">
        <f t="shared" si="5"/>
        <v>0</v>
      </c>
      <c r="O6" s="21">
        <v>0.0</v>
      </c>
      <c r="P6" s="21">
        <v>0.0</v>
      </c>
      <c r="Q6" s="21">
        <v>39000.0</v>
      </c>
      <c r="R6" s="24">
        <v>0.0</v>
      </c>
      <c r="S6" s="24">
        <v>0.0</v>
      </c>
      <c r="T6" s="21">
        <f t="shared" si="6"/>
        <v>39000</v>
      </c>
      <c r="U6" s="23">
        <f t="shared" si="7"/>
        <v>78048</v>
      </c>
      <c r="V6" s="23">
        <f t="shared" si="8"/>
        <v>-193556</v>
      </c>
      <c r="W6" s="20">
        <f t="shared" si="9"/>
        <v>0.2873595382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str">
        <f t="shared" si="5"/>
        <v>#DIV/0!</v>
      </c>
      <c r="O7" s="21">
        <v>0.0</v>
      </c>
      <c r="P7" s="21">
        <v>0.0</v>
      </c>
      <c r="Q7" s="21">
        <v>0.0</v>
      </c>
      <c r="R7" s="21">
        <v>0.0</v>
      </c>
      <c r="S7" s="21">
        <v>0.0</v>
      </c>
      <c r="T7" s="21">
        <f t="shared" si="6"/>
        <v>0</v>
      </c>
      <c r="U7" s="23">
        <f t="shared" si="7"/>
        <v>0</v>
      </c>
      <c r="V7" s="23">
        <f t="shared" si="8"/>
        <v>0</v>
      </c>
      <c r="W7" s="20" t="str">
        <f t="shared" si="9"/>
        <v>#DIV/0!</v>
      </c>
    </row>
    <row r="8" ht="14.25" customHeight="1">
      <c r="A8" s="11" t="s">
        <v>36</v>
      </c>
      <c r="B8" s="11" t="s">
        <v>37</v>
      </c>
      <c r="C8" s="12">
        <v>231500.0</v>
      </c>
      <c r="D8" s="13">
        <v>1.1430280588381259</v>
      </c>
      <c r="E8" s="14">
        <f t="shared" si="1"/>
        <v>264610.9956</v>
      </c>
      <c r="F8" s="15">
        <v>0.0</v>
      </c>
      <c r="G8" s="15">
        <v>0.0</v>
      </c>
      <c r="H8" s="15">
        <v>0.0</v>
      </c>
      <c r="I8" s="16">
        <v>199980.0</v>
      </c>
      <c r="J8" s="16">
        <v>31334.0</v>
      </c>
      <c r="K8" s="17">
        <f t="shared" si="3"/>
        <v>31334</v>
      </c>
      <c r="L8" s="18">
        <f t="shared" si="4"/>
        <v>31520</v>
      </c>
      <c r="M8" s="19">
        <f t="shared" si="10"/>
        <v>228582.7512</v>
      </c>
      <c r="N8" s="20">
        <f t="shared" si="5"/>
        <v>0.8638444924</v>
      </c>
      <c r="O8" s="21">
        <v>0.0</v>
      </c>
      <c r="P8" s="21">
        <v>0.0</v>
      </c>
      <c r="Q8" s="21">
        <v>31500.0</v>
      </c>
      <c r="R8" s="21">
        <v>0.0</v>
      </c>
      <c r="S8" s="21">
        <v>0.0</v>
      </c>
      <c r="T8" s="21">
        <f t="shared" si="6"/>
        <v>31500</v>
      </c>
      <c r="U8" s="23">
        <f t="shared" si="7"/>
        <v>262814</v>
      </c>
      <c r="V8" s="23">
        <f t="shared" si="8"/>
        <v>31314</v>
      </c>
      <c r="W8" s="20">
        <f t="shared" si="9"/>
        <v>1.135265659</v>
      </c>
    </row>
    <row r="9" ht="14.25" customHeight="1">
      <c r="A9" s="11" t="s">
        <v>38</v>
      </c>
      <c r="B9" s="11" t="s">
        <v>39</v>
      </c>
      <c r="C9" s="12">
        <v>436500.0</v>
      </c>
      <c r="D9" s="13">
        <v>0.6342280588381257</v>
      </c>
      <c r="E9" s="14">
        <f t="shared" si="1"/>
        <v>276840.5477</v>
      </c>
      <c r="F9" s="15">
        <v>0.0</v>
      </c>
      <c r="G9" s="15">
        <v>33095.0</v>
      </c>
      <c r="H9" s="15">
        <f t="shared" ref="H9:H19" si="11">F9+G9</f>
        <v>33095</v>
      </c>
      <c r="I9" s="16">
        <v>170207.0</v>
      </c>
      <c r="J9" s="15">
        <v>135000.0</v>
      </c>
      <c r="K9" s="17">
        <f t="shared" si="3"/>
        <v>168095</v>
      </c>
      <c r="L9" s="18">
        <f t="shared" si="4"/>
        <v>266293</v>
      </c>
      <c r="M9" s="19">
        <f t="shared" si="10"/>
        <v>107950.0552</v>
      </c>
      <c r="N9" s="20">
        <f t="shared" si="5"/>
        <v>0.3899358534</v>
      </c>
      <c r="O9" s="21">
        <v>0.0</v>
      </c>
      <c r="P9" s="21">
        <v>0.0</v>
      </c>
      <c r="Q9" s="21">
        <v>425000.0</v>
      </c>
      <c r="R9" s="21">
        <v>528000.0</v>
      </c>
      <c r="S9" s="21">
        <v>0.0</v>
      </c>
      <c r="T9" s="21">
        <f t="shared" si="6"/>
        <v>953000</v>
      </c>
      <c r="U9" s="23">
        <f t="shared" si="7"/>
        <v>1291302</v>
      </c>
      <c r="V9" s="23">
        <f t="shared" si="8"/>
        <v>854802</v>
      </c>
      <c r="W9" s="20">
        <f t="shared" si="9"/>
        <v>2.958309278</v>
      </c>
    </row>
    <row r="10" ht="14.25" customHeight="1">
      <c r="A10" s="11" t="s">
        <v>40</v>
      </c>
      <c r="B10" s="11" t="s">
        <v>41</v>
      </c>
      <c r="C10" s="12">
        <v>349200.0</v>
      </c>
      <c r="D10" s="13">
        <v>0.8935280588381259</v>
      </c>
      <c r="E10" s="12">
        <f t="shared" si="1"/>
        <v>312019.9981</v>
      </c>
      <c r="F10" s="16">
        <v>0.0</v>
      </c>
      <c r="G10" s="16">
        <v>0.0</v>
      </c>
      <c r="H10" s="15">
        <f t="shared" si="11"/>
        <v>0</v>
      </c>
      <c r="I10" s="15">
        <v>39906.0</v>
      </c>
      <c r="J10" s="16">
        <v>84457.0</v>
      </c>
      <c r="K10" s="17">
        <f t="shared" si="3"/>
        <v>84457</v>
      </c>
      <c r="L10" s="18">
        <f t="shared" si="4"/>
        <v>309294</v>
      </c>
      <c r="M10" s="19">
        <f t="shared" si="10"/>
        <v>35657.13072</v>
      </c>
      <c r="N10" s="20">
        <f t="shared" si="5"/>
        <v>0.1142783505</v>
      </c>
      <c r="O10" s="21">
        <v>0.0</v>
      </c>
      <c r="P10" s="21">
        <v>0.0</v>
      </c>
      <c r="Q10" s="21">
        <v>440000.0</v>
      </c>
      <c r="R10" s="21">
        <v>0.0</v>
      </c>
      <c r="S10" s="21">
        <v>0.0</v>
      </c>
      <c r="T10" s="21">
        <f t="shared" si="6"/>
        <v>440000</v>
      </c>
      <c r="U10" s="23">
        <f t="shared" si="7"/>
        <v>564363</v>
      </c>
      <c r="V10" s="23">
        <f t="shared" si="8"/>
        <v>215163</v>
      </c>
      <c r="W10" s="20">
        <f t="shared" si="9"/>
        <v>1.616159794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f t="shared" si="11"/>
        <v>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str">
        <f t="shared" si="5"/>
        <v>#DIV/0!</v>
      </c>
      <c r="O11" s="21">
        <v>0.0</v>
      </c>
      <c r="P11" s="21">
        <v>0.0</v>
      </c>
      <c r="Q11" s="21">
        <v>0.0</v>
      </c>
      <c r="R11" s="21">
        <v>0.0</v>
      </c>
      <c r="S11" s="21">
        <v>0.0</v>
      </c>
      <c r="T11" s="21">
        <f t="shared" si="6"/>
        <v>0</v>
      </c>
      <c r="U11" s="23">
        <f t="shared" si="7"/>
        <v>0</v>
      </c>
      <c r="V11" s="23">
        <f t="shared" si="8"/>
        <v>0</v>
      </c>
      <c r="W11" s="20" t="str">
        <f t="shared" si="9"/>
        <v>#DIV/0!</v>
      </c>
    </row>
    <row r="12" ht="14.25" customHeight="1">
      <c r="A12" s="11" t="s">
        <v>44</v>
      </c>
      <c r="B12" s="11" t="s">
        <v>45</v>
      </c>
      <c r="C12" s="12">
        <v>16000.0</v>
      </c>
      <c r="D12" s="13">
        <v>3.97</v>
      </c>
      <c r="E12" s="14">
        <f t="shared" si="1"/>
        <v>63520</v>
      </c>
      <c r="F12" s="15">
        <v>15996.0</v>
      </c>
      <c r="G12" s="15">
        <v>0.0</v>
      </c>
      <c r="H12" s="15">
        <f t="shared" si="11"/>
        <v>15996</v>
      </c>
      <c r="I12" s="15">
        <v>0.0</v>
      </c>
      <c r="J12" s="15">
        <v>0.0</v>
      </c>
      <c r="K12" s="17">
        <f t="shared" si="3"/>
        <v>15996</v>
      </c>
      <c r="L12" s="18">
        <f t="shared" si="4"/>
        <v>16000</v>
      </c>
      <c r="M12" s="19">
        <f t="shared" si="10"/>
        <v>0</v>
      </c>
      <c r="N12" s="20">
        <f t="shared" si="5"/>
        <v>0</v>
      </c>
      <c r="O12" s="21">
        <v>0.0</v>
      </c>
      <c r="P12" s="21">
        <v>0.0</v>
      </c>
      <c r="Q12" s="21">
        <v>0.0</v>
      </c>
      <c r="R12" s="21">
        <v>0.0</v>
      </c>
      <c r="S12" s="21">
        <v>0.0</v>
      </c>
      <c r="T12" s="21">
        <f t="shared" si="6"/>
        <v>0</v>
      </c>
      <c r="U12" s="23">
        <f t="shared" si="7"/>
        <v>15996</v>
      </c>
      <c r="V12" s="23">
        <f t="shared" si="8"/>
        <v>-4</v>
      </c>
      <c r="W12" s="20">
        <f t="shared" si="9"/>
        <v>0.99975</v>
      </c>
    </row>
    <row r="13" ht="14.25" customHeight="1">
      <c r="A13" s="26">
        <v>6.0000000032802E13</v>
      </c>
      <c r="B13" s="11" t="s">
        <v>46</v>
      </c>
      <c r="C13" s="12">
        <v>6500.0</v>
      </c>
      <c r="D13" s="13">
        <v>8.34</v>
      </c>
      <c r="E13" s="14">
        <f t="shared" si="1"/>
        <v>54210</v>
      </c>
      <c r="F13" s="15">
        <v>6487.0</v>
      </c>
      <c r="G13" s="15">
        <v>0.0</v>
      </c>
      <c r="H13" s="15">
        <f t="shared" si="11"/>
        <v>6487</v>
      </c>
      <c r="I13" s="15">
        <v>0.0</v>
      </c>
      <c r="J13" s="15">
        <v>0.0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0.0</v>
      </c>
      <c r="P13" s="21">
        <v>0.0</v>
      </c>
      <c r="Q13" s="21">
        <v>0.0</v>
      </c>
      <c r="R13" s="21">
        <v>0.0</v>
      </c>
      <c r="S13" s="21">
        <v>0.0</v>
      </c>
      <c r="T13" s="21">
        <f t="shared" si="6"/>
        <v>0</v>
      </c>
      <c r="U13" s="23">
        <f t="shared" si="7"/>
        <v>6487</v>
      </c>
      <c r="V13" s="23">
        <f t="shared" si="8"/>
        <v>-13</v>
      </c>
      <c r="W13" s="20">
        <f t="shared" si="9"/>
        <v>0.998</v>
      </c>
    </row>
    <row r="14" ht="14.25" customHeight="1">
      <c r="A14" s="11" t="s">
        <v>47</v>
      </c>
      <c r="B14" s="11" t="s">
        <v>48</v>
      </c>
      <c r="C14" s="12">
        <v>0.0</v>
      </c>
      <c r="D14" s="13">
        <v>7.3</v>
      </c>
      <c r="E14" s="14">
        <f t="shared" si="1"/>
        <v>0</v>
      </c>
      <c r="F14" s="15">
        <v>0.0</v>
      </c>
      <c r="G14" s="15">
        <v>0.0</v>
      </c>
      <c r="H14" s="15">
        <f t="shared" si="11"/>
        <v>0</v>
      </c>
      <c r="I14" s="15">
        <v>0.0</v>
      </c>
      <c r="J14" s="15">
        <v>0.0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str">
        <f t="shared" si="5"/>
        <v>#DIV/0!</v>
      </c>
      <c r="O14" s="21">
        <v>0.0</v>
      </c>
      <c r="P14" s="21">
        <v>0.0</v>
      </c>
      <c r="Q14" s="21">
        <v>0.0</v>
      </c>
      <c r="R14" s="21">
        <v>0.0</v>
      </c>
      <c r="S14" s="21">
        <v>0.0</v>
      </c>
      <c r="T14" s="21">
        <f t="shared" si="6"/>
        <v>0</v>
      </c>
      <c r="U14" s="23">
        <f t="shared" si="7"/>
        <v>0</v>
      </c>
      <c r="V14" s="23">
        <f t="shared" si="8"/>
        <v>0</v>
      </c>
      <c r="W14" s="20" t="str">
        <f t="shared" si="9"/>
        <v>#DIV/0!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11"/>
        <v>0</v>
      </c>
      <c r="I15" s="29">
        <v>0.0</v>
      </c>
      <c r="J15" s="15">
        <v>0.0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str">
        <f t="shared" si="5"/>
        <v>#DIV/0!</v>
      </c>
      <c r="O15" s="21">
        <v>0.0</v>
      </c>
      <c r="P15" s="21">
        <v>0.0</v>
      </c>
      <c r="Q15" s="21">
        <v>0.0</v>
      </c>
      <c r="R15" s="21">
        <v>0.0</v>
      </c>
      <c r="S15" s="21">
        <v>0.0</v>
      </c>
      <c r="T15" s="21">
        <f t="shared" si="6"/>
        <v>0</v>
      </c>
      <c r="U15" s="23">
        <f t="shared" si="7"/>
        <v>0</v>
      </c>
      <c r="V15" s="23">
        <f t="shared" si="8"/>
        <v>0</v>
      </c>
      <c r="W15" s="20" t="str">
        <f t="shared" si="9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11"/>
        <v>0</v>
      </c>
      <c r="I16" s="29">
        <v>0.0</v>
      </c>
      <c r="J16" s="15">
        <v>0.0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str">
        <f t="shared" si="5"/>
        <v>#DIV/0!</v>
      </c>
      <c r="O16" s="21">
        <v>0.0</v>
      </c>
      <c r="P16" s="21">
        <v>0.0</v>
      </c>
      <c r="Q16" s="21">
        <v>0.0</v>
      </c>
      <c r="R16" s="21">
        <v>0.0</v>
      </c>
      <c r="S16" s="21">
        <v>0.0</v>
      </c>
      <c r="T16" s="21">
        <f t="shared" si="6"/>
        <v>0</v>
      </c>
      <c r="U16" s="23">
        <f t="shared" si="7"/>
        <v>0</v>
      </c>
      <c r="V16" s="23">
        <f t="shared" si="8"/>
        <v>0</v>
      </c>
      <c r="W16" s="20" t="str">
        <f t="shared" si="9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11"/>
        <v>0</v>
      </c>
      <c r="I17" s="29">
        <v>0.0</v>
      </c>
      <c r="J17" s="15">
        <v>0.0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str">
        <f t="shared" si="5"/>
        <v>#DIV/0!</v>
      </c>
      <c r="O17" s="21">
        <v>0.0</v>
      </c>
      <c r="P17" s="21">
        <v>0.0</v>
      </c>
      <c r="Q17" s="21">
        <v>0.0</v>
      </c>
      <c r="R17" s="21">
        <v>0.0</v>
      </c>
      <c r="S17" s="21">
        <v>0.0</v>
      </c>
      <c r="T17" s="21">
        <f t="shared" si="6"/>
        <v>0</v>
      </c>
      <c r="U17" s="23">
        <f t="shared" si="7"/>
        <v>0</v>
      </c>
      <c r="V17" s="23">
        <f t="shared" si="8"/>
        <v>0</v>
      </c>
      <c r="W17" s="20" t="str">
        <f t="shared" si="9"/>
        <v>#DIV/0!</v>
      </c>
    </row>
    <row r="18" ht="14.25" customHeight="1">
      <c r="A18" s="11" t="s">
        <v>55</v>
      </c>
      <c r="B18" s="11" t="s">
        <v>56</v>
      </c>
      <c r="C18" s="12">
        <v>422547.0</v>
      </c>
      <c r="D18" s="13">
        <v>1.16</v>
      </c>
      <c r="E18" s="12">
        <f t="shared" si="1"/>
        <v>490154.52</v>
      </c>
      <c r="F18" s="15">
        <v>174610.0</v>
      </c>
      <c r="G18" s="15">
        <v>118310.0</v>
      </c>
      <c r="H18" s="15">
        <f t="shared" si="11"/>
        <v>292920</v>
      </c>
      <c r="I18" s="15">
        <v>300000.0</v>
      </c>
      <c r="J18" s="15">
        <v>0.0</v>
      </c>
      <c r="K18" s="17">
        <f t="shared" si="3"/>
        <v>292920</v>
      </c>
      <c r="L18" s="18">
        <f t="shared" si="4"/>
        <v>122547</v>
      </c>
      <c r="M18" s="19">
        <f t="shared" si="10"/>
        <v>348000</v>
      </c>
      <c r="N18" s="20">
        <f t="shared" si="5"/>
        <v>0.7099801916</v>
      </c>
      <c r="O18" s="21">
        <v>0.0</v>
      </c>
      <c r="P18" s="21">
        <v>0.0</v>
      </c>
      <c r="Q18" s="21">
        <v>0.0</v>
      </c>
      <c r="R18" s="21">
        <v>0.0</v>
      </c>
      <c r="S18" s="21">
        <v>0.0</v>
      </c>
      <c r="T18" s="21">
        <f t="shared" si="6"/>
        <v>0</v>
      </c>
      <c r="U18" s="23">
        <f t="shared" si="7"/>
        <v>592920</v>
      </c>
      <c r="V18" s="23">
        <f t="shared" si="8"/>
        <v>170373</v>
      </c>
      <c r="W18" s="20">
        <f t="shared" si="9"/>
        <v>1.403204851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11"/>
        <v>0</v>
      </c>
      <c r="I19" s="15">
        <v>0.0</v>
      </c>
      <c r="J19" s="15">
        <v>0.0</v>
      </c>
      <c r="K19" s="17">
        <f t="shared" si="3"/>
        <v>0</v>
      </c>
      <c r="L19" s="18">
        <f t="shared" si="4"/>
        <v>0</v>
      </c>
      <c r="M19" s="19">
        <f t="shared" si="10"/>
        <v>0</v>
      </c>
      <c r="N19" s="20" t="str">
        <f t="shared" si="5"/>
        <v>#DIV/0!</v>
      </c>
      <c r="O19" s="21">
        <v>0.0</v>
      </c>
      <c r="P19" s="21">
        <v>0.0</v>
      </c>
      <c r="Q19" s="21">
        <v>0.0</v>
      </c>
      <c r="R19" s="21">
        <v>0.0</v>
      </c>
      <c r="S19" s="21">
        <v>0.0</v>
      </c>
      <c r="T19" s="21">
        <f t="shared" si="6"/>
        <v>0</v>
      </c>
      <c r="U19" s="23">
        <f t="shared" si="7"/>
        <v>0</v>
      </c>
      <c r="V19" s="23">
        <f t="shared" si="8"/>
        <v>0</v>
      </c>
      <c r="W19" s="20" t="str">
        <f t="shared" si="9"/>
        <v>#DIV/0!</v>
      </c>
    </row>
    <row r="20" ht="14.25" customHeight="1">
      <c r="A20" s="30" t="s">
        <v>59</v>
      </c>
      <c r="B20" s="30"/>
      <c r="C20" s="31">
        <f>SUM(C3:C19)</f>
        <v>2264111</v>
      </c>
      <c r="D20" s="32"/>
      <c r="E20" s="33">
        <f t="shared" ref="E20:M20" si="12">SUM(E3:E19)</f>
        <v>3323026.099</v>
      </c>
      <c r="F20" s="34">
        <f t="shared" si="12"/>
        <v>197093</v>
      </c>
      <c r="G20" s="34">
        <f t="shared" si="12"/>
        <v>151405</v>
      </c>
      <c r="H20" s="34">
        <f t="shared" si="12"/>
        <v>348498</v>
      </c>
      <c r="I20" s="45">
        <f t="shared" si="12"/>
        <v>981775</v>
      </c>
      <c r="J20" s="34">
        <f t="shared" si="12"/>
        <v>363983</v>
      </c>
      <c r="K20" s="35">
        <f t="shared" si="12"/>
        <v>712481</v>
      </c>
      <c r="L20" s="36">
        <f t="shared" si="12"/>
        <v>1282336</v>
      </c>
      <c r="M20" s="36">
        <f t="shared" si="12"/>
        <v>1244661.402</v>
      </c>
      <c r="N20" s="20">
        <f t="shared" si="5"/>
        <v>0.3745566133</v>
      </c>
      <c r="O20" s="21">
        <v>0.0</v>
      </c>
      <c r="P20" s="21">
        <v>0.0</v>
      </c>
      <c r="Q20" s="21">
        <v>0.0</v>
      </c>
      <c r="R20" s="21">
        <v>0.0</v>
      </c>
      <c r="S20" s="21">
        <v>0.0</v>
      </c>
      <c r="T20" s="21">
        <f t="shared" si="6"/>
        <v>0</v>
      </c>
      <c r="U20" s="23">
        <f t="shared" si="7"/>
        <v>1694256</v>
      </c>
      <c r="V20" s="37"/>
    </row>
    <row r="21" ht="14.25" customHeight="1"/>
    <row r="22" ht="14.25" customHeight="1"/>
    <row r="23" ht="14.25" customHeight="1">
      <c r="M23" s="46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N3:N20 W3:W19">
    <cfRule type="cellIs" dxfId="0" priority="1" operator="between">
      <formula>0.8</formula>
      <formula>1</formula>
    </cfRule>
  </conditionalFormatting>
  <conditionalFormatting sqref="N3:N20 W3:W19">
    <cfRule type="cellIs" dxfId="1" priority="2" operator="lessThan">
      <formula>0.8</formula>
    </cfRule>
  </conditionalFormatting>
  <conditionalFormatting sqref="N3:N20 W3:W19">
    <cfRule type="cellIs" dxfId="2" priority="3" operator="greaterThan">
      <formula>1</formula>
    </cfRule>
  </conditionalFormatting>
  <conditionalFormatting sqref="N13">
    <cfRule type="cellIs" dxfId="0" priority="4" operator="between">
      <formula>0.8</formula>
      <formula>1</formula>
    </cfRule>
  </conditionalFormatting>
  <conditionalFormatting sqref="N13">
    <cfRule type="cellIs" dxfId="1" priority="5" operator="lessThan">
      <formula>0.8</formula>
    </cfRule>
  </conditionalFormatting>
  <conditionalFormatting sqref="N13">
    <cfRule type="cellIs" dxfId="2" priority="6" operator="greaterThan">
      <formula>1</formula>
    </cfRule>
  </conditionalFormatting>
  <conditionalFormatting sqref="W13">
    <cfRule type="cellIs" dxfId="0" priority="7" operator="between">
      <formula>0.8</formula>
      <formula>1</formula>
    </cfRule>
  </conditionalFormatting>
  <conditionalFormatting sqref="W13">
    <cfRule type="cellIs" dxfId="1" priority="8" operator="lessThan">
      <formula>0.8</formula>
    </cfRule>
  </conditionalFormatting>
  <conditionalFormatting sqref="W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43"/>
    <col customWidth="1" min="11" max="11" width="18.43"/>
    <col customWidth="1" min="12" max="13" width="16.71"/>
    <col customWidth="1" min="14" max="14" width="18.0"/>
    <col customWidth="1" min="15" max="19" width="12.43"/>
    <col customWidth="1" min="20" max="20" width="14.71"/>
    <col customWidth="1" min="21" max="21" width="11.43"/>
    <col customWidth="1" min="22" max="22" width="12.43"/>
    <col customWidth="1" min="23" max="26" width="10.71"/>
  </cols>
  <sheetData>
    <row r="1" ht="14.25" customHeight="1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ht="14.25" customHeight="1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86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ht="14.25" customHeight="1">
      <c r="A3" s="11" t="s">
        <v>26</v>
      </c>
      <c r="B3" s="11" t="s">
        <v>27</v>
      </c>
      <c r="C3" s="12">
        <v>387639.0</v>
      </c>
      <c r="D3" s="13">
        <v>2.892378058838126</v>
      </c>
      <c r="E3" s="14">
        <f t="shared" ref="E3:E19" si="1">C3*D3</f>
        <v>1121198.538</v>
      </c>
      <c r="F3" s="15">
        <v>37270.0</v>
      </c>
      <c r="G3" s="15">
        <v>0.0</v>
      </c>
      <c r="H3" s="15">
        <f t="shared" ref="H3:H7" si="2">F3+G3</f>
        <v>37270</v>
      </c>
      <c r="I3" s="16">
        <v>203205.0</v>
      </c>
      <c r="J3" s="15">
        <v>0.0</v>
      </c>
      <c r="K3" s="17">
        <f t="shared" ref="K3:K19" si="3">H3+J3</f>
        <v>37270</v>
      </c>
      <c r="L3" s="18">
        <f t="shared" ref="L3:L19" si="4">C3-I3</f>
        <v>184434</v>
      </c>
      <c r="M3" s="19">
        <f>+I3*D3</f>
        <v>587745.6834</v>
      </c>
      <c r="N3" s="20">
        <f t="shared" ref="N3:N20" si="5">M3/E3</f>
        <v>0.5242119601</v>
      </c>
      <c r="O3" s="21">
        <v>0.0</v>
      </c>
      <c r="P3" s="21">
        <v>0.0</v>
      </c>
      <c r="Q3" s="21">
        <v>0.0</v>
      </c>
      <c r="R3" s="21">
        <v>277500.0</v>
      </c>
      <c r="S3" s="52">
        <v>0.0</v>
      </c>
      <c r="T3" s="21">
        <f t="shared" ref="T3:T20" si="6">O3+P3+Q3+R3+S3</f>
        <v>277500</v>
      </c>
      <c r="U3" s="23">
        <f t="shared" ref="U3:U20" si="7">I3+K3+T3</f>
        <v>517975</v>
      </c>
      <c r="V3" s="23">
        <f t="shared" ref="V3:V19" si="8">U3-C3</f>
        <v>130336</v>
      </c>
      <c r="W3" s="20">
        <f t="shared" ref="W3:W19" si="9">U3/C3</f>
        <v>1.336230359</v>
      </c>
    </row>
    <row r="4" ht="14.25" customHeight="1">
      <c r="A4" s="11" t="s">
        <v>28</v>
      </c>
      <c r="B4" s="11" t="s">
        <v>29</v>
      </c>
      <c r="C4" s="12">
        <v>0.0</v>
      </c>
      <c r="D4" s="13">
        <v>1.56</v>
      </c>
      <c r="E4" s="14">
        <f t="shared" si="1"/>
        <v>0</v>
      </c>
      <c r="F4" s="15">
        <v>0.0</v>
      </c>
      <c r="G4" s="15">
        <v>0.0</v>
      </c>
      <c r="H4" s="15">
        <f t="shared" si="2"/>
        <v>0</v>
      </c>
      <c r="I4" s="15">
        <v>0.0</v>
      </c>
      <c r="J4" s="15">
        <v>0.0</v>
      </c>
      <c r="K4" s="17">
        <f t="shared" si="3"/>
        <v>0</v>
      </c>
      <c r="L4" s="18">
        <f t="shared" si="4"/>
        <v>0</v>
      </c>
      <c r="M4" s="19">
        <f>D4*I4</f>
        <v>0</v>
      </c>
      <c r="N4" s="20" t="str">
        <f t="shared" si="5"/>
        <v>#DIV/0!</v>
      </c>
      <c r="O4" s="21">
        <v>0.0</v>
      </c>
      <c r="P4" s="21">
        <v>0.0</v>
      </c>
      <c r="Q4" s="21">
        <v>0.0</v>
      </c>
      <c r="R4" s="21">
        <v>0.0</v>
      </c>
      <c r="S4" s="52">
        <v>0.0</v>
      </c>
      <c r="T4" s="21">
        <f t="shared" si="6"/>
        <v>0</v>
      </c>
      <c r="U4" s="23">
        <f t="shared" si="7"/>
        <v>0</v>
      </c>
      <c r="V4" s="23">
        <f t="shared" si="8"/>
        <v>0</v>
      </c>
      <c r="W4" s="20" t="str">
        <f t="shared" si="9"/>
        <v>#DIV/0!</v>
      </c>
    </row>
    <row r="5" ht="14.25" customHeight="1">
      <c r="A5" s="11" t="s">
        <v>30</v>
      </c>
      <c r="B5" s="11" t="s">
        <v>31</v>
      </c>
      <c r="C5" s="12">
        <v>142621.0</v>
      </c>
      <c r="D5" s="13">
        <v>1.06</v>
      </c>
      <c r="E5" s="14">
        <f t="shared" si="1"/>
        <v>151178.26</v>
      </c>
      <c r="F5" s="15">
        <v>0.0</v>
      </c>
      <c r="G5" s="15">
        <v>0.0</v>
      </c>
      <c r="H5" s="15">
        <f t="shared" si="2"/>
        <v>0</v>
      </c>
      <c r="I5" s="15">
        <v>142621.0</v>
      </c>
      <c r="J5" s="15">
        <v>0.0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0.0</v>
      </c>
      <c r="P5" s="21">
        <v>0.0</v>
      </c>
      <c r="Q5" s="21">
        <v>0.0</v>
      </c>
      <c r="R5" s="21">
        <v>0.0</v>
      </c>
      <c r="S5" s="52">
        <v>0.0</v>
      </c>
      <c r="T5" s="21">
        <f t="shared" si="6"/>
        <v>0</v>
      </c>
      <c r="U5" s="23">
        <f t="shared" si="7"/>
        <v>142621</v>
      </c>
      <c r="V5" s="23">
        <f t="shared" si="8"/>
        <v>0</v>
      </c>
      <c r="W5" s="20">
        <f t="shared" si="9"/>
        <v>1</v>
      </c>
    </row>
    <row r="6" ht="14.25" customHeight="1">
      <c r="A6" s="11" t="s">
        <v>32</v>
      </c>
      <c r="B6" s="11" t="s">
        <v>33</v>
      </c>
      <c r="C6" s="12">
        <v>271604.0</v>
      </c>
      <c r="D6" s="13">
        <v>2.1696780588381257</v>
      </c>
      <c r="E6" s="12">
        <f t="shared" si="1"/>
        <v>589293.2395</v>
      </c>
      <c r="F6" s="15">
        <v>0.0</v>
      </c>
      <c r="G6" s="15">
        <v>0.0</v>
      </c>
      <c r="H6" s="15">
        <f t="shared" si="2"/>
        <v>0</v>
      </c>
      <c r="I6" s="15">
        <v>39048.0</v>
      </c>
      <c r="J6" s="15">
        <v>0.0</v>
      </c>
      <c r="K6" s="17">
        <f t="shared" si="3"/>
        <v>0</v>
      </c>
      <c r="L6" s="18">
        <f t="shared" si="4"/>
        <v>232556</v>
      </c>
      <c r="M6" s="19">
        <f t="shared" si="10"/>
        <v>84721.58884</v>
      </c>
      <c r="N6" s="20">
        <f t="shared" si="5"/>
        <v>0.143768133</v>
      </c>
      <c r="O6" s="21">
        <v>0.0</v>
      </c>
      <c r="P6" s="21">
        <v>0.0</v>
      </c>
      <c r="Q6" s="21">
        <v>0.0</v>
      </c>
      <c r="R6" s="21">
        <v>0.0</v>
      </c>
      <c r="S6" s="24">
        <v>0.0</v>
      </c>
      <c r="T6" s="21">
        <f t="shared" si="6"/>
        <v>0</v>
      </c>
      <c r="U6" s="23">
        <f t="shared" si="7"/>
        <v>39048</v>
      </c>
      <c r="V6" s="23">
        <f t="shared" si="8"/>
        <v>-232556</v>
      </c>
      <c r="W6" s="20">
        <f t="shared" si="9"/>
        <v>0.143768133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str">
        <f t="shared" si="5"/>
        <v>#DIV/0!</v>
      </c>
      <c r="O7" s="21">
        <v>0.0</v>
      </c>
      <c r="P7" s="21">
        <v>0.0</v>
      </c>
      <c r="Q7" s="21">
        <v>0.0</v>
      </c>
      <c r="R7" s="21">
        <v>0.0</v>
      </c>
      <c r="S7" s="52">
        <v>0.0</v>
      </c>
      <c r="T7" s="21">
        <f t="shared" si="6"/>
        <v>0</v>
      </c>
      <c r="U7" s="23">
        <f t="shared" si="7"/>
        <v>0</v>
      </c>
      <c r="V7" s="23">
        <f t="shared" si="8"/>
        <v>0</v>
      </c>
      <c r="W7" s="20" t="str">
        <f t="shared" si="9"/>
        <v>#DIV/0!</v>
      </c>
    </row>
    <row r="8" ht="14.25" customHeight="1">
      <c r="A8" s="11" t="s">
        <v>36</v>
      </c>
      <c r="B8" s="11" t="s">
        <v>37</v>
      </c>
      <c r="C8" s="12">
        <v>231500.0</v>
      </c>
      <c r="D8" s="13">
        <v>1.1430280588381259</v>
      </c>
      <c r="E8" s="14">
        <f t="shared" si="1"/>
        <v>264610.9956</v>
      </c>
      <c r="F8" s="15">
        <v>0.0</v>
      </c>
      <c r="G8" s="15">
        <v>0.0</v>
      </c>
      <c r="H8" s="15">
        <v>0.0</v>
      </c>
      <c r="I8" s="16">
        <v>231314.0</v>
      </c>
      <c r="J8" s="16">
        <v>0.0</v>
      </c>
      <c r="K8" s="17">
        <f t="shared" si="3"/>
        <v>0</v>
      </c>
      <c r="L8" s="18">
        <f t="shared" si="4"/>
        <v>186</v>
      </c>
      <c r="M8" s="19">
        <f t="shared" si="10"/>
        <v>264398.3924</v>
      </c>
      <c r="N8" s="20">
        <f t="shared" si="5"/>
        <v>0.9991965443</v>
      </c>
      <c r="O8" s="21">
        <v>0.0</v>
      </c>
      <c r="P8" s="21">
        <v>0.0</v>
      </c>
      <c r="Q8" s="21">
        <v>0.0</v>
      </c>
      <c r="R8" s="21">
        <v>0.0</v>
      </c>
      <c r="S8" s="52">
        <v>0.0</v>
      </c>
      <c r="T8" s="21">
        <f t="shared" si="6"/>
        <v>0</v>
      </c>
      <c r="U8" s="23">
        <f t="shared" si="7"/>
        <v>231314</v>
      </c>
      <c r="V8" s="23">
        <f t="shared" si="8"/>
        <v>-186</v>
      </c>
      <c r="W8" s="20">
        <f t="shared" si="9"/>
        <v>0.9991965443</v>
      </c>
    </row>
    <row r="9" ht="14.25" customHeight="1">
      <c r="A9" s="11" t="s">
        <v>38</v>
      </c>
      <c r="B9" s="11" t="s">
        <v>39</v>
      </c>
      <c r="C9" s="12">
        <v>436500.0</v>
      </c>
      <c r="D9" s="13">
        <v>0.6342280588381257</v>
      </c>
      <c r="E9" s="14">
        <f t="shared" si="1"/>
        <v>276840.5477</v>
      </c>
      <c r="F9" s="15">
        <v>0.0</v>
      </c>
      <c r="G9" s="15">
        <v>0.0</v>
      </c>
      <c r="H9" s="15">
        <f t="shared" ref="H9:H19" si="11">F9+G9</f>
        <v>0</v>
      </c>
      <c r="I9" s="16">
        <v>305207.0</v>
      </c>
      <c r="J9" s="15">
        <v>119992.0</v>
      </c>
      <c r="K9" s="17">
        <f t="shared" si="3"/>
        <v>119992</v>
      </c>
      <c r="L9" s="18">
        <f t="shared" si="4"/>
        <v>131293</v>
      </c>
      <c r="M9" s="19">
        <f t="shared" si="10"/>
        <v>193570.8432</v>
      </c>
      <c r="N9" s="20">
        <f t="shared" si="5"/>
        <v>0.6992142039</v>
      </c>
      <c r="O9" s="21">
        <v>0.0</v>
      </c>
      <c r="P9" s="21">
        <v>0.0</v>
      </c>
      <c r="Q9" s="21">
        <v>0.0</v>
      </c>
      <c r="R9" s="21">
        <v>528000.0</v>
      </c>
      <c r="S9" s="52">
        <v>0.0</v>
      </c>
      <c r="T9" s="21">
        <f t="shared" si="6"/>
        <v>528000</v>
      </c>
      <c r="U9" s="23">
        <f t="shared" si="7"/>
        <v>953199</v>
      </c>
      <c r="V9" s="23">
        <f t="shared" si="8"/>
        <v>516699</v>
      </c>
      <c r="W9" s="20">
        <f t="shared" si="9"/>
        <v>2.183731959</v>
      </c>
    </row>
    <row r="10" ht="14.25" customHeight="1">
      <c r="A10" s="11" t="s">
        <v>40</v>
      </c>
      <c r="B10" s="11" t="s">
        <v>41</v>
      </c>
      <c r="C10" s="12">
        <v>349200.0</v>
      </c>
      <c r="D10" s="13">
        <v>0.8935280588381259</v>
      </c>
      <c r="E10" s="12">
        <f t="shared" si="1"/>
        <v>312019.9981</v>
      </c>
      <c r="F10" s="16">
        <v>262701.0</v>
      </c>
      <c r="G10" s="16">
        <v>0.0</v>
      </c>
      <c r="H10" s="15">
        <f t="shared" si="11"/>
        <v>262701</v>
      </c>
      <c r="I10" s="15">
        <v>124363.0</v>
      </c>
      <c r="J10" s="16">
        <v>0.0</v>
      </c>
      <c r="K10" s="17">
        <f t="shared" si="3"/>
        <v>262701</v>
      </c>
      <c r="L10" s="18">
        <f t="shared" si="4"/>
        <v>224837</v>
      </c>
      <c r="M10" s="19">
        <f t="shared" si="10"/>
        <v>111121.83</v>
      </c>
      <c r="N10" s="20">
        <f t="shared" si="5"/>
        <v>0.3561368843</v>
      </c>
      <c r="O10" s="21">
        <v>0.0</v>
      </c>
      <c r="P10" s="21">
        <v>0.0</v>
      </c>
      <c r="Q10" s="21">
        <v>0.0</v>
      </c>
      <c r="R10" s="21">
        <v>44000.0</v>
      </c>
      <c r="S10" s="52">
        <v>0.0</v>
      </c>
      <c r="T10" s="21">
        <f t="shared" si="6"/>
        <v>44000</v>
      </c>
      <c r="U10" s="23">
        <f t="shared" si="7"/>
        <v>431064</v>
      </c>
      <c r="V10" s="23">
        <f t="shared" si="8"/>
        <v>81864</v>
      </c>
      <c r="W10" s="20">
        <f t="shared" si="9"/>
        <v>1.23443299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f t="shared" si="11"/>
        <v>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str">
        <f t="shared" si="5"/>
        <v>#DIV/0!</v>
      </c>
      <c r="O11" s="21">
        <v>0.0</v>
      </c>
      <c r="P11" s="21">
        <v>0.0</v>
      </c>
      <c r="Q11" s="21">
        <v>0.0</v>
      </c>
      <c r="R11" s="21">
        <v>0.0</v>
      </c>
      <c r="S11" s="21">
        <v>0.0</v>
      </c>
      <c r="T11" s="21">
        <f t="shared" si="6"/>
        <v>0</v>
      </c>
      <c r="U11" s="23">
        <f t="shared" si="7"/>
        <v>0</v>
      </c>
      <c r="V11" s="23">
        <f t="shared" si="8"/>
        <v>0</v>
      </c>
      <c r="W11" s="20" t="str">
        <f t="shared" si="9"/>
        <v>#DIV/0!</v>
      </c>
    </row>
    <row r="12" ht="14.25" customHeight="1">
      <c r="A12" s="11" t="s">
        <v>44</v>
      </c>
      <c r="B12" s="11" t="s">
        <v>45</v>
      </c>
      <c r="C12" s="12">
        <v>16000.0</v>
      </c>
      <c r="D12" s="13">
        <v>3.97</v>
      </c>
      <c r="E12" s="14">
        <f t="shared" si="1"/>
        <v>63520</v>
      </c>
      <c r="F12" s="15">
        <v>15996.0</v>
      </c>
      <c r="G12" s="15">
        <v>0.0</v>
      </c>
      <c r="H12" s="15">
        <f t="shared" si="11"/>
        <v>15996</v>
      </c>
      <c r="I12" s="15">
        <v>0.0</v>
      </c>
      <c r="J12" s="15">
        <v>0.0</v>
      </c>
      <c r="K12" s="17">
        <f t="shared" si="3"/>
        <v>15996</v>
      </c>
      <c r="L12" s="18">
        <f t="shared" si="4"/>
        <v>16000</v>
      </c>
      <c r="M12" s="19">
        <f t="shared" si="10"/>
        <v>0</v>
      </c>
      <c r="N12" s="20">
        <f t="shared" si="5"/>
        <v>0</v>
      </c>
      <c r="O12" s="21">
        <v>0.0</v>
      </c>
      <c r="P12" s="21">
        <v>0.0</v>
      </c>
      <c r="Q12" s="21">
        <v>0.0</v>
      </c>
      <c r="R12" s="21">
        <v>0.0</v>
      </c>
      <c r="S12" s="21">
        <v>0.0</v>
      </c>
      <c r="T12" s="21">
        <f t="shared" si="6"/>
        <v>0</v>
      </c>
      <c r="U12" s="23">
        <f t="shared" si="7"/>
        <v>15996</v>
      </c>
      <c r="V12" s="23">
        <f t="shared" si="8"/>
        <v>-4</v>
      </c>
      <c r="W12" s="20">
        <f t="shared" si="9"/>
        <v>0.99975</v>
      </c>
    </row>
    <row r="13" ht="14.25" customHeight="1">
      <c r="A13" s="26">
        <v>6.0000000032802E13</v>
      </c>
      <c r="B13" s="11" t="s">
        <v>46</v>
      </c>
      <c r="C13" s="12">
        <v>6500.0</v>
      </c>
      <c r="D13" s="13">
        <v>8.34</v>
      </c>
      <c r="E13" s="14">
        <f t="shared" si="1"/>
        <v>54210</v>
      </c>
      <c r="F13" s="15">
        <v>6487.0</v>
      </c>
      <c r="G13" s="15">
        <v>0.0</v>
      </c>
      <c r="H13" s="15">
        <f t="shared" si="11"/>
        <v>6487</v>
      </c>
      <c r="I13" s="15">
        <v>0.0</v>
      </c>
      <c r="J13" s="15">
        <v>0.0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0.0</v>
      </c>
      <c r="P13" s="21">
        <v>0.0</v>
      </c>
      <c r="Q13" s="21">
        <v>0.0</v>
      </c>
      <c r="R13" s="21">
        <v>0.0</v>
      </c>
      <c r="S13" s="21">
        <v>0.0</v>
      </c>
      <c r="T13" s="21">
        <f t="shared" si="6"/>
        <v>0</v>
      </c>
      <c r="U13" s="23">
        <f t="shared" si="7"/>
        <v>6487</v>
      </c>
      <c r="V13" s="23">
        <f t="shared" si="8"/>
        <v>-13</v>
      </c>
      <c r="W13" s="20">
        <f t="shared" si="9"/>
        <v>0.998</v>
      </c>
    </row>
    <row r="14" ht="14.25" customHeight="1">
      <c r="A14" s="11" t="s">
        <v>47</v>
      </c>
      <c r="B14" s="11" t="s">
        <v>48</v>
      </c>
      <c r="C14" s="12">
        <v>0.0</v>
      </c>
      <c r="D14" s="13">
        <v>7.3</v>
      </c>
      <c r="E14" s="14">
        <f t="shared" si="1"/>
        <v>0</v>
      </c>
      <c r="F14" s="15">
        <v>0.0</v>
      </c>
      <c r="G14" s="15">
        <v>0.0</v>
      </c>
      <c r="H14" s="15">
        <f t="shared" si="11"/>
        <v>0</v>
      </c>
      <c r="I14" s="15">
        <v>0.0</v>
      </c>
      <c r="J14" s="15">
        <v>0.0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str">
        <f t="shared" si="5"/>
        <v>#DIV/0!</v>
      </c>
      <c r="O14" s="21">
        <v>0.0</v>
      </c>
      <c r="P14" s="21">
        <v>0.0</v>
      </c>
      <c r="Q14" s="21">
        <v>0.0</v>
      </c>
      <c r="R14" s="21">
        <v>0.0</v>
      </c>
      <c r="S14" s="21">
        <v>0.0</v>
      </c>
      <c r="T14" s="21">
        <f t="shared" si="6"/>
        <v>0</v>
      </c>
      <c r="U14" s="23">
        <f t="shared" si="7"/>
        <v>0</v>
      </c>
      <c r="V14" s="23">
        <f t="shared" si="8"/>
        <v>0</v>
      </c>
      <c r="W14" s="20" t="str">
        <f t="shared" si="9"/>
        <v>#DIV/0!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11"/>
        <v>0</v>
      </c>
      <c r="I15" s="29">
        <v>0.0</v>
      </c>
      <c r="J15" s="15">
        <v>0.0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str">
        <f t="shared" si="5"/>
        <v>#DIV/0!</v>
      </c>
      <c r="O15" s="21">
        <v>0.0</v>
      </c>
      <c r="P15" s="21">
        <v>0.0</v>
      </c>
      <c r="Q15" s="21">
        <v>0.0</v>
      </c>
      <c r="R15" s="21">
        <v>0.0</v>
      </c>
      <c r="S15" s="21">
        <v>0.0</v>
      </c>
      <c r="T15" s="21">
        <f t="shared" si="6"/>
        <v>0</v>
      </c>
      <c r="U15" s="23">
        <f t="shared" si="7"/>
        <v>0</v>
      </c>
      <c r="V15" s="23">
        <f t="shared" si="8"/>
        <v>0</v>
      </c>
      <c r="W15" s="20" t="str">
        <f t="shared" si="9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11"/>
        <v>0</v>
      </c>
      <c r="I16" s="29">
        <v>0.0</v>
      </c>
      <c r="J16" s="15">
        <v>0.0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str">
        <f t="shared" si="5"/>
        <v>#DIV/0!</v>
      </c>
      <c r="O16" s="21">
        <v>0.0</v>
      </c>
      <c r="P16" s="21">
        <v>0.0</v>
      </c>
      <c r="Q16" s="21">
        <v>0.0</v>
      </c>
      <c r="R16" s="21">
        <v>0.0</v>
      </c>
      <c r="S16" s="21">
        <v>0.0</v>
      </c>
      <c r="T16" s="21">
        <f t="shared" si="6"/>
        <v>0</v>
      </c>
      <c r="U16" s="23">
        <f t="shared" si="7"/>
        <v>0</v>
      </c>
      <c r="V16" s="23">
        <f t="shared" si="8"/>
        <v>0</v>
      </c>
      <c r="W16" s="20" t="str">
        <f t="shared" si="9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11"/>
        <v>0</v>
      </c>
      <c r="I17" s="29">
        <v>0.0</v>
      </c>
      <c r="J17" s="15">
        <v>0.0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str">
        <f t="shared" si="5"/>
        <v>#DIV/0!</v>
      </c>
      <c r="O17" s="21">
        <v>0.0</v>
      </c>
      <c r="P17" s="21">
        <v>0.0</v>
      </c>
      <c r="Q17" s="21">
        <v>0.0</v>
      </c>
      <c r="R17" s="21">
        <v>0.0</v>
      </c>
      <c r="S17" s="21">
        <v>0.0</v>
      </c>
      <c r="T17" s="21">
        <f t="shared" si="6"/>
        <v>0</v>
      </c>
      <c r="U17" s="23">
        <f t="shared" si="7"/>
        <v>0</v>
      </c>
      <c r="V17" s="23">
        <f t="shared" si="8"/>
        <v>0</v>
      </c>
      <c r="W17" s="20" t="str">
        <f t="shared" si="9"/>
        <v>#DIV/0!</v>
      </c>
    </row>
    <row r="18" ht="14.25" customHeight="1">
      <c r="A18" s="11" t="s">
        <v>55</v>
      </c>
      <c r="B18" s="11" t="s">
        <v>56</v>
      </c>
      <c r="C18" s="12">
        <v>422547.0</v>
      </c>
      <c r="D18" s="13">
        <v>1.16</v>
      </c>
      <c r="E18" s="12">
        <f t="shared" si="1"/>
        <v>490154.52</v>
      </c>
      <c r="F18" s="15">
        <v>174610.0</v>
      </c>
      <c r="G18" s="15">
        <v>0.0</v>
      </c>
      <c r="H18" s="15">
        <f t="shared" si="11"/>
        <v>174610</v>
      </c>
      <c r="I18" s="15">
        <v>300000.0</v>
      </c>
      <c r="J18" s="15">
        <v>118310.0</v>
      </c>
      <c r="K18" s="17">
        <f t="shared" si="3"/>
        <v>292920</v>
      </c>
      <c r="L18" s="18">
        <f t="shared" si="4"/>
        <v>122547</v>
      </c>
      <c r="M18" s="19">
        <f t="shared" si="10"/>
        <v>348000</v>
      </c>
      <c r="N18" s="20">
        <f t="shared" si="5"/>
        <v>0.7099801916</v>
      </c>
      <c r="O18" s="21">
        <v>0.0</v>
      </c>
      <c r="P18" s="21">
        <v>0.0</v>
      </c>
      <c r="Q18" s="21">
        <v>0.0</v>
      </c>
      <c r="R18" s="21">
        <v>0.0</v>
      </c>
      <c r="S18" s="21">
        <v>0.0</v>
      </c>
      <c r="T18" s="21">
        <f t="shared" si="6"/>
        <v>0</v>
      </c>
      <c r="U18" s="23">
        <f t="shared" si="7"/>
        <v>592920</v>
      </c>
      <c r="V18" s="23">
        <f t="shared" si="8"/>
        <v>170373</v>
      </c>
      <c r="W18" s="20">
        <f t="shared" si="9"/>
        <v>1.403204851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11"/>
        <v>0</v>
      </c>
      <c r="I19" s="15">
        <v>0.0</v>
      </c>
      <c r="J19" s="15">
        <v>0.0</v>
      </c>
      <c r="K19" s="17">
        <f t="shared" si="3"/>
        <v>0</v>
      </c>
      <c r="L19" s="18">
        <f t="shared" si="4"/>
        <v>0</v>
      </c>
      <c r="M19" s="19">
        <f t="shared" si="10"/>
        <v>0</v>
      </c>
      <c r="N19" s="20" t="str">
        <f t="shared" si="5"/>
        <v>#DIV/0!</v>
      </c>
      <c r="O19" s="21">
        <v>0.0</v>
      </c>
      <c r="P19" s="21">
        <v>0.0</v>
      </c>
      <c r="Q19" s="21">
        <v>0.0</v>
      </c>
      <c r="R19" s="21">
        <v>0.0</v>
      </c>
      <c r="S19" s="21">
        <v>0.0</v>
      </c>
      <c r="T19" s="21">
        <f t="shared" si="6"/>
        <v>0</v>
      </c>
      <c r="U19" s="23">
        <f t="shared" si="7"/>
        <v>0</v>
      </c>
      <c r="V19" s="23">
        <f t="shared" si="8"/>
        <v>0</v>
      </c>
      <c r="W19" s="20" t="str">
        <f t="shared" si="9"/>
        <v>#DIV/0!</v>
      </c>
    </row>
    <row r="20" ht="14.25" customHeight="1">
      <c r="A20" s="30" t="s">
        <v>59</v>
      </c>
      <c r="B20" s="30"/>
      <c r="C20" s="31">
        <f>SUM(C3:C19)</f>
        <v>2264111</v>
      </c>
      <c r="D20" s="32"/>
      <c r="E20" s="33">
        <f t="shared" ref="E20:M20" si="12">SUM(E3:E19)</f>
        <v>3323026.099</v>
      </c>
      <c r="F20" s="34">
        <f t="shared" si="12"/>
        <v>497064</v>
      </c>
      <c r="G20" s="34">
        <f t="shared" si="12"/>
        <v>0</v>
      </c>
      <c r="H20" s="34">
        <f t="shared" si="12"/>
        <v>497064</v>
      </c>
      <c r="I20" s="45">
        <f t="shared" si="12"/>
        <v>1345758</v>
      </c>
      <c r="J20" s="34">
        <f t="shared" si="12"/>
        <v>238302</v>
      </c>
      <c r="K20" s="35">
        <f t="shared" si="12"/>
        <v>735366</v>
      </c>
      <c r="L20" s="36">
        <f t="shared" si="12"/>
        <v>918353</v>
      </c>
      <c r="M20" s="36">
        <f t="shared" si="12"/>
        <v>1740736.598</v>
      </c>
      <c r="N20" s="20">
        <f t="shared" si="5"/>
        <v>0.5238407842</v>
      </c>
      <c r="O20" s="21">
        <v>0.0</v>
      </c>
      <c r="P20" s="21">
        <v>0.0</v>
      </c>
      <c r="Q20" s="21">
        <v>0.0</v>
      </c>
      <c r="R20" s="21">
        <v>0.0</v>
      </c>
      <c r="S20" s="21">
        <v>0.0</v>
      </c>
      <c r="T20" s="21">
        <f t="shared" si="6"/>
        <v>0</v>
      </c>
      <c r="U20" s="23">
        <f t="shared" si="7"/>
        <v>2081124</v>
      </c>
      <c r="V20" s="37"/>
    </row>
    <row r="21" ht="14.25" customHeight="1"/>
    <row r="22" ht="14.25" customHeight="1"/>
    <row r="23" ht="14.25" customHeight="1">
      <c r="M23" s="46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N3:N20 W3:W19">
    <cfRule type="cellIs" dxfId="0" priority="1" operator="between">
      <formula>0.8</formula>
      <formula>1</formula>
    </cfRule>
  </conditionalFormatting>
  <conditionalFormatting sqref="N3:N20 W3:W19">
    <cfRule type="cellIs" dxfId="1" priority="2" operator="lessThan">
      <formula>0.8</formula>
    </cfRule>
  </conditionalFormatting>
  <conditionalFormatting sqref="N3:N20 W3:W19">
    <cfRule type="cellIs" dxfId="2" priority="3" operator="greaterThan">
      <formula>1</formula>
    </cfRule>
  </conditionalFormatting>
  <conditionalFormatting sqref="N13">
    <cfRule type="cellIs" dxfId="0" priority="4" operator="between">
      <formula>0.8</formula>
      <formula>1</formula>
    </cfRule>
  </conditionalFormatting>
  <conditionalFormatting sqref="N13">
    <cfRule type="cellIs" dxfId="1" priority="5" operator="lessThan">
      <formula>0.8</formula>
    </cfRule>
  </conditionalFormatting>
  <conditionalFormatting sqref="N13">
    <cfRule type="cellIs" dxfId="2" priority="6" operator="greaterThan">
      <formula>1</formula>
    </cfRule>
  </conditionalFormatting>
  <conditionalFormatting sqref="W13">
    <cfRule type="cellIs" dxfId="0" priority="7" operator="between">
      <formula>0.8</formula>
      <formula>1</formula>
    </cfRule>
  </conditionalFormatting>
  <conditionalFormatting sqref="W13">
    <cfRule type="cellIs" dxfId="1" priority="8" operator="lessThan">
      <formula>0.8</formula>
    </cfRule>
  </conditionalFormatting>
  <conditionalFormatting sqref="W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43"/>
    <col customWidth="1" min="11" max="11" width="18.43"/>
    <col customWidth="1" min="12" max="13" width="16.71"/>
    <col customWidth="1" min="14" max="14" width="18.0"/>
    <col customWidth="1" min="15" max="19" width="12.43"/>
    <col customWidth="1" min="20" max="20" width="14.71"/>
    <col customWidth="1" min="21" max="21" width="11.43"/>
    <col customWidth="1" min="22" max="22" width="12.43"/>
    <col customWidth="1" min="23" max="26" width="10.71"/>
  </cols>
  <sheetData>
    <row r="1" ht="14.25" customHeight="1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ht="14.25" customHeight="1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87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ht="14.25" customHeight="1">
      <c r="A3" s="11" t="s">
        <v>26</v>
      </c>
      <c r="B3" s="11" t="s">
        <v>27</v>
      </c>
      <c r="C3" s="12">
        <v>387639.0</v>
      </c>
      <c r="D3" s="13">
        <v>2.892378058838126</v>
      </c>
      <c r="E3" s="14">
        <f t="shared" ref="E3:E19" si="1">C3*D3</f>
        <v>1121198.538</v>
      </c>
      <c r="F3" s="15">
        <v>0.0</v>
      </c>
      <c r="G3" s="15">
        <v>0.0</v>
      </c>
      <c r="H3" s="15">
        <f t="shared" ref="H3:H7" si="2">F3+G3</f>
        <v>0</v>
      </c>
      <c r="I3" s="16">
        <v>240465.0</v>
      </c>
      <c r="J3" s="15">
        <v>93180.0</v>
      </c>
      <c r="K3" s="17">
        <f t="shared" ref="K3:K19" si="3">H3+J3</f>
        <v>93180</v>
      </c>
      <c r="L3" s="18">
        <f t="shared" ref="L3:L19" si="4">C3-I3</f>
        <v>147174</v>
      </c>
      <c r="M3" s="19">
        <f>+I3*D3</f>
        <v>695515.6899</v>
      </c>
      <c r="N3" s="20">
        <f t="shared" ref="N3:N20" si="5">M3/E3</f>
        <v>0.6203323195</v>
      </c>
      <c r="O3" s="21">
        <v>0.0</v>
      </c>
      <c r="P3" s="21">
        <v>0.0</v>
      </c>
      <c r="Q3" s="21">
        <v>0.0</v>
      </c>
      <c r="R3" s="21">
        <v>0.0</v>
      </c>
      <c r="S3" s="52">
        <v>0.0</v>
      </c>
      <c r="T3" s="21">
        <f t="shared" ref="T3:T20" si="6">O3+P3+Q3+R3+S3</f>
        <v>0</v>
      </c>
      <c r="U3" s="23">
        <f t="shared" ref="U3:U20" si="7">I3+K3+T3</f>
        <v>333645</v>
      </c>
      <c r="V3" s="23">
        <f t="shared" ref="V3:V19" si="8">U3-C3</f>
        <v>-53994</v>
      </c>
      <c r="W3" s="20">
        <f t="shared" ref="W3:W19" si="9">U3/C3</f>
        <v>0.8607106096</v>
      </c>
    </row>
    <row r="4" ht="14.25" customHeight="1">
      <c r="A4" s="11" t="s">
        <v>28</v>
      </c>
      <c r="B4" s="11" t="s">
        <v>29</v>
      </c>
      <c r="C4" s="12">
        <v>0.0</v>
      </c>
      <c r="D4" s="13">
        <v>1.56</v>
      </c>
      <c r="E4" s="14">
        <f t="shared" si="1"/>
        <v>0</v>
      </c>
      <c r="F4" s="15">
        <v>0.0</v>
      </c>
      <c r="G4" s="15">
        <v>0.0</v>
      </c>
      <c r="H4" s="15">
        <f t="shared" si="2"/>
        <v>0</v>
      </c>
      <c r="I4" s="15">
        <v>0.0</v>
      </c>
      <c r="J4" s="15">
        <v>0.0</v>
      </c>
      <c r="K4" s="17">
        <f t="shared" si="3"/>
        <v>0</v>
      </c>
      <c r="L4" s="18">
        <f t="shared" si="4"/>
        <v>0</v>
      </c>
      <c r="M4" s="19">
        <f>D4*I4</f>
        <v>0</v>
      </c>
      <c r="N4" s="20" t="str">
        <f t="shared" si="5"/>
        <v>#DIV/0!</v>
      </c>
      <c r="O4" s="21">
        <v>0.0</v>
      </c>
      <c r="P4" s="21">
        <v>0.0</v>
      </c>
      <c r="Q4" s="21">
        <v>0.0</v>
      </c>
      <c r="R4" s="21">
        <v>0.0</v>
      </c>
      <c r="S4" s="52">
        <v>0.0</v>
      </c>
      <c r="T4" s="21">
        <f t="shared" si="6"/>
        <v>0</v>
      </c>
      <c r="U4" s="23">
        <f t="shared" si="7"/>
        <v>0</v>
      </c>
      <c r="V4" s="23">
        <f t="shared" si="8"/>
        <v>0</v>
      </c>
      <c r="W4" s="20" t="str">
        <f t="shared" si="9"/>
        <v>#DIV/0!</v>
      </c>
    </row>
    <row r="5" ht="14.25" customHeight="1">
      <c r="A5" s="11" t="s">
        <v>30</v>
      </c>
      <c r="B5" s="11" t="s">
        <v>31</v>
      </c>
      <c r="C5" s="12">
        <v>142621.0</v>
      </c>
      <c r="D5" s="13">
        <v>1.06</v>
      </c>
      <c r="E5" s="14">
        <f t="shared" si="1"/>
        <v>151178.26</v>
      </c>
      <c r="F5" s="15">
        <v>0.0</v>
      </c>
      <c r="G5" s="15">
        <v>0.0</v>
      </c>
      <c r="H5" s="15">
        <f t="shared" si="2"/>
        <v>0</v>
      </c>
      <c r="I5" s="15">
        <v>142621.0</v>
      </c>
      <c r="J5" s="15">
        <v>0.0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0.0</v>
      </c>
      <c r="P5" s="21">
        <v>0.0</v>
      </c>
      <c r="Q5" s="21">
        <v>0.0</v>
      </c>
      <c r="R5" s="21">
        <v>0.0</v>
      </c>
      <c r="S5" s="52">
        <v>0.0</v>
      </c>
      <c r="T5" s="21">
        <f t="shared" si="6"/>
        <v>0</v>
      </c>
      <c r="U5" s="23">
        <f t="shared" si="7"/>
        <v>142621</v>
      </c>
      <c r="V5" s="23">
        <f t="shared" si="8"/>
        <v>0</v>
      </c>
      <c r="W5" s="20">
        <f t="shared" si="9"/>
        <v>1</v>
      </c>
    </row>
    <row r="6" ht="14.25" customHeight="1">
      <c r="A6" s="11" t="s">
        <v>32</v>
      </c>
      <c r="B6" s="11" t="s">
        <v>33</v>
      </c>
      <c r="C6" s="12">
        <v>271604.0</v>
      </c>
      <c r="D6" s="13">
        <v>2.1696780588381257</v>
      </c>
      <c r="E6" s="12">
        <f t="shared" si="1"/>
        <v>589293.2395</v>
      </c>
      <c r="F6" s="15">
        <v>0.0</v>
      </c>
      <c r="G6" s="15">
        <v>0.0</v>
      </c>
      <c r="H6" s="15">
        <f t="shared" si="2"/>
        <v>0</v>
      </c>
      <c r="I6" s="15">
        <v>39048.0</v>
      </c>
      <c r="J6" s="15">
        <v>0.0</v>
      </c>
      <c r="K6" s="17">
        <f t="shared" si="3"/>
        <v>0</v>
      </c>
      <c r="L6" s="18">
        <f t="shared" si="4"/>
        <v>232556</v>
      </c>
      <c r="M6" s="19">
        <f t="shared" si="10"/>
        <v>84721.58884</v>
      </c>
      <c r="N6" s="20">
        <f t="shared" si="5"/>
        <v>0.143768133</v>
      </c>
      <c r="O6" s="21">
        <v>0.0</v>
      </c>
      <c r="P6" s="21">
        <v>0.0</v>
      </c>
      <c r="Q6" s="21">
        <v>0.0</v>
      </c>
      <c r="R6" s="21">
        <v>0.0</v>
      </c>
      <c r="S6" s="24">
        <v>0.0</v>
      </c>
      <c r="T6" s="21">
        <f t="shared" si="6"/>
        <v>0</v>
      </c>
      <c r="U6" s="23">
        <f t="shared" si="7"/>
        <v>39048</v>
      </c>
      <c r="V6" s="23">
        <f t="shared" si="8"/>
        <v>-232556</v>
      </c>
      <c r="W6" s="20">
        <f t="shared" si="9"/>
        <v>0.143768133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str">
        <f t="shared" si="5"/>
        <v>#DIV/0!</v>
      </c>
      <c r="O7" s="21">
        <v>0.0</v>
      </c>
      <c r="P7" s="21">
        <v>0.0</v>
      </c>
      <c r="Q7" s="21">
        <v>0.0</v>
      </c>
      <c r="R7" s="21">
        <v>0.0</v>
      </c>
      <c r="S7" s="52">
        <v>0.0</v>
      </c>
      <c r="T7" s="21">
        <f t="shared" si="6"/>
        <v>0</v>
      </c>
      <c r="U7" s="23">
        <f t="shared" si="7"/>
        <v>0</v>
      </c>
      <c r="V7" s="23">
        <f t="shared" si="8"/>
        <v>0</v>
      </c>
      <c r="W7" s="20" t="str">
        <f t="shared" si="9"/>
        <v>#DIV/0!</v>
      </c>
    </row>
    <row r="8" ht="14.25" customHeight="1">
      <c r="A8" s="11" t="s">
        <v>36</v>
      </c>
      <c r="B8" s="11" t="s">
        <v>37</v>
      </c>
      <c r="C8" s="12">
        <v>231500.0</v>
      </c>
      <c r="D8" s="13">
        <v>1.1430280588381259</v>
      </c>
      <c r="E8" s="14">
        <f t="shared" si="1"/>
        <v>264610.9956</v>
      </c>
      <c r="F8" s="15">
        <v>0.0</v>
      </c>
      <c r="G8" s="15">
        <v>0.0</v>
      </c>
      <c r="H8" s="15">
        <v>0.0</v>
      </c>
      <c r="I8" s="16">
        <v>231314.0</v>
      </c>
      <c r="J8" s="16">
        <v>0.0</v>
      </c>
      <c r="K8" s="17">
        <f t="shared" si="3"/>
        <v>0</v>
      </c>
      <c r="L8" s="18">
        <f t="shared" si="4"/>
        <v>186</v>
      </c>
      <c r="M8" s="19">
        <f t="shared" si="10"/>
        <v>264398.3924</v>
      </c>
      <c r="N8" s="20">
        <f t="shared" si="5"/>
        <v>0.9991965443</v>
      </c>
      <c r="O8" s="21">
        <v>0.0</v>
      </c>
      <c r="P8" s="21">
        <v>0.0</v>
      </c>
      <c r="Q8" s="21">
        <v>0.0</v>
      </c>
      <c r="R8" s="21">
        <v>0.0</v>
      </c>
      <c r="S8" s="52">
        <v>0.0</v>
      </c>
      <c r="T8" s="21">
        <f t="shared" si="6"/>
        <v>0</v>
      </c>
      <c r="U8" s="23">
        <f t="shared" si="7"/>
        <v>231314</v>
      </c>
      <c r="V8" s="23">
        <f t="shared" si="8"/>
        <v>-186</v>
      </c>
      <c r="W8" s="20">
        <f t="shared" si="9"/>
        <v>0.9991965443</v>
      </c>
    </row>
    <row r="9" ht="14.25" customHeight="1">
      <c r="A9" s="11" t="s">
        <v>38</v>
      </c>
      <c r="B9" s="11" t="s">
        <v>39</v>
      </c>
      <c r="C9" s="12">
        <v>436500.0</v>
      </c>
      <c r="D9" s="13">
        <v>0.6342280588381257</v>
      </c>
      <c r="E9" s="14">
        <f t="shared" si="1"/>
        <v>276840.5477</v>
      </c>
      <c r="F9" s="15">
        <v>0.0</v>
      </c>
      <c r="G9" s="15">
        <v>0.0</v>
      </c>
      <c r="H9" s="15">
        <f t="shared" ref="H9:H19" si="11">F9+G9</f>
        <v>0</v>
      </c>
      <c r="I9" s="16">
        <v>425199.0</v>
      </c>
      <c r="J9" s="15">
        <v>0.0</v>
      </c>
      <c r="K9" s="17">
        <f t="shared" si="3"/>
        <v>0</v>
      </c>
      <c r="L9" s="18">
        <f t="shared" si="4"/>
        <v>11301</v>
      </c>
      <c r="M9" s="19">
        <f t="shared" si="10"/>
        <v>269673.1364</v>
      </c>
      <c r="N9" s="20">
        <f t="shared" si="5"/>
        <v>0.9741099656</v>
      </c>
      <c r="O9" s="21">
        <v>0.0</v>
      </c>
      <c r="P9" s="21">
        <v>0.0</v>
      </c>
      <c r="Q9" s="21">
        <v>0.0</v>
      </c>
      <c r="R9" s="21">
        <v>0.0</v>
      </c>
      <c r="S9" s="52">
        <v>0.0</v>
      </c>
      <c r="T9" s="21">
        <f t="shared" si="6"/>
        <v>0</v>
      </c>
      <c r="U9" s="23">
        <f t="shared" si="7"/>
        <v>425199</v>
      </c>
      <c r="V9" s="23">
        <f t="shared" si="8"/>
        <v>-11301</v>
      </c>
      <c r="W9" s="20">
        <f t="shared" si="9"/>
        <v>0.9741099656</v>
      </c>
    </row>
    <row r="10" ht="14.25" customHeight="1">
      <c r="A10" s="11" t="s">
        <v>40</v>
      </c>
      <c r="B10" s="11" t="s">
        <v>41</v>
      </c>
      <c r="C10" s="12">
        <v>349200.0</v>
      </c>
      <c r="D10" s="13">
        <v>0.8935280588381259</v>
      </c>
      <c r="E10" s="12">
        <f t="shared" si="1"/>
        <v>312019.9981</v>
      </c>
      <c r="F10" s="16">
        <v>0.0</v>
      </c>
      <c r="G10" s="16">
        <v>0.0</v>
      </c>
      <c r="H10" s="15">
        <f t="shared" si="11"/>
        <v>0</v>
      </c>
      <c r="I10" s="15">
        <v>349200.0</v>
      </c>
      <c r="J10" s="16">
        <v>37864.0</v>
      </c>
      <c r="K10" s="17">
        <f t="shared" si="3"/>
        <v>37864</v>
      </c>
      <c r="L10" s="18">
        <f t="shared" si="4"/>
        <v>0</v>
      </c>
      <c r="M10" s="19">
        <f t="shared" si="10"/>
        <v>312019.9981</v>
      </c>
      <c r="N10" s="20">
        <f t="shared" si="5"/>
        <v>1</v>
      </c>
      <c r="O10" s="21">
        <v>0.0</v>
      </c>
      <c r="P10" s="21">
        <v>0.0</v>
      </c>
      <c r="Q10" s="21">
        <v>0.0</v>
      </c>
      <c r="R10" s="21">
        <v>0.0</v>
      </c>
      <c r="S10" s="52">
        <v>0.0</v>
      </c>
      <c r="T10" s="21">
        <f t="shared" si="6"/>
        <v>0</v>
      </c>
      <c r="U10" s="23">
        <f t="shared" si="7"/>
        <v>387064</v>
      </c>
      <c r="V10" s="23">
        <f t="shared" si="8"/>
        <v>37864</v>
      </c>
      <c r="W10" s="20">
        <f t="shared" si="9"/>
        <v>1.108430699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f t="shared" si="11"/>
        <v>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str">
        <f t="shared" si="5"/>
        <v>#DIV/0!</v>
      </c>
      <c r="O11" s="21">
        <v>0.0</v>
      </c>
      <c r="P11" s="21">
        <v>0.0</v>
      </c>
      <c r="Q11" s="21">
        <v>0.0</v>
      </c>
      <c r="R11" s="21">
        <v>0.0</v>
      </c>
      <c r="S11" s="21">
        <v>0.0</v>
      </c>
      <c r="T11" s="21">
        <f t="shared" si="6"/>
        <v>0</v>
      </c>
      <c r="U11" s="23">
        <f t="shared" si="7"/>
        <v>0</v>
      </c>
      <c r="V11" s="23">
        <f t="shared" si="8"/>
        <v>0</v>
      </c>
      <c r="W11" s="20" t="str">
        <f t="shared" si="9"/>
        <v>#DIV/0!</v>
      </c>
    </row>
    <row r="12" ht="14.25" customHeight="1">
      <c r="A12" s="11" t="s">
        <v>44</v>
      </c>
      <c r="B12" s="11" t="s">
        <v>45</v>
      </c>
      <c r="C12" s="12">
        <v>16000.0</v>
      </c>
      <c r="D12" s="13">
        <v>3.97</v>
      </c>
      <c r="E12" s="14">
        <f t="shared" si="1"/>
        <v>63520</v>
      </c>
      <c r="F12" s="15">
        <v>15996.0</v>
      </c>
      <c r="G12" s="15">
        <v>0.0</v>
      </c>
      <c r="H12" s="15">
        <f t="shared" si="11"/>
        <v>15996</v>
      </c>
      <c r="I12" s="15">
        <v>0.0</v>
      </c>
      <c r="J12" s="15">
        <v>0.0</v>
      </c>
      <c r="K12" s="17">
        <f t="shared" si="3"/>
        <v>15996</v>
      </c>
      <c r="L12" s="18">
        <f t="shared" si="4"/>
        <v>16000</v>
      </c>
      <c r="M12" s="19">
        <f t="shared" si="10"/>
        <v>0</v>
      </c>
      <c r="N12" s="20">
        <f t="shared" si="5"/>
        <v>0</v>
      </c>
      <c r="O12" s="21">
        <v>0.0</v>
      </c>
      <c r="P12" s="21">
        <v>0.0</v>
      </c>
      <c r="Q12" s="21">
        <v>0.0</v>
      </c>
      <c r="R12" s="21">
        <v>0.0</v>
      </c>
      <c r="S12" s="21">
        <v>0.0</v>
      </c>
      <c r="T12" s="21">
        <f t="shared" si="6"/>
        <v>0</v>
      </c>
      <c r="U12" s="23">
        <f t="shared" si="7"/>
        <v>15996</v>
      </c>
      <c r="V12" s="23">
        <f t="shared" si="8"/>
        <v>-4</v>
      </c>
      <c r="W12" s="20">
        <f t="shared" si="9"/>
        <v>0.99975</v>
      </c>
    </row>
    <row r="13" ht="14.25" customHeight="1">
      <c r="A13" s="26">
        <v>6.0000000032802E13</v>
      </c>
      <c r="B13" s="11" t="s">
        <v>46</v>
      </c>
      <c r="C13" s="12">
        <v>6500.0</v>
      </c>
      <c r="D13" s="13">
        <v>8.34</v>
      </c>
      <c r="E13" s="14">
        <f t="shared" si="1"/>
        <v>54210</v>
      </c>
      <c r="F13" s="15">
        <v>6487.0</v>
      </c>
      <c r="G13" s="15">
        <v>0.0</v>
      </c>
      <c r="H13" s="15">
        <f t="shared" si="11"/>
        <v>6487</v>
      </c>
      <c r="I13" s="15">
        <v>0.0</v>
      </c>
      <c r="J13" s="15">
        <v>0.0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0.0</v>
      </c>
      <c r="P13" s="21">
        <v>0.0</v>
      </c>
      <c r="Q13" s="21">
        <v>0.0</v>
      </c>
      <c r="R13" s="21">
        <v>0.0</v>
      </c>
      <c r="S13" s="21">
        <v>0.0</v>
      </c>
      <c r="T13" s="21">
        <f t="shared" si="6"/>
        <v>0</v>
      </c>
      <c r="U13" s="23">
        <f t="shared" si="7"/>
        <v>6487</v>
      </c>
      <c r="V13" s="23">
        <f t="shared" si="8"/>
        <v>-13</v>
      </c>
      <c r="W13" s="20">
        <f t="shared" si="9"/>
        <v>0.998</v>
      </c>
    </row>
    <row r="14" ht="14.25" customHeight="1">
      <c r="A14" s="11" t="s">
        <v>47</v>
      </c>
      <c r="B14" s="11" t="s">
        <v>48</v>
      </c>
      <c r="C14" s="12">
        <v>0.0</v>
      </c>
      <c r="D14" s="13">
        <v>7.3</v>
      </c>
      <c r="E14" s="14">
        <f t="shared" si="1"/>
        <v>0</v>
      </c>
      <c r="F14" s="15">
        <v>0.0</v>
      </c>
      <c r="G14" s="15">
        <v>0.0</v>
      </c>
      <c r="H14" s="15">
        <f t="shared" si="11"/>
        <v>0</v>
      </c>
      <c r="I14" s="15">
        <v>0.0</v>
      </c>
      <c r="J14" s="15">
        <v>0.0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str">
        <f t="shared" si="5"/>
        <v>#DIV/0!</v>
      </c>
      <c r="O14" s="21">
        <v>0.0</v>
      </c>
      <c r="P14" s="21">
        <v>0.0</v>
      </c>
      <c r="Q14" s="21">
        <v>0.0</v>
      </c>
      <c r="R14" s="21">
        <v>0.0</v>
      </c>
      <c r="S14" s="21">
        <v>0.0</v>
      </c>
      <c r="T14" s="21">
        <f t="shared" si="6"/>
        <v>0</v>
      </c>
      <c r="U14" s="23">
        <f t="shared" si="7"/>
        <v>0</v>
      </c>
      <c r="V14" s="23">
        <f t="shared" si="8"/>
        <v>0</v>
      </c>
      <c r="W14" s="20" t="str">
        <f t="shared" si="9"/>
        <v>#DIV/0!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11"/>
        <v>0</v>
      </c>
      <c r="I15" s="29">
        <v>0.0</v>
      </c>
      <c r="J15" s="15">
        <v>0.0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str">
        <f t="shared" si="5"/>
        <v>#DIV/0!</v>
      </c>
      <c r="O15" s="21">
        <v>0.0</v>
      </c>
      <c r="P15" s="21">
        <v>0.0</v>
      </c>
      <c r="Q15" s="21">
        <v>0.0</v>
      </c>
      <c r="R15" s="21">
        <v>0.0</v>
      </c>
      <c r="S15" s="21">
        <v>0.0</v>
      </c>
      <c r="T15" s="21">
        <f t="shared" si="6"/>
        <v>0</v>
      </c>
      <c r="U15" s="23">
        <f t="shared" si="7"/>
        <v>0</v>
      </c>
      <c r="V15" s="23">
        <f t="shared" si="8"/>
        <v>0</v>
      </c>
      <c r="W15" s="20" t="str">
        <f t="shared" si="9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11"/>
        <v>0</v>
      </c>
      <c r="I16" s="29">
        <v>0.0</v>
      </c>
      <c r="J16" s="15">
        <v>0.0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str">
        <f t="shared" si="5"/>
        <v>#DIV/0!</v>
      </c>
      <c r="O16" s="21">
        <v>0.0</v>
      </c>
      <c r="P16" s="21">
        <v>0.0</v>
      </c>
      <c r="Q16" s="21">
        <v>0.0</v>
      </c>
      <c r="R16" s="21">
        <v>0.0</v>
      </c>
      <c r="S16" s="21">
        <v>0.0</v>
      </c>
      <c r="T16" s="21">
        <f t="shared" si="6"/>
        <v>0</v>
      </c>
      <c r="U16" s="23">
        <f t="shared" si="7"/>
        <v>0</v>
      </c>
      <c r="V16" s="23">
        <f t="shared" si="8"/>
        <v>0</v>
      </c>
      <c r="W16" s="20" t="str">
        <f t="shared" si="9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11"/>
        <v>0</v>
      </c>
      <c r="I17" s="29">
        <v>0.0</v>
      </c>
      <c r="J17" s="15">
        <v>0.0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str">
        <f t="shared" si="5"/>
        <v>#DIV/0!</v>
      </c>
      <c r="O17" s="21">
        <v>0.0</v>
      </c>
      <c r="P17" s="21">
        <v>0.0</v>
      </c>
      <c r="Q17" s="21">
        <v>0.0</v>
      </c>
      <c r="R17" s="21">
        <v>0.0</v>
      </c>
      <c r="S17" s="21">
        <v>0.0</v>
      </c>
      <c r="T17" s="21">
        <f t="shared" si="6"/>
        <v>0</v>
      </c>
      <c r="U17" s="23">
        <f t="shared" si="7"/>
        <v>0</v>
      </c>
      <c r="V17" s="23">
        <f t="shared" si="8"/>
        <v>0</v>
      </c>
      <c r="W17" s="20" t="str">
        <f t="shared" si="9"/>
        <v>#DIV/0!</v>
      </c>
    </row>
    <row r="18" ht="14.25" customHeight="1">
      <c r="A18" s="11" t="s">
        <v>55</v>
      </c>
      <c r="B18" s="11" t="s">
        <v>56</v>
      </c>
      <c r="C18" s="12">
        <v>422547.0</v>
      </c>
      <c r="D18" s="13">
        <v>1.16</v>
      </c>
      <c r="E18" s="12">
        <f t="shared" si="1"/>
        <v>490154.52</v>
      </c>
      <c r="F18" s="15">
        <v>174609.0</v>
      </c>
      <c r="G18" s="15">
        <v>0.0</v>
      </c>
      <c r="H18" s="15">
        <f t="shared" si="11"/>
        <v>174609</v>
      </c>
      <c r="I18" s="15">
        <v>418310.0</v>
      </c>
      <c r="J18" s="15">
        <v>0.0</v>
      </c>
      <c r="K18" s="17">
        <f t="shared" si="3"/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0.9899727131</v>
      </c>
      <c r="O18" s="21">
        <v>0.0</v>
      </c>
      <c r="P18" s="21">
        <v>0.0</v>
      </c>
      <c r="Q18" s="21">
        <v>0.0</v>
      </c>
      <c r="R18" s="21">
        <v>0.0</v>
      </c>
      <c r="S18" s="21">
        <v>0.0</v>
      </c>
      <c r="T18" s="21">
        <f t="shared" si="6"/>
        <v>0</v>
      </c>
      <c r="U18" s="23">
        <f t="shared" si="7"/>
        <v>592919</v>
      </c>
      <c r="V18" s="23">
        <f t="shared" si="8"/>
        <v>170372</v>
      </c>
      <c r="W18" s="20">
        <f t="shared" si="9"/>
        <v>1.403202484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11"/>
        <v>0</v>
      </c>
      <c r="I19" s="15">
        <v>0.0</v>
      </c>
      <c r="J19" s="15">
        <v>0.0</v>
      </c>
      <c r="K19" s="17">
        <f t="shared" si="3"/>
        <v>0</v>
      </c>
      <c r="L19" s="18">
        <f t="shared" si="4"/>
        <v>0</v>
      </c>
      <c r="M19" s="19">
        <f t="shared" si="10"/>
        <v>0</v>
      </c>
      <c r="N19" s="20" t="str">
        <f t="shared" si="5"/>
        <v>#DIV/0!</v>
      </c>
      <c r="O19" s="21">
        <v>0.0</v>
      </c>
      <c r="P19" s="21">
        <v>0.0</v>
      </c>
      <c r="Q19" s="21">
        <v>0.0</v>
      </c>
      <c r="R19" s="21">
        <v>0.0</v>
      </c>
      <c r="S19" s="21">
        <v>0.0</v>
      </c>
      <c r="T19" s="21">
        <f t="shared" si="6"/>
        <v>0</v>
      </c>
      <c r="U19" s="23">
        <f t="shared" si="7"/>
        <v>0</v>
      </c>
      <c r="V19" s="23">
        <f t="shared" si="8"/>
        <v>0</v>
      </c>
      <c r="W19" s="20" t="str">
        <f t="shared" si="9"/>
        <v>#DIV/0!</v>
      </c>
    </row>
    <row r="20" ht="14.25" customHeight="1">
      <c r="A20" s="30" t="s">
        <v>59</v>
      </c>
      <c r="B20" s="30"/>
      <c r="C20" s="31">
        <f>SUM(C3:C19)</f>
        <v>2264111</v>
      </c>
      <c r="D20" s="32"/>
      <c r="E20" s="33">
        <f t="shared" ref="E20:M20" si="12">SUM(E3:E19)</f>
        <v>3323026.099</v>
      </c>
      <c r="F20" s="34">
        <f t="shared" si="12"/>
        <v>197092</v>
      </c>
      <c r="G20" s="34">
        <f t="shared" si="12"/>
        <v>0</v>
      </c>
      <c r="H20" s="34">
        <f t="shared" si="12"/>
        <v>197092</v>
      </c>
      <c r="I20" s="45">
        <f t="shared" si="12"/>
        <v>1846157</v>
      </c>
      <c r="J20" s="34">
        <f t="shared" si="12"/>
        <v>131044</v>
      </c>
      <c r="K20" s="35">
        <f t="shared" si="12"/>
        <v>328136</v>
      </c>
      <c r="L20" s="36">
        <f t="shared" si="12"/>
        <v>417954</v>
      </c>
      <c r="M20" s="36">
        <f t="shared" si="12"/>
        <v>2262746.666</v>
      </c>
      <c r="N20" s="20">
        <f t="shared" si="5"/>
        <v>0.6809295498</v>
      </c>
      <c r="O20" s="21">
        <v>0.0</v>
      </c>
      <c r="P20" s="21">
        <v>0.0</v>
      </c>
      <c r="Q20" s="21">
        <v>0.0</v>
      </c>
      <c r="R20" s="21">
        <v>0.0</v>
      </c>
      <c r="S20" s="21">
        <v>0.0</v>
      </c>
      <c r="T20" s="21">
        <f t="shared" si="6"/>
        <v>0</v>
      </c>
      <c r="U20" s="23">
        <f t="shared" si="7"/>
        <v>2174293</v>
      </c>
      <c r="V20" s="37"/>
    </row>
    <row r="21" ht="14.25" customHeight="1"/>
    <row r="22" ht="14.25" customHeight="1"/>
    <row r="23" ht="14.25" customHeight="1">
      <c r="M23" s="46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N3:N20 W3:W19">
    <cfRule type="cellIs" dxfId="0" priority="1" operator="between">
      <formula>0.8</formula>
      <formula>1</formula>
    </cfRule>
  </conditionalFormatting>
  <conditionalFormatting sqref="N3:N20 W3:W19">
    <cfRule type="cellIs" dxfId="1" priority="2" operator="lessThan">
      <formula>0.8</formula>
    </cfRule>
  </conditionalFormatting>
  <conditionalFormatting sqref="N3:N20 W3:W19">
    <cfRule type="cellIs" dxfId="2" priority="3" operator="greaterThan">
      <formula>1</formula>
    </cfRule>
  </conditionalFormatting>
  <conditionalFormatting sqref="N13">
    <cfRule type="cellIs" dxfId="0" priority="4" operator="between">
      <formula>0.8</formula>
      <formula>1</formula>
    </cfRule>
  </conditionalFormatting>
  <conditionalFormatting sqref="N13">
    <cfRule type="cellIs" dxfId="1" priority="5" operator="lessThan">
      <formula>0.8</formula>
    </cfRule>
  </conditionalFormatting>
  <conditionalFormatting sqref="N13">
    <cfRule type="cellIs" dxfId="2" priority="6" operator="greaterThan">
      <formula>1</formula>
    </cfRule>
  </conditionalFormatting>
  <conditionalFormatting sqref="W13">
    <cfRule type="cellIs" dxfId="0" priority="7" operator="between">
      <formula>0.8</formula>
      <formula>1</formula>
    </cfRule>
  </conditionalFormatting>
  <conditionalFormatting sqref="W13">
    <cfRule type="cellIs" dxfId="1" priority="8" operator="lessThan">
      <formula>0.8</formula>
    </cfRule>
  </conditionalFormatting>
  <conditionalFormatting sqref="W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7" width="15.71"/>
    <col customWidth="1" min="8" max="8" width="17.43"/>
    <col customWidth="1" min="9" max="9" width="18.43"/>
    <col customWidth="1" min="10" max="11" width="16.71"/>
    <col customWidth="1" min="12" max="12" width="18.0"/>
    <col customWidth="1" min="13" max="17" width="12.43"/>
    <col customWidth="1" min="18" max="18" width="14.71"/>
    <col customWidth="1" min="19" max="19" width="11.43"/>
    <col customWidth="1" min="20" max="20" width="12.43"/>
    <col customWidth="1" min="21" max="26" width="10.71"/>
  </cols>
  <sheetData>
    <row r="1" ht="14.25" customHeight="1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ht="14.25" customHeight="1">
      <c r="A2" s="4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60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ht="14.25" customHeight="1">
      <c r="A3" s="11" t="s">
        <v>26</v>
      </c>
      <c r="B3" s="11" t="s">
        <v>27</v>
      </c>
      <c r="C3" s="12">
        <v>0.0</v>
      </c>
      <c r="D3" s="13">
        <v>2.892378058838126</v>
      </c>
      <c r="E3" s="14">
        <f t="shared" ref="E3:E19" si="1">C3*D3</f>
        <v>0</v>
      </c>
      <c r="F3" s="15">
        <v>0.0</v>
      </c>
      <c r="G3" s="16">
        <v>175263.0</v>
      </c>
      <c r="H3" s="15">
        <v>55101.0</v>
      </c>
      <c r="I3" s="17">
        <f t="shared" ref="I3:I19" si="2">F3+H3</f>
        <v>55101</v>
      </c>
      <c r="J3" s="18">
        <f t="shared" ref="J3:J19" si="3">C3-G3</f>
        <v>-175263</v>
      </c>
      <c r="K3" s="19">
        <f>+G3*D3</f>
        <v>506926.8557</v>
      </c>
      <c r="L3" s="20" t="str">
        <f t="shared" ref="L3:L20" si="4">K3/E3</f>
        <v>#DIV/0!</v>
      </c>
      <c r="M3" s="21">
        <v>0.0</v>
      </c>
      <c r="N3" s="21">
        <v>0.0</v>
      </c>
      <c r="O3" s="21">
        <v>111000.0</v>
      </c>
      <c r="P3" s="21">
        <v>129000.0</v>
      </c>
      <c r="Q3" s="22">
        <v>74000.0</v>
      </c>
      <c r="R3" s="21">
        <f t="shared" ref="R3:R20" si="5">M3+N3+O3+P3+Q3</f>
        <v>314000</v>
      </c>
      <c r="S3" s="23">
        <f t="shared" ref="S3:S20" si="6">G3+I3+R3</f>
        <v>544364</v>
      </c>
      <c r="T3" s="23">
        <f t="shared" ref="T3:T19" si="7">S3-C3</f>
        <v>544364</v>
      </c>
      <c r="U3" s="20" t="str">
        <f t="shared" ref="U3:U19" si="8">S3/C3</f>
        <v>#DIV/0!</v>
      </c>
    </row>
    <row r="4" ht="14.25" customHeight="1">
      <c r="A4" s="11" t="s">
        <v>28</v>
      </c>
      <c r="B4" s="11" t="s">
        <v>29</v>
      </c>
      <c r="C4" s="12">
        <v>0.0</v>
      </c>
      <c r="D4" s="13">
        <v>1.55492805883813</v>
      </c>
      <c r="E4" s="14">
        <f t="shared" si="1"/>
        <v>0</v>
      </c>
      <c r="F4" s="15">
        <v>0.0</v>
      </c>
      <c r="G4" s="15">
        <v>0.0</v>
      </c>
      <c r="H4" s="15">
        <v>35386.0</v>
      </c>
      <c r="I4" s="17">
        <f t="shared" si="2"/>
        <v>35386</v>
      </c>
      <c r="J4" s="18">
        <f t="shared" si="3"/>
        <v>0</v>
      </c>
      <c r="K4" s="19">
        <f>D4*G4</f>
        <v>0</v>
      </c>
      <c r="L4" s="20" t="str">
        <f t="shared" si="4"/>
        <v>#DIV/0!</v>
      </c>
      <c r="M4" s="21">
        <v>0.0</v>
      </c>
      <c r="N4" s="21">
        <v>0.0</v>
      </c>
      <c r="O4" s="21">
        <v>0.0</v>
      </c>
      <c r="P4" s="21">
        <v>0.0</v>
      </c>
      <c r="Q4" s="21">
        <v>0.0</v>
      </c>
      <c r="R4" s="21">
        <f t="shared" si="5"/>
        <v>0</v>
      </c>
      <c r="S4" s="23">
        <f t="shared" si="6"/>
        <v>35386</v>
      </c>
      <c r="T4" s="23">
        <f t="shared" si="7"/>
        <v>35386</v>
      </c>
      <c r="U4" s="20" t="str">
        <f t="shared" si="8"/>
        <v>#DIV/0!</v>
      </c>
    </row>
    <row r="5" ht="14.25" customHeight="1">
      <c r="A5" s="11" t="s">
        <v>30</v>
      </c>
      <c r="B5" s="11" t="s">
        <v>31</v>
      </c>
      <c r="C5" s="12">
        <v>0.0</v>
      </c>
      <c r="D5" s="13">
        <v>1.0683280588381256</v>
      </c>
      <c r="E5" s="14">
        <f t="shared" si="1"/>
        <v>0</v>
      </c>
      <c r="F5" s="15">
        <v>0.0</v>
      </c>
      <c r="G5" s="15">
        <v>0.0</v>
      </c>
      <c r="H5" s="15">
        <v>134227.0</v>
      </c>
      <c r="I5" s="17">
        <f t="shared" si="2"/>
        <v>134227</v>
      </c>
      <c r="J5" s="18">
        <f t="shared" si="3"/>
        <v>0</v>
      </c>
      <c r="K5" s="19">
        <f t="shared" ref="K5:K19" si="9">+G5*D5</f>
        <v>0</v>
      </c>
      <c r="L5" s="20" t="str">
        <f t="shared" si="4"/>
        <v>#DIV/0!</v>
      </c>
      <c r="M5" s="21">
        <v>0.0</v>
      </c>
      <c r="N5" s="21">
        <v>0.0</v>
      </c>
      <c r="O5" s="21">
        <v>0.0</v>
      </c>
      <c r="P5" s="24">
        <v>156000.0</v>
      </c>
      <c r="Q5" s="21">
        <v>0.0</v>
      </c>
      <c r="R5" s="21">
        <f t="shared" si="5"/>
        <v>156000</v>
      </c>
      <c r="S5" s="23">
        <f t="shared" si="6"/>
        <v>290227</v>
      </c>
      <c r="T5" s="23">
        <f t="shared" si="7"/>
        <v>290227</v>
      </c>
      <c r="U5" s="20" t="str">
        <f t="shared" si="8"/>
        <v>#DIV/0!</v>
      </c>
    </row>
    <row r="6" ht="14.25" customHeight="1">
      <c r="A6" s="11" t="s">
        <v>32</v>
      </c>
      <c r="B6" s="11" t="s">
        <v>33</v>
      </c>
      <c r="C6" s="12">
        <v>0.0</v>
      </c>
      <c r="D6" s="25">
        <v>2.1696780588381257</v>
      </c>
      <c r="E6" s="12">
        <f t="shared" si="1"/>
        <v>0</v>
      </c>
      <c r="F6" s="15">
        <v>0.0</v>
      </c>
      <c r="G6" s="15">
        <v>208523.0</v>
      </c>
      <c r="H6" s="15">
        <v>140800.0</v>
      </c>
      <c r="I6" s="17">
        <f t="shared" si="2"/>
        <v>140800</v>
      </c>
      <c r="J6" s="18">
        <f t="shared" si="3"/>
        <v>-208523</v>
      </c>
      <c r="K6" s="19">
        <f t="shared" si="9"/>
        <v>452427.7779</v>
      </c>
      <c r="L6" s="20" t="str">
        <f t="shared" si="4"/>
        <v>#DIV/0!</v>
      </c>
      <c r="M6" s="21">
        <v>0.0</v>
      </c>
      <c r="N6" s="21">
        <v>0.0</v>
      </c>
      <c r="O6" s="21">
        <v>234000.0</v>
      </c>
      <c r="P6" s="21">
        <v>0.0</v>
      </c>
      <c r="Q6" s="21">
        <v>0.0</v>
      </c>
      <c r="R6" s="21">
        <f t="shared" si="5"/>
        <v>234000</v>
      </c>
      <c r="S6" s="23">
        <f t="shared" si="6"/>
        <v>583323</v>
      </c>
      <c r="T6" s="23">
        <f t="shared" si="7"/>
        <v>583323</v>
      </c>
      <c r="U6" s="20" t="str">
        <f t="shared" si="8"/>
        <v>#DIV/0!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4.329529382367538</v>
      </c>
      <c r="E7" s="14">
        <f t="shared" si="1"/>
        <v>0</v>
      </c>
      <c r="F7" s="15">
        <v>0.0</v>
      </c>
      <c r="G7" s="15">
        <v>0.0</v>
      </c>
      <c r="H7" s="15">
        <v>0.0</v>
      </c>
      <c r="I7" s="17">
        <f t="shared" si="2"/>
        <v>0</v>
      </c>
      <c r="J7" s="18">
        <f t="shared" si="3"/>
        <v>0</v>
      </c>
      <c r="K7" s="19">
        <f t="shared" si="9"/>
        <v>0</v>
      </c>
      <c r="L7" s="20" t="str">
        <f t="shared" si="4"/>
        <v>#DIV/0!</v>
      </c>
      <c r="M7" s="21">
        <v>0.0</v>
      </c>
      <c r="N7" s="21">
        <v>0.0</v>
      </c>
      <c r="O7" s="21">
        <v>0.0</v>
      </c>
      <c r="P7" s="21">
        <v>0.0</v>
      </c>
      <c r="Q7" s="21">
        <v>0.0</v>
      </c>
      <c r="R7" s="21">
        <f t="shared" si="5"/>
        <v>0</v>
      </c>
      <c r="S7" s="23">
        <f t="shared" si="6"/>
        <v>0</v>
      </c>
      <c r="T7" s="23">
        <f t="shared" si="7"/>
        <v>0</v>
      </c>
      <c r="U7" s="20" t="str">
        <f t="shared" si="8"/>
        <v>#DIV/0!</v>
      </c>
    </row>
    <row r="8" ht="14.25" customHeight="1">
      <c r="A8" s="11" t="s">
        <v>36</v>
      </c>
      <c r="B8" s="11" t="s">
        <v>37</v>
      </c>
      <c r="C8" s="12">
        <v>0.0</v>
      </c>
      <c r="D8" s="13">
        <v>1.1430280588381259</v>
      </c>
      <c r="E8" s="14">
        <f t="shared" si="1"/>
        <v>0</v>
      </c>
      <c r="F8" s="15">
        <v>0.0</v>
      </c>
      <c r="G8" s="16">
        <v>360435.0</v>
      </c>
      <c r="H8" s="16">
        <v>95163.0</v>
      </c>
      <c r="I8" s="17">
        <f t="shared" si="2"/>
        <v>95163</v>
      </c>
      <c r="J8" s="18">
        <f t="shared" si="3"/>
        <v>-360435</v>
      </c>
      <c r="K8" s="19">
        <f t="shared" si="9"/>
        <v>411987.3184</v>
      </c>
      <c r="L8" s="20" t="str">
        <f t="shared" si="4"/>
        <v>#DIV/0!</v>
      </c>
      <c r="M8" s="21">
        <v>0.0</v>
      </c>
      <c r="N8" s="21">
        <v>0.0</v>
      </c>
      <c r="O8" s="21">
        <v>0.0</v>
      </c>
      <c r="P8" s="21">
        <v>126000.0</v>
      </c>
      <c r="Q8" s="21">
        <v>126000.0</v>
      </c>
      <c r="R8" s="21">
        <f t="shared" si="5"/>
        <v>252000</v>
      </c>
      <c r="S8" s="23">
        <f t="shared" si="6"/>
        <v>707598</v>
      </c>
      <c r="T8" s="23">
        <f t="shared" si="7"/>
        <v>707598</v>
      </c>
      <c r="U8" s="20" t="str">
        <f t="shared" si="8"/>
        <v>#DIV/0!</v>
      </c>
    </row>
    <row r="9" ht="14.25" customHeight="1">
      <c r="A9" s="11" t="s">
        <v>38</v>
      </c>
      <c r="B9" s="11" t="s">
        <v>39</v>
      </c>
      <c r="C9" s="12">
        <v>0.0</v>
      </c>
      <c r="D9" s="13">
        <v>0.6342280588381257</v>
      </c>
      <c r="E9" s="14">
        <f t="shared" si="1"/>
        <v>0</v>
      </c>
      <c r="F9" s="15">
        <v>0.0</v>
      </c>
      <c r="G9" s="16">
        <v>0.0</v>
      </c>
      <c r="H9" s="15">
        <v>83481.0</v>
      </c>
      <c r="I9" s="17">
        <f t="shared" si="2"/>
        <v>83481</v>
      </c>
      <c r="J9" s="18">
        <f t="shared" si="3"/>
        <v>0</v>
      </c>
      <c r="K9" s="19">
        <f t="shared" si="9"/>
        <v>0</v>
      </c>
      <c r="L9" s="20" t="str">
        <f t="shared" si="4"/>
        <v>#DIV/0!</v>
      </c>
      <c r="M9" s="21">
        <v>0.0</v>
      </c>
      <c r="N9" s="21">
        <v>176000.0</v>
      </c>
      <c r="O9" s="21">
        <v>0.0</v>
      </c>
      <c r="P9" s="21">
        <v>176000.0</v>
      </c>
      <c r="Q9" s="22">
        <v>176000.0</v>
      </c>
      <c r="R9" s="21">
        <f t="shared" si="5"/>
        <v>528000</v>
      </c>
      <c r="S9" s="23">
        <f t="shared" si="6"/>
        <v>611481</v>
      </c>
      <c r="T9" s="23">
        <f t="shared" si="7"/>
        <v>611481</v>
      </c>
      <c r="U9" s="20" t="str">
        <f t="shared" si="8"/>
        <v>#DIV/0!</v>
      </c>
    </row>
    <row r="10" ht="14.25" customHeight="1">
      <c r="A10" s="11" t="s">
        <v>40</v>
      </c>
      <c r="B10" s="11" t="s">
        <v>41</v>
      </c>
      <c r="C10" s="12">
        <v>0.0</v>
      </c>
      <c r="D10" s="25">
        <v>0.8935280588381259</v>
      </c>
      <c r="E10" s="12">
        <f t="shared" si="1"/>
        <v>0</v>
      </c>
      <c r="F10" s="16">
        <v>0.0</v>
      </c>
      <c r="G10" s="15">
        <v>0.0</v>
      </c>
      <c r="H10" s="16">
        <v>0.0</v>
      </c>
      <c r="I10" s="17">
        <f t="shared" si="2"/>
        <v>0</v>
      </c>
      <c r="J10" s="18">
        <f t="shared" si="3"/>
        <v>0</v>
      </c>
      <c r="K10" s="19">
        <f t="shared" si="9"/>
        <v>0</v>
      </c>
      <c r="L10" s="20" t="str">
        <f t="shared" si="4"/>
        <v>#DIV/0!</v>
      </c>
      <c r="M10" s="21">
        <v>0.0</v>
      </c>
      <c r="N10" s="21">
        <v>0.0</v>
      </c>
      <c r="O10" s="21">
        <v>0.0</v>
      </c>
      <c r="P10" s="21">
        <v>0.0</v>
      </c>
      <c r="Q10" s="21">
        <v>0.0</v>
      </c>
      <c r="R10" s="21">
        <f t="shared" si="5"/>
        <v>0</v>
      </c>
      <c r="S10" s="23">
        <f t="shared" si="6"/>
        <v>0</v>
      </c>
      <c r="T10" s="23">
        <f t="shared" si="7"/>
        <v>0</v>
      </c>
      <c r="U10" s="20" t="str">
        <f t="shared" si="8"/>
        <v>#DIV/0!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v>0.0</v>
      </c>
      <c r="I11" s="17">
        <f t="shared" si="2"/>
        <v>0</v>
      </c>
      <c r="J11" s="18">
        <f t="shared" si="3"/>
        <v>0</v>
      </c>
      <c r="K11" s="19">
        <f t="shared" si="9"/>
        <v>0</v>
      </c>
      <c r="L11" s="20" t="str">
        <f t="shared" si="4"/>
        <v>#DIV/0!</v>
      </c>
      <c r="M11" s="21">
        <v>0.0</v>
      </c>
      <c r="N11" s="21">
        <v>0.0</v>
      </c>
      <c r="O11" s="21">
        <v>0.0</v>
      </c>
      <c r="P11" s="21">
        <v>0.0</v>
      </c>
      <c r="Q11" s="21">
        <v>0.0</v>
      </c>
      <c r="R11" s="21">
        <f t="shared" si="5"/>
        <v>0</v>
      </c>
      <c r="S11" s="23">
        <f t="shared" si="6"/>
        <v>0</v>
      </c>
      <c r="T11" s="23">
        <f t="shared" si="7"/>
        <v>0</v>
      </c>
      <c r="U11" s="20" t="str">
        <f t="shared" si="8"/>
        <v>#DIV/0!</v>
      </c>
    </row>
    <row r="12" ht="14.25" customHeight="1">
      <c r="A12" s="11" t="s">
        <v>44</v>
      </c>
      <c r="B12" s="11" t="s">
        <v>45</v>
      </c>
      <c r="C12" s="12">
        <v>0.0</v>
      </c>
      <c r="D12" s="13">
        <v>4.680539147073421</v>
      </c>
      <c r="E12" s="14">
        <f t="shared" si="1"/>
        <v>0</v>
      </c>
      <c r="F12" s="15">
        <v>0.0</v>
      </c>
      <c r="G12" s="15">
        <v>0.0</v>
      </c>
      <c r="H12" s="15">
        <v>0.0</v>
      </c>
      <c r="I12" s="17">
        <f t="shared" si="2"/>
        <v>0</v>
      </c>
      <c r="J12" s="18">
        <f t="shared" si="3"/>
        <v>0</v>
      </c>
      <c r="K12" s="19">
        <f t="shared" si="9"/>
        <v>0</v>
      </c>
      <c r="L12" s="20" t="str">
        <f t="shared" si="4"/>
        <v>#DIV/0!</v>
      </c>
      <c r="M12" s="21">
        <v>0.0</v>
      </c>
      <c r="N12" s="21">
        <v>0.0</v>
      </c>
      <c r="O12" s="21">
        <v>0.0</v>
      </c>
      <c r="P12" s="21">
        <v>0.0</v>
      </c>
      <c r="Q12" s="21">
        <v>0.0</v>
      </c>
      <c r="R12" s="21">
        <f t="shared" si="5"/>
        <v>0</v>
      </c>
      <c r="S12" s="23">
        <f t="shared" si="6"/>
        <v>0</v>
      </c>
      <c r="T12" s="23">
        <f t="shared" si="7"/>
        <v>0</v>
      </c>
      <c r="U12" s="20" t="str">
        <f t="shared" si="8"/>
        <v>#DIV/0!</v>
      </c>
    </row>
    <row r="13" ht="14.25" customHeight="1">
      <c r="A13" s="26">
        <v>6.0000000032802E13</v>
      </c>
      <c r="B13" s="11" t="s">
        <v>46</v>
      </c>
      <c r="C13" s="12">
        <v>0.0</v>
      </c>
      <c r="D13" s="13">
        <v>9.26</v>
      </c>
      <c r="E13" s="14">
        <f t="shared" si="1"/>
        <v>0</v>
      </c>
      <c r="F13" s="15">
        <v>0.0</v>
      </c>
      <c r="G13" s="15">
        <v>0.0</v>
      </c>
      <c r="H13" s="15">
        <v>0.0</v>
      </c>
      <c r="I13" s="17">
        <f t="shared" si="2"/>
        <v>0</v>
      </c>
      <c r="J13" s="18">
        <f t="shared" si="3"/>
        <v>0</v>
      </c>
      <c r="K13" s="19">
        <f t="shared" si="9"/>
        <v>0</v>
      </c>
      <c r="L13" s="20" t="str">
        <f t="shared" si="4"/>
        <v>#DIV/0!</v>
      </c>
      <c r="M13" s="21">
        <v>0.0</v>
      </c>
      <c r="N13" s="21">
        <v>0.0</v>
      </c>
      <c r="O13" s="21">
        <v>0.0</v>
      </c>
      <c r="P13" s="21">
        <v>0.0</v>
      </c>
      <c r="Q13" s="21">
        <v>0.0</v>
      </c>
      <c r="R13" s="21">
        <f t="shared" si="5"/>
        <v>0</v>
      </c>
      <c r="S13" s="23">
        <f t="shared" si="6"/>
        <v>0</v>
      </c>
      <c r="T13" s="23">
        <f t="shared" si="7"/>
        <v>0</v>
      </c>
      <c r="U13" s="20" t="str">
        <f t="shared" si="8"/>
        <v>#DIV/0!</v>
      </c>
    </row>
    <row r="14" ht="14.25" customHeight="1">
      <c r="A14" s="11" t="s">
        <v>47</v>
      </c>
      <c r="B14" s="11" t="s">
        <v>48</v>
      </c>
      <c r="C14" s="12">
        <v>0.0</v>
      </c>
      <c r="D14" s="13">
        <v>8.938878205896948</v>
      </c>
      <c r="E14" s="14">
        <f t="shared" si="1"/>
        <v>0</v>
      </c>
      <c r="F14" s="15">
        <v>0.0</v>
      </c>
      <c r="G14" s="15">
        <v>0.0</v>
      </c>
      <c r="H14" s="15">
        <v>0.0</v>
      </c>
      <c r="I14" s="17">
        <f t="shared" si="2"/>
        <v>0</v>
      </c>
      <c r="J14" s="18">
        <f t="shared" si="3"/>
        <v>0</v>
      </c>
      <c r="K14" s="19">
        <f t="shared" si="9"/>
        <v>0</v>
      </c>
      <c r="L14" s="20" t="str">
        <f t="shared" si="4"/>
        <v>#DIV/0!</v>
      </c>
      <c r="M14" s="21">
        <v>0.0</v>
      </c>
      <c r="N14" s="21">
        <v>0.0</v>
      </c>
      <c r="O14" s="21">
        <v>0.0</v>
      </c>
      <c r="P14" s="21">
        <v>0.0</v>
      </c>
      <c r="Q14" s="21">
        <v>0.0</v>
      </c>
      <c r="R14" s="21">
        <f t="shared" si="5"/>
        <v>0</v>
      </c>
      <c r="S14" s="23">
        <f t="shared" si="6"/>
        <v>0</v>
      </c>
      <c r="T14" s="23">
        <f t="shared" si="7"/>
        <v>0</v>
      </c>
      <c r="U14" s="20" t="str">
        <f t="shared" si="8"/>
        <v>#DIV/0!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6.79568577055403</v>
      </c>
      <c r="E15" s="14">
        <f t="shared" si="1"/>
        <v>0</v>
      </c>
      <c r="F15" s="15">
        <v>0.0</v>
      </c>
      <c r="G15" s="29">
        <v>0.0</v>
      </c>
      <c r="H15" s="15">
        <v>0.0</v>
      </c>
      <c r="I15" s="17">
        <f t="shared" si="2"/>
        <v>0</v>
      </c>
      <c r="J15" s="18">
        <f t="shared" si="3"/>
        <v>0</v>
      </c>
      <c r="K15" s="19">
        <f t="shared" si="9"/>
        <v>0</v>
      </c>
      <c r="L15" s="20" t="str">
        <f t="shared" si="4"/>
        <v>#DIV/0!</v>
      </c>
      <c r="M15" s="21">
        <v>0.0</v>
      </c>
      <c r="N15" s="21">
        <v>0.0</v>
      </c>
      <c r="O15" s="21">
        <v>0.0</v>
      </c>
      <c r="P15" s="21">
        <v>0.0</v>
      </c>
      <c r="Q15" s="21">
        <v>0.0</v>
      </c>
      <c r="R15" s="21">
        <f t="shared" si="5"/>
        <v>0</v>
      </c>
      <c r="S15" s="23">
        <f t="shared" si="6"/>
        <v>0</v>
      </c>
      <c r="T15" s="23">
        <f t="shared" si="7"/>
        <v>0</v>
      </c>
      <c r="U15" s="20" t="str">
        <f t="shared" si="8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10.033574703112851</v>
      </c>
      <c r="E16" s="14">
        <f t="shared" si="1"/>
        <v>0</v>
      </c>
      <c r="F16" s="15">
        <v>0.0</v>
      </c>
      <c r="G16" s="29">
        <v>0.0</v>
      </c>
      <c r="H16" s="15">
        <v>0.0</v>
      </c>
      <c r="I16" s="17">
        <f t="shared" si="2"/>
        <v>0</v>
      </c>
      <c r="J16" s="18">
        <f t="shared" si="3"/>
        <v>0</v>
      </c>
      <c r="K16" s="19">
        <f t="shared" si="9"/>
        <v>0</v>
      </c>
      <c r="L16" s="20" t="str">
        <f t="shared" si="4"/>
        <v>#DIV/0!</v>
      </c>
      <c r="M16" s="21">
        <v>0.0</v>
      </c>
      <c r="N16" s="21">
        <v>0.0</v>
      </c>
      <c r="O16" s="21">
        <v>0.0</v>
      </c>
      <c r="P16" s="21">
        <v>0.0</v>
      </c>
      <c r="Q16" s="21">
        <v>0.0</v>
      </c>
      <c r="R16" s="21">
        <f t="shared" si="5"/>
        <v>0</v>
      </c>
      <c r="S16" s="23">
        <f t="shared" si="6"/>
        <v>0</v>
      </c>
      <c r="T16" s="23">
        <f t="shared" si="7"/>
        <v>0</v>
      </c>
      <c r="U16" s="20" t="str">
        <f t="shared" si="8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12.061373764720482</v>
      </c>
      <c r="E17" s="14">
        <f t="shared" si="1"/>
        <v>0</v>
      </c>
      <c r="F17" s="15">
        <v>0.0</v>
      </c>
      <c r="G17" s="29">
        <v>0.0</v>
      </c>
      <c r="H17" s="15">
        <v>0.0</v>
      </c>
      <c r="I17" s="17">
        <f t="shared" si="2"/>
        <v>0</v>
      </c>
      <c r="J17" s="18">
        <f t="shared" si="3"/>
        <v>0</v>
      </c>
      <c r="K17" s="19">
        <f t="shared" si="9"/>
        <v>0</v>
      </c>
      <c r="L17" s="20" t="str">
        <f t="shared" si="4"/>
        <v>#DIV/0!</v>
      </c>
      <c r="M17" s="21">
        <v>0.0</v>
      </c>
      <c r="N17" s="21">
        <v>0.0</v>
      </c>
      <c r="O17" s="21">
        <v>0.0</v>
      </c>
      <c r="P17" s="21">
        <v>0.0</v>
      </c>
      <c r="Q17" s="21">
        <v>0.0</v>
      </c>
      <c r="R17" s="21">
        <f t="shared" si="5"/>
        <v>0</v>
      </c>
      <c r="S17" s="23">
        <f t="shared" si="6"/>
        <v>0</v>
      </c>
      <c r="T17" s="23">
        <f t="shared" si="7"/>
        <v>0</v>
      </c>
      <c r="U17" s="20" t="str">
        <f t="shared" si="8"/>
        <v>#DIV/0!</v>
      </c>
    </row>
    <row r="18" ht="14.25" customHeight="1">
      <c r="A18" s="11" t="s">
        <v>55</v>
      </c>
      <c r="B18" s="11" t="s">
        <v>56</v>
      </c>
      <c r="C18" s="12">
        <v>0.0</v>
      </c>
      <c r="D18" s="25">
        <v>1.302934352955773</v>
      </c>
      <c r="E18" s="12">
        <f t="shared" si="1"/>
        <v>0</v>
      </c>
      <c r="F18" s="15">
        <v>892543.0</v>
      </c>
      <c r="G18" s="15">
        <v>0.0</v>
      </c>
      <c r="H18" s="15">
        <v>0.0</v>
      </c>
      <c r="I18" s="17">
        <f t="shared" si="2"/>
        <v>892543</v>
      </c>
      <c r="J18" s="18">
        <f t="shared" si="3"/>
        <v>0</v>
      </c>
      <c r="K18" s="19">
        <f t="shared" si="9"/>
        <v>0</v>
      </c>
      <c r="L18" s="20" t="str">
        <f t="shared" si="4"/>
        <v>#DIV/0!</v>
      </c>
      <c r="M18" s="21">
        <v>0.0</v>
      </c>
      <c r="N18" s="21">
        <v>0.0</v>
      </c>
      <c r="O18" s="21">
        <v>0.0</v>
      </c>
      <c r="P18" s="21">
        <v>0.0</v>
      </c>
      <c r="Q18" s="21">
        <v>0.0</v>
      </c>
      <c r="R18" s="21">
        <f t="shared" si="5"/>
        <v>0</v>
      </c>
      <c r="S18" s="23">
        <f t="shared" si="6"/>
        <v>892543</v>
      </c>
      <c r="T18" s="23">
        <f t="shared" si="7"/>
        <v>892543</v>
      </c>
      <c r="U18" s="20" t="str">
        <f t="shared" si="8"/>
        <v>#DIV/0!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v>0.0</v>
      </c>
      <c r="I19" s="17">
        <f t="shared" si="2"/>
        <v>0</v>
      </c>
      <c r="J19" s="18">
        <f t="shared" si="3"/>
        <v>0</v>
      </c>
      <c r="K19" s="19">
        <f t="shared" si="9"/>
        <v>0</v>
      </c>
      <c r="L19" s="20" t="str">
        <f t="shared" si="4"/>
        <v>#DIV/0!</v>
      </c>
      <c r="M19" s="21">
        <v>0.0</v>
      </c>
      <c r="N19" s="21">
        <v>0.0</v>
      </c>
      <c r="O19" s="21">
        <v>0.0</v>
      </c>
      <c r="P19" s="21">
        <v>0.0</v>
      </c>
      <c r="Q19" s="21">
        <v>0.0</v>
      </c>
      <c r="R19" s="21">
        <f t="shared" si="5"/>
        <v>0</v>
      </c>
      <c r="S19" s="23">
        <f t="shared" si="6"/>
        <v>0</v>
      </c>
      <c r="T19" s="23">
        <f t="shared" si="7"/>
        <v>0</v>
      </c>
      <c r="U19" s="20" t="str">
        <f t="shared" si="8"/>
        <v>#DIV/0!</v>
      </c>
    </row>
    <row r="20" ht="14.25" customHeight="1">
      <c r="A20" s="30" t="s">
        <v>59</v>
      </c>
      <c r="B20" s="30"/>
      <c r="C20" s="31">
        <f>SUM(C3:C19)</f>
        <v>0</v>
      </c>
      <c r="D20" s="32"/>
      <c r="E20" s="33">
        <f t="shared" ref="E20:K20" si="10">SUM(E3:E19)</f>
        <v>0</v>
      </c>
      <c r="F20" s="34">
        <f t="shared" si="10"/>
        <v>892543</v>
      </c>
      <c r="G20" s="34">
        <f t="shared" si="10"/>
        <v>744221</v>
      </c>
      <c r="H20" s="34">
        <f t="shared" si="10"/>
        <v>544158</v>
      </c>
      <c r="I20" s="35">
        <f t="shared" si="10"/>
        <v>1436701</v>
      </c>
      <c r="J20" s="36">
        <f t="shared" si="10"/>
        <v>-744221</v>
      </c>
      <c r="K20" s="36">
        <f t="shared" si="10"/>
        <v>1371341.952</v>
      </c>
      <c r="L20" s="20" t="str">
        <f t="shared" si="4"/>
        <v>#DIV/0!</v>
      </c>
      <c r="M20" s="21">
        <v>0.0</v>
      </c>
      <c r="N20" s="21">
        <v>0.0</v>
      </c>
      <c r="O20" s="21">
        <v>0.0</v>
      </c>
      <c r="P20" s="21">
        <v>0.0</v>
      </c>
      <c r="Q20" s="21">
        <v>0.0</v>
      </c>
      <c r="R20" s="21">
        <f t="shared" si="5"/>
        <v>0</v>
      </c>
      <c r="S20" s="23">
        <f t="shared" si="6"/>
        <v>2180922</v>
      </c>
      <c r="T20" s="37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L3:L20 U3:U19">
    <cfRule type="cellIs" dxfId="0" priority="1" operator="between">
      <formula>0.8</formula>
      <formula>1</formula>
    </cfRule>
  </conditionalFormatting>
  <conditionalFormatting sqref="L3:L20 U3:U19">
    <cfRule type="cellIs" dxfId="1" priority="2" operator="lessThan">
      <formula>0.8</formula>
    </cfRule>
  </conditionalFormatting>
  <conditionalFormatting sqref="L3:L20 U3:U19">
    <cfRule type="cellIs" dxfId="2" priority="3" operator="greaterThan">
      <formula>1</formula>
    </cfRule>
  </conditionalFormatting>
  <conditionalFormatting sqref="L13">
    <cfRule type="cellIs" dxfId="0" priority="4" operator="between">
      <formula>0.8</formula>
      <formula>1</formula>
    </cfRule>
  </conditionalFormatting>
  <conditionalFormatting sqref="L13">
    <cfRule type="cellIs" dxfId="1" priority="5" operator="lessThan">
      <formula>0.8</formula>
    </cfRule>
  </conditionalFormatting>
  <conditionalFormatting sqref="L13">
    <cfRule type="cellIs" dxfId="2" priority="6" operator="greaterThan">
      <formula>1</formula>
    </cfRule>
  </conditionalFormatting>
  <conditionalFormatting sqref="U13">
    <cfRule type="cellIs" dxfId="0" priority="7" operator="between">
      <formula>0.8</formula>
      <formula>1</formula>
    </cfRule>
  </conditionalFormatting>
  <conditionalFormatting sqref="U13">
    <cfRule type="cellIs" dxfId="1" priority="8" operator="lessThan">
      <formula>0.8</formula>
    </cfRule>
  </conditionalFormatting>
  <conditionalFormatting sqref="U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29"/>
    <col customWidth="1" min="11" max="11" width="18.43"/>
    <col customWidth="1" min="12" max="13" width="16.71"/>
    <col customWidth="1" min="14" max="14" width="18.0"/>
    <col customWidth="1" min="15" max="19" width="12.43"/>
    <col customWidth="1" min="20" max="20" width="14.71"/>
    <col customWidth="1" min="21" max="21" width="11.43"/>
    <col customWidth="1" min="22" max="22" width="12.43"/>
    <col customWidth="1" min="23" max="26" width="10.71"/>
  </cols>
  <sheetData>
    <row r="1" ht="14.25" customHeight="1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ht="14.25" customHeight="1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88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ht="14.25" customHeight="1">
      <c r="A3" s="11" t="s">
        <v>26</v>
      </c>
      <c r="B3" s="11" t="s">
        <v>27</v>
      </c>
      <c r="C3" s="12">
        <v>387639.0</v>
      </c>
      <c r="D3" s="13">
        <v>2.892378058838126</v>
      </c>
      <c r="E3" s="14">
        <f t="shared" ref="E3:E19" si="1">C3*D3</f>
        <v>1121198.538</v>
      </c>
      <c r="F3" s="15">
        <v>92494.0</v>
      </c>
      <c r="G3" s="15">
        <v>0.0</v>
      </c>
      <c r="H3" s="15">
        <f t="shared" ref="H3:H7" si="2">F3+G3</f>
        <v>92494</v>
      </c>
      <c r="I3" s="16">
        <v>333645.0</v>
      </c>
      <c r="J3" s="15">
        <v>0.0</v>
      </c>
      <c r="K3" s="17">
        <f t="shared" ref="K3:K19" si="3">H3+J3</f>
        <v>92494</v>
      </c>
      <c r="L3" s="18">
        <f t="shared" ref="L3:L19" si="4">C3-I3</f>
        <v>53994</v>
      </c>
      <c r="M3" s="19">
        <f>+I3*D3</f>
        <v>965027.4774</v>
      </c>
      <c r="N3" s="20">
        <f t="shared" ref="N3:N20" si="5">M3/E3</f>
        <v>0.8607106096</v>
      </c>
      <c r="O3" s="21">
        <v>0.0</v>
      </c>
      <c r="P3" s="21">
        <v>0.0</v>
      </c>
      <c r="Q3" s="21">
        <v>0.0</v>
      </c>
      <c r="R3" s="21">
        <v>277500.0</v>
      </c>
      <c r="S3" s="52">
        <v>0.0</v>
      </c>
      <c r="T3" s="21">
        <f t="shared" ref="T3:T20" si="6">O3+P3+Q3+R3+S3</f>
        <v>277500</v>
      </c>
      <c r="U3" s="23">
        <f t="shared" ref="U3:U20" si="7">I3+K3+T3</f>
        <v>703639</v>
      </c>
      <c r="V3" s="23">
        <f t="shared" ref="V3:V19" si="8">U3-C3</f>
        <v>316000</v>
      </c>
      <c r="W3" s="20">
        <f t="shared" ref="W3:W19" si="9">U3/C3</f>
        <v>1.815191454</v>
      </c>
    </row>
    <row r="4" ht="14.25" customHeight="1">
      <c r="A4" s="11" t="s">
        <v>28</v>
      </c>
      <c r="B4" s="11" t="s">
        <v>29</v>
      </c>
      <c r="C4" s="12">
        <v>0.0</v>
      </c>
      <c r="D4" s="13">
        <v>1.56</v>
      </c>
      <c r="E4" s="14">
        <f t="shared" si="1"/>
        <v>0</v>
      </c>
      <c r="F4" s="15">
        <v>0.0</v>
      </c>
      <c r="G4" s="15">
        <v>0.0</v>
      </c>
      <c r="H4" s="15">
        <f t="shared" si="2"/>
        <v>0</v>
      </c>
      <c r="I4" s="15">
        <v>0.0</v>
      </c>
      <c r="J4" s="15">
        <v>0.0</v>
      </c>
      <c r="K4" s="17">
        <f t="shared" si="3"/>
        <v>0</v>
      </c>
      <c r="L4" s="18">
        <f t="shared" si="4"/>
        <v>0</v>
      </c>
      <c r="M4" s="19">
        <f>D4*I4</f>
        <v>0</v>
      </c>
      <c r="N4" s="20" t="str">
        <f t="shared" si="5"/>
        <v>#DIV/0!</v>
      </c>
      <c r="O4" s="21">
        <v>0.0</v>
      </c>
      <c r="P4" s="21">
        <v>0.0</v>
      </c>
      <c r="Q4" s="21">
        <v>0.0</v>
      </c>
      <c r="R4" s="21">
        <v>0.0</v>
      </c>
      <c r="S4" s="52">
        <v>0.0</v>
      </c>
      <c r="T4" s="21">
        <f t="shared" si="6"/>
        <v>0</v>
      </c>
      <c r="U4" s="23">
        <f t="shared" si="7"/>
        <v>0</v>
      </c>
      <c r="V4" s="23">
        <f t="shared" si="8"/>
        <v>0</v>
      </c>
      <c r="W4" s="20" t="str">
        <f t="shared" si="9"/>
        <v>#DIV/0!</v>
      </c>
    </row>
    <row r="5" ht="14.25" customHeight="1">
      <c r="A5" s="11" t="s">
        <v>30</v>
      </c>
      <c r="B5" s="11" t="s">
        <v>31</v>
      </c>
      <c r="C5" s="12">
        <v>142621.0</v>
      </c>
      <c r="D5" s="13">
        <v>1.06</v>
      </c>
      <c r="E5" s="14">
        <f t="shared" si="1"/>
        <v>151178.26</v>
      </c>
      <c r="F5" s="15">
        <v>0.0</v>
      </c>
      <c r="G5" s="15">
        <v>0.0</v>
      </c>
      <c r="H5" s="15">
        <f t="shared" si="2"/>
        <v>0</v>
      </c>
      <c r="I5" s="15">
        <v>142621.0</v>
      </c>
      <c r="J5" s="15">
        <v>0.0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0.0</v>
      </c>
      <c r="P5" s="21">
        <v>0.0</v>
      </c>
      <c r="Q5" s="21">
        <v>0.0</v>
      </c>
      <c r="R5" s="21">
        <v>0.0</v>
      </c>
      <c r="S5" s="52">
        <v>0.0</v>
      </c>
      <c r="T5" s="21">
        <f t="shared" si="6"/>
        <v>0</v>
      </c>
      <c r="U5" s="23">
        <f t="shared" si="7"/>
        <v>142621</v>
      </c>
      <c r="V5" s="23">
        <f t="shared" si="8"/>
        <v>0</v>
      </c>
      <c r="W5" s="20">
        <f t="shared" si="9"/>
        <v>1</v>
      </c>
    </row>
    <row r="6" ht="14.25" customHeight="1">
      <c r="A6" s="11" t="s">
        <v>32</v>
      </c>
      <c r="B6" s="11" t="s">
        <v>33</v>
      </c>
      <c r="C6" s="12">
        <v>271604.0</v>
      </c>
      <c r="D6" s="13">
        <v>2.1696780588381257</v>
      </c>
      <c r="E6" s="12">
        <f t="shared" si="1"/>
        <v>589293.2395</v>
      </c>
      <c r="F6" s="15">
        <v>0.0</v>
      </c>
      <c r="G6" s="15">
        <v>0.0</v>
      </c>
      <c r="H6" s="15">
        <f t="shared" si="2"/>
        <v>0</v>
      </c>
      <c r="I6" s="15">
        <v>39048.0</v>
      </c>
      <c r="J6" s="15">
        <v>0.0</v>
      </c>
      <c r="K6" s="17">
        <f t="shared" si="3"/>
        <v>0</v>
      </c>
      <c r="L6" s="18">
        <f t="shared" si="4"/>
        <v>232556</v>
      </c>
      <c r="M6" s="19">
        <f t="shared" si="10"/>
        <v>84721.58884</v>
      </c>
      <c r="N6" s="20">
        <f t="shared" si="5"/>
        <v>0.143768133</v>
      </c>
      <c r="O6" s="21">
        <v>0.0</v>
      </c>
      <c r="P6" s="21">
        <v>0.0</v>
      </c>
      <c r="Q6" s="21">
        <v>0.0</v>
      </c>
      <c r="R6" s="21">
        <v>0.0</v>
      </c>
      <c r="S6" s="24">
        <v>0.0</v>
      </c>
      <c r="T6" s="21">
        <f t="shared" si="6"/>
        <v>0</v>
      </c>
      <c r="U6" s="23">
        <f t="shared" si="7"/>
        <v>39048</v>
      </c>
      <c r="V6" s="23">
        <f t="shared" si="8"/>
        <v>-232556</v>
      </c>
      <c r="W6" s="20">
        <f t="shared" si="9"/>
        <v>0.143768133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str">
        <f t="shared" si="5"/>
        <v>#DIV/0!</v>
      </c>
      <c r="O7" s="21">
        <v>0.0</v>
      </c>
      <c r="P7" s="21">
        <v>0.0</v>
      </c>
      <c r="Q7" s="21">
        <v>0.0</v>
      </c>
      <c r="R7" s="21">
        <v>0.0</v>
      </c>
      <c r="S7" s="52">
        <v>0.0</v>
      </c>
      <c r="T7" s="21">
        <f t="shared" si="6"/>
        <v>0</v>
      </c>
      <c r="U7" s="23">
        <f t="shared" si="7"/>
        <v>0</v>
      </c>
      <c r="V7" s="23">
        <f t="shared" si="8"/>
        <v>0</v>
      </c>
      <c r="W7" s="20" t="str">
        <f t="shared" si="9"/>
        <v>#DIV/0!</v>
      </c>
    </row>
    <row r="8" ht="14.25" customHeight="1">
      <c r="A8" s="11" t="s">
        <v>36</v>
      </c>
      <c r="B8" s="11" t="s">
        <v>37</v>
      </c>
      <c r="C8" s="12">
        <v>231500.0</v>
      </c>
      <c r="D8" s="13">
        <v>1.1430280588381259</v>
      </c>
      <c r="E8" s="14">
        <f t="shared" si="1"/>
        <v>264610.9956</v>
      </c>
      <c r="F8" s="15">
        <v>0.0</v>
      </c>
      <c r="G8" s="15">
        <v>0.0</v>
      </c>
      <c r="H8" s="15">
        <v>0.0</v>
      </c>
      <c r="I8" s="16">
        <v>231314.0</v>
      </c>
      <c r="J8" s="16">
        <v>0.0</v>
      </c>
      <c r="K8" s="17">
        <f t="shared" si="3"/>
        <v>0</v>
      </c>
      <c r="L8" s="18">
        <f t="shared" si="4"/>
        <v>186</v>
      </c>
      <c r="M8" s="19">
        <f t="shared" si="10"/>
        <v>264398.3924</v>
      </c>
      <c r="N8" s="20">
        <f t="shared" si="5"/>
        <v>0.9991965443</v>
      </c>
      <c r="O8" s="21">
        <v>0.0</v>
      </c>
      <c r="P8" s="21">
        <v>0.0</v>
      </c>
      <c r="Q8" s="21">
        <v>0.0</v>
      </c>
      <c r="R8" s="21">
        <v>0.0</v>
      </c>
      <c r="S8" s="52">
        <v>0.0</v>
      </c>
      <c r="T8" s="21">
        <f t="shared" si="6"/>
        <v>0</v>
      </c>
      <c r="U8" s="23">
        <f t="shared" si="7"/>
        <v>231314</v>
      </c>
      <c r="V8" s="23">
        <f t="shared" si="8"/>
        <v>-186</v>
      </c>
      <c r="W8" s="20">
        <f t="shared" si="9"/>
        <v>0.9991965443</v>
      </c>
    </row>
    <row r="9" ht="14.25" customHeight="1">
      <c r="A9" s="11" t="s">
        <v>38</v>
      </c>
      <c r="B9" s="11" t="s">
        <v>39</v>
      </c>
      <c r="C9" s="12">
        <v>436500.0</v>
      </c>
      <c r="D9" s="13">
        <v>0.6342280588381257</v>
      </c>
      <c r="E9" s="14">
        <f t="shared" si="1"/>
        <v>276840.5477</v>
      </c>
      <c r="F9" s="15">
        <v>524958.0</v>
      </c>
      <c r="G9" s="15">
        <v>0.0</v>
      </c>
      <c r="H9" s="15">
        <f t="shared" ref="H9:H19" si="11">F9+G9</f>
        <v>524958</v>
      </c>
      <c r="I9" s="16">
        <v>425199.0</v>
      </c>
      <c r="J9" s="15">
        <v>0.0</v>
      </c>
      <c r="K9" s="17">
        <f t="shared" si="3"/>
        <v>524958</v>
      </c>
      <c r="L9" s="18">
        <f t="shared" si="4"/>
        <v>11301</v>
      </c>
      <c r="M9" s="19">
        <f t="shared" si="10"/>
        <v>269673.1364</v>
      </c>
      <c r="N9" s="20">
        <f t="shared" si="5"/>
        <v>0.9741099656</v>
      </c>
      <c r="O9" s="21">
        <v>0.0</v>
      </c>
      <c r="P9" s="21">
        <v>0.0</v>
      </c>
      <c r="Q9" s="21">
        <v>0.0</v>
      </c>
      <c r="R9" s="21">
        <v>528000.0</v>
      </c>
      <c r="S9" s="52">
        <v>0.0</v>
      </c>
      <c r="T9" s="21">
        <f t="shared" si="6"/>
        <v>528000</v>
      </c>
      <c r="U9" s="23">
        <f t="shared" si="7"/>
        <v>1478157</v>
      </c>
      <c r="V9" s="23">
        <f t="shared" si="8"/>
        <v>1041657</v>
      </c>
      <c r="W9" s="20">
        <f t="shared" si="9"/>
        <v>3.38638488</v>
      </c>
    </row>
    <row r="10" ht="14.25" customHeight="1">
      <c r="A10" s="11" t="s">
        <v>40</v>
      </c>
      <c r="B10" s="11" t="s">
        <v>41</v>
      </c>
      <c r="C10" s="12">
        <v>349200.0</v>
      </c>
      <c r="D10" s="13">
        <v>0.8935280588381259</v>
      </c>
      <c r="E10" s="12">
        <f t="shared" si="1"/>
        <v>312019.9981</v>
      </c>
      <c r="F10" s="16">
        <v>44153.0</v>
      </c>
      <c r="G10" s="16">
        <v>0.0</v>
      </c>
      <c r="H10" s="15">
        <f t="shared" si="11"/>
        <v>44153</v>
      </c>
      <c r="I10" s="15">
        <v>387064.0</v>
      </c>
      <c r="J10" s="16">
        <v>0.0</v>
      </c>
      <c r="K10" s="17">
        <f t="shared" si="3"/>
        <v>44153</v>
      </c>
      <c r="L10" s="18">
        <f t="shared" si="4"/>
        <v>-37864</v>
      </c>
      <c r="M10" s="19">
        <f t="shared" si="10"/>
        <v>345852.5446</v>
      </c>
      <c r="N10" s="20">
        <f t="shared" si="5"/>
        <v>1.108430699</v>
      </c>
      <c r="O10" s="21">
        <v>0.0</v>
      </c>
      <c r="P10" s="21">
        <v>0.0</v>
      </c>
      <c r="Q10" s="21">
        <v>0.0</v>
      </c>
      <c r="R10" s="21">
        <v>44000.0</v>
      </c>
      <c r="S10" s="52">
        <v>0.0</v>
      </c>
      <c r="T10" s="21">
        <f t="shared" si="6"/>
        <v>44000</v>
      </c>
      <c r="U10" s="23">
        <f t="shared" si="7"/>
        <v>475217</v>
      </c>
      <c r="V10" s="23">
        <f t="shared" si="8"/>
        <v>126017</v>
      </c>
      <c r="W10" s="20">
        <f t="shared" si="9"/>
        <v>1.360873425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f t="shared" si="11"/>
        <v>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str">
        <f t="shared" si="5"/>
        <v>#DIV/0!</v>
      </c>
      <c r="O11" s="21">
        <v>0.0</v>
      </c>
      <c r="P11" s="21">
        <v>0.0</v>
      </c>
      <c r="Q11" s="21">
        <v>0.0</v>
      </c>
      <c r="R11" s="21">
        <v>0.0</v>
      </c>
      <c r="S11" s="21">
        <v>0.0</v>
      </c>
      <c r="T11" s="21">
        <f t="shared" si="6"/>
        <v>0</v>
      </c>
      <c r="U11" s="23">
        <f t="shared" si="7"/>
        <v>0</v>
      </c>
      <c r="V11" s="23">
        <f t="shared" si="8"/>
        <v>0</v>
      </c>
      <c r="W11" s="20" t="str">
        <f t="shared" si="9"/>
        <v>#DIV/0!</v>
      </c>
    </row>
    <row r="12" ht="14.25" customHeight="1">
      <c r="A12" s="11" t="s">
        <v>44</v>
      </c>
      <c r="B12" s="11" t="s">
        <v>45</v>
      </c>
      <c r="C12" s="12">
        <v>16000.0</v>
      </c>
      <c r="D12" s="13">
        <v>3.97</v>
      </c>
      <c r="E12" s="14">
        <f t="shared" si="1"/>
        <v>63520</v>
      </c>
      <c r="F12" s="15">
        <v>15996.0</v>
      </c>
      <c r="G12" s="15">
        <v>0.0</v>
      </c>
      <c r="H12" s="15">
        <f t="shared" si="11"/>
        <v>15996</v>
      </c>
      <c r="I12" s="15">
        <v>0.0</v>
      </c>
      <c r="J12" s="15">
        <v>0.0</v>
      </c>
      <c r="K12" s="17">
        <f t="shared" si="3"/>
        <v>15996</v>
      </c>
      <c r="L12" s="18">
        <f t="shared" si="4"/>
        <v>16000</v>
      </c>
      <c r="M12" s="19">
        <f t="shared" si="10"/>
        <v>0</v>
      </c>
      <c r="N12" s="20">
        <f t="shared" si="5"/>
        <v>0</v>
      </c>
      <c r="O12" s="21">
        <v>0.0</v>
      </c>
      <c r="P12" s="21">
        <v>0.0</v>
      </c>
      <c r="Q12" s="21">
        <v>0.0</v>
      </c>
      <c r="R12" s="21">
        <v>0.0</v>
      </c>
      <c r="S12" s="21">
        <v>0.0</v>
      </c>
      <c r="T12" s="21">
        <f t="shared" si="6"/>
        <v>0</v>
      </c>
      <c r="U12" s="23">
        <f t="shared" si="7"/>
        <v>15996</v>
      </c>
      <c r="V12" s="23">
        <f t="shared" si="8"/>
        <v>-4</v>
      </c>
      <c r="W12" s="20">
        <f t="shared" si="9"/>
        <v>0.99975</v>
      </c>
    </row>
    <row r="13" ht="14.25" customHeight="1">
      <c r="A13" s="26">
        <v>6.0000000032802E13</v>
      </c>
      <c r="B13" s="11" t="s">
        <v>46</v>
      </c>
      <c r="C13" s="12">
        <v>6500.0</v>
      </c>
      <c r="D13" s="13">
        <v>8.34</v>
      </c>
      <c r="E13" s="14">
        <f t="shared" si="1"/>
        <v>54210</v>
      </c>
      <c r="F13" s="15">
        <v>6487.0</v>
      </c>
      <c r="G13" s="15">
        <v>0.0</v>
      </c>
      <c r="H13" s="15">
        <f t="shared" si="11"/>
        <v>6487</v>
      </c>
      <c r="I13" s="15">
        <v>0.0</v>
      </c>
      <c r="J13" s="15">
        <v>0.0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0.0</v>
      </c>
      <c r="P13" s="21">
        <v>0.0</v>
      </c>
      <c r="Q13" s="21">
        <v>0.0</v>
      </c>
      <c r="R13" s="21">
        <v>0.0</v>
      </c>
      <c r="S13" s="21">
        <v>0.0</v>
      </c>
      <c r="T13" s="21">
        <f t="shared" si="6"/>
        <v>0</v>
      </c>
      <c r="U13" s="23">
        <f t="shared" si="7"/>
        <v>6487</v>
      </c>
      <c r="V13" s="23">
        <f t="shared" si="8"/>
        <v>-13</v>
      </c>
      <c r="W13" s="20">
        <f t="shared" si="9"/>
        <v>0.998</v>
      </c>
    </row>
    <row r="14" ht="14.25" customHeight="1">
      <c r="A14" s="11" t="s">
        <v>47</v>
      </c>
      <c r="B14" s="11" t="s">
        <v>48</v>
      </c>
      <c r="C14" s="12">
        <v>0.0</v>
      </c>
      <c r="D14" s="13">
        <v>7.3</v>
      </c>
      <c r="E14" s="14">
        <f t="shared" si="1"/>
        <v>0</v>
      </c>
      <c r="F14" s="15">
        <v>0.0</v>
      </c>
      <c r="G14" s="15">
        <v>0.0</v>
      </c>
      <c r="H14" s="15">
        <f t="shared" si="11"/>
        <v>0</v>
      </c>
      <c r="I14" s="15">
        <v>0.0</v>
      </c>
      <c r="J14" s="15">
        <v>0.0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str">
        <f t="shared" si="5"/>
        <v>#DIV/0!</v>
      </c>
      <c r="O14" s="21">
        <v>0.0</v>
      </c>
      <c r="P14" s="21">
        <v>0.0</v>
      </c>
      <c r="Q14" s="21">
        <v>0.0</v>
      </c>
      <c r="R14" s="21">
        <v>0.0</v>
      </c>
      <c r="S14" s="21">
        <v>0.0</v>
      </c>
      <c r="T14" s="21">
        <f t="shared" si="6"/>
        <v>0</v>
      </c>
      <c r="U14" s="23">
        <f t="shared" si="7"/>
        <v>0</v>
      </c>
      <c r="V14" s="23">
        <f t="shared" si="8"/>
        <v>0</v>
      </c>
      <c r="W14" s="20" t="str">
        <f t="shared" si="9"/>
        <v>#DIV/0!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11"/>
        <v>0</v>
      </c>
      <c r="I15" s="29">
        <v>0.0</v>
      </c>
      <c r="J15" s="15">
        <v>0.0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str">
        <f t="shared" si="5"/>
        <v>#DIV/0!</v>
      </c>
      <c r="O15" s="21">
        <v>0.0</v>
      </c>
      <c r="P15" s="21">
        <v>0.0</v>
      </c>
      <c r="Q15" s="21">
        <v>0.0</v>
      </c>
      <c r="R15" s="21">
        <v>0.0</v>
      </c>
      <c r="S15" s="21">
        <v>0.0</v>
      </c>
      <c r="T15" s="21">
        <f t="shared" si="6"/>
        <v>0</v>
      </c>
      <c r="U15" s="23">
        <f t="shared" si="7"/>
        <v>0</v>
      </c>
      <c r="V15" s="23">
        <f t="shared" si="8"/>
        <v>0</v>
      </c>
      <c r="W15" s="20" t="str">
        <f t="shared" si="9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11"/>
        <v>0</v>
      </c>
      <c r="I16" s="29">
        <v>0.0</v>
      </c>
      <c r="J16" s="15">
        <v>0.0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str">
        <f t="shared" si="5"/>
        <v>#DIV/0!</v>
      </c>
      <c r="O16" s="21">
        <v>0.0</v>
      </c>
      <c r="P16" s="21">
        <v>0.0</v>
      </c>
      <c r="Q16" s="21">
        <v>0.0</v>
      </c>
      <c r="R16" s="21">
        <v>0.0</v>
      </c>
      <c r="S16" s="21">
        <v>0.0</v>
      </c>
      <c r="T16" s="21">
        <f t="shared" si="6"/>
        <v>0</v>
      </c>
      <c r="U16" s="23">
        <f t="shared" si="7"/>
        <v>0</v>
      </c>
      <c r="V16" s="23">
        <f t="shared" si="8"/>
        <v>0</v>
      </c>
      <c r="W16" s="20" t="str">
        <f t="shared" si="9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11"/>
        <v>0</v>
      </c>
      <c r="I17" s="29">
        <v>0.0</v>
      </c>
      <c r="J17" s="15">
        <v>0.0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str">
        <f t="shared" si="5"/>
        <v>#DIV/0!</v>
      </c>
      <c r="O17" s="21">
        <v>0.0</v>
      </c>
      <c r="P17" s="21">
        <v>0.0</v>
      </c>
      <c r="Q17" s="21">
        <v>0.0</v>
      </c>
      <c r="R17" s="21">
        <v>0.0</v>
      </c>
      <c r="S17" s="21">
        <v>0.0</v>
      </c>
      <c r="T17" s="21">
        <f t="shared" si="6"/>
        <v>0</v>
      </c>
      <c r="U17" s="23">
        <f t="shared" si="7"/>
        <v>0</v>
      </c>
      <c r="V17" s="23">
        <f t="shared" si="8"/>
        <v>0</v>
      </c>
      <c r="W17" s="20" t="str">
        <f t="shared" si="9"/>
        <v>#DIV/0!</v>
      </c>
    </row>
    <row r="18" ht="14.25" customHeight="1">
      <c r="A18" s="11" t="s">
        <v>55</v>
      </c>
      <c r="B18" s="11" t="s">
        <v>56</v>
      </c>
      <c r="C18" s="12">
        <v>422547.0</v>
      </c>
      <c r="D18" s="13">
        <v>1.16</v>
      </c>
      <c r="E18" s="12">
        <f t="shared" si="1"/>
        <v>490154.52</v>
      </c>
      <c r="F18" s="15">
        <v>174609.0</v>
      </c>
      <c r="G18" s="15">
        <v>0.0</v>
      </c>
      <c r="H18" s="15">
        <f t="shared" si="11"/>
        <v>174609</v>
      </c>
      <c r="I18" s="15">
        <v>418310.0</v>
      </c>
      <c r="J18" s="15">
        <v>0.0</v>
      </c>
      <c r="K18" s="17">
        <f t="shared" si="3"/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0.9899727131</v>
      </c>
      <c r="O18" s="21">
        <v>0.0</v>
      </c>
      <c r="P18" s="21">
        <v>0.0</v>
      </c>
      <c r="Q18" s="21">
        <v>0.0</v>
      </c>
      <c r="R18" s="21">
        <v>0.0</v>
      </c>
      <c r="S18" s="21">
        <v>0.0</v>
      </c>
      <c r="T18" s="21">
        <f t="shared" si="6"/>
        <v>0</v>
      </c>
      <c r="U18" s="23">
        <f t="shared" si="7"/>
        <v>592919</v>
      </c>
      <c r="V18" s="23">
        <f t="shared" si="8"/>
        <v>170372</v>
      </c>
      <c r="W18" s="20">
        <f t="shared" si="9"/>
        <v>1.403202484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11"/>
        <v>0</v>
      </c>
      <c r="I19" s="15">
        <v>0.0</v>
      </c>
      <c r="J19" s="15">
        <v>0.0</v>
      </c>
      <c r="K19" s="17">
        <f t="shared" si="3"/>
        <v>0</v>
      </c>
      <c r="L19" s="18">
        <f t="shared" si="4"/>
        <v>0</v>
      </c>
      <c r="M19" s="19">
        <f t="shared" si="10"/>
        <v>0</v>
      </c>
      <c r="N19" s="20" t="str">
        <f t="shared" si="5"/>
        <v>#DIV/0!</v>
      </c>
      <c r="O19" s="21">
        <v>0.0</v>
      </c>
      <c r="P19" s="21">
        <v>0.0</v>
      </c>
      <c r="Q19" s="21">
        <v>0.0</v>
      </c>
      <c r="R19" s="21">
        <v>0.0</v>
      </c>
      <c r="S19" s="21">
        <v>0.0</v>
      </c>
      <c r="T19" s="21">
        <f t="shared" si="6"/>
        <v>0</v>
      </c>
      <c r="U19" s="23">
        <f t="shared" si="7"/>
        <v>0</v>
      </c>
      <c r="V19" s="23">
        <f t="shared" si="8"/>
        <v>0</v>
      </c>
      <c r="W19" s="20" t="str">
        <f t="shared" si="9"/>
        <v>#DIV/0!</v>
      </c>
    </row>
    <row r="20" ht="14.25" customHeight="1">
      <c r="A20" s="30" t="s">
        <v>59</v>
      </c>
      <c r="B20" s="30"/>
      <c r="C20" s="31">
        <f>SUM(C3:C19)</f>
        <v>2264111</v>
      </c>
      <c r="D20" s="32"/>
      <c r="E20" s="33">
        <f t="shared" ref="E20:M20" si="12">SUM(E3:E19)</f>
        <v>3323026.099</v>
      </c>
      <c r="F20" s="34">
        <f t="shared" si="12"/>
        <v>858697</v>
      </c>
      <c r="G20" s="34">
        <f t="shared" si="12"/>
        <v>0</v>
      </c>
      <c r="H20" s="34">
        <f t="shared" si="12"/>
        <v>858697</v>
      </c>
      <c r="I20" s="45">
        <f t="shared" si="12"/>
        <v>1977201</v>
      </c>
      <c r="J20" s="34">
        <f t="shared" si="12"/>
        <v>0</v>
      </c>
      <c r="K20" s="35">
        <f t="shared" si="12"/>
        <v>858697</v>
      </c>
      <c r="L20" s="36">
        <f t="shared" si="12"/>
        <v>286910</v>
      </c>
      <c r="M20" s="36">
        <f t="shared" si="12"/>
        <v>2566091</v>
      </c>
      <c r="N20" s="20">
        <f t="shared" si="5"/>
        <v>0.7722151205</v>
      </c>
      <c r="O20" s="21">
        <v>0.0</v>
      </c>
      <c r="P20" s="21">
        <v>0.0</v>
      </c>
      <c r="Q20" s="21">
        <v>0.0</v>
      </c>
      <c r="R20" s="21">
        <v>0.0</v>
      </c>
      <c r="S20" s="21">
        <v>0.0</v>
      </c>
      <c r="T20" s="21">
        <f t="shared" si="6"/>
        <v>0</v>
      </c>
      <c r="U20" s="23">
        <f t="shared" si="7"/>
        <v>2835898</v>
      </c>
      <c r="V20" s="37"/>
    </row>
    <row r="21" ht="14.25" customHeight="1"/>
    <row r="22" ht="14.25" customHeight="1"/>
    <row r="23" ht="14.25" customHeight="1">
      <c r="M23" s="46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N3:N20 W3:W19">
    <cfRule type="cellIs" dxfId="0" priority="1" operator="between">
      <formula>0.8</formula>
      <formula>1</formula>
    </cfRule>
  </conditionalFormatting>
  <conditionalFormatting sqref="N3:N20 W3:W19">
    <cfRule type="cellIs" dxfId="1" priority="2" operator="lessThan">
      <formula>0.8</formula>
    </cfRule>
  </conditionalFormatting>
  <conditionalFormatting sqref="N3:N20 W3:W19">
    <cfRule type="cellIs" dxfId="2" priority="3" operator="greaterThan">
      <formula>1</formula>
    </cfRule>
  </conditionalFormatting>
  <conditionalFormatting sqref="N13">
    <cfRule type="cellIs" dxfId="0" priority="4" operator="between">
      <formula>0.8</formula>
      <formula>1</formula>
    </cfRule>
  </conditionalFormatting>
  <conditionalFormatting sqref="N13">
    <cfRule type="cellIs" dxfId="1" priority="5" operator="lessThan">
      <formula>0.8</formula>
    </cfRule>
  </conditionalFormatting>
  <conditionalFormatting sqref="N13">
    <cfRule type="cellIs" dxfId="2" priority="6" operator="greaterThan">
      <formula>1</formula>
    </cfRule>
  </conditionalFormatting>
  <conditionalFormatting sqref="W13">
    <cfRule type="cellIs" dxfId="0" priority="7" operator="between">
      <formula>0.8</formula>
      <formula>1</formula>
    </cfRule>
  </conditionalFormatting>
  <conditionalFormatting sqref="W13">
    <cfRule type="cellIs" dxfId="1" priority="8" operator="lessThan">
      <formula>0.8</formula>
    </cfRule>
  </conditionalFormatting>
  <conditionalFormatting sqref="W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29"/>
    <col customWidth="1" min="11" max="11" width="18.43"/>
    <col customWidth="1" min="12" max="13" width="16.71"/>
    <col customWidth="1" min="14" max="14" width="18.0"/>
    <col customWidth="1" min="15" max="19" width="12.43"/>
    <col customWidth="1" min="20" max="20" width="14.71"/>
    <col customWidth="1" min="21" max="21" width="11.43"/>
    <col customWidth="1" min="22" max="22" width="12.43"/>
    <col customWidth="1" min="23" max="26" width="10.71"/>
  </cols>
  <sheetData>
    <row r="1" ht="14.25" customHeight="1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ht="14.25" customHeight="1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89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ht="14.25" customHeight="1">
      <c r="A3" s="11" t="s">
        <v>26</v>
      </c>
      <c r="B3" s="11" t="s">
        <v>27</v>
      </c>
      <c r="C3" s="12">
        <v>387639.0</v>
      </c>
      <c r="D3" s="13">
        <v>2.892378058838126</v>
      </c>
      <c r="E3" s="14">
        <f t="shared" ref="E3:E19" si="1">C3*D3</f>
        <v>1121198.538</v>
      </c>
      <c r="F3" s="15">
        <v>0.0</v>
      </c>
      <c r="G3" s="15">
        <v>0.0</v>
      </c>
      <c r="H3" s="15">
        <f t="shared" ref="H3:H7" si="2">F3+G3</f>
        <v>0</v>
      </c>
      <c r="I3" s="16">
        <v>426139.0</v>
      </c>
      <c r="J3" s="15">
        <v>0.0</v>
      </c>
      <c r="K3" s="17">
        <f t="shared" ref="K3:K19" si="3">H3+J3</f>
        <v>0</v>
      </c>
      <c r="L3" s="18">
        <f t="shared" ref="L3:L19" si="4">C3-I3</f>
        <v>-38500</v>
      </c>
      <c r="M3" s="19">
        <f>+I3*D3</f>
        <v>1232555.094</v>
      </c>
      <c r="N3" s="20">
        <f t="shared" ref="N3:N20" si="5">M3/E3</f>
        <v>1.099319212</v>
      </c>
      <c r="O3" s="21">
        <v>0.0</v>
      </c>
      <c r="P3" s="21">
        <v>0.0</v>
      </c>
      <c r="Q3" s="21">
        <v>0.0</v>
      </c>
      <c r="R3" s="21">
        <v>277500.0</v>
      </c>
      <c r="S3" s="52">
        <v>0.0</v>
      </c>
      <c r="T3" s="21">
        <f t="shared" ref="T3:T20" si="6">O3+P3+Q3+R3+S3</f>
        <v>277500</v>
      </c>
      <c r="U3" s="23">
        <f t="shared" ref="U3:U20" si="7">I3+K3+T3</f>
        <v>703639</v>
      </c>
      <c r="V3" s="23">
        <f t="shared" ref="V3:V19" si="8">U3-C3</f>
        <v>316000</v>
      </c>
      <c r="W3" s="20">
        <f t="shared" ref="W3:W19" si="9">U3/C3</f>
        <v>1.815191454</v>
      </c>
    </row>
    <row r="4" ht="14.25" customHeight="1">
      <c r="A4" s="11" t="s">
        <v>28</v>
      </c>
      <c r="B4" s="11" t="s">
        <v>29</v>
      </c>
      <c r="C4" s="12">
        <v>0.0</v>
      </c>
      <c r="D4" s="13">
        <v>1.56</v>
      </c>
      <c r="E4" s="14">
        <f t="shared" si="1"/>
        <v>0</v>
      </c>
      <c r="F4" s="15">
        <v>0.0</v>
      </c>
      <c r="G4" s="15">
        <v>0.0</v>
      </c>
      <c r="H4" s="15">
        <f t="shared" si="2"/>
        <v>0</v>
      </c>
      <c r="I4" s="15">
        <v>0.0</v>
      </c>
      <c r="J4" s="15">
        <v>0.0</v>
      </c>
      <c r="K4" s="17">
        <f t="shared" si="3"/>
        <v>0</v>
      </c>
      <c r="L4" s="18">
        <f t="shared" si="4"/>
        <v>0</v>
      </c>
      <c r="M4" s="19">
        <f>D4*I4</f>
        <v>0</v>
      </c>
      <c r="N4" s="20" t="str">
        <f t="shared" si="5"/>
        <v>#DIV/0!</v>
      </c>
      <c r="O4" s="21">
        <v>0.0</v>
      </c>
      <c r="P4" s="21">
        <v>0.0</v>
      </c>
      <c r="Q4" s="21">
        <v>0.0</v>
      </c>
      <c r="R4" s="21">
        <v>0.0</v>
      </c>
      <c r="S4" s="52">
        <v>0.0</v>
      </c>
      <c r="T4" s="21">
        <f t="shared" si="6"/>
        <v>0</v>
      </c>
      <c r="U4" s="23">
        <f t="shared" si="7"/>
        <v>0</v>
      </c>
      <c r="V4" s="23">
        <f t="shared" si="8"/>
        <v>0</v>
      </c>
      <c r="W4" s="20" t="str">
        <f t="shared" si="9"/>
        <v>#DIV/0!</v>
      </c>
    </row>
    <row r="5" ht="14.25" customHeight="1">
      <c r="A5" s="11" t="s">
        <v>30</v>
      </c>
      <c r="B5" s="11" t="s">
        <v>31</v>
      </c>
      <c r="C5" s="12">
        <v>142621.0</v>
      </c>
      <c r="D5" s="13">
        <v>1.06</v>
      </c>
      <c r="E5" s="14">
        <f t="shared" si="1"/>
        <v>151178.26</v>
      </c>
      <c r="F5" s="15">
        <v>0.0</v>
      </c>
      <c r="G5" s="15">
        <v>0.0</v>
      </c>
      <c r="H5" s="15">
        <f t="shared" si="2"/>
        <v>0</v>
      </c>
      <c r="I5" s="15">
        <v>142621.0</v>
      </c>
      <c r="J5" s="15">
        <v>0.0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0.0</v>
      </c>
      <c r="P5" s="21">
        <v>0.0</v>
      </c>
      <c r="Q5" s="21">
        <v>0.0</v>
      </c>
      <c r="R5" s="21">
        <v>0.0</v>
      </c>
      <c r="S5" s="52">
        <v>0.0</v>
      </c>
      <c r="T5" s="21">
        <f t="shared" si="6"/>
        <v>0</v>
      </c>
      <c r="U5" s="23">
        <f t="shared" si="7"/>
        <v>142621</v>
      </c>
      <c r="V5" s="23">
        <f t="shared" si="8"/>
        <v>0</v>
      </c>
      <c r="W5" s="20">
        <f t="shared" si="9"/>
        <v>1</v>
      </c>
    </row>
    <row r="6" ht="14.25" customHeight="1">
      <c r="A6" s="11" t="s">
        <v>32</v>
      </c>
      <c r="B6" s="11" t="s">
        <v>33</v>
      </c>
      <c r="C6" s="12">
        <v>271604.0</v>
      </c>
      <c r="D6" s="13">
        <v>2.1696780588381257</v>
      </c>
      <c r="E6" s="12">
        <f t="shared" si="1"/>
        <v>589293.2395</v>
      </c>
      <c r="F6" s="15">
        <v>0.0</v>
      </c>
      <c r="G6" s="15">
        <v>0.0</v>
      </c>
      <c r="H6" s="15">
        <f t="shared" si="2"/>
        <v>0</v>
      </c>
      <c r="I6" s="15">
        <v>39048.0</v>
      </c>
      <c r="J6" s="15">
        <v>0.0</v>
      </c>
      <c r="K6" s="17">
        <f t="shared" si="3"/>
        <v>0</v>
      </c>
      <c r="L6" s="18">
        <f t="shared" si="4"/>
        <v>232556</v>
      </c>
      <c r="M6" s="19">
        <f t="shared" si="10"/>
        <v>84721.58884</v>
      </c>
      <c r="N6" s="20">
        <f t="shared" si="5"/>
        <v>0.143768133</v>
      </c>
      <c r="O6" s="21">
        <v>0.0</v>
      </c>
      <c r="P6" s="21">
        <v>0.0</v>
      </c>
      <c r="Q6" s="21">
        <v>0.0</v>
      </c>
      <c r="R6" s="21">
        <v>0.0</v>
      </c>
      <c r="S6" s="24">
        <v>0.0</v>
      </c>
      <c r="T6" s="21">
        <f t="shared" si="6"/>
        <v>0</v>
      </c>
      <c r="U6" s="23">
        <f t="shared" si="7"/>
        <v>39048</v>
      </c>
      <c r="V6" s="23">
        <f t="shared" si="8"/>
        <v>-232556</v>
      </c>
      <c r="W6" s="20">
        <f t="shared" si="9"/>
        <v>0.143768133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str">
        <f t="shared" si="5"/>
        <v>#DIV/0!</v>
      </c>
      <c r="O7" s="21">
        <v>0.0</v>
      </c>
      <c r="P7" s="21">
        <v>0.0</v>
      </c>
      <c r="Q7" s="21">
        <v>0.0</v>
      </c>
      <c r="R7" s="21">
        <v>0.0</v>
      </c>
      <c r="S7" s="52">
        <v>0.0</v>
      </c>
      <c r="T7" s="21">
        <f t="shared" si="6"/>
        <v>0</v>
      </c>
      <c r="U7" s="23">
        <f t="shared" si="7"/>
        <v>0</v>
      </c>
      <c r="V7" s="23">
        <f t="shared" si="8"/>
        <v>0</v>
      </c>
      <c r="W7" s="20" t="str">
        <f t="shared" si="9"/>
        <v>#DIV/0!</v>
      </c>
    </row>
    <row r="8" ht="14.25" customHeight="1">
      <c r="A8" s="11" t="s">
        <v>36</v>
      </c>
      <c r="B8" s="11" t="s">
        <v>37</v>
      </c>
      <c r="C8" s="12">
        <v>231500.0</v>
      </c>
      <c r="D8" s="13">
        <v>1.1430280588381259</v>
      </c>
      <c r="E8" s="14">
        <f t="shared" si="1"/>
        <v>264610.9956</v>
      </c>
      <c r="F8" s="15">
        <v>0.0</v>
      </c>
      <c r="G8" s="15">
        <v>0.0</v>
      </c>
      <c r="H8" s="15">
        <v>0.0</v>
      </c>
      <c r="I8" s="16">
        <v>231314.0</v>
      </c>
      <c r="J8" s="16">
        <v>0.0</v>
      </c>
      <c r="K8" s="17">
        <f t="shared" si="3"/>
        <v>0</v>
      </c>
      <c r="L8" s="18">
        <f t="shared" si="4"/>
        <v>186</v>
      </c>
      <c r="M8" s="19">
        <f t="shared" si="10"/>
        <v>264398.3924</v>
      </c>
      <c r="N8" s="20">
        <f t="shared" si="5"/>
        <v>0.9991965443</v>
      </c>
      <c r="O8" s="21">
        <v>0.0</v>
      </c>
      <c r="P8" s="21">
        <v>0.0</v>
      </c>
      <c r="Q8" s="21">
        <v>0.0</v>
      </c>
      <c r="R8" s="21">
        <v>0.0</v>
      </c>
      <c r="S8" s="52">
        <v>0.0</v>
      </c>
      <c r="T8" s="21">
        <f t="shared" si="6"/>
        <v>0</v>
      </c>
      <c r="U8" s="23">
        <f t="shared" si="7"/>
        <v>231314</v>
      </c>
      <c r="V8" s="23">
        <f t="shared" si="8"/>
        <v>-186</v>
      </c>
      <c r="W8" s="20">
        <f t="shared" si="9"/>
        <v>0.9991965443</v>
      </c>
    </row>
    <row r="9" ht="14.25" customHeight="1">
      <c r="A9" s="11" t="s">
        <v>38</v>
      </c>
      <c r="B9" s="11" t="s">
        <v>39</v>
      </c>
      <c r="C9" s="12">
        <v>436500.0</v>
      </c>
      <c r="D9" s="13">
        <v>0.6342280588381257</v>
      </c>
      <c r="E9" s="14">
        <f t="shared" si="1"/>
        <v>276840.5477</v>
      </c>
      <c r="F9" s="15">
        <v>250151.0</v>
      </c>
      <c r="G9" s="15">
        <v>0.0</v>
      </c>
      <c r="H9" s="15">
        <f t="shared" ref="H9:H19" si="11">F9+G9</f>
        <v>250151</v>
      </c>
      <c r="I9" s="16">
        <v>700000.0</v>
      </c>
      <c r="J9" s="15">
        <v>0.0</v>
      </c>
      <c r="K9" s="17">
        <f t="shared" si="3"/>
        <v>250151</v>
      </c>
      <c r="L9" s="18">
        <f t="shared" si="4"/>
        <v>-263500</v>
      </c>
      <c r="M9" s="19">
        <f t="shared" si="10"/>
        <v>443959.6412</v>
      </c>
      <c r="N9" s="20">
        <f t="shared" si="5"/>
        <v>1.603665521</v>
      </c>
      <c r="O9" s="21">
        <v>0.0</v>
      </c>
      <c r="P9" s="21">
        <v>0.0</v>
      </c>
      <c r="Q9" s="21">
        <v>0.0</v>
      </c>
      <c r="R9" s="21">
        <v>528000.0</v>
      </c>
      <c r="S9" s="52">
        <v>0.0</v>
      </c>
      <c r="T9" s="21">
        <f t="shared" si="6"/>
        <v>528000</v>
      </c>
      <c r="U9" s="23">
        <f t="shared" si="7"/>
        <v>1478151</v>
      </c>
      <c r="V9" s="23">
        <f t="shared" si="8"/>
        <v>1041651</v>
      </c>
      <c r="W9" s="20">
        <f t="shared" si="9"/>
        <v>3.386371134</v>
      </c>
    </row>
    <row r="10" ht="14.25" customHeight="1">
      <c r="A10" s="11" t="s">
        <v>40</v>
      </c>
      <c r="B10" s="11" t="s">
        <v>41</v>
      </c>
      <c r="C10" s="12">
        <v>349200.0</v>
      </c>
      <c r="D10" s="13">
        <v>0.8935280588381259</v>
      </c>
      <c r="E10" s="12">
        <f t="shared" si="1"/>
        <v>312019.9981</v>
      </c>
      <c r="F10" s="16">
        <v>0.0</v>
      </c>
      <c r="G10" s="16">
        <v>0.0</v>
      </c>
      <c r="H10" s="15">
        <f t="shared" si="11"/>
        <v>0</v>
      </c>
      <c r="I10" s="15">
        <v>431217.0</v>
      </c>
      <c r="J10" s="16">
        <v>0.0</v>
      </c>
      <c r="K10" s="17">
        <f t="shared" si="3"/>
        <v>0</v>
      </c>
      <c r="L10" s="18">
        <f t="shared" si="4"/>
        <v>-82017</v>
      </c>
      <c r="M10" s="19">
        <f t="shared" si="10"/>
        <v>385304.4889</v>
      </c>
      <c r="N10" s="20">
        <f t="shared" si="5"/>
        <v>1.234871134</v>
      </c>
      <c r="O10" s="21">
        <v>0.0</v>
      </c>
      <c r="P10" s="21">
        <v>0.0</v>
      </c>
      <c r="Q10" s="21">
        <v>0.0</v>
      </c>
      <c r="R10" s="21">
        <v>44000.0</v>
      </c>
      <c r="S10" s="52">
        <v>0.0</v>
      </c>
      <c r="T10" s="21">
        <f t="shared" si="6"/>
        <v>44000</v>
      </c>
      <c r="U10" s="23">
        <f t="shared" si="7"/>
        <v>475217</v>
      </c>
      <c r="V10" s="23">
        <f t="shared" si="8"/>
        <v>126017</v>
      </c>
      <c r="W10" s="20">
        <f t="shared" si="9"/>
        <v>1.360873425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f t="shared" si="11"/>
        <v>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str">
        <f t="shared" si="5"/>
        <v>#DIV/0!</v>
      </c>
      <c r="O11" s="21">
        <v>0.0</v>
      </c>
      <c r="P11" s="21">
        <v>0.0</v>
      </c>
      <c r="Q11" s="21">
        <v>0.0</v>
      </c>
      <c r="R11" s="21">
        <v>0.0</v>
      </c>
      <c r="S11" s="21">
        <v>0.0</v>
      </c>
      <c r="T11" s="21">
        <f t="shared" si="6"/>
        <v>0</v>
      </c>
      <c r="U11" s="23">
        <f t="shared" si="7"/>
        <v>0</v>
      </c>
      <c r="V11" s="23">
        <f t="shared" si="8"/>
        <v>0</v>
      </c>
      <c r="W11" s="20" t="str">
        <f t="shared" si="9"/>
        <v>#DIV/0!</v>
      </c>
    </row>
    <row r="12" ht="14.25" customHeight="1">
      <c r="A12" s="11" t="s">
        <v>44</v>
      </c>
      <c r="B12" s="11" t="s">
        <v>45</v>
      </c>
      <c r="C12" s="12">
        <v>16000.0</v>
      </c>
      <c r="D12" s="13">
        <v>3.97</v>
      </c>
      <c r="E12" s="14">
        <f t="shared" si="1"/>
        <v>63520</v>
      </c>
      <c r="F12" s="15">
        <v>15996.0</v>
      </c>
      <c r="G12" s="15">
        <v>0.0</v>
      </c>
      <c r="H12" s="15">
        <f t="shared" si="11"/>
        <v>15996</v>
      </c>
      <c r="I12" s="15">
        <v>0.0</v>
      </c>
      <c r="J12" s="15">
        <v>0.0</v>
      </c>
      <c r="K12" s="17">
        <f t="shared" si="3"/>
        <v>15996</v>
      </c>
      <c r="L12" s="18">
        <f t="shared" si="4"/>
        <v>16000</v>
      </c>
      <c r="M12" s="19">
        <f t="shared" si="10"/>
        <v>0</v>
      </c>
      <c r="N12" s="20">
        <f t="shared" si="5"/>
        <v>0</v>
      </c>
      <c r="O12" s="21">
        <v>0.0</v>
      </c>
      <c r="P12" s="21">
        <v>0.0</v>
      </c>
      <c r="Q12" s="21">
        <v>0.0</v>
      </c>
      <c r="R12" s="21">
        <v>0.0</v>
      </c>
      <c r="S12" s="21">
        <v>0.0</v>
      </c>
      <c r="T12" s="21">
        <f t="shared" si="6"/>
        <v>0</v>
      </c>
      <c r="U12" s="23">
        <f t="shared" si="7"/>
        <v>15996</v>
      </c>
      <c r="V12" s="23">
        <f t="shared" si="8"/>
        <v>-4</v>
      </c>
      <c r="W12" s="20">
        <f t="shared" si="9"/>
        <v>0.99975</v>
      </c>
    </row>
    <row r="13" ht="14.25" customHeight="1">
      <c r="A13" s="26">
        <v>6.0000000032802E13</v>
      </c>
      <c r="B13" s="11" t="s">
        <v>46</v>
      </c>
      <c r="C13" s="12">
        <v>6500.0</v>
      </c>
      <c r="D13" s="13">
        <v>8.34</v>
      </c>
      <c r="E13" s="14">
        <f t="shared" si="1"/>
        <v>54210</v>
      </c>
      <c r="F13" s="15">
        <v>0.0</v>
      </c>
      <c r="G13" s="15">
        <v>0.0</v>
      </c>
      <c r="H13" s="15">
        <f t="shared" si="11"/>
        <v>0</v>
      </c>
      <c r="I13" s="15">
        <v>6486.0</v>
      </c>
      <c r="J13" s="15">
        <v>0.0</v>
      </c>
      <c r="K13" s="17">
        <f t="shared" si="3"/>
        <v>0</v>
      </c>
      <c r="L13" s="18">
        <f t="shared" si="4"/>
        <v>14</v>
      </c>
      <c r="M13" s="19">
        <f t="shared" si="10"/>
        <v>54093.24</v>
      </c>
      <c r="N13" s="20">
        <f t="shared" si="5"/>
        <v>0.9978461538</v>
      </c>
      <c r="O13" s="21">
        <v>0.0</v>
      </c>
      <c r="P13" s="21">
        <v>0.0</v>
      </c>
      <c r="Q13" s="21">
        <v>0.0</v>
      </c>
      <c r="R13" s="21">
        <v>0.0</v>
      </c>
      <c r="S13" s="21">
        <v>0.0</v>
      </c>
      <c r="T13" s="21">
        <f t="shared" si="6"/>
        <v>0</v>
      </c>
      <c r="U13" s="23">
        <f t="shared" si="7"/>
        <v>6486</v>
      </c>
      <c r="V13" s="23">
        <f t="shared" si="8"/>
        <v>-14</v>
      </c>
      <c r="W13" s="20">
        <f t="shared" si="9"/>
        <v>0.9978461538</v>
      </c>
    </row>
    <row r="14" ht="14.25" customHeight="1">
      <c r="A14" s="11" t="s">
        <v>47</v>
      </c>
      <c r="B14" s="11" t="s">
        <v>48</v>
      </c>
      <c r="C14" s="12">
        <v>0.0</v>
      </c>
      <c r="D14" s="13">
        <v>7.3</v>
      </c>
      <c r="E14" s="14">
        <f t="shared" si="1"/>
        <v>0</v>
      </c>
      <c r="F14" s="15">
        <v>0.0</v>
      </c>
      <c r="G14" s="15">
        <v>0.0</v>
      </c>
      <c r="H14" s="15">
        <f t="shared" si="11"/>
        <v>0</v>
      </c>
      <c r="I14" s="15">
        <v>0.0</v>
      </c>
      <c r="J14" s="15">
        <v>0.0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str">
        <f t="shared" si="5"/>
        <v>#DIV/0!</v>
      </c>
      <c r="O14" s="21">
        <v>0.0</v>
      </c>
      <c r="P14" s="21">
        <v>0.0</v>
      </c>
      <c r="Q14" s="21">
        <v>0.0</v>
      </c>
      <c r="R14" s="21">
        <v>0.0</v>
      </c>
      <c r="S14" s="21">
        <v>0.0</v>
      </c>
      <c r="T14" s="21">
        <f t="shared" si="6"/>
        <v>0</v>
      </c>
      <c r="U14" s="23">
        <f t="shared" si="7"/>
        <v>0</v>
      </c>
      <c r="V14" s="23">
        <f t="shared" si="8"/>
        <v>0</v>
      </c>
      <c r="W14" s="20" t="str">
        <f t="shared" si="9"/>
        <v>#DIV/0!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11"/>
        <v>0</v>
      </c>
      <c r="I15" s="29">
        <v>0.0</v>
      </c>
      <c r="J15" s="15">
        <v>0.0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str">
        <f t="shared" si="5"/>
        <v>#DIV/0!</v>
      </c>
      <c r="O15" s="21">
        <v>0.0</v>
      </c>
      <c r="P15" s="21">
        <v>0.0</v>
      </c>
      <c r="Q15" s="21">
        <v>0.0</v>
      </c>
      <c r="R15" s="21">
        <v>0.0</v>
      </c>
      <c r="S15" s="21">
        <v>0.0</v>
      </c>
      <c r="T15" s="21">
        <f t="shared" si="6"/>
        <v>0</v>
      </c>
      <c r="U15" s="23">
        <f t="shared" si="7"/>
        <v>0</v>
      </c>
      <c r="V15" s="23">
        <f t="shared" si="8"/>
        <v>0</v>
      </c>
      <c r="W15" s="20" t="str">
        <f t="shared" si="9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11"/>
        <v>0</v>
      </c>
      <c r="I16" s="29">
        <v>0.0</v>
      </c>
      <c r="J16" s="15">
        <v>0.0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str">
        <f t="shared" si="5"/>
        <v>#DIV/0!</v>
      </c>
      <c r="O16" s="21">
        <v>0.0</v>
      </c>
      <c r="P16" s="21">
        <v>0.0</v>
      </c>
      <c r="Q16" s="21">
        <v>0.0</v>
      </c>
      <c r="R16" s="21">
        <v>0.0</v>
      </c>
      <c r="S16" s="21">
        <v>0.0</v>
      </c>
      <c r="T16" s="21">
        <f t="shared" si="6"/>
        <v>0</v>
      </c>
      <c r="U16" s="23">
        <f t="shared" si="7"/>
        <v>0</v>
      </c>
      <c r="V16" s="23">
        <f t="shared" si="8"/>
        <v>0</v>
      </c>
      <c r="W16" s="20" t="str">
        <f t="shared" si="9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11"/>
        <v>0</v>
      </c>
      <c r="I17" s="29">
        <v>0.0</v>
      </c>
      <c r="J17" s="15">
        <v>0.0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str">
        <f t="shared" si="5"/>
        <v>#DIV/0!</v>
      </c>
      <c r="O17" s="21">
        <v>0.0</v>
      </c>
      <c r="P17" s="21">
        <v>0.0</v>
      </c>
      <c r="Q17" s="21">
        <v>0.0</v>
      </c>
      <c r="R17" s="21">
        <v>0.0</v>
      </c>
      <c r="S17" s="21">
        <v>0.0</v>
      </c>
      <c r="T17" s="21">
        <f t="shared" si="6"/>
        <v>0</v>
      </c>
      <c r="U17" s="23">
        <f t="shared" si="7"/>
        <v>0</v>
      </c>
      <c r="V17" s="23">
        <f t="shared" si="8"/>
        <v>0</v>
      </c>
      <c r="W17" s="20" t="str">
        <f t="shared" si="9"/>
        <v>#DIV/0!</v>
      </c>
    </row>
    <row r="18" ht="14.25" customHeight="1">
      <c r="A18" s="11" t="s">
        <v>55</v>
      </c>
      <c r="B18" s="11" t="s">
        <v>56</v>
      </c>
      <c r="C18" s="12">
        <v>422547.0</v>
      </c>
      <c r="D18" s="13">
        <v>1.16</v>
      </c>
      <c r="E18" s="12">
        <f t="shared" si="1"/>
        <v>490154.52</v>
      </c>
      <c r="F18" s="15">
        <v>174609.0</v>
      </c>
      <c r="G18" s="15">
        <v>0.0</v>
      </c>
      <c r="H18" s="15">
        <f t="shared" si="11"/>
        <v>174609</v>
      </c>
      <c r="I18" s="15">
        <v>418310.0</v>
      </c>
      <c r="J18" s="15">
        <v>0.0</v>
      </c>
      <c r="K18" s="17">
        <f t="shared" si="3"/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0.9899727131</v>
      </c>
      <c r="O18" s="21">
        <v>0.0</v>
      </c>
      <c r="P18" s="21">
        <v>0.0</v>
      </c>
      <c r="Q18" s="21">
        <v>0.0</v>
      </c>
      <c r="R18" s="21">
        <v>0.0</v>
      </c>
      <c r="S18" s="21">
        <v>0.0</v>
      </c>
      <c r="T18" s="21">
        <f t="shared" si="6"/>
        <v>0</v>
      </c>
      <c r="U18" s="23">
        <f t="shared" si="7"/>
        <v>592919</v>
      </c>
      <c r="V18" s="23">
        <f t="shared" si="8"/>
        <v>170372</v>
      </c>
      <c r="W18" s="20">
        <f t="shared" si="9"/>
        <v>1.403202484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11"/>
        <v>0</v>
      </c>
      <c r="I19" s="15">
        <v>0.0</v>
      </c>
      <c r="J19" s="15">
        <v>0.0</v>
      </c>
      <c r="K19" s="17">
        <f t="shared" si="3"/>
        <v>0</v>
      </c>
      <c r="L19" s="18">
        <f t="shared" si="4"/>
        <v>0</v>
      </c>
      <c r="M19" s="19">
        <f t="shared" si="10"/>
        <v>0</v>
      </c>
      <c r="N19" s="20" t="str">
        <f t="shared" si="5"/>
        <v>#DIV/0!</v>
      </c>
      <c r="O19" s="21">
        <v>0.0</v>
      </c>
      <c r="P19" s="21">
        <v>0.0</v>
      </c>
      <c r="Q19" s="21">
        <v>0.0</v>
      </c>
      <c r="R19" s="21">
        <v>0.0</v>
      </c>
      <c r="S19" s="21">
        <v>0.0</v>
      </c>
      <c r="T19" s="21">
        <f t="shared" si="6"/>
        <v>0</v>
      </c>
      <c r="U19" s="23">
        <f t="shared" si="7"/>
        <v>0</v>
      </c>
      <c r="V19" s="23">
        <f t="shared" si="8"/>
        <v>0</v>
      </c>
      <c r="W19" s="20" t="str">
        <f t="shared" si="9"/>
        <v>#DIV/0!</v>
      </c>
    </row>
    <row r="20" ht="14.25" customHeight="1">
      <c r="A20" s="30" t="s">
        <v>59</v>
      </c>
      <c r="B20" s="30"/>
      <c r="C20" s="31">
        <f>SUM(C3:C19)</f>
        <v>2264111</v>
      </c>
      <c r="D20" s="32"/>
      <c r="E20" s="33">
        <f t="shared" ref="E20:M20" si="12">SUM(E3:E19)</f>
        <v>3323026.099</v>
      </c>
      <c r="F20" s="34">
        <f t="shared" si="12"/>
        <v>440756</v>
      </c>
      <c r="G20" s="34">
        <f t="shared" si="12"/>
        <v>0</v>
      </c>
      <c r="H20" s="34">
        <f t="shared" si="12"/>
        <v>440756</v>
      </c>
      <c r="I20" s="45">
        <f t="shared" si="12"/>
        <v>2395135</v>
      </c>
      <c r="J20" s="34">
        <f t="shared" si="12"/>
        <v>0</v>
      </c>
      <c r="K20" s="35">
        <f t="shared" si="12"/>
        <v>440756</v>
      </c>
      <c r="L20" s="36">
        <f t="shared" si="12"/>
        <v>-131024</v>
      </c>
      <c r="M20" s="36">
        <f t="shared" si="12"/>
        <v>3101450.305</v>
      </c>
      <c r="N20" s="20">
        <f t="shared" si="5"/>
        <v>0.9333210791</v>
      </c>
      <c r="O20" s="21">
        <v>0.0</v>
      </c>
      <c r="P20" s="21">
        <v>0.0</v>
      </c>
      <c r="Q20" s="21">
        <v>0.0</v>
      </c>
      <c r="R20" s="21">
        <v>0.0</v>
      </c>
      <c r="S20" s="21">
        <v>0.0</v>
      </c>
      <c r="T20" s="21">
        <f t="shared" si="6"/>
        <v>0</v>
      </c>
      <c r="U20" s="23">
        <f t="shared" si="7"/>
        <v>2835891</v>
      </c>
      <c r="V20" s="37"/>
    </row>
    <row r="21" ht="14.25" customHeight="1"/>
    <row r="22" ht="14.25" customHeight="1"/>
    <row r="23" ht="14.25" customHeight="1">
      <c r="G23" s="53"/>
      <c r="I23" s="54"/>
      <c r="J23" s="53"/>
      <c r="M23" s="46"/>
    </row>
    <row r="24" ht="14.25" customHeight="1">
      <c r="J24" s="53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N3:N20 W3:W19">
    <cfRule type="cellIs" dxfId="0" priority="1" operator="between">
      <formula>0.8</formula>
      <formula>1</formula>
    </cfRule>
  </conditionalFormatting>
  <conditionalFormatting sqref="N3:N20 W3:W19">
    <cfRule type="cellIs" dxfId="1" priority="2" operator="lessThan">
      <formula>0.8</formula>
    </cfRule>
  </conditionalFormatting>
  <conditionalFormatting sqref="N3:N20 W3:W19">
    <cfRule type="cellIs" dxfId="2" priority="3" operator="greaterThan">
      <formula>1</formula>
    </cfRule>
  </conditionalFormatting>
  <conditionalFormatting sqref="N13">
    <cfRule type="cellIs" dxfId="0" priority="4" operator="between">
      <formula>0.8</formula>
      <formula>1</formula>
    </cfRule>
  </conditionalFormatting>
  <conditionalFormatting sqref="N13">
    <cfRule type="cellIs" dxfId="1" priority="5" operator="lessThan">
      <formula>0.8</formula>
    </cfRule>
  </conditionalFormatting>
  <conditionalFormatting sqref="N13">
    <cfRule type="cellIs" dxfId="2" priority="6" operator="greaterThan">
      <formula>1</formula>
    </cfRule>
  </conditionalFormatting>
  <conditionalFormatting sqref="W13">
    <cfRule type="cellIs" dxfId="0" priority="7" operator="between">
      <formula>0.8</formula>
      <formula>1</formula>
    </cfRule>
  </conditionalFormatting>
  <conditionalFormatting sqref="W13">
    <cfRule type="cellIs" dxfId="1" priority="8" operator="lessThan">
      <formula>0.8</formula>
    </cfRule>
  </conditionalFormatting>
  <conditionalFormatting sqref="W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29"/>
    <col customWidth="1" min="11" max="11" width="18.43"/>
    <col customWidth="1" min="12" max="13" width="16.71"/>
    <col customWidth="1" min="14" max="14" width="18.0"/>
    <col customWidth="1" min="15" max="19" width="12.43"/>
    <col customWidth="1" min="20" max="20" width="14.71"/>
    <col customWidth="1" min="21" max="21" width="11.43"/>
    <col customWidth="1" min="22" max="22" width="12.43"/>
    <col customWidth="1" min="23" max="26" width="10.71"/>
  </cols>
  <sheetData>
    <row r="1" ht="14.25" customHeight="1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ht="14.25" customHeight="1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90</v>
      </c>
      <c r="L2" s="7" t="s">
        <v>14</v>
      </c>
      <c r="M2" s="7" t="s">
        <v>15</v>
      </c>
      <c r="N2" s="7" t="s">
        <v>16</v>
      </c>
      <c r="O2" s="8" t="s">
        <v>91</v>
      </c>
      <c r="P2" s="9" t="s">
        <v>78</v>
      </c>
      <c r="Q2" s="9" t="s">
        <v>79</v>
      </c>
      <c r="R2" s="9" t="s">
        <v>80</v>
      </c>
      <c r="S2" s="8" t="s">
        <v>92</v>
      </c>
      <c r="T2" s="5" t="s">
        <v>22</v>
      </c>
      <c r="U2" s="5" t="s">
        <v>23</v>
      </c>
      <c r="V2" s="5" t="s">
        <v>24</v>
      </c>
      <c r="W2" s="10" t="s">
        <v>25</v>
      </c>
    </row>
    <row r="3" ht="14.25" customHeight="1">
      <c r="A3" s="11" t="s">
        <v>26</v>
      </c>
      <c r="B3" s="11" t="s">
        <v>27</v>
      </c>
      <c r="C3" s="12">
        <v>387639.0</v>
      </c>
      <c r="D3" s="13">
        <v>2.892378058838126</v>
      </c>
      <c r="E3" s="14">
        <f t="shared" ref="E3:E19" si="1">C3*D3</f>
        <v>1121198.538</v>
      </c>
      <c r="F3" s="15">
        <v>92812.0</v>
      </c>
      <c r="G3" s="15">
        <v>0.0</v>
      </c>
      <c r="H3" s="15">
        <f t="shared" ref="H3:H7" si="2">F3+G3</f>
        <v>92812</v>
      </c>
      <c r="I3" s="16">
        <v>426139.0</v>
      </c>
      <c r="J3" s="15">
        <v>0.0</v>
      </c>
      <c r="K3" s="17">
        <f t="shared" ref="K3:K19" si="3">H3+J3</f>
        <v>92812</v>
      </c>
      <c r="L3" s="18">
        <f t="shared" ref="L3:L19" si="4">C3-I3</f>
        <v>-38500</v>
      </c>
      <c r="M3" s="19">
        <f>+I3*D3</f>
        <v>1232555.094</v>
      </c>
      <c r="N3" s="20">
        <f t="shared" ref="N3:N20" si="5">M3/E3</f>
        <v>1.099319212</v>
      </c>
      <c r="O3" s="21">
        <v>0.0</v>
      </c>
      <c r="P3" s="22">
        <v>0.0</v>
      </c>
      <c r="Q3" s="21">
        <v>0.0</v>
      </c>
      <c r="R3" s="21">
        <v>0.0</v>
      </c>
      <c r="S3" s="52">
        <v>0.0</v>
      </c>
      <c r="T3" s="21">
        <f t="shared" ref="T3:T20" si="6">O3+P3+Q3+R3+S3</f>
        <v>0</v>
      </c>
      <c r="U3" s="23">
        <f t="shared" ref="U3:U20" si="7">I3+K3+T3</f>
        <v>518951</v>
      </c>
      <c r="V3" s="23">
        <f t="shared" ref="V3:V19" si="8">U3-C3</f>
        <v>131312</v>
      </c>
      <c r="W3" s="20">
        <f t="shared" ref="W3:W19" si="9">U3/C3</f>
        <v>1.338748165</v>
      </c>
    </row>
    <row r="4" ht="14.25" customHeight="1">
      <c r="A4" s="11" t="s">
        <v>28</v>
      </c>
      <c r="B4" s="11" t="s">
        <v>29</v>
      </c>
      <c r="C4" s="12">
        <v>0.0</v>
      </c>
      <c r="D4" s="13">
        <v>1.56</v>
      </c>
      <c r="E4" s="14">
        <f t="shared" si="1"/>
        <v>0</v>
      </c>
      <c r="F4" s="15">
        <v>0.0</v>
      </c>
      <c r="G4" s="15">
        <v>0.0</v>
      </c>
      <c r="H4" s="15">
        <f t="shared" si="2"/>
        <v>0</v>
      </c>
      <c r="I4" s="15">
        <v>0.0</v>
      </c>
      <c r="J4" s="15">
        <v>0.0</v>
      </c>
      <c r="K4" s="17">
        <f t="shared" si="3"/>
        <v>0</v>
      </c>
      <c r="L4" s="18">
        <f t="shared" si="4"/>
        <v>0</v>
      </c>
      <c r="M4" s="19">
        <f>D4*I4</f>
        <v>0</v>
      </c>
      <c r="N4" s="20" t="str">
        <f t="shared" si="5"/>
        <v>#DIV/0!</v>
      </c>
      <c r="O4" s="21">
        <v>0.0</v>
      </c>
      <c r="P4" s="21">
        <v>0.0</v>
      </c>
      <c r="Q4" s="21">
        <v>0.0</v>
      </c>
      <c r="R4" s="21">
        <v>0.0</v>
      </c>
      <c r="S4" s="52">
        <v>0.0</v>
      </c>
      <c r="T4" s="21">
        <f t="shared" si="6"/>
        <v>0</v>
      </c>
      <c r="U4" s="23">
        <f t="shared" si="7"/>
        <v>0</v>
      </c>
      <c r="V4" s="23">
        <f t="shared" si="8"/>
        <v>0</v>
      </c>
      <c r="W4" s="20" t="str">
        <f t="shared" si="9"/>
        <v>#DIV/0!</v>
      </c>
    </row>
    <row r="5" ht="14.25" customHeight="1">
      <c r="A5" s="11" t="s">
        <v>30</v>
      </c>
      <c r="B5" s="11" t="s">
        <v>31</v>
      </c>
      <c r="C5" s="12">
        <v>142621.0</v>
      </c>
      <c r="D5" s="13">
        <v>1.06</v>
      </c>
      <c r="E5" s="14">
        <f t="shared" si="1"/>
        <v>151178.26</v>
      </c>
      <c r="F5" s="15">
        <v>0.0</v>
      </c>
      <c r="G5" s="15">
        <v>0.0</v>
      </c>
      <c r="H5" s="15">
        <f t="shared" si="2"/>
        <v>0</v>
      </c>
      <c r="I5" s="15">
        <v>142621.0</v>
      </c>
      <c r="J5" s="15">
        <v>0.0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0.0</v>
      </c>
      <c r="P5" s="21">
        <v>0.0</v>
      </c>
      <c r="Q5" s="21">
        <v>0.0</v>
      </c>
      <c r="R5" s="21">
        <v>0.0</v>
      </c>
      <c r="S5" s="52">
        <v>0.0</v>
      </c>
      <c r="T5" s="21">
        <f t="shared" si="6"/>
        <v>0</v>
      </c>
      <c r="U5" s="23">
        <f t="shared" si="7"/>
        <v>142621</v>
      </c>
      <c r="V5" s="23">
        <f t="shared" si="8"/>
        <v>0</v>
      </c>
      <c r="W5" s="20">
        <f t="shared" si="9"/>
        <v>1</v>
      </c>
    </row>
    <row r="6" ht="14.25" customHeight="1">
      <c r="A6" s="11" t="s">
        <v>32</v>
      </c>
      <c r="B6" s="11" t="s">
        <v>33</v>
      </c>
      <c r="C6" s="12">
        <v>271604.0</v>
      </c>
      <c r="D6" s="13">
        <v>2.1696780588381257</v>
      </c>
      <c r="E6" s="12">
        <f t="shared" si="1"/>
        <v>589293.2395</v>
      </c>
      <c r="F6" s="15">
        <v>0.0</v>
      </c>
      <c r="G6" s="15">
        <v>0.0</v>
      </c>
      <c r="H6" s="15">
        <f t="shared" si="2"/>
        <v>0</v>
      </c>
      <c r="I6" s="15">
        <v>39048.0</v>
      </c>
      <c r="J6" s="15">
        <v>0.0</v>
      </c>
      <c r="K6" s="17">
        <f t="shared" si="3"/>
        <v>0</v>
      </c>
      <c r="L6" s="18">
        <f t="shared" si="4"/>
        <v>232556</v>
      </c>
      <c r="M6" s="19">
        <f t="shared" si="10"/>
        <v>84721.58884</v>
      </c>
      <c r="N6" s="20">
        <f t="shared" si="5"/>
        <v>0.143768133</v>
      </c>
      <c r="O6" s="21">
        <v>0.0</v>
      </c>
      <c r="P6" s="22">
        <v>0.0</v>
      </c>
      <c r="Q6" s="21">
        <v>0.0</v>
      </c>
      <c r="R6" s="21">
        <v>0.0</v>
      </c>
      <c r="S6" s="24">
        <v>0.0</v>
      </c>
      <c r="T6" s="21">
        <f t="shared" si="6"/>
        <v>0</v>
      </c>
      <c r="U6" s="23">
        <f t="shared" si="7"/>
        <v>39048</v>
      </c>
      <c r="V6" s="23">
        <f t="shared" si="8"/>
        <v>-232556</v>
      </c>
      <c r="W6" s="20">
        <f t="shared" si="9"/>
        <v>0.143768133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str">
        <f t="shared" si="5"/>
        <v>#DIV/0!</v>
      </c>
      <c r="O7" s="21">
        <v>0.0</v>
      </c>
      <c r="P7" s="21">
        <v>0.0</v>
      </c>
      <c r="Q7" s="21">
        <v>0.0</v>
      </c>
      <c r="R7" s="21">
        <v>0.0</v>
      </c>
      <c r="S7" s="52">
        <v>0.0</v>
      </c>
      <c r="T7" s="21">
        <f t="shared" si="6"/>
        <v>0</v>
      </c>
      <c r="U7" s="23">
        <f t="shared" si="7"/>
        <v>0</v>
      </c>
      <c r="V7" s="23">
        <f t="shared" si="8"/>
        <v>0</v>
      </c>
      <c r="W7" s="20" t="str">
        <f t="shared" si="9"/>
        <v>#DIV/0!</v>
      </c>
    </row>
    <row r="8" ht="14.25" customHeight="1">
      <c r="A8" s="11" t="s">
        <v>36</v>
      </c>
      <c r="B8" s="11" t="s">
        <v>37</v>
      </c>
      <c r="C8" s="12">
        <v>231500.0</v>
      </c>
      <c r="D8" s="13">
        <v>1.1430280588381259</v>
      </c>
      <c r="E8" s="14">
        <f t="shared" si="1"/>
        <v>264610.9956</v>
      </c>
      <c r="F8" s="15">
        <v>0.0</v>
      </c>
      <c r="G8" s="15">
        <v>0.0</v>
      </c>
      <c r="H8" s="15">
        <v>0.0</v>
      </c>
      <c r="I8" s="16">
        <v>231314.0</v>
      </c>
      <c r="J8" s="16">
        <v>0.0</v>
      </c>
      <c r="K8" s="17">
        <f t="shared" si="3"/>
        <v>0</v>
      </c>
      <c r="L8" s="18">
        <f t="shared" si="4"/>
        <v>186</v>
      </c>
      <c r="M8" s="19">
        <f t="shared" si="10"/>
        <v>264398.3924</v>
      </c>
      <c r="N8" s="20">
        <f t="shared" si="5"/>
        <v>0.9991965443</v>
      </c>
      <c r="O8" s="21">
        <v>0.0</v>
      </c>
      <c r="P8" s="22">
        <v>0.0</v>
      </c>
      <c r="Q8" s="21">
        <v>0.0</v>
      </c>
      <c r="R8" s="21">
        <v>0.0</v>
      </c>
      <c r="S8" s="52">
        <v>0.0</v>
      </c>
      <c r="T8" s="21">
        <f t="shared" si="6"/>
        <v>0</v>
      </c>
      <c r="U8" s="23">
        <f t="shared" si="7"/>
        <v>231314</v>
      </c>
      <c r="V8" s="23">
        <f t="shared" si="8"/>
        <v>-186</v>
      </c>
      <c r="W8" s="20">
        <f t="shared" si="9"/>
        <v>0.9991965443</v>
      </c>
    </row>
    <row r="9" ht="14.25" customHeight="1">
      <c r="A9" s="11" t="s">
        <v>38</v>
      </c>
      <c r="B9" s="11" t="s">
        <v>39</v>
      </c>
      <c r="C9" s="12">
        <v>436500.0</v>
      </c>
      <c r="D9" s="13">
        <v>0.6342280588381257</v>
      </c>
      <c r="E9" s="14">
        <f t="shared" si="1"/>
        <v>276840.5477</v>
      </c>
      <c r="F9" s="15">
        <v>250151.0</v>
      </c>
      <c r="G9" s="15">
        <v>0.0</v>
      </c>
      <c r="H9" s="15">
        <f t="shared" ref="H9:H19" si="11">F9+G9</f>
        <v>250151</v>
      </c>
      <c r="I9" s="16">
        <v>700000.0</v>
      </c>
      <c r="J9" s="15">
        <v>0.0</v>
      </c>
      <c r="K9" s="17">
        <f t="shared" si="3"/>
        <v>250151</v>
      </c>
      <c r="L9" s="18">
        <f t="shared" si="4"/>
        <v>-263500</v>
      </c>
      <c r="M9" s="19">
        <f t="shared" si="10"/>
        <v>443959.6412</v>
      </c>
      <c r="N9" s="20">
        <f t="shared" si="5"/>
        <v>1.603665521</v>
      </c>
      <c r="O9" s="21">
        <v>0.0</v>
      </c>
      <c r="P9" s="21">
        <v>0.0</v>
      </c>
      <c r="Q9" s="21">
        <v>0.0</v>
      </c>
      <c r="R9" s="21">
        <v>0.0</v>
      </c>
      <c r="S9" s="52">
        <v>0.0</v>
      </c>
      <c r="T9" s="21">
        <f t="shared" si="6"/>
        <v>0</v>
      </c>
      <c r="U9" s="23">
        <f t="shared" si="7"/>
        <v>950151</v>
      </c>
      <c r="V9" s="23">
        <f t="shared" si="8"/>
        <v>513651</v>
      </c>
      <c r="W9" s="20">
        <f t="shared" si="9"/>
        <v>2.176749141</v>
      </c>
    </row>
    <row r="10" ht="14.25" customHeight="1">
      <c r="A10" s="11" t="s">
        <v>40</v>
      </c>
      <c r="B10" s="11" t="s">
        <v>41</v>
      </c>
      <c r="C10" s="12">
        <v>349200.0</v>
      </c>
      <c r="D10" s="13">
        <v>0.8935280588381259</v>
      </c>
      <c r="E10" s="12">
        <f t="shared" si="1"/>
        <v>312019.9981</v>
      </c>
      <c r="F10" s="16">
        <v>0.0</v>
      </c>
      <c r="G10" s="16">
        <v>0.0</v>
      </c>
      <c r="H10" s="15">
        <f t="shared" si="11"/>
        <v>0</v>
      </c>
      <c r="I10" s="15">
        <v>431217.0</v>
      </c>
      <c r="J10" s="16">
        <v>0.0</v>
      </c>
      <c r="K10" s="17">
        <f t="shared" si="3"/>
        <v>0</v>
      </c>
      <c r="L10" s="18">
        <f t="shared" si="4"/>
        <v>-82017</v>
      </c>
      <c r="M10" s="19">
        <f t="shared" si="10"/>
        <v>385304.4889</v>
      </c>
      <c r="N10" s="20">
        <f t="shared" si="5"/>
        <v>1.234871134</v>
      </c>
      <c r="O10" s="21">
        <v>0.0</v>
      </c>
      <c r="P10" s="21">
        <v>0.0</v>
      </c>
      <c r="Q10" s="21">
        <v>0.0</v>
      </c>
      <c r="R10" s="21">
        <v>0.0</v>
      </c>
      <c r="S10" s="52">
        <v>0.0</v>
      </c>
      <c r="T10" s="21">
        <f t="shared" si="6"/>
        <v>0</v>
      </c>
      <c r="U10" s="23">
        <f t="shared" si="7"/>
        <v>431217</v>
      </c>
      <c r="V10" s="23">
        <f t="shared" si="8"/>
        <v>82017</v>
      </c>
      <c r="W10" s="20">
        <f t="shared" si="9"/>
        <v>1.234871134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f t="shared" si="11"/>
        <v>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str">
        <f t="shared" si="5"/>
        <v>#DIV/0!</v>
      </c>
      <c r="O11" s="21">
        <v>0.0</v>
      </c>
      <c r="P11" s="21">
        <v>0.0</v>
      </c>
      <c r="Q11" s="21">
        <v>0.0</v>
      </c>
      <c r="R11" s="21">
        <v>0.0</v>
      </c>
      <c r="S11" s="21">
        <v>0.0</v>
      </c>
      <c r="T11" s="21">
        <f t="shared" si="6"/>
        <v>0</v>
      </c>
      <c r="U11" s="23">
        <f t="shared" si="7"/>
        <v>0</v>
      </c>
      <c r="V11" s="23">
        <f t="shared" si="8"/>
        <v>0</v>
      </c>
      <c r="W11" s="20" t="str">
        <f t="shared" si="9"/>
        <v>#DIV/0!</v>
      </c>
    </row>
    <row r="12" ht="14.25" customHeight="1">
      <c r="A12" s="11" t="s">
        <v>44</v>
      </c>
      <c r="B12" s="11" t="s">
        <v>45</v>
      </c>
      <c r="C12" s="12">
        <v>16000.0</v>
      </c>
      <c r="D12" s="13">
        <v>3.97</v>
      </c>
      <c r="E12" s="14">
        <f t="shared" si="1"/>
        <v>63520</v>
      </c>
      <c r="F12" s="15">
        <v>15996.0</v>
      </c>
      <c r="G12" s="15">
        <v>0.0</v>
      </c>
      <c r="H12" s="15">
        <f t="shared" si="11"/>
        <v>15996</v>
      </c>
      <c r="I12" s="15">
        <v>0.0</v>
      </c>
      <c r="J12" s="15">
        <v>0.0</v>
      </c>
      <c r="K12" s="17">
        <f t="shared" si="3"/>
        <v>15996</v>
      </c>
      <c r="L12" s="18">
        <f t="shared" si="4"/>
        <v>16000</v>
      </c>
      <c r="M12" s="19">
        <f t="shared" si="10"/>
        <v>0</v>
      </c>
      <c r="N12" s="20">
        <f t="shared" si="5"/>
        <v>0</v>
      </c>
      <c r="O12" s="21">
        <v>0.0</v>
      </c>
      <c r="P12" s="21">
        <v>0.0</v>
      </c>
      <c r="Q12" s="21">
        <v>0.0</v>
      </c>
      <c r="R12" s="21">
        <v>0.0</v>
      </c>
      <c r="S12" s="21">
        <v>0.0</v>
      </c>
      <c r="T12" s="21">
        <f t="shared" si="6"/>
        <v>0</v>
      </c>
      <c r="U12" s="23">
        <f t="shared" si="7"/>
        <v>15996</v>
      </c>
      <c r="V12" s="23">
        <f t="shared" si="8"/>
        <v>-4</v>
      </c>
      <c r="W12" s="20">
        <f t="shared" si="9"/>
        <v>0.99975</v>
      </c>
    </row>
    <row r="13" ht="14.25" customHeight="1">
      <c r="A13" s="26">
        <v>6.0000000032802E13</v>
      </c>
      <c r="B13" s="11" t="s">
        <v>46</v>
      </c>
      <c r="C13" s="12">
        <v>6500.0</v>
      </c>
      <c r="D13" s="13">
        <v>8.34</v>
      </c>
      <c r="E13" s="14">
        <f t="shared" si="1"/>
        <v>54210</v>
      </c>
      <c r="F13" s="15">
        <v>0.0</v>
      </c>
      <c r="G13" s="15">
        <v>0.0</v>
      </c>
      <c r="H13" s="15">
        <f t="shared" si="11"/>
        <v>0</v>
      </c>
      <c r="I13" s="15">
        <v>6486.0</v>
      </c>
      <c r="J13" s="15">
        <v>0.0</v>
      </c>
      <c r="K13" s="17">
        <f t="shared" si="3"/>
        <v>0</v>
      </c>
      <c r="L13" s="18">
        <f t="shared" si="4"/>
        <v>14</v>
      </c>
      <c r="M13" s="19">
        <f t="shared" si="10"/>
        <v>54093.24</v>
      </c>
      <c r="N13" s="20">
        <f t="shared" si="5"/>
        <v>0.9978461538</v>
      </c>
      <c r="O13" s="21">
        <v>0.0</v>
      </c>
      <c r="P13" s="21">
        <v>0.0</v>
      </c>
      <c r="Q13" s="21">
        <v>0.0</v>
      </c>
      <c r="R13" s="21">
        <v>0.0</v>
      </c>
      <c r="S13" s="21">
        <v>0.0</v>
      </c>
      <c r="T13" s="21">
        <f t="shared" si="6"/>
        <v>0</v>
      </c>
      <c r="U13" s="23">
        <f t="shared" si="7"/>
        <v>6486</v>
      </c>
      <c r="V13" s="23">
        <f t="shared" si="8"/>
        <v>-14</v>
      </c>
      <c r="W13" s="20">
        <f t="shared" si="9"/>
        <v>0.9978461538</v>
      </c>
    </row>
    <row r="14" ht="14.25" customHeight="1">
      <c r="A14" s="11" t="s">
        <v>47</v>
      </c>
      <c r="B14" s="11" t="s">
        <v>48</v>
      </c>
      <c r="C14" s="12">
        <v>0.0</v>
      </c>
      <c r="D14" s="13">
        <v>7.3</v>
      </c>
      <c r="E14" s="14">
        <f t="shared" si="1"/>
        <v>0</v>
      </c>
      <c r="F14" s="15">
        <v>0.0</v>
      </c>
      <c r="G14" s="15">
        <v>0.0</v>
      </c>
      <c r="H14" s="15">
        <f t="shared" si="11"/>
        <v>0</v>
      </c>
      <c r="I14" s="15">
        <v>0.0</v>
      </c>
      <c r="J14" s="15">
        <v>0.0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str">
        <f t="shared" si="5"/>
        <v>#DIV/0!</v>
      </c>
      <c r="O14" s="21">
        <v>0.0</v>
      </c>
      <c r="P14" s="21">
        <v>0.0</v>
      </c>
      <c r="Q14" s="21">
        <v>0.0</v>
      </c>
      <c r="R14" s="21">
        <v>0.0</v>
      </c>
      <c r="S14" s="21">
        <v>0.0</v>
      </c>
      <c r="T14" s="21">
        <f t="shared" si="6"/>
        <v>0</v>
      </c>
      <c r="U14" s="23">
        <f t="shared" si="7"/>
        <v>0</v>
      </c>
      <c r="V14" s="23">
        <f t="shared" si="8"/>
        <v>0</v>
      </c>
      <c r="W14" s="20" t="str">
        <f t="shared" si="9"/>
        <v>#DIV/0!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11"/>
        <v>0</v>
      </c>
      <c r="I15" s="29">
        <v>0.0</v>
      </c>
      <c r="J15" s="15">
        <v>0.0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str">
        <f t="shared" si="5"/>
        <v>#DIV/0!</v>
      </c>
      <c r="O15" s="21">
        <v>0.0</v>
      </c>
      <c r="P15" s="21">
        <v>0.0</v>
      </c>
      <c r="Q15" s="21">
        <v>0.0</v>
      </c>
      <c r="R15" s="21">
        <v>0.0</v>
      </c>
      <c r="S15" s="21">
        <v>0.0</v>
      </c>
      <c r="T15" s="21">
        <f t="shared" si="6"/>
        <v>0</v>
      </c>
      <c r="U15" s="23">
        <f t="shared" si="7"/>
        <v>0</v>
      </c>
      <c r="V15" s="23">
        <f t="shared" si="8"/>
        <v>0</v>
      </c>
      <c r="W15" s="20" t="str">
        <f t="shared" si="9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11"/>
        <v>0</v>
      </c>
      <c r="I16" s="29">
        <v>0.0</v>
      </c>
      <c r="J16" s="15">
        <v>0.0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str">
        <f t="shared" si="5"/>
        <v>#DIV/0!</v>
      </c>
      <c r="O16" s="21">
        <v>0.0</v>
      </c>
      <c r="P16" s="21">
        <v>0.0</v>
      </c>
      <c r="Q16" s="21">
        <v>0.0</v>
      </c>
      <c r="R16" s="21">
        <v>0.0</v>
      </c>
      <c r="S16" s="21">
        <v>0.0</v>
      </c>
      <c r="T16" s="21">
        <f t="shared" si="6"/>
        <v>0</v>
      </c>
      <c r="U16" s="23">
        <f t="shared" si="7"/>
        <v>0</v>
      </c>
      <c r="V16" s="23">
        <f t="shared" si="8"/>
        <v>0</v>
      </c>
      <c r="W16" s="20" t="str">
        <f t="shared" si="9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11"/>
        <v>0</v>
      </c>
      <c r="I17" s="29">
        <v>0.0</v>
      </c>
      <c r="J17" s="15">
        <v>0.0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str">
        <f t="shared" si="5"/>
        <v>#DIV/0!</v>
      </c>
      <c r="O17" s="21">
        <v>0.0</v>
      </c>
      <c r="P17" s="21">
        <v>0.0</v>
      </c>
      <c r="Q17" s="21">
        <v>0.0</v>
      </c>
      <c r="R17" s="21">
        <v>0.0</v>
      </c>
      <c r="S17" s="21">
        <v>0.0</v>
      </c>
      <c r="T17" s="21">
        <f t="shared" si="6"/>
        <v>0</v>
      </c>
      <c r="U17" s="23">
        <f t="shared" si="7"/>
        <v>0</v>
      </c>
      <c r="V17" s="23">
        <f t="shared" si="8"/>
        <v>0</v>
      </c>
      <c r="W17" s="20" t="str">
        <f t="shared" si="9"/>
        <v>#DIV/0!</v>
      </c>
    </row>
    <row r="18" ht="14.25" customHeight="1">
      <c r="A18" s="11" t="s">
        <v>55</v>
      </c>
      <c r="B18" s="11" t="s">
        <v>56</v>
      </c>
      <c r="C18" s="12">
        <v>422547.0</v>
      </c>
      <c r="D18" s="13">
        <v>1.16</v>
      </c>
      <c r="E18" s="12">
        <f t="shared" si="1"/>
        <v>490154.52</v>
      </c>
      <c r="F18" s="15">
        <v>174609.0</v>
      </c>
      <c r="G18" s="15">
        <v>0.0</v>
      </c>
      <c r="H18" s="15">
        <f t="shared" si="11"/>
        <v>174609</v>
      </c>
      <c r="I18" s="15">
        <v>418310.0</v>
      </c>
      <c r="J18" s="15">
        <v>0.0</v>
      </c>
      <c r="K18" s="17">
        <f t="shared" si="3"/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0.9899727131</v>
      </c>
      <c r="O18" s="21">
        <v>0.0</v>
      </c>
      <c r="P18" s="21">
        <v>0.0</v>
      </c>
      <c r="Q18" s="21">
        <v>0.0</v>
      </c>
      <c r="R18" s="21">
        <v>0.0</v>
      </c>
      <c r="S18" s="21">
        <v>0.0</v>
      </c>
      <c r="T18" s="21">
        <f t="shared" si="6"/>
        <v>0</v>
      </c>
      <c r="U18" s="23">
        <f t="shared" si="7"/>
        <v>592919</v>
      </c>
      <c r="V18" s="23">
        <f t="shared" si="8"/>
        <v>170372</v>
      </c>
      <c r="W18" s="20">
        <f t="shared" si="9"/>
        <v>1.403202484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11"/>
        <v>0</v>
      </c>
      <c r="I19" s="15">
        <v>0.0</v>
      </c>
      <c r="J19" s="15">
        <v>0.0</v>
      </c>
      <c r="K19" s="17">
        <f t="shared" si="3"/>
        <v>0</v>
      </c>
      <c r="L19" s="18">
        <f t="shared" si="4"/>
        <v>0</v>
      </c>
      <c r="M19" s="19">
        <f t="shared" si="10"/>
        <v>0</v>
      </c>
      <c r="N19" s="20" t="str">
        <f t="shared" si="5"/>
        <v>#DIV/0!</v>
      </c>
      <c r="O19" s="21">
        <v>0.0</v>
      </c>
      <c r="P19" s="21">
        <v>0.0</v>
      </c>
      <c r="Q19" s="21">
        <v>0.0</v>
      </c>
      <c r="R19" s="21">
        <v>0.0</v>
      </c>
      <c r="S19" s="21">
        <v>0.0</v>
      </c>
      <c r="T19" s="21">
        <f t="shared" si="6"/>
        <v>0</v>
      </c>
      <c r="U19" s="23">
        <f t="shared" si="7"/>
        <v>0</v>
      </c>
      <c r="V19" s="23">
        <f t="shared" si="8"/>
        <v>0</v>
      </c>
      <c r="W19" s="20" t="str">
        <f t="shared" si="9"/>
        <v>#DIV/0!</v>
      </c>
    </row>
    <row r="20" ht="14.25" customHeight="1">
      <c r="A20" s="30" t="s">
        <v>59</v>
      </c>
      <c r="B20" s="30"/>
      <c r="C20" s="31">
        <f>SUM(C3:C19)</f>
        <v>2264111</v>
      </c>
      <c r="D20" s="32"/>
      <c r="E20" s="33">
        <f t="shared" ref="E20:M20" si="12">SUM(E3:E19)</f>
        <v>3323026.099</v>
      </c>
      <c r="F20" s="34">
        <f t="shared" si="12"/>
        <v>533568</v>
      </c>
      <c r="G20" s="34">
        <f t="shared" si="12"/>
        <v>0</v>
      </c>
      <c r="H20" s="34">
        <f t="shared" si="12"/>
        <v>533568</v>
      </c>
      <c r="I20" s="45">
        <f t="shared" si="12"/>
        <v>2395135</v>
      </c>
      <c r="J20" s="34">
        <f t="shared" si="12"/>
        <v>0</v>
      </c>
      <c r="K20" s="35">
        <f t="shared" si="12"/>
        <v>533568</v>
      </c>
      <c r="L20" s="36">
        <f t="shared" si="12"/>
        <v>-131024</v>
      </c>
      <c r="M20" s="36">
        <f t="shared" si="12"/>
        <v>3101450.305</v>
      </c>
      <c r="N20" s="20">
        <f t="shared" si="5"/>
        <v>0.9333210791</v>
      </c>
      <c r="O20" s="21">
        <v>0.0</v>
      </c>
      <c r="P20" s="21">
        <v>0.0</v>
      </c>
      <c r="Q20" s="21">
        <v>0.0</v>
      </c>
      <c r="R20" s="21">
        <v>0.0</v>
      </c>
      <c r="S20" s="21">
        <v>0.0</v>
      </c>
      <c r="T20" s="21">
        <f t="shared" si="6"/>
        <v>0</v>
      </c>
      <c r="U20" s="23">
        <f t="shared" si="7"/>
        <v>2928703</v>
      </c>
      <c r="V20" s="37"/>
    </row>
    <row r="21" ht="14.25" customHeight="1"/>
    <row r="22" ht="14.25" customHeight="1"/>
    <row r="23" ht="14.25" customHeight="1">
      <c r="G23" s="53"/>
      <c r="H23" s="55" t="s">
        <v>93</v>
      </c>
      <c r="I23" s="54"/>
      <c r="J23" s="53"/>
      <c r="M23" s="46"/>
    </row>
    <row r="24" ht="14.25" customHeight="1">
      <c r="J24" s="53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N3:N20 W3:W19">
    <cfRule type="cellIs" dxfId="0" priority="1" operator="between">
      <formula>0.8</formula>
      <formula>1</formula>
    </cfRule>
  </conditionalFormatting>
  <conditionalFormatting sqref="N3:N20 W3:W19">
    <cfRule type="cellIs" dxfId="1" priority="2" operator="lessThan">
      <formula>0.8</formula>
    </cfRule>
  </conditionalFormatting>
  <conditionalFormatting sqref="N3:N20 W3:W19">
    <cfRule type="cellIs" dxfId="2" priority="3" operator="greaterThan">
      <formula>1</formula>
    </cfRule>
  </conditionalFormatting>
  <conditionalFormatting sqref="N13">
    <cfRule type="cellIs" dxfId="0" priority="4" operator="between">
      <formula>0.8</formula>
      <formula>1</formula>
    </cfRule>
  </conditionalFormatting>
  <conditionalFormatting sqref="N13">
    <cfRule type="cellIs" dxfId="1" priority="5" operator="lessThan">
      <formula>0.8</formula>
    </cfRule>
  </conditionalFormatting>
  <conditionalFormatting sqref="N13">
    <cfRule type="cellIs" dxfId="2" priority="6" operator="greaterThan">
      <formula>1</formula>
    </cfRule>
  </conditionalFormatting>
  <conditionalFormatting sqref="W13">
    <cfRule type="cellIs" dxfId="0" priority="7" operator="between">
      <formula>0.8</formula>
      <formula>1</formula>
    </cfRule>
  </conditionalFormatting>
  <conditionalFormatting sqref="W13">
    <cfRule type="cellIs" dxfId="1" priority="8" operator="lessThan">
      <formula>0.8</formula>
    </cfRule>
  </conditionalFormatting>
  <conditionalFormatting sqref="W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29"/>
    <col customWidth="1" min="11" max="11" width="18.43"/>
    <col customWidth="1" min="12" max="13" width="16.71"/>
    <col customWidth="1" min="14" max="14" width="18.0"/>
    <col customWidth="1" min="15" max="19" width="12.43"/>
    <col customWidth="1" min="20" max="20" width="14.71"/>
    <col customWidth="1" min="21" max="21" width="11.43"/>
    <col customWidth="1" min="22" max="22" width="12.43"/>
    <col customWidth="1" min="23" max="26" width="10.71"/>
  </cols>
  <sheetData>
    <row r="1" ht="14.25" customHeight="1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ht="14.25" customHeight="1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94</v>
      </c>
      <c r="L2" s="7" t="s">
        <v>14</v>
      </c>
      <c r="M2" s="7" t="s">
        <v>15</v>
      </c>
      <c r="N2" s="7" t="s">
        <v>16</v>
      </c>
      <c r="O2" s="8" t="s">
        <v>91</v>
      </c>
      <c r="P2" s="9" t="s">
        <v>78</v>
      </c>
      <c r="Q2" s="9" t="s">
        <v>79</v>
      </c>
      <c r="R2" s="9" t="s">
        <v>80</v>
      </c>
      <c r="S2" s="8" t="s">
        <v>92</v>
      </c>
      <c r="T2" s="5" t="s">
        <v>22</v>
      </c>
      <c r="U2" s="5" t="s">
        <v>23</v>
      </c>
      <c r="V2" s="5" t="s">
        <v>24</v>
      </c>
      <c r="W2" s="10" t="s">
        <v>25</v>
      </c>
    </row>
    <row r="3" ht="14.25" customHeight="1">
      <c r="A3" s="11" t="s">
        <v>26</v>
      </c>
      <c r="B3" s="11" t="s">
        <v>27</v>
      </c>
      <c r="C3" s="12">
        <v>387639.0</v>
      </c>
      <c r="D3" s="13">
        <v>2.892378058838126</v>
      </c>
      <c r="E3" s="14">
        <f t="shared" ref="E3:E19" si="1">C3*D3</f>
        <v>1121198.538</v>
      </c>
      <c r="F3" s="15">
        <v>0.0</v>
      </c>
      <c r="G3" s="15">
        <v>0.0</v>
      </c>
      <c r="H3" s="15">
        <f t="shared" ref="H3:H7" si="2">F3+G3</f>
        <v>0</v>
      </c>
      <c r="I3" s="16">
        <v>518951.0</v>
      </c>
      <c r="J3" s="15">
        <v>0.0</v>
      </c>
      <c r="K3" s="17">
        <f t="shared" ref="K3:K19" si="3">H3+J3</f>
        <v>0</v>
      </c>
      <c r="L3" s="18">
        <f t="shared" ref="L3:L19" si="4">C3-I3</f>
        <v>-131312</v>
      </c>
      <c r="M3" s="19">
        <f>+I3*D3</f>
        <v>1501002.486</v>
      </c>
      <c r="N3" s="20">
        <f t="shared" ref="N3:N20" si="5">M3/E3</f>
        <v>1.338748165</v>
      </c>
      <c r="O3" s="21">
        <v>0.0</v>
      </c>
      <c r="P3" s="21">
        <v>74200.0</v>
      </c>
      <c r="Q3" s="21">
        <v>110000.0</v>
      </c>
      <c r="R3" s="21">
        <v>92500.0</v>
      </c>
      <c r="S3" s="52">
        <v>92500.0</v>
      </c>
      <c r="T3" s="21">
        <f t="shared" ref="T3:T20" si="6">O3+P3+Q3+R3+S3</f>
        <v>369200</v>
      </c>
      <c r="U3" s="23">
        <f t="shared" ref="U3:U20" si="7">I3+K3+T3</f>
        <v>888151</v>
      </c>
      <c r="V3" s="23">
        <f t="shared" ref="V3:V19" si="8">U3-C3</f>
        <v>500512</v>
      </c>
      <c r="W3" s="20">
        <f t="shared" ref="W3:W19" si="9">U3/C3</f>
        <v>2.291180712</v>
      </c>
    </row>
    <row r="4" ht="14.25" customHeight="1">
      <c r="A4" s="11" t="s">
        <v>28</v>
      </c>
      <c r="B4" s="11" t="s">
        <v>29</v>
      </c>
      <c r="C4" s="12">
        <v>0.0</v>
      </c>
      <c r="D4" s="13">
        <v>1.56</v>
      </c>
      <c r="E4" s="14">
        <f t="shared" si="1"/>
        <v>0</v>
      </c>
      <c r="F4" s="15">
        <v>0.0</v>
      </c>
      <c r="G4" s="15">
        <v>0.0</v>
      </c>
      <c r="H4" s="15">
        <f t="shared" si="2"/>
        <v>0</v>
      </c>
      <c r="I4" s="15">
        <v>0.0</v>
      </c>
      <c r="J4" s="15">
        <v>0.0</v>
      </c>
      <c r="K4" s="17">
        <f t="shared" si="3"/>
        <v>0</v>
      </c>
      <c r="L4" s="18">
        <f t="shared" si="4"/>
        <v>0</v>
      </c>
      <c r="M4" s="19">
        <f>D4*I4</f>
        <v>0</v>
      </c>
      <c r="N4" s="20" t="str">
        <f t="shared" si="5"/>
        <v>#DIV/0!</v>
      </c>
      <c r="O4" s="21">
        <v>0.0</v>
      </c>
      <c r="P4" s="21">
        <v>0.0</v>
      </c>
      <c r="Q4" s="21">
        <v>0.0</v>
      </c>
      <c r="R4" s="21">
        <v>0.0</v>
      </c>
      <c r="S4" s="52">
        <v>0.0</v>
      </c>
      <c r="T4" s="21">
        <f t="shared" si="6"/>
        <v>0</v>
      </c>
      <c r="U4" s="23">
        <f t="shared" si="7"/>
        <v>0</v>
      </c>
      <c r="V4" s="23">
        <f t="shared" si="8"/>
        <v>0</v>
      </c>
      <c r="W4" s="20" t="str">
        <f t="shared" si="9"/>
        <v>#DIV/0!</v>
      </c>
    </row>
    <row r="5" ht="14.25" customHeight="1">
      <c r="A5" s="11" t="s">
        <v>30</v>
      </c>
      <c r="B5" s="11" t="s">
        <v>31</v>
      </c>
      <c r="C5" s="12">
        <v>142621.0</v>
      </c>
      <c r="D5" s="13">
        <v>1.06</v>
      </c>
      <c r="E5" s="14">
        <f t="shared" si="1"/>
        <v>151178.26</v>
      </c>
      <c r="F5" s="15">
        <v>0.0</v>
      </c>
      <c r="G5" s="15">
        <v>0.0</v>
      </c>
      <c r="H5" s="15">
        <f t="shared" si="2"/>
        <v>0</v>
      </c>
      <c r="I5" s="15">
        <v>142621.0</v>
      </c>
      <c r="J5" s="15">
        <v>0.0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0.0</v>
      </c>
      <c r="P5" s="21">
        <v>0.0</v>
      </c>
      <c r="Q5" s="21">
        <v>0.0</v>
      </c>
      <c r="R5" s="21">
        <v>0.0</v>
      </c>
      <c r="S5" s="52">
        <v>0.0</v>
      </c>
      <c r="T5" s="21">
        <f t="shared" si="6"/>
        <v>0</v>
      </c>
      <c r="U5" s="23">
        <f t="shared" si="7"/>
        <v>142621</v>
      </c>
      <c r="V5" s="23">
        <f t="shared" si="8"/>
        <v>0</v>
      </c>
      <c r="W5" s="20">
        <f t="shared" si="9"/>
        <v>1</v>
      </c>
    </row>
    <row r="6" ht="14.25" customHeight="1">
      <c r="A6" s="11" t="s">
        <v>32</v>
      </c>
      <c r="B6" s="11" t="s">
        <v>33</v>
      </c>
      <c r="C6" s="12">
        <v>271604.0</v>
      </c>
      <c r="D6" s="13">
        <v>2.1696780588381257</v>
      </c>
      <c r="E6" s="12">
        <f t="shared" si="1"/>
        <v>589293.2395</v>
      </c>
      <c r="F6" s="15">
        <v>0.0</v>
      </c>
      <c r="G6" s="15">
        <v>0.0</v>
      </c>
      <c r="H6" s="15">
        <f t="shared" si="2"/>
        <v>0</v>
      </c>
      <c r="I6" s="15">
        <v>39048.0</v>
      </c>
      <c r="J6" s="15">
        <v>0.0</v>
      </c>
      <c r="K6" s="17">
        <f t="shared" si="3"/>
        <v>0</v>
      </c>
      <c r="L6" s="18">
        <f t="shared" si="4"/>
        <v>232556</v>
      </c>
      <c r="M6" s="19">
        <f t="shared" si="10"/>
        <v>84721.58884</v>
      </c>
      <c r="N6" s="20">
        <f t="shared" si="5"/>
        <v>0.143768133</v>
      </c>
      <c r="O6" s="21">
        <v>0.0</v>
      </c>
      <c r="P6" s="21">
        <v>0.0</v>
      </c>
      <c r="Q6" s="21">
        <v>0.0</v>
      </c>
      <c r="R6" s="21">
        <v>0.0</v>
      </c>
      <c r="S6" s="24">
        <v>0.0</v>
      </c>
      <c r="T6" s="21">
        <f t="shared" si="6"/>
        <v>0</v>
      </c>
      <c r="U6" s="23">
        <f t="shared" si="7"/>
        <v>39048</v>
      </c>
      <c r="V6" s="23">
        <f t="shared" si="8"/>
        <v>-232556</v>
      </c>
      <c r="W6" s="20">
        <f t="shared" si="9"/>
        <v>0.143768133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str">
        <f t="shared" si="5"/>
        <v>#DIV/0!</v>
      </c>
      <c r="O7" s="21">
        <v>0.0</v>
      </c>
      <c r="P7" s="21">
        <v>0.0</v>
      </c>
      <c r="Q7" s="21">
        <v>0.0</v>
      </c>
      <c r="R7" s="21">
        <v>0.0</v>
      </c>
      <c r="S7" s="52">
        <v>0.0</v>
      </c>
      <c r="T7" s="21">
        <f t="shared" si="6"/>
        <v>0</v>
      </c>
      <c r="U7" s="23">
        <f t="shared" si="7"/>
        <v>0</v>
      </c>
      <c r="V7" s="23">
        <f t="shared" si="8"/>
        <v>0</v>
      </c>
      <c r="W7" s="20" t="str">
        <f t="shared" si="9"/>
        <v>#DIV/0!</v>
      </c>
    </row>
    <row r="8" ht="14.25" customHeight="1">
      <c r="A8" s="11" t="s">
        <v>36</v>
      </c>
      <c r="B8" s="11" t="s">
        <v>37</v>
      </c>
      <c r="C8" s="12">
        <v>231500.0</v>
      </c>
      <c r="D8" s="13">
        <v>1.1430280588381259</v>
      </c>
      <c r="E8" s="14">
        <f t="shared" si="1"/>
        <v>264610.9956</v>
      </c>
      <c r="F8" s="15">
        <v>0.0</v>
      </c>
      <c r="G8" s="15">
        <v>0.0</v>
      </c>
      <c r="H8" s="15">
        <v>0.0</v>
      </c>
      <c r="I8" s="16">
        <v>231314.0</v>
      </c>
      <c r="J8" s="16">
        <v>0.0</v>
      </c>
      <c r="K8" s="17">
        <f t="shared" si="3"/>
        <v>0</v>
      </c>
      <c r="L8" s="18">
        <f t="shared" si="4"/>
        <v>186</v>
      </c>
      <c r="M8" s="19">
        <f t="shared" si="10"/>
        <v>264398.3924</v>
      </c>
      <c r="N8" s="20">
        <f t="shared" si="5"/>
        <v>0.9991965443</v>
      </c>
      <c r="O8" s="21">
        <v>0.0</v>
      </c>
      <c r="P8" s="21">
        <v>0.0</v>
      </c>
      <c r="Q8" s="21">
        <v>0.0</v>
      </c>
      <c r="R8" s="21">
        <v>0.0</v>
      </c>
      <c r="S8" s="52">
        <v>0.0</v>
      </c>
      <c r="T8" s="21">
        <f t="shared" si="6"/>
        <v>0</v>
      </c>
      <c r="U8" s="23">
        <f t="shared" si="7"/>
        <v>231314</v>
      </c>
      <c r="V8" s="23">
        <f t="shared" si="8"/>
        <v>-186</v>
      </c>
      <c r="W8" s="20">
        <f t="shared" si="9"/>
        <v>0.9991965443</v>
      </c>
    </row>
    <row r="9" ht="14.25" customHeight="1">
      <c r="A9" s="11" t="s">
        <v>38</v>
      </c>
      <c r="B9" s="11" t="s">
        <v>39</v>
      </c>
      <c r="C9" s="12">
        <v>436500.0</v>
      </c>
      <c r="D9" s="13">
        <v>0.6342280588381257</v>
      </c>
      <c r="E9" s="14">
        <f t="shared" si="1"/>
        <v>276840.5477</v>
      </c>
      <c r="F9" s="15">
        <v>250151.0</v>
      </c>
      <c r="G9" s="15">
        <v>0.0</v>
      </c>
      <c r="H9" s="15">
        <f t="shared" ref="H9:H19" si="11">F9+G9</f>
        <v>250151</v>
      </c>
      <c r="I9" s="16">
        <v>700000.0</v>
      </c>
      <c r="J9" s="15">
        <v>0.0</v>
      </c>
      <c r="K9" s="17">
        <f t="shared" si="3"/>
        <v>250151</v>
      </c>
      <c r="L9" s="18">
        <f t="shared" si="4"/>
        <v>-263500</v>
      </c>
      <c r="M9" s="19">
        <f t="shared" si="10"/>
        <v>443959.6412</v>
      </c>
      <c r="N9" s="20">
        <f t="shared" si="5"/>
        <v>1.603665521</v>
      </c>
      <c r="O9" s="21">
        <v>0.0</v>
      </c>
      <c r="P9" s="21">
        <v>0.0</v>
      </c>
      <c r="Q9" s="21">
        <v>0.0</v>
      </c>
      <c r="R9" s="21">
        <v>0.0</v>
      </c>
      <c r="S9" s="52">
        <v>0.0</v>
      </c>
      <c r="T9" s="21">
        <f t="shared" si="6"/>
        <v>0</v>
      </c>
      <c r="U9" s="23">
        <f t="shared" si="7"/>
        <v>950151</v>
      </c>
      <c r="V9" s="23">
        <f t="shared" si="8"/>
        <v>513651</v>
      </c>
      <c r="W9" s="20">
        <f t="shared" si="9"/>
        <v>2.176749141</v>
      </c>
    </row>
    <row r="10" ht="14.25" customHeight="1">
      <c r="A10" s="11" t="s">
        <v>40</v>
      </c>
      <c r="B10" s="11" t="s">
        <v>41</v>
      </c>
      <c r="C10" s="12">
        <v>349200.0</v>
      </c>
      <c r="D10" s="13">
        <v>0.8935280588381259</v>
      </c>
      <c r="E10" s="12">
        <f t="shared" si="1"/>
        <v>312019.9981</v>
      </c>
      <c r="F10" s="16">
        <v>0.0</v>
      </c>
      <c r="G10" s="16">
        <v>0.0</v>
      </c>
      <c r="H10" s="15">
        <f t="shared" si="11"/>
        <v>0</v>
      </c>
      <c r="I10" s="15">
        <v>431217.0</v>
      </c>
      <c r="J10" s="16">
        <v>0.0</v>
      </c>
      <c r="K10" s="17">
        <f t="shared" si="3"/>
        <v>0</v>
      </c>
      <c r="L10" s="18">
        <f t="shared" si="4"/>
        <v>-82017</v>
      </c>
      <c r="M10" s="19">
        <f t="shared" si="10"/>
        <v>385304.4889</v>
      </c>
      <c r="N10" s="20">
        <f t="shared" si="5"/>
        <v>1.234871134</v>
      </c>
      <c r="O10" s="21">
        <v>0.0</v>
      </c>
      <c r="P10" s="21">
        <v>0.0</v>
      </c>
      <c r="Q10" s="21">
        <v>0.0</v>
      </c>
      <c r="R10" s="21">
        <v>0.0</v>
      </c>
      <c r="S10" s="52">
        <v>0.0</v>
      </c>
      <c r="T10" s="21">
        <f t="shared" si="6"/>
        <v>0</v>
      </c>
      <c r="U10" s="23">
        <f t="shared" si="7"/>
        <v>431217</v>
      </c>
      <c r="V10" s="23">
        <f t="shared" si="8"/>
        <v>82017</v>
      </c>
      <c r="W10" s="20">
        <f t="shared" si="9"/>
        <v>1.234871134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f t="shared" si="11"/>
        <v>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str">
        <f t="shared" si="5"/>
        <v>#DIV/0!</v>
      </c>
      <c r="O11" s="21">
        <v>0.0</v>
      </c>
      <c r="P11" s="21">
        <v>0.0</v>
      </c>
      <c r="Q11" s="21">
        <v>0.0</v>
      </c>
      <c r="R11" s="21">
        <v>0.0</v>
      </c>
      <c r="S11" s="21">
        <v>0.0</v>
      </c>
      <c r="T11" s="21">
        <f t="shared" si="6"/>
        <v>0</v>
      </c>
      <c r="U11" s="23">
        <f t="shared" si="7"/>
        <v>0</v>
      </c>
      <c r="V11" s="23">
        <f t="shared" si="8"/>
        <v>0</v>
      </c>
      <c r="W11" s="20" t="str">
        <f t="shared" si="9"/>
        <v>#DIV/0!</v>
      </c>
    </row>
    <row r="12" ht="14.25" customHeight="1">
      <c r="A12" s="11" t="s">
        <v>44</v>
      </c>
      <c r="B12" s="11" t="s">
        <v>45</v>
      </c>
      <c r="C12" s="12">
        <v>16000.0</v>
      </c>
      <c r="D12" s="13">
        <v>3.97</v>
      </c>
      <c r="E12" s="14">
        <f t="shared" si="1"/>
        <v>63520</v>
      </c>
      <c r="F12" s="15">
        <v>0.0</v>
      </c>
      <c r="G12" s="15">
        <v>0.0</v>
      </c>
      <c r="H12" s="15">
        <f t="shared" si="11"/>
        <v>0</v>
      </c>
      <c r="I12" s="15">
        <v>15996.0</v>
      </c>
      <c r="J12" s="15">
        <v>0.0</v>
      </c>
      <c r="K12" s="17">
        <f t="shared" si="3"/>
        <v>0</v>
      </c>
      <c r="L12" s="18">
        <f t="shared" si="4"/>
        <v>4</v>
      </c>
      <c r="M12" s="19">
        <f t="shared" si="10"/>
        <v>63504.12</v>
      </c>
      <c r="N12" s="20">
        <f t="shared" si="5"/>
        <v>0.99975</v>
      </c>
      <c r="O12" s="21">
        <v>0.0</v>
      </c>
      <c r="P12" s="21">
        <v>0.0</v>
      </c>
      <c r="Q12" s="21">
        <v>0.0</v>
      </c>
      <c r="R12" s="21">
        <v>0.0</v>
      </c>
      <c r="S12" s="21">
        <v>0.0</v>
      </c>
      <c r="T12" s="21">
        <f t="shared" si="6"/>
        <v>0</v>
      </c>
      <c r="U12" s="23">
        <f t="shared" si="7"/>
        <v>15996</v>
      </c>
      <c r="V12" s="23">
        <f t="shared" si="8"/>
        <v>-4</v>
      </c>
      <c r="W12" s="20">
        <f t="shared" si="9"/>
        <v>0.99975</v>
      </c>
    </row>
    <row r="13" ht="14.25" customHeight="1">
      <c r="A13" s="26">
        <v>6.0000000032802E13</v>
      </c>
      <c r="B13" s="11" t="s">
        <v>46</v>
      </c>
      <c r="C13" s="12">
        <v>6500.0</v>
      </c>
      <c r="D13" s="13">
        <v>8.34</v>
      </c>
      <c r="E13" s="14">
        <f t="shared" si="1"/>
        <v>54210</v>
      </c>
      <c r="F13" s="15">
        <v>0.0</v>
      </c>
      <c r="G13" s="15">
        <v>0.0</v>
      </c>
      <c r="H13" s="15">
        <f t="shared" si="11"/>
        <v>0</v>
      </c>
      <c r="I13" s="15">
        <v>6486.0</v>
      </c>
      <c r="J13" s="15">
        <v>0.0</v>
      </c>
      <c r="K13" s="17">
        <f t="shared" si="3"/>
        <v>0</v>
      </c>
      <c r="L13" s="18">
        <f t="shared" si="4"/>
        <v>14</v>
      </c>
      <c r="M13" s="19">
        <f t="shared" si="10"/>
        <v>54093.24</v>
      </c>
      <c r="N13" s="20">
        <f t="shared" si="5"/>
        <v>0.9978461538</v>
      </c>
      <c r="O13" s="21">
        <v>0.0</v>
      </c>
      <c r="P13" s="21">
        <v>0.0</v>
      </c>
      <c r="Q13" s="21">
        <v>0.0</v>
      </c>
      <c r="R13" s="21">
        <v>0.0</v>
      </c>
      <c r="S13" s="21">
        <v>0.0</v>
      </c>
      <c r="T13" s="21">
        <f t="shared" si="6"/>
        <v>0</v>
      </c>
      <c r="U13" s="23">
        <f t="shared" si="7"/>
        <v>6486</v>
      </c>
      <c r="V13" s="23">
        <f t="shared" si="8"/>
        <v>-14</v>
      </c>
      <c r="W13" s="20">
        <f t="shared" si="9"/>
        <v>0.9978461538</v>
      </c>
    </row>
    <row r="14" ht="14.25" customHeight="1">
      <c r="A14" s="11" t="s">
        <v>47</v>
      </c>
      <c r="B14" s="11" t="s">
        <v>48</v>
      </c>
      <c r="C14" s="12">
        <v>0.0</v>
      </c>
      <c r="D14" s="13">
        <v>7.3</v>
      </c>
      <c r="E14" s="14">
        <f t="shared" si="1"/>
        <v>0</v>
      </c>
      <c r="F14" s="15">
        <v>0.0</v>
      </c>
      <c r="G14" s="15">
        <v>0.0</v>
      </c>
      <c r="H14" s="15">
        <f t="shared" si="11"/>
        <v>0</v>
      </c>
      <c r="I14" s="15">
        <v>0.0</v>
      </c>
      <c r="J14" s="15">
        <v>0.0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str">
        <f t="shared" si="5"/>
        <v>#DIV/0!</v>
      </c>
      <c r="O14" s="21">
        <v>0.0</v>
      </c>
      <c r="P14" s="21">
        <v>0.0</v>
      </c>
      <c r="Q14" s="21">
        <v>0.0</v>
      </c>
      <c r="R14" s="21">
        <v>0.0</v>
      </c>
      <c r="S14" s="21">
        <v>0.0</v>
      </c>
      <c r="T14" s="21">
        <f t="shared" si="6"/>
        <v>0</v>
      </c>
      <c r="U14" s="23">
        <f t="shared" si="7"/>
        <v>0</v>
      </c>
      <c r="V14" s="23">
        <f t="shared" si="8"/>
        <v>0</v>
      </c>
      <c r="W14" s="20" t="str">
        <f t="shared" si="9"/>
        <v>#DIV/0!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11"/>
        <v>0</v>
      </c>
      <c r="I15" s="29">
        <v>0.0</v>
      </c>
      <c r="J15" s="15">
        <v>0.0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str">
        <f t="shared" si="5"/>
        <v>#DIV/0!</v>
      </c>
      <c r="O15" s="21">
        <v>0.0</v>
      </c>
      <c r="P15" s="21">
        <v>0.0</v>
      </c>
      <c r="Q15" s="21">
        <v>0.0</v>
      </c>
      <c r="R15" s="21">
        <v>0.0</v>
      </c>
      <c r="S15" s="21">
        <v>0.0</v>
      </c>
      <c r="T15" s="21">
        <f t="shared" si="6"/>
        <v>0</v>
      </c>
      <c r="U15" s="23">
        <f t="shared" si="7"/>
        <v>0</v>
      </c>
      <c r="V15" s="23">
        <f t="shared" si="8"/>
        <v>0</v>
      </c>
      <c r="W15" s="20" t="str">
        <f t="shared" si="9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11"/>
        <v>0</v>
      </c>
      <c r="I16" s="29">
        <v>0.0</v>
      </c>
      <c r="J16" s="15">
        <v>0.0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str">
        <f t="shared" si="5"/>
        <v>#DIV/0!</v>
      </c>
      <c r="O16" s="21">
        <v>0.0</v>
      </c>
      <c r="P16" s="21">
        <v>0.0</v>
      </c>
      <c r="Q16" s="21">
        <v>0.0</v>
      </c>
      <c r="R16" s="21">
        <v>0.0</v>
      </c>
      <c r="S16" s="21">
        <v>0.0</v>
      </c>
      <c r="T16" s="21">
        <f t="shared" si="6"/>
        <v>0</v>
      </c>
      <c r="U16" s="23">
        <f t="shared" si="7"/>
        <v>0</v>
      </c>
      <c r="V16" s="23">
        <f t="shared" si="8"/>
        <v>0</v>
      </c>
      <c r="W16" s="20" t="str">
        <f t="shared" si="9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11"/>
        <v>0</v>
      </c>
      <c r="I17" s="29">
        <v>0.0</v>
      </c>
      <c r="J17" s="15">
        <v>0.0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str">
        <f t="shared" si="5"/>
        <v>#DIV/0!</v>
      </c>
      <c r="O17" s="21">
        <v>0.0</v>
      </c>
      <c r="P17" s="21">
        <v>0.0</v>
      </c>
      <c r="Q17" s="21">
        <v>0.0</v>
      </c>
      <c r="R17" s="21">
        <v>0.0</v>
      </c>
      <c r="S17" s="21">
        <v>0.0</v>
      </c>
      <c r="T17" s="21">
        <f t="shared" si="6"/>
        <v>0</v>
      </c>
      <c r="U17" s="23">
        <f t="shared" si="7"/>
        <v>0</v>
      </c>
      <c r="V17" s="23">
        <f t="shared" si="8"/>
        <v>0</v>
      </c>
      <c r="W17" s="20" t="str">
        <f t="shared" si="9"/>
        <v>#DIV/0!</v>
      </c>
    </row>
    <row r="18" ht="14.25" customHeight="1">
      <c r="A18" s="11" t="s">
        <v>55</v>
      </c>
      <c r="B18" s="11" t="s">
        <v>56</v>
      </c>
      <c r="C18" s="12">
        <v>422547.0</v>
      </c>
      <c r="D18" s="13">
        <v>1.16</v>
      </c>
      <c r="E18" s="12">
        <f t="shared" si="1"/>
        <v>490154.52</v>
      </c>
      <c r="F18" s="15">
        <v>174609.0</v>
      </c>
      <c r="G18" s="15">
        <v>0.0</v>
      </c>
      <c r="H18" s="15">
        <f t="shared" si="11"/>
        <v>174609</v>
      </c>
      <c r="I18" s="15">
        <v>418310.0</v>
      </c>
      <c r="J18" s="15">
        <v>0.0</v>
      </c>
      <c r="K18" s="17">
        <f t="shared" si="3"/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0.9899727131</v>
      </c>
      <c r="O18" s="21">
        <v>0.0</v>
      </c>
      <c r="P18" s="21">
        <v>0.0</v>
      </c>
      <c r="Q18" s="21">
        <v>0.0</v>
      </c>
      <c r="R18" s="21">
        <v>0.0</v>
      </c>
      <c r="S18" s="21">
        <v>0.0</v>
      </c>
      <c r="T18" s="21">
        <f t="shared" si="6"/>
        <v>0</v>
      </c>
      <c r="U18" s="23">
        <f t="shared" si="7"/>
        <v>592919</v>
      </c>
      <c r="V18" s="23">
        <f t="shared" si="8"/>
        <v>170372</v>
      </c>
      <c r="W18" s="20">
        <f t="shared" si="9"/>
        <v>1.403202484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11"/>
        <v>0</v>
      </c>
      <c r="I19" s="15">
        <v>0.0</v>
      </c>
      <c r="J19" s="15">
        <v>0.0</v>
      </c>
      <c r="K19" s="17">
        <f t="shared" si="3"/>
        <v>0</v>
      </c>
      <c r="L19" s="18">
        <f t="shared" si="4"/>
        <v>0</v>
      </c>
      <c r="M19" s="19">
        <f t="shared" si="10"/>
        <v>0</v>
      </c>
      <c r="N19" s="20" t="str">
        <f t="shared" si="5"/>
        <v>#DIV/0!</v>
      </c>
      <c r="O19" s="21">
        <v>0.0</v>
      </c>
      <c r="P19" s="21">
        <v>0.0</v>
      </c>
      <c r="Q19" s="21">
        <v>0.0</v>
      </c>
      <c r="R19" s="21">
        <v>0.0</v>
      </c>
      <c r="S19" s="21">
        <v>0.0</v>
      </c>
      <c r="T19" s="21">
        <f t="shared" si="6"/>
        <v>0</v>
      </c>
      <c r="U19" s="23">
        <f t="shared" si="7"/>
        <v>0</v>
      </c>
      <c r="V19" s="23">
        <f t="shared" si="8"/>
        <v>0</v>
      </c>
      <c r="W19" s="20" t="str">
        <f t="shared" si="9"/>
        <v>#DIV/0!</v>
      </c>
    </row>
    <row r="20" ht="14.25" customHeight="1">
      <c r="A20" s="30" t="s">
        <v>59</v>
      </c>
      <c r="B20" s="30"/>
      <c r="C20" s="31">
        <f>SUM(C3:C19)</f>
        <v>2264111</v>
      </c>
      <c r="D20" s="32"/>
      <c r="E20" s="33">
        <f t="shared" ref="E20:M20" si="12">SUM(E3:E19)</f>
        <v>3323026.099</v>
      </c>
      <c r="F20" s="34">
        <f t="shared" si="12"/>
        <v>424760</v>
      </c>
      <c r="G20" s="34">
        <f t="shared" si="12"/>
        <v>0</v>
      </c>
      <c r="H20" s="34">
        <f t="shared" si="12"/>
        <v>424760</v>
      </c>
      <c r="I20" s="45">
        <f t="shared" si="12"/>
        <v>2503943</v>
      </c>
      <c r="J20" s="34">
        <f t="shared" si="12"/>
        <v>0</v>
      </c>
      <c r="K20" s="35">
        <f t="shared" si="12"/>
        <v>424760</v>
      </c>
      <c r="L20" s="36">
        <f t="shared" si="12"/>
        <v>-239832</v>
      </c>
      <c r="M20" s="36">
        <f t="shared" si="12"/>
        <v>3433401.817</v>
      </c>
      <c r="N20" s="20">
        <f t="shared" si="5"/>
        <v>1.033215423</v>
      </c>
      <c r="O20" s="21">
        <v>0.0</v>
      </c>
      <c r="P20" s="21">
        <v>0.0</v>
      </c>
      <c r="Q20" s="21">
        <v>0.0</v>
      </c>
      <c r="R20" s="21">
        <v>0.0</v>
      </c>
      <c r="S20" s="21">
        <v>0.0</v>
      </c>
      <c r="T20" s="21">
        <f t="shared" si="6"/>
        <v>0</v>
      </c>
      <c r="U20" s="23">
        <f t="shared" si="7"/>
        <v>2928703</v>
      </c>
      <c r="V20" s="37"/>
    </row>
    <row r="21" ht="14.25" customHeight="1"/>
    <row r="22" ht="14.25" customHeight="1"/>
    <row r="23" ht="14.25" customHeight="1">
      <c r="G23" s="53"/>
      <c r="H23" s="55" t="s">
        <v>93</v>
      </c>
      <c r="I23" s="54"/>
      <c r="J23" s="53"/>
      <c r="M23" s="46"/>
    </row>
    <row r="24" ht="14.25" customHeight="1">
      <c r="J24" s="53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N3:N20 W3:W19">
    <cfRule type="cellIs" dxfId="0" priority="1" operator="between">
      <formula>0.8</formula>
      <formula>1</formula>
    </cfRule>
  </conditionalFormatting>
  <conditionalFormatting sqref="N3:N20 W3:W19">
    <cfRule type="cellIs" dxfId="1" priority="2" operator="lessThan">
      <formula>0.8</formula>
    </cfRule>
  </conditionalFormatting>
  <conditionalFormatting sqref="N3:N20 W3:W19">
    <cfRule type="cellIs" dxfId="2" priority="3" operator="greaterThan">
      <formula>1</formula>
    </cfRule>
  </conditionalFormatting>
  <conditionalFormatting sqref="N13">
    <cfRule type="cellIs" dxfId="0" priority="4" operator="between">
      <formula>0.8</formula>
      <formula>1</formula>
    </cfRule>
  </conditionalFormatting>
  <conditionalFormatting sqref="N13">
    <cfRule type="cellIs" dxfId="1" priority="5" operator="lessThan">
      <formula>0.8</formula>
    </cfRule>
  </conditionalFormatting>
  <conditionalFormatting sqref="N13">
    <cfRule type="cellIs" dxfId="2" priority="6" operator="greaterThan">
      <formula>1</formula>
    </cfRule>
  </conditionalFormatting>
  <conditionalFormatting sqref="W13">
    <cfRule type="cellIs" dxfId="0" priority="7" operator="between">
      <formula>0.8</formula>
      <formula>1</formula>
    </cfRule>
  </conditionalFormatting>
  <conditionalFormatting sqref="W13">
    <cfRule type="cellIs" dxfId="1" priority="8" operator="lessThan">
      <formula>0.8</formula>
    </cfRule>
  </conditionalFormatting>
  <conditionalFormatting sqref="W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29"/>
    <col customWidth="1" min="11" max="11" width="18.43"/>
    <col customWidth="1" min="12" max="13" width="16.71"/>
    <col customWidth="1" min="14" max="14" width="18.0"/>
    <col customWidth="1" min="15" max="19" width="12.43"/>
    <col customWidth="1" min="20" max="20" width="14.71"/>
    <col customWidth="1" min="21" max="21" width="11.43"/>
    <col customWidth="1" min="22" max="22" width="12.43"/>
    <col customWidth="1" min="23" max="26" width="10.71"/>
  </cols>
  <sheetData>
    <row r="1" ht="14.25" customHeight="1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ht="14.25" customHeight="1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96</v>
      </c>
      <c r="L2" s="7" t="s">
        <v>14</v>
      </c>
      <c r="M2" s="7" t="s">
        <v>15</v>
      </c>
      <c r="N2" s="7" t="s">
        <v>16</v>
      </c>
      <c r="O2" s="8" t="s">
        <v>91</v>
      </c>
      <c r="P2" s="9" t="s">
        <v>78</v>
      </c>
      <c r="Q2" s="9" t="s">
        <v>79</v>
      </c>
      <c r="R2" s="9" t="s">
        <v>80</v>
      </c>
      <c r="S2" s="8" t="s">
        <v>92</v>
      </c>
      <c r="T2" s="5" t="s">
        <v>22</v>
      </c>
      <c r="U2" s="5" t="s">
        <v>23</v>
      </c>
      <c r="V2" s="5" t="s">
        <v>24</v>
      </c>
      <c r="W2" s="10" t="s">
        <v>25</v>
      </c>
    </row>
    <row r="3" ht="14.25" customHeight="1">
      <c r="A3" s="11" t="s">
        <v>26</v>
      </c>
      <c r="B3" s="11" t="s">
        <v>27</v>
      </c>
      <c r="C3" s="12">
        <v>369200.0</v>
      </c>
      <c r="D3" s="13">
        <v>2.892378058838126</v>
      </c>
      <c r="E3" s="14">
        <f t="shared" ref="E3:E19" si="1">C3*D3</f>
        <v>1067865.979</v>
      </c>
      <c r="F3" s="15">
        <v>0.0</v>
      </c>
      <c r="G3" s="15">
        <v>0.0</v>
      </c>
      <c r="H3" s="15">
        <f t="shared" ref="H3:H7" si="2">F3+G3</f>
        <v>0</v>
      </c>
      <c r="I3" s="16">
        <v>0.0</v>
      </c>
      <c r="J3" s="15">
        <v>0.0</v>
      </c>
      <c r="K3" s="17">
        <f t="shared" ref="K3:K19" si="3">H3+J3</f>
        <v>0</v>
      </c>
      <c r="L3" s="18">
        <f t="shared" ref="L3:L19" si="4">C3-I3</f>
        <v>369200</v>
      </c>
      <c r="M3" s="19">
        <f>+I3*D3</f>
        <v>0</v>
      </c>
      <c r="N3" s="20">
        <f t="shared" ref="N3:N20" si="5">M3/E3</f>
        <v>0</v>
      </c>
      <c r="O3" s="21">
        <v>0.0</v>
      </c>
      <c r="P3" s="21">
        <v>74200.0</v>
      </c>
      <c r="Q3" s="21">
        <v>110000.0</v>
      </c>
      <c r="R3" s="21">
        <v>92500.0</v>
      </c>
      <c r="S3" s="52">
        <v>92500.0</v>
      </c>
      <c r="T3" s="21">
        <f t="shared" ref="T3:T17" si="6">O3+P3+Q3+R3+S3</f>
        <v>369200</v>
      </c>
      <c r="U3" s="23">
        <f t="shared" ref="U3:U20" si="7">I3+K3+T3</f>
        <v>369200</v>
      </c>
      <c r="V3" s="23">
        <f t="shared" ref="V3:V19" si="8">U3-C3</f>
        <v>0</v>
      </c>
      <c r="W3" s="20">
        <f t="shared" ref="W3:W19" si="9">U3/C3</f>
        <v>1</v>
      </c>
    </row>
    <row r="4" ht="14.25" customHeight="1">
      <c r="A4" s="11" t="s">
        <v>28</v>
      </c>
      <c r="B4" s="11" t="s">
        <v>29</v>
      </c>
      <c r="C4" s="12">
        <v>0.0</v>
      </c>
      <c r="D4" s="13">
        <v>1.56</v>
      </c>
      <c r="E4" s="14">
        <f t="shared" si="1"/>
        <v>0</v>
      </c>
      <c r="F4" s="15">
        <v>0.0</v>
      </c>
      <c r="G4" s="15">
        <v>0.0</v>
      </c>
      <c r="H4" s="15">
        <f t="shared" si="2"/>
        <v>0</v>
      </c>
      <c r="I4" s="15">
        <v>0.0</v>
      </c>
      <c r="J4" s="15">
        <v>0.0</v>
      </c>
      <c r="K4" s="17">
        <f t="shared" si="3"/>
        <v>0</v>
      </c>
      <c r="L4" s="18">
        <f t="shared" si="4"/>
        <v>0</v>
      </c>
      <c r="M4" s="19">
        <f>D4*I4</f>
        <v>0</v>
      </c>
      <c r="N4" s="20" t="str">
        <f t="shared" si="5"/>
        <v>#DIV/0!</v>
      </c>
      <c r="O4" s="21">
        <v>0.0</v>
      </c>
      <c r="P4" s="21">
        <v>0.0</v>
      </c>
      <c r="Q4" s="21">
        <v>0.0</v>
      </c>
      <c r="R4" s="21">
        <v>0.0</v>
      </c>
      <c r="S4" s="52">
        <v>0.0</v>
      </c>
      <c r="T4" s="21">
        <f t="shared" si="6"/>
        <v>0</v>
      </c>
      <c r="U4" s="23">
        <f t="shared" si="7"/>
        <v>0</v>
      </c>
      <c r="V4" s="23">
        <f t="shared" si="8"/>
        <v>0</v>
      </c>
      <c r="W4" s="20" t="str">
        <f t="shared" si="9"/>
        <v>#DIV/0!</v>
      </c>
    </row>
    <row r="5" ht="14.25" customHeight="1">
      <c r="A5" s="11" t="s">
        <v>30</v>
      </c>
      <c r="B5" s="11" t="s">
        <v>31</v>
      </c>
      <c r="C5" s="12">
        <v>232800.0</v>
      </c>
      <c r="D5" s="13">
        <v>1.06</v>
      </c>
      <c r="E5" s="14">
        <f t="shared" si="1"/>
        <v>246768</v>
      </c>
      <c r="F5" s="15">
        <v>0.0</v>
      </c>
      <c r="G5" s="15">
        <v>0.0</v>
      </c>
      <c r="H5" s="15">
        <f t="shared" si="2"/>
        <v>0</v>
      </c>
      <c r="I5" s="15">
        <v>0.0</v>
      </c>
      <c r="J5" s="15">
        <v>0.0</v>
      </c>
      <c r="K5" s="17">
        <f t="shared" si="3"/>
        <v>0</v>
      </c>
      <c r="L5" s="18">
        <f t="shared" si="4"/>
        <v>232800</v>
      </c>
      <c r="M5" s="19">
        <f t="shared" ref="M5:M19" si="10">+I5*D5</f>
        <v>0</v>
      </c>
      <c r="N5" s="20">
        <f t="shared" si="5"/>
        <v>0</v>
      </c>
      <c r="O5" s="21">
        <v>0.0</v>
      </c>
      <c r="P5" s="21">
        <v>0.0</v>
      </c>
      <c r="Q5" s="21">
        <v>0.0</v>
      </c>
      <c r="R5" s="21">
        <v>310400.0</v>
      </c>
      <c r="S5" s="52">
        <v>0.0</v>
      </c>
      <c r="T5" s="21">
        <f t="shared" si="6"/>
        <v>310400</v>
      </c>
      <c r="U5" s="23">
        <f t="shared" si="7"/>
        <v>310400</v>
      </c>
      <c r="V5" s="23">
        <f t="shared" si="8"/>
        <v>77600</v>
      </c>
      <c r="W5" s="20">
        <f t="shared" si="9"/>
        <v>1.333333333</v>
      </c>
    </row>
    <row r="6" ht="14.25" customHeight="1">
      <c r="A6" s="11" t="s">
        <v>32</v>
      </c>
      <c r="B6" s="11" t="s">
        <v>33</v>
      </c>
      <c r="C6" s="12">
        <v>853356.0</v>
      </c>
      <c r="D6" s="13">
        <v>2.1696780588381257</v>
      </c>
      <c r="E6" s="12">
        <f t="shared" si="1"/>
        <v>1851507.79</v>
      </c>
      <c r="F6" s="15">
        <v>0.0</v>
      </c>
      <c r="G6" s="15">
        <v>0.0</v>
      </c>
      <c r="H6" s="15">
        <f t="shared" si="2"/>
        <v>0</v>
      </c>
      <c r="I6" s="15">
        <v>0.0</v>
      </c>
      <c r="J6" s="15">
        <v>0.0</v>
      </c>
      <c r="K6" s="17">
        <f t="shared" si="3"/>
        <v>0</v>
      </c>
      <c r="L6" s="18">
        <f t="shared" si="4"/>
        <v>853356</v>
      </c>
      <c r="M6" s="19">
        <f t="shared" si="10"/>
        <v>0</v>
      </c>
      <c r="N6" s="20">
        <f t="shared" si="5"/>
        <v>0</v>
      </c>
      <c r="O6" s="21">
        <v>0.0</v>
      </c>
      <c r="P6" s="21">
        <v>155200.0</v>
      </c>
      <c r="Q6" s="21">
        <v>465400.0</v>
      </c>
      <c r="R6" s="21">
        <v>232800.0</v>
      </c>
      <c r="S6" s="24">
        <v>0.0</v>
      </c>
      <c r="T6" s="21">
        <f t="shared" si="6"/>
        <v>853400</v>
      </c>
      <c r="U6" s="23">
        <f t="shared" si="7"/>
        <v>853400</v>
      </c>
      <c r="V6" s="23">
        <f t="shared" si="8"/>
        <v>44</v>
      </c>
      <c r="W6" s="20">
        <f t="shared" si="9"/>
        <v>1.000051561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str">
        <f t="shared" si="5"/>
        <v>#DIV/0!</v>
      </c>
      <c r="O7" s="21">
        <v>0.0</v>
      </c>
      <c r="P7" s="21">
        <v>0.0</v>
      </c>
      <c r="Q7" s="21">
        <v>0.0</v>
      </c>
      <c r="R7" s="21">
        <v>0.0</v>
      </c>
      <c r="S7" s="52">
        <v>0.0</v>
      </c>
      <c r="T7" s="21">
        <f t="shared" si="6"/>
        <v>0</v>
      </c>
      <c r="U7" s="23">
        <f t="shared" si="7"/>
        <v>0</v>
      </c>
      <c r="V7" s="23">
        <f t="shared" si="8"/>
        <v>0</v>
      </c>
      <c r="W7" s="20" t="str">
        <f t="shared" si="9"/>
        <v>#DIV/0!</v>
      </c>
    </row>
    <row r="8" ht="14.25" customHeight="1">
      <c r="A8" s="11" t="s">
        <v>36</v>
      </c>
      <c r="B8" s="11" t="s">
        <v>37</v>
      </c>
      <c r="C8" s="12">
        <v>530415.0</v>
      </c>
      <c r="D8" s="13">
        <v>1.1430280588381259</v>
      </c>
      <c r="E8" s="14">
        <f t="shared" si="1"/>
        <v>606279.2278</v>
      </c>
      <c r="F8" s="15">
        <v>0.0</v>
      </c>
      <c r="G8" s="15">
        <v>0.0</v>
      </c>
      <c r="H8" s="15">
        <v>0.0</v>
      </c>
      <c r="I8" s="16">
        <v>0.0</v>
      </c>
      <c r="J8" s="16">
        <v>0.0</v>
      </c>
      <c r="K8" s="17">
        <f t="shared" si="3"/>
        <v>0</v>
      </c>
      <c r="L8" s="18">
        <f t="shared" si="4"/>
        <v>530415</v>
      </c>
      <c r="M8" s="19">
        <f t="shared" si="10"/>
        <v>0</v>
      </c>
      <c r="N8" s="20">
        <f t="shared" si="5"/>
        <v>0</v>
      </c>
      <c r="O8" s="21">
        <v>0.0</v>
      </c>
      <c r="P8" s="21">
        <v>126000.0</v>
      </c>
      <c r="Q8" s="21">
        <v>124000.0</v>
      </c>
      <c r="R8" s="21">
        <v>62000.0</v>
      </c>
      <c r="S8" s="52">
        <v>124000.0</v>
      </c>
      <c r="T8" s="21">
        <f t="shared" si="6"/>
        <v>436000</v>
      </c>
      <c r="U8" s="23">
        <f t="shared" si="7"/>
        <v>436000</v>
      </c>
      <c r="V8" s="23">
        <f t="shared" si="8"/>
        <v>-94415</v>
      </c>
      <c r="W8" s="20">
        <f t="shared" si="9"/>
        <v>0.8219978696</v>
      </c>
    </row>
    <row r="9" ht="14.25" customHeight="1">
      <c r="A9" s="11" t="s">
        <v>38</v>
      </c>
      <c r="B9" s="11" t="s">
        <v>39</v>
      </c>
      <c r="C9" s="12">
        <v>436500.0</v>
      </c>
      <c r="D9" s="13">
        <v>0.6342280588381257</v>
      </c>
      <c r="E9" s="14">
        <f t="shared" si="1"/>
        <v>276840.5477</v>
      </c>
      <c r="F9" s="15">
        <v>0.0</v>
      </c>
      <c r="G9" s="15">
        <v>0.0</v>
      </c>
      <c r="H9" s="15">
        <f t="shared" ref="H9:H19" si="11">F9+G9</f>
        <v>0</v>
      </c>
      <c r="I9" s="16">
        <v>0.0</v>
      </c>
      <c r="J9" s="15">
        <v>250151.0</v>
      </c>
      <c r="K9" s="17">
        <f t="shared" si="3"/>
        <v>250151</v>
      </c>
      <c r="L9" s="18">
        <f t="shared" si="4"/>
        <v>436500</v>
      </c>
      <c r="M9" s="19">
        <f t="shared" si="10"/>
        <v>0</v>
      </c>
      <c r="N9" s="20">
        <f t="shared" si="5"/>
        <v>0</v>
      </c>
      <c r="O9" s="21">
        <v>0.0</v>
      </c>
      <c r="P9" s="21">
        <v>436500.0</v>
      </c>
      <c r="Q9" s="21">
        <v>0.0</v>
      </c>
      <c r="R9" s="21">
        <v>0.0</v>
      </c>
      <c r="S9" s="52">
        <v>0.0</v>
      </c>
      <c r="T9" s="21">
        <f t="shared" si="6"/>
        <v>436500</v>
      </c>
      <c r="U9" s="23">
        <f t="shared" si="7"/>
        <v>686651</v>
      </c>
      <c r="V9" s="23">
        <f t="shared" si="8"/>
        <v>250151</v>
      </c>
      <c r="W9" s="20">
        <f t="shared" si="9"/>
        <v>1.57308362</v>
      </c>
    </row>
    <row r="10" ht="14.25" customHeight="1">
      <c r="A10" s="11" t="s">
        <v>40</v>
      </c>
      <c r="B10" s="11" t="s">
        <v>41</v>
      </c>
      <c r="C10" s="12">
        <v>349200.0</v>
      </c>
      <c r="D10" s="13">
        <v>0.8935280588381259</v>
      </c>
      <c r="E10" s="12">
        <f t="shared" si="1"/>
        <v>312019.9981</v>
      </c>
      <c r="F10" s="16">
        <v>0.0</v>
      </c>
      <c r="G10" s="16">
        <v>0.0</v>
      </c>
      <c r="H10" s="15">
        <f t="shared" si="11"/>
        <v>0</v>
      </c>
      <c r="I10" s="15">
        <v>0.0</v>
      </c>
      <c r="J10" s="16">
        <v>0.0</v>
      </c>
      <c r="K10" s="17">
        <f t="shared" si="3"/>
        <v>0</v>
      </c>
      <c r="L10" s="18">
        <f t="shared" si="4"/>
        <v>349200</v>
      </c>
      <c r="M10" s="19">
        <f t="shared" si="10"/>
        <v>0</v>
      </c>
      <c r="N10" s="20">
        <f t="shared" si="5"/>
        <v>0</v>
      </c>
      <c r="O10" s="21">
        <v>0.0</v>
      </c>
      <c r="P10" s="21">
        <v>0.0</v>
      </c>
      <c r="Q10" s="21">
        <v>0.0</v>
      </c>
      <c r="R10" s="21">
        <v>0.0</v>
      </c>
      <c r="S10" s="52">
        <v>261900.0</v>
      </c>
      <c r="T10" s="21">
        <f t="shared" si="6"/>
        <v>261900</v>
      </c>
      <c r="U10" s="23">
        <f t="shared" si="7"/>
        <v>261900</v>
      </c>
      <c r="V10" s="23">
        <f t="shared" si="8"/>
        <v>-87300</v>
      </c>
      <c r="W10" s="20">
        <f t="shared" si="9"/>
        <v>0.75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f t="shared" si="11"/>
        <v>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str">
        <f t="shared" si="5"/>
        <v>#DIV/0!</v>
      </c>
      <c r="O11" s="21">
        <v>0.0</v>
      </c>
      <c r="P11" s="21">
        <v>0.0</v>
      </c>
      <c r="Q11" s="21">
        <v>0.0</v>
      </c>
      <c r="R11" s="21">
        <v>0.0</v>
      </c>
      <c r="S11" s="21">
        <v>0.0</v>
      </c>
      <c r="T11" s="21">
        <f t="shared" si="6"/>
        <v>0</v>
      </c>
      <c r="U11" s="23">
        <f t="shared" si="7"/>
        <v>0</v>
      </c>
      <c r="V11" s="23">
        <f t="shared" si="8"/>
        <v>0</v>
      </c>
      <c r="W11" s="20" t="str">
        <f t="shared" si="9"/>
        <v>#DIV/0!</v>
      </c>
    </row>
    <row r="12" ht="14.25" customHeight="1">
      <c r="A12" s="11" t="s">
        <v>44</v>
      </c>
      <c r="B12" s="11" t="s">
        <v>45</v>
      </c>
      <c r="C12" s="12">
        <v>34000.0</v>
      </c>
      <c r="D12" s="13">
        <v>3.97</v>
      </c>
      <c r="E12" s="14">
        <f t="shared" si="1"/>
        <v>134980</v>
      </c>
      <c r="F12" s="15">
        <v>0.0</v>
      </c>
      <c r="G12" s="15">
        <v>0.0</v>
      </c>
      <c r="H12" s="15">
        <f t="shared" si="11"/>
        <v>0</v>
      </c>
      <c r="I12" s="15">
        <v>0.0</v>
      </c>
      <c r="J12" s="15">
        <v>0.0</v>
      </c>
      <c r="K12" s="17">
        <f t="shared" si="3"/>
        <v>0</v>
      </c>
      <c r="L12" s="18">
        <f t="shared" si="4"/>
        <v>34000</v>
      </c>
      <c r="M12" s="19">
        <f t="shared" si="10"/>
        <v>0</v>
      </c>
      <c r="N12" s="20">
        <f t="shared" si="5"/>
        <v>0</v>
      </c>
      <c r="O12" s="21">
        <v>0.0</v>
      </c>
      <c r="P12" s="21">
        <v>33959.0</v>
      </c>
      <c r="Q12" s="21">
        <v>0.0</v>
      </c>
      <c r="R12" s="21">
        <v>0.0</v>
      </c>
      <c r="S12" s="21">
        <v>0.0</v>
      </c>
      <c r="T12" s="21">
        <f t="shared" si="6"/>
        <v>33959</v>
      </c>
      <c r="U12" s="23">
        <f t="shared" si="7"/>
        <v>33959</v>
      </c>
      <c r="V12" s="23">
        <f t="shared" si="8"/>
        <v>-41</v>
      </c>
      <c r="W12" s="20">
        <f t="shared" si="9"/>
        <v>0.9987941176</v>
      </c>
    </row>
    <row r="13" ht="14.25" customHeight="1">
      <c r="A13" s="26">
        <v>6.0000000032802E13</v>
      </c>
      <c r="B13" s="11" t="s">
        <v>46</v>
      </c>
      <c r="C13" s="12">
        <v>17950.0</v>
      </c>
      <c r="D13" s="13">
        <v>8.34</v>
      </c>
      <c r="E13" s="14">
        <f t="shared" si="1"/>
        <v>149703</v>
      </c>
      <c r="F13" s="15">
        <v>0.0</v>
      </c>
      <c r="G13" s="15">
        <v>0.0</v>
      </c>
      <c r="H13" s="15">
        <f t="shared" si="11"/>
        <v>0</v>
      </c>
      <c r="I13" s="15">
        <v>0.0</v>
      </c>
      <c r="J13" s="15">
        <v>0.0</v>
      </c>
      <c r="K13" s="17">
        <f t="shared" si="3"/>
        <v>0</v>
      </c>
      <c r="L13" s="18">
        <f t="shared" si="4"/>
        <v>17950</v>
      </c>
      <c r="M13" s="19">
        <f t="shared" si="10"/>
        <v>0</v>
      </c>
      <c r="N13" s="20">
        <f t="shared" si="5"/>
        <v>0</v>
      </c>
      <c r="O13" s="21">
        <v>0.0</v>
      </c>
      <c r="P13" s="21">
        <v>35000.0</v>
      </c>
      <c r="Q13" s="21">
        <v>0.0</v>
      </c>
      <c r="R13" s="21">
        <v>0.0</v>
      </c>
      <c r="S13" s="21">
        <v>0.0</v>
      </c>
      <c r="T13" s="21">
        <f t="shared" si="6"/>
        <v>35000</v>
      </c>
      <c r="U13" s="23">
        <f t="shared" si="7"/>
        <v>35000</v>
      </c>
      <c r="V13" s="23">
        <f t="shared" si="8"/>
        <v>17050</v>
      </c>
      <c r="W13" s="20">
        <f t="shared" si="9"/>
        <v>1.949860724</v>
      </c>
    </row>
    <row r="14" ht="14.25" customHeight="1">
      <c r="A14" s="11" t="s">
        <v>47</v>
      </c>
      <c r="B14" s="11" t="s">
        <v>48</v>
      </c>
      <c r="C14" s="12">
        <v>33800.0</v>
      </c>
      <c r="D14" s="13">
        <v>7.3</v>
      </c>
      <c r="E14" s="14">
        <f t="shared" si="1"/>
        <v>246740</v>
      </c>
      <c r="F14" s="15">
        <v>0.0</v>
      </c>
      <c r="G14" s="15">
        <v>0.0</v>
      </c>
      <c r="H14" s="15">
        <f t="shared" si="11"/>
        <v>0</v>
      </c>
      <c r="I14" s="15">
        <v>0.0</v>
      </c>
      <c r="J14" s="15">
        <v>0.0</v>
      </c>
      <c r="K14" s="17">
        <f t="shared" si="3"/>
        <v>0</v>
      </c>
      <c r="L14" s="18">
        <f t="shared" si="4"/>
        <v>33800</v>
      </c>
      <c r="M14" s="19">
        <f t="shared" si="10"/>
        <v>0</v>
      </c>
      <c r="N14" s="20">
        <f t="shared" si="5"/>
        <v>0</v>
      </c>
      <c r="O14" s="21">
        <v>0.0</v>
      </c>
      <c r="P14" s="21">
        <v>1600.0</v>
      </c>
      <c r="Q14" s="21">
        <v>0.0</v>
      </c>
      <c r="R14" s="21">
        <v>0.0</v>
      </c>
      <c r="S14" s="21">
        <v>0.0</v>
      </c>
      <c r="T14" s="21">
        <f t="shared" si="6"/>
        <v>1600</v>
      </c>
      <c r="U14" s="23">
        <f t="shared" si="7"/>
        <v>1600</v>
      </c>
      <c r="V14" s="23">
        <f t="shared" si="8"/>
        <v>-32200</v>
      </c>
      <c r="W14" s="20">
        <f t="shared" si="9"/>
        <v>0.04733727811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11"/>
        <v>0</v>
      </c>
      <c r="I15" s="29">
        <v>0.0</v>
      </c>
      <c r="J15" s="15">
        <v>0.0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str">
        <f t="shared" si="5"/>
        <v>#DIV/0!</v>
      </c>
      <c r="O15" s="21">
        <v>0.0</v>
      </c>
      <c r="P15" s="21">
        <v>0.0</v>
      </c>
      <c r="Q15" s="21">
        <v>0.0</v>
      </c>
      <c r="R15" s="21">
        <v>0.0</v>
      </c>
      <c r="S15" s="21">
        <v>0.0</v>
      </c>
      <c r="T15" s="21">
        <f t="shared" si="6"/>
        <v>0</v>
      </c>
      <c r="U15" s="23">
        <f t="shared" si="7"/>
        <v>0</v>
      </c>
      <c r="V15" s="23">
        <f t="shared" si="8"/>
        <v>0</v>
      </c>
      <c r="W15" s="20" t="str">
        <f t="shared" si="9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11"/>
        <v>0</v>
      </c>
      <c r="I16" s="29">
        <v>0.0</v>
      </c>
      <c r="J16" s="15">
        <v>0.0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str">
        <f t="shared" si="5"/>
        <v>#DIV/0!</v>
      </c>
      <c r="O16" s="21">
        <v>0.0</v>
      </c>
      <c r="P16" s="21">
        <v>0.0</v>
      </c>
      <c r="Q16" s="21">
        <v>0.0</v>
      </c>
      <c r="R16" s="21">
        <v>0.0</v>
      </c>
      <c r="S16" s="21">
        <v>0.0</v>
      </c>
      <c r="T16" s="21">
        <f t="shared" si="6"/>
        <v>0</v>
      </c>
      <c r="U16" s="23">
        <f t="shared" si="7"/>
        <v>0</v>
      </c>
      <c r="V16" s="23">
        <f t="shared" si="8"/>
        <v>0</v>
      </c>
      <c r="W16" s="20" t="str">
        <f t="shared" si="9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11"/>
        <v>0</v>
      </c>
      <c r="I17" s="29">
        <v>0.0</v>
      </c>
      <c r="J17" s="15">
        <v>0.0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str">
        <f t="shared" si="5"/>
        <v>#DIV/0!</v>
      </c>
      <c r="O17" s="21">
        <v>0.0</v>
      </c>
      <c r="P17" s="21">
        <v>0.0</v>
      </c>
      <c r="Q17" s="21">
        <v>0.0</v>
      </c>
      <c r="R17" s="21">
        <v>0.0</v>
      </c>
      <c r="S17" s="21">
        <v>0.0</v>
      </c>
      <c r="T17" s="21">
        <f t="shared" si="6"/>
        <v>0</v>
      </c>
      <c r="U17" s="23">
        <f t="shared" si="7"/>
        <v>0</v>
      </c>
      <c r="V17" s="23">
        <f t="shared" si="8"/>
        <v>0</v>
      </c>
      <c r="W17" s="20" t="str">
        <f t="shared" si="9"/>
        <v>#DIV/0!</v>
      </c>
    </row>
    <row r="18" ht="14.25" customHeight="1">
      <c r="A18" s="11" t="s">
        <v>55</v>
      </c>
      <c r="B18" s="11" t="s">
        <v>56</v>
      </c>
      <c r="C18" s="12">
        <v>495000.0</v>
      </c>
      <c r="D18" s="13">
        <v>1.16</v>
      </c>
      <c r="E18" s="12">
        <f t="shared" si="1"/>
        <v>574200</v>
      </c>
      <c r="F18" s="15">
        <v>74231.0</v>
      </c>
      <c r="G18" s="15">
        <v>0.0</v>
      </c>
      <c r="H18" s="15">
        <f t="shared" si="11"/>
        <v>74231</v>
      </c>
      <c r="I18" s="15">
        <v>0.0</v>
      </c>
      <c r="J18" s="15">
        <v>100378.0</v>
      </c>
      <c r="K18" s="17">
        <f t="shared" si="3"/>
        <v>174609</v>
      </c>
      <c r="L18" s="18">
        <f t="shared" si="4"/>
        <v>495000</v>
      </c>
      <c r="M18" s="19">
        <f t="shared" si="10"/>
        <v>0</v>
      </c>
      <c r="N18" s="20">
        <f t="shared" si="5"/>
        <v>0</v>
      </c>
      <c r="O18" s="21">
        <v>0.0</v>
      </c>
      <c r="P18" s="21">
        <v>442000.0</v>
      </c>
      <c r="Q18" s="21">
        <v>0.0</v>
      </c>
      <c r="R18" s="21">
        <v>0.0</v>
      </c>
      <c r="S18" s="21">
        <v>0.0</v>
      </c>
      <c r="T18" s="21">
        <v>442000.0</v>
      </c>
      <c r="U18" s="23">
        <f t="shared" si="7"/>
        <v>616609</v>
      </c>
      <c r="V18" s="23">
        <f t="shared" si="8"/>
        <v>121609</v>
      </c>
      <c r="W18" s="20">
        <f t="shared" si="9"/>
        <v>1.245674747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11"/>
        <v>0</v>
      </c>
      <c r="I19" s="15">
        <v>0.0</v>
      </c>
      <c r="J19" s="15">
        <v>0.0</v>
      </c>
      <c r="K19" s="17">
        <f t="shared" si="3"/>
        <v>0</v>
      </c>
      <c r="L19" s="18">
        <f t="shared" si="4"/>
        <v>0</v>
      </c>
      <c r="M19" s="19">
        <f t="shared" si="10"/>
        <v>0</v>
      </c>
      <c r="N19" s="20" t="str">
        <f t="shared" si="5"/>
        <v>#DIV/0!</v>
      </c>
      <c r="O19" s="21">
        <v>0.0</v>
      </c>
      <c r="P19" s="21">
        <v>0.0</v>
      </c>
      <c r="Q19" s="21">
        <v>0.0</v>
      </c>
      <c r="R19" s="21">
        <v>0.0</v>
      </c>
      <c r="S19" s="21">
        <v>0.0</v>
      </c>
      <c r="T19" s="21">
        <f t="shared" ref="T19:T20" si="13">O19+P19+Q19+R19+S19</f>
        <v>0</v>
      </c>
      <c r="U19" s="23">
        <f t="shared" si="7"/>
        <v>0</v>
      </c>
      <c r="V19" s="23">
        <f t="shared" si="8"/>
        <v>0</v>
      </c>
      <c r="W19" s="20" t="str">
        <f t="shared" si="9"/>
        <v>#DIV/0!</v>
      </c>
    </row>
    <row r="20" ht="14.25" customHeight="1">
      <c r="A20" s="30" t="s">
        <v>59</v>
      </c>
      <c r="B20" s="30"/>
      <c r="C20" s="31">
        <f>SUM(C3:C19)</f>
        <v>3352221</v>
      </c>
      <c r="D20" s="32"/>
      <c r="E20" s="33">
        <f t="shared" ref="E20:M20" si="12">SUM(E3:E19)</f>
        <v>5466904.543</v>
      </c>
      <c r="F20" s="34">
        <f t="shared" si="12"/>
        <v>74231</v>
      </c>
      <c r="G20" s="34">
        <f t="shared" si="12"/>
        <v>0</v>
      </c>
      <c r="H20" s="34">
        <f t="shared" si="12"/>
        <v>74231</v>
      </c>
      <c r="I20" s="45">
        <f t="shared" si="12"/>
        <v>0</v>
      </c>
      <c r="J20" s="34">
        <f t="shared" si="12"/>
        <v>350529</v>
      </c>
      <c r="K20" s="35">
        <f t="shared" si="12"/>
        <v>424760</v>
      </c>
      <c r="L20" s="36">
        <f t="shared" si="12"/>
        <v>3352221</v>
      </c>
      <c r="M20" s="36">
        <f t="shared" si="12"/>
        <v>0</v>
      </c>
      <c r="N20" s="20">
        <f t="shared" si="5"/>
        <v>0</v>
      </c>
      <c r="O20" s="21">
        <v>0.0</v>
      </c>
      <c r="P20" s="21">
        <v>0.0</v>
      </c>
      <c r="Q20" s="21">
        <v>0.0</v>
      </c>
      <c r="R20" s="21">
        <v>0.0</v>
      </c>
      <c r="S20" s="21">
        <v>0.0</v>
      </c>
      <c r="T20" s="21">
        <f t="shared" si="13"/>
        <v>0</v>
      </c>
      <c r="U20" s="23">
        <f t="shared" si="7"/>
        <v>424760</v>
      </c>
      <c r="V20" s="37"/>
    </row>
    <row r="21" ht="14.25" customHeight="1"/>
    <row r="22" ht="14.25" customHeight="1"/>
    <row r="23" ht="14.25" customHeight="1">
      <c r="G23" s="53"/>
      <c r="H23" s="55" t="s">
        <v>93</v>
      </c>
      <c r="I23" s="54"/>
      <c r="J23" s="53"/>
      <c r="M23" s="46"/>
    </row>
    <row r="24" ht="14.25" customHeight="1">
      <c r="J24" s="53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N3:N20 W3:W19">
    <cfRule type="cellIs" dxfId="0" priority="1" operator="between">
      <formula>0.8</formula>
      <formula>1</formula>
    </cfRule>
  </conditionalFormatting>
  <conditionalFormatting sqref="N3:N20 W3:W19">
    <cfRule type="cellIs" dxfId="1" priority="2" operator="lessThan">
      <formula>0.8</formula>
    </cfRule>
  </conditionalFormatting>
  <conditionalFormatting sqref="N3:N20 W3:W19">
    <cfRule type="cellIs" dxfId="2" priority="3" operator="greaterThan">
      <formula>1</formula>
    </cfRule>
  </conditionalFormatting>
  <conditionalFormatting sqref="N13">
    <cfRule type="cellIs" dxfId="0" priority="4" operator="between">
      <formula>0.8</formula>
      <formula>1</formula>
    </cfRule>
  </conditionalFormatting>
  <conditionalFormatting sqref="N13">
    <cfRule type="cellIs" dxfId="1" priority="5" operator="lessThan">
      <formula>0.8</formula>
    </cfRule>
  </conditionalFormatting>
  <conditionalFormatting sqref="N13">
    <cfRule type="cellIs" dxfId="2" priority="6" operator="greaterThan">
      <formula>1</formula>
    </cfRule>
  </conditionalFormatting>
  <conditionalFormatting sqref="W13">
    <cfRule type="cellIs" dxfId="0" priority="7" operator="between">
      <formula>0.8</formula>
      <formula>1</formula>
    </cfRule>
  </conditionalFormatting>
  <conditionalFormatting sqref="W13">
    <cfRule type="cellIs" dxfId="1" priority="8" operator="lessThan">
      <formula>0.8</formula>
    </cfRule>
  </conditionalFormatting>
  <conditionalFormatting sqref="W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29"/>
    <col customWidth="1" min="11" max="11" width="18.43"/>
    <col customWidth="1" min="12" max="13" width="16.71"/>
    <col customWidth="1" min="14" max="14" width="18.0"/>
    <col customWidth="1" min="15" max="19" width="12.43"/>
    <col customWidth="1" min="20" max="20" width="14.71"/>
    <col customWidth="1" min="21" max="21" width="11.43"/>
    <col customWidth="1" min="22" max="22" width="12.43"/>
    <col customWidth="1" min="23" max="26" width="10.71"/>
  </cols>
  <sheetData>
    <row r="1" ht="14.25" customHeight="1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ht="14.25" customHeight="1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97</v>
      </c>
      <c r="L2" s="7" t="s">
        <v>14</v>
      </c>
      <c r="M2" s="7" t="s">
        <v>15</v>
      </c>
      <c r="N2" s="7" t="s">
        <v>16</v>
      </c>
      <c r="O2" s="8" t="s">
        <v>91</v>
      </c>
      <c r="P2" s="9" t="s">
        <v>78</v>
      </c>
      <c r="Q2" s="9" t="s">
        <v>79</v>
      </c>
      <c r="R2" s="9" t="s">
        <v>80</v>
      </c>
      <c r="S2" s="8" t="s">
        <v>92</v>
      </c>
      <c r="T2" s="5" t="s">
        <v>22</v>
      </c>
      <c r="U2" s="5" t="s">
        <v>23</v>
      </c>
      <c r="V2" s="5" t="s">
        <v>24</v>
      </c>
      <c r="W2" s="10" t="s">
        <v>25</v>
      </c>
    </row>
    <row r="3" ht="14.25" customHeight="1">
      <c r="A3" s="11" t="s">
        <v>26</v>
      </c>
      <c r="B3" s="48" t="s">
        <v>27</v>
      </c>
      <c r="C3" s="56">
        <v>369200.0</v>
      </c>
      <c r="D3" s="13">
        <v>2.892378058838126</v>
      </c>
      <c r="E3" s="14">
        <f t="shared" ref="E3:E19" si="1">C3*D3</f>
        <v>1067865.979</v>
      </c>
      <c r="F3" s="15">
        <v>0.0</v>
      </c>
      <c r="G3" s="15">
        <v>0.0</v>
      </c>
      <c r="H3" s="15">
        <f t="shared" ref="H3:H7" si="2">F3+G3</f>
        <v>0</v>
      </c>
      <c r="I3" s="16">
        <v>0.0</v>
      </c>
      <c r="J3" s="15">
        <v>0.0</v>
      </c>
      <c r="K3" s="17">
        <f t="shared" ref="K3:K19" si="3">H3+J3</f>
        <v>0</v>
      </c>
      <c r="L3" s="18">
        <f t="shared" ref="L3:L19" si="4">C3-I3</f>
        <v>369200</v>
      </c>
      <c r="M3" s="19">
        <f>+I3*D3</f>
        <v>0</v>
      </c>
      <c r="N3" s="20">
        <f t="shared" ref="N3:N20" si="5">M3/E3</f>
        <v>0</v>
      </c>
      <c r="O3" s="21">
        <v>0.0</v>
      </c>
      <c r="P3" s="21">
        <v>74200.0</v>
      </c>
      <c r="Q3" s="21">
        <v>110000.0</v>
      </c>
      <c r="R3" s="21">
        <v>92500.0</v>
      </c>
      <c r="S3" s="52">
        <v>92500.0</v>
      </c>
      <c r="T3" s="21">
        <f t="shared" ref="T3:T17" si="6">O3+P3+Q3+R3+S3</f>
        <v>369200</v>
      </c>
      <c r="U3" s="23">
        <f t="shared" ref="U3:U20" si="7">I3+K3+T3</f>
        <v>369200</v>
      </c>
      <c r="V3" s="23">
        <f t="shared" ref="V3:V19" si="8">U3-C3</f>
        <v>0</v>
      </c>
      <c r="W3" s="20">
        <f t="shared" ref="W3:W19" si="9">U3/C3</f>
        <v>1</v>
      </c>
    </row>
    <row r="4" ht="14.25" customHeight="1">
      <c r="A4" s="11" t="s">
        <v>28</v>
      </c>
      <c r="B4" s="11" t="s">
        <v>29</v>
      </c>
      <c r="C4" s="12">
        <v>0.0</v>
      </c>
      <c r="D4" s="13">
        <v>1.56</v>
      </c>
      <c r="E4" s="14">
        <f t="shared" si="1"/>
        <v>0</v>
      </c>
      <c r="F4" s="15">
        <v>0.0</v>
      </c>
      <c r="G4" s="15">
        <v>0.0</v>
      </c>
      <c r="H4" s="15">
        <f t="shared" si="2"/>
        <v>0</v>
      </c>
      <c r="I4" s="15">
        <v>0.0</v>
      </c>
      <c r="J4" s="15">
        <v>0.0</v>
      </c>
      <c r="K4" s="17">
        <f t="shared" si="3"/>
        <v>0</v>
      </c>
      <c r="L4" s="18">
        <f t="shared" si="4"/>
        <v>0</v>
      </c>
      <c r="M4" s="19">
        <f>D4*I4</f>
        <v>0</v>
      </c>
      <c r="N4" s="20" t="str">
        <f t="shared" si="5"/>
        <v>#DIV/0!</v>
      </c>
      <c r="O4" s="21">
        <v>0.0</v>
      </c>
      <c r="P4" s="21">
        <v>0.0</v>
      </c>
      <c r="Q4" s="21">
        <v>0.0</v>
      </c>
      <c r="R4" s="21">
        <v>0.0</v>
      </c>
      <c r="S4" s="52">
        <v>0.0</v>
      </c>
      <c r="T4" s="21">
        <f t="shared" si="6"/>
        <v>0</v>
      </c>
      <c r="U4" s="23">
        <f t="shared" si="7"/>
        <v>0</v>
      </c>
      <c r="V4" s="23">
        <f t="shared" si="8"/>
        <v>0</v>
      </c>
      <c r="W4" s="20" t="str">
        <f t="shared" si="9"/>
        <v>#DIV/0!</v>
      </c>
    </row>
    <row r="5" ht="14.25" customHeight="1">
      <c r="A5" s="11" t="s">
        <v>30</v>
      </c>
      <c r="B5" s="11" t="s">
        <v>31</v>
      </c>
      <c r="C5" s="12">
        <v>232800.0</v>
      </c>
      <c r="D5" s="13">
        <v>1.06</v>
      </c>
      <c r="E5" s="14">
        <f t="shared" si="1"/>
        <v>246768</v>
      </c>
      <c r="F5" s="15">
        <v>0.0</v>
      </c>
      <c r="G5" s="15">
        <v>0.0</v>
      </c>
      <c r="H5" s="15">
        <f t="shared" si="2"/>
        <v>0</v>
      </c>
      <c r="I5" s="15">
        <v>0.0</v>
      </c>
      <c r="J5" s="15">
        <v>0.0</v>
      </c>
      <c r="K5" s="17">
        <f t="shared" si="3"/>
        <v>0</v>
      </c>
      <c r="L5" s="18">
        <f t="shared" si="4"/>
        <v>232800</v>
      </c>
      <c r="M5" s="19">
        <f t="shared" ref="M5:M19" si="10">+I5*D5</f>
        <v>0</v>
      </c>
      <c r="N5" s="20">
        <f t="shared" si="5"/>
        <v>0</v>
      </c>
      <c r="O5" s="21">
        <v>0.0</v>
      </c>
      <c r="P5" s="21">
        <v>0.0</v>
      </c>
      <c r="Q5" s="21">
        <v>0.0</v>
      </c>
      <c r="R5" s="21">
        <v>310400.0</v>
      </c>
      <c r="S5" s="52">
        <v>0.0</v>
      </c>
      <c r="T5" s="21">
        <f t="shared" si="6"/>
        <v>310400</v>
      </c>
      <c r="U5" s="23">
        <f t="shared" si="7"/>
        <v>310400</v>
      </c>
      <c r="V5" s="23">
        <f t="shared" si="8"/>
        <v>77600</v>
      </c>
      <c r="W5" s="20">
        <f t="shared" si="9"/>
        <v>1.333333333</v>
      </c>
    </row>
    <row r="6" ht="14.25" customHeight="1">
      <c r="A6" s="11" t="s">
        <v>32</v>
      </c>
      <c r="B6" s="11" t="s">
        <v>33</v>
      </c>
      <c r="C6" s="12">
        <v>853356.0</v>
      </c>
      <c r="D6" s="13">
        <v>2.1696780588381257</v>
      </c>
      <c r="E6" s="12">
        <f t="shared" si="1"/>
        <v>1851507.79</v>
      </c>
      <c r="F6" s="15">
        <v>0.0</v>
      </c>
      <c r="G6" s="15">
        <v>0.0</v>
      </c>
      <c r="H6" s="15">
        <f t="shared" si="2"/>
        <v>0</v>
      </c>
      <c r="I6" s="15">
        <v>0.0</v>
      </c>
      <c r="J6" s="15">
        <v>0.0</v>
      </c>
      <c r="K6" s="17">
        <f t="shared" si="3"/>
        <v>0</v>
      </c>
      <c r="L6" s="18">
        <f t="shared" si="4"/>
        <v>853356</v>
      </c>
      <c r="M6" s="19">
        <f t="shared" si="10"/>
        <v>0</v>
      </c>
      <c r="N6" s="20">
        <f t="shared" si="5"/>
        <v>0</v>
      </c>
      <c r="O6" s="21">
        <v>0.0</v>
      </c>
      <c r="P6" s="21">
        <v>155200.0</v>
      </c>
      <c r="Q6" s="21">
        <v>465400.0</v>
      </c>
      <c r="R6" s="21">
        <v>232800.0</v>
      </c>
      <c r="S6" s="24">
        <v>0.0</v>
      </c>
      <c r="T6" s="21">
        <f t="shared" si="6"/>
        <v>853400</v>
      </c>
      <c r="U6" s="23">
        <f t="shared" si="7"/>
        <v>853400</v>
      </c>
      <c r="V6" s="23">
        <f t="shared" si="8"/>
        <v>44</v>
      </c>
      <c r="W6" s="20">
        <f t="shared" si="9"/>
        <v>1.000051561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str">
        <f t="shared" si="5"/>
        <v>#DIV/0!</v>
      </c>
      <c r="O7" s="21">
        <v>0.0</v>
      </c>
      <c r="P7" s="21">
        <v>0.0</v>
      </c>
      <c r="Q7" s="21">
        <v>0.0</v>
      </c>
      <c r="R7" s="21">
        <v>0.0</v>
      </c>
      <c r="S7" s="52">
        <v>0.0</v>
      </c>
      <c r="T7" s="21">
        <f t="shared" si="6"/>
        <v>0</v>
      </c>
      <c r="U7" s="23">
        <f t="shared" si="7"/>
        <v>0</v>
      </c>
      <c r="V7" s="23">
        <f t="shared" si="8"/>
        <v>0</v>
      </c>
      <c r="W7" s="20" t="str">
        <f t="shared" si="9"/>
        <v>#DIV/0!</v>
      </c>
    </row>
    <row r="8" ht="14.25" customHeight="1">
      <c r="A8" s="11" t="s">
        <v>36</v>
      </c>
      <c r="B8" s="48" t="s">
        <v>37</v>
      </c>
      <c r="C8" s="56">
        <v>530415.0</v>
      </c>
      <c r="D8" s="13">
        <v>1.1430280588381259</v>
      </c>
      <c r="E8" s="14">
        <f t="shared" si="1"/>
        <v>606279.2278</v>
      </c>
      <c r="F8" s="15">
        <v>0.0</v>
      </c>
      <c r="G8" s="15">
        <v>0.0</v>
      </c>
      <c r="H8" s="15">
        <v>0.0</v>
      </c>
      <c r="I8" s="16">
        <v>0.0</v>
      </c>
      <c r="J8" s="16">
        <v>0.0</v>
      </c>
      <c r="K8" s="17">
        <f t="shared" si="3"/>
        <v>0</v>
      </c>
      <c r="L8" s="18">
        <f t="shared" si="4"/>
        <v>530415</v>
      </c>
      <c r="M8" s="19">
        <f t="shared" si="10"/>
        <v>0</v>
      </c>
      <c r="N8" s="20">
        <f t="shared" si="5"/>
        <v>0</v>
      </c>
      <c r="O8" s="21">
        <v>0.0</v>
      </c>
      <c r="P8" s="21">
        <v>126000.0</v>
      </c>
      <c r="Q8" s="21">
        <v>124000.0</v>
      </c>
      <c r="R8" s="21">
        <v>62000.0</v>
      </c>
      <c r="S8" s="52">
        <v>124000.0</v>
      </c>
      <c r="T8" s="21">
        <f t="shared" si="6"/>
        <v>436000</v>
      </c>
      <c r="U8" s="23">
        <f t="shared" si="7"/>
        <v>436000</v>
      </c>
      <c r="V8" s="23">
        <f t="shared" si="8"/>
        <v>-94415</v>
      </c>
      <c r="W8" s="20">
        <f t="shared" si="9"/>
        <v>0.8219978696</v>
      </c>
    </row>
    <row r="9" ht="14.25" customHeight="1">
      <c r="A9" s="11" t="s">
        <v>38</v>
      </c>
      <c r="B9" s="48" t="s">
        <v>39</v>
      </c>
      <c r="C9" s="56">
        <v>436500.0</v>
      </c>
      <c r="D9" s="13">
        <v>0.6342280588381257</v>
      </c>
      <c r="E9" s="14">
        <f t="shared" si="1"/>
        <v>276840.5477</v>
      </c>
      <c r="F9" s="15">
        <v>0.0</v>
      </c>
      <c r="G9" s="15">
        <v>0.0</v>
      </c>
      <c r="H9" s="15">
        <f t="shared" ref="H9:H19" si="11">F9+G9</f>
        <v>0</v>
      </c>
      <c r="I9" s="15">
        <v>250151.0</v>
      </c>
      <c r="J9" s="15">
        <v>0.0</v>
      </c>
      <c r="K9" s="17">
        <f t="shared" si="3"/>
        <v>0</v>
      </c>
      <c r="L9" s="18">
        <f t="shared" si="4"/>
        <v>186349</v>
      </c>
      <c r="M9" s="19">
        <f t="shared" si="10"/>
        <v>158652.7831</v>
      </c>
      <c r="N9" s="20">
        <f t="shared" si="5"/>
        <v>0.5730836197</v>
      </c>
      <c r="O9" s="21">
        <v>0.0</v>
      </c>
      <c r="P9" s="21">
        <v>436500.0</v>
      </c>
      <c r="Q9" s="21">
        <v>0.0</v>
      </c>
      <c r="R9" s="21">
        <v>0.0</v>
      </c>
      <c r="S9" s="52">
        <v>0.0</v>
      </c>
      <c r="T9" s="21">
        <f t="shared" si="6"/>
        <v>436500</v>
      </c>
      <c r="U9" s="23">
        <f t="shared" si="7"/>
        <v>686651</v>
      </c>
      <c r="V9" s="23">
        <f t="shared" si="8"/>
        <v>250151</v>
      </c>
      <c r="W9" s="20">
        <f t="shared" si="9"/>
        <v>1.57308362</v>
      </c>
    </row>
    <row r="10" ht="14.25" customHeight="1">
      <c r="A10" s="11" t="s">
        <v>40</v>
      </c>
      <c r="B10" s="11" t="s">
        <v>41</v>
      </c>
      <c r="C10" s="12">
        <v>349200.0</v>
      </c>
      <c r="D10" s="13">
        <v>0.8935280588381259</v>
      </c>
      <c r="E10" s="12">
        <f t="shared" si="1"/>
        <v>312019.9981</v>
      </c>
      <c r="F10" s="16">
        <v>0.0</v>
      </c>
      <c r="G10" s="16">
        <v>0.0</v>
      </c>
      <c r="H10" s="15">
        <f t="shared" si="11"/>
        <v>0</v>
      </c>
      <c r="I10" s="15">
        <v>0.0</v>
      </c>
      <c r="J10" s="16">
        <v>0.0</v>
      </c>
      <c r="K10" s="17">
        <f t="shared" si="3"/>
        <v>0</v>
      </c>
      <c r="L10" s="18">
        <f t="shared" si="4"/>
        <v>349200</v>
      </c>
      <c r="M10" s="19">
        <f t="shared" si="10"/>
        <v>0</v>
      </c>
      <c r="N10" s="20">
        <f t="shared" si="5"/>
        <v>0</v>
      </c>
      <c r="O10" s="21">
        <v>0.0</v>
      </c>
      <c r="P10" s="21">
        <v>0.0</v>
      </c>
      <c r="Q10" s="21">
        <v>0.0</v>
      </c>
      <c r="R10" s="21">
        <v>0.0</v>
      </c>
      <c r="S10" s="52">
        <v>261900.0</v>
      </c>
      <c r="T10" s="21">
        <f t="shared" si="6"/>
        <v>261900</v>
      </c>
      <c r="U10" s="23">
        <f t="shared" si="7"/>
        <v>261900</v>
      </c>
      <c r="V10" s="23">
        <f t="shared" si="8"/>
        <v>-87300</v>
      </c>
      <c r="W10" s="20">
        <f t="shared" si="9"/>
        <v>0.75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f t="shared" si="11"/>
        <v>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str">
        <f t="shared" si="5"/>
        <v>#DIV/0!</v>
      </c>
      <c r="O11" s="21">
        <v>0.0</v>
      </c>
      <c r="P11" s="21">
        <v>0.0</v>
      </c>
      <c r="Q11" s="21">
        <v>0.0</v>
      </c>
      <c r="R11" s="21">
        <v>0.0</v>
      </c>
      <c r="S11" s="21">
        <v>0.0</v>
      </c>
      <c r="T11" s="21">
        <f t="shared" si="6"/>
        <v>0</v>
      </c>
      <c r="U11" s="23">
        <f t="shared" si="7"/>
        <v>0</v>
      </c>
      <c r="V11" s="23">
        <f t="shared" si="8"/>
        <v>0</v>
      </c>
      <c r="W11" s="20" t="str">
        <f t="shared" si="9"/>
        <v>#DIV/0!</v>
      </c>
    </row>
    <row r="12" ht="14.25" customHeight="1">
      <c r="A12" s="11" t="s">
        <v>44</v>
      </c>
      <c r="B12" s="11" t="s">
        <v>45</v>
      </c>
      <c r="C12" s="12">
        <v>34000.0</v>
      </c>
      <c r="D12" s="13">
        <v>3.97</v>
      </c>
      <c r="E12" s="14">
        <f t="shared" si="1"/>
        <v>134980</v>
      </c>
      <c r="F12" s="15">
        <v>0.0</v>
      </c>
      <c r="G12" s="15">
        <v>0.0</v>
      </c>
      <c r="H12" s="15">
        <f t="shared" si="11"/>
        <v>0</v>
      </c>
      <c r="I12" s="15">
        <v>0.0</v>
      </c>
      <c r="J12" s="15">
        <v>0.0</v>
      </c>
      <c r="K12" s="17">
        <f t="shared" si="3"/>
        <v>0</v>
      </c>
      <c r="L12" s="18">
        <f t="shared" si="4"/>
        <v>34000</v>
      </c>
      <c r="M12" s="19">
        <f t="shared" si="10"/>
        <v>0</v>
      </c>
      <c r="N12" s="20">
        <f t="shared" si="5"/>
        <v>0</v>
      </c>
      <c r="O12" s="21">
        <v>0.0</v>
      </c>
      <c r="P12" s="21">
        <v>33959.0</v>
      </c>
      <c r="Q12" s="21">
        <v>0.0</v>
      </c>
      <c r="R12" s="21">
        <v>0.0</v>
      </c>
      <c r="S12" s="21">
        <v>0.0</v>
      </c>
      <c r="T12" s="21">
        <f t="shared" si="6"/>
        <v>33959</v>
      </c>
      <c r="U12" s="23">
        <f t="shared" si="7"/>
        <v>33959</v>
      </c>
      <c r="V12" s="23">
        <f t="shared" si="8"/>
        <v>-41</v>
      </c>
      <c r="W12" s="20">
        <f t="shared" si="9"/>
        <v>0.9987941176</v>
      </c>
    </row>
    <row r="13" ht="14.25" customHeight="1">
      <c r="A13" s="26">
        <v>6.0000000032802E13</v>
      </c>
      <c r="B13" s="11" t="s">
        <v>46</v>
      </c>
      <c r="C13" s="12">
        <v>17950.0</v>
      </c>
      <c r="D13" s="13">
        <v>8.34</v>
      </c>
      <c r="E13" s="14">
        <f t="shared" si="1"/>
        <v>149703</v>
      </c>
      <c r="F13" s="15">
        <v>0.0</v>
      </c>
      <c r="G13" s="15">
        <v>0.0</v>
      </c>
      <c r="H13" s="15">
        <f t="shared" si="11"/>
        <v>0</v>
      </c>
      <c r="I13" s="15">
        <v>0.0</v>
      </c>
      <c r="J13" s="15">
        <v>0.0</v>
      </c>
      <c r="K13" s="17">
        <f t="shared" si="3"/>
        <v>0</v>
      </c>
      <c r="L13" s="18">
        <f t="shared" si="4"/>
        <v>17950</v>
      </c>
      <c r="M13" s="19">
        <f t="shared" si="10"/>
        <v>0</v>
      </c>
      <c r="N13" s="20">
        <f t="shared" si="5"/>
        <v>0</v>
      </c>
      <c r="O13" s="21">
        <v>0.0</v>
      </c>
      <c r="P13" s="21">
        <v>35000.0</v>
      </c>
      <c r="Q13" s="21">
        <v>0.0</v>
      </c>
      <c r="R13" s="21">
        <v>0.0</v>
      </c>
      <c r="S13" s="21">
        <v>0.0</v>
      </c>
      <c r="T13" s="21">
        <f t="shared" si="6"/>
        <v>35000</v>
      </c>
      <c r="U13" s="23">
        <f t="shared" si="7"/>
        <v>35000</v>
      </c>
      <c r="V13" s="23">
        <f t="shared" si="8"/>
        <v>17050</v>
      </c>
      <c r="W13" s="20">
        <f t="shared" si="9"/>
        <v>1.949860724</v>
      </c>
    </row>
    <row r="14" ht="14.25" customHeight="1">
      <c r="A14" s="11" t="s">
        <v>47</v>
      </c>
      <c r="B14" s="11" t="s">
        <v>48</v>
      </c>
      <c r="C14" s="12">
        <v>33800.0</v>
      </c>
      <c r="D14" s="13">
        <v>7.3</v>
      </c>
      <c r="E14" s="14">
        <f t="shared" si="1"/>
        <v>246740</v>
      </c>
      <c r="F14" s="15">
        <v>0.0</v>
      </c>
      <c r="G14" s="15">
        <v>0.0</v>
      </c>
      <c r="H14" s="15">
        <f t="shared" si="11"/>
        <v>0</v>
      </c>
      <c r="I14" s="15">
        <v>0.0</v>
      </c>
      <c r="J14" s="15">
        <v>0.0</v>
      </c>
      <c r="K14" s="17">
        <f t="shared" si="3"/>
        <v>0</v>
      </c>
      <c r="L14" s="18">
        <f t="shared" si="4"/>
        <v>33800</v>
      </c>
      <c r="M14" s="19">
        <f t="shared" si="10"/>
        <v>0</v>
      </c>
      <c r="N14" s="20">
        <f t="shared" si="5"/>
        <v>0</v>
      </c>
      <c r="O14" s="21">
        <v>0.0</v>
      </c>
      <c r="P14" s="21">
        <v>1600.0</v>
      </c>
      <c r="Q14" s="21">
        <v>0.0</v>
      </c>
      <c r="R14" s="21">
        <v>0.0</v>
      </c>
      <c r="S14" s="21">
        <v>0.0</v>
      </c>
      <c r="T14" s="21">
        <f t="shared" si="6"/>
        <v>1600</v>
      </c>
      <c r="U14" s="23">
        <f t="shared" si="7"/>
        <v>1600</v>
      </c>
      <c r="V14" s="23">
        <f t="shared" si="8"/>
        <v>-32200</v>
      </c>
      <c r="W14" s="20">
        <f t="shared" si="9"/>
        <v>0.04733727811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11"/>
        <v>0</v>
      </c>
      <c r="I15" s="29">
        <v>0.0</v>
      </c>
      <c r="J15" s="15">
        <v>0.0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str">
        <f t="shared" si="5"/>
        <v>#DIV/0!</v>
      </c>
      <c r="O15" s="21">
        <v>0.0</v>
      </c>
      <c r="P15" s="21">
        <v>0.0</v>
      </c>
      <c r="Q15" s="21">
        <v>0.0</v>
      </c>
      <c r="R15" s="21">
        <v>0.0</v>
      </c>
      <c r="S15" s="21">
        <v>0.0</v>
      </c>
      <c r="T15" s="21">
        <f t="shared" si="6"/>
        <v>0</v>
      </c>
      <c r="U15" s="23">
        <f t="shared" si="7"/>
        <v>0</v>
      </c>
      <c r="V15" s="23">
        <f t="shared" si="8"/>
        <v>0</v>
      </c>
      <c r="W15" s="20" t="str">
        <f t="shared" si="9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11"/>
        <v>0</v>
      </c>
      <c r="I16" s="29">
        <v>0.0</v>
      </c>
      <c r="J16" s="15">
        <v>0.0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str">
        <f t="shared" si="5"/>
        <v>#DIV/0!</v>
      </c>
      <c r="O16" s="21">
        <v>0.0</v>
      </c>
      <c r="P16" s="21">
        <v>0.0</v>
      </c>
      <c r="Q16" s="21">
        <v>0.0</v>
      </c>
      <c r="R16" s="21">
        <v>0.0</v>
      </c>
      <c r="S16" s="21">
        <v>0.0</v>
      </c>
      <c r="T16" s="21">
        <f t="shared" si="6"/>
        <v>0</v>
      </c>
      <c r="U16" s="23">
        <f t="shared" si="7"/>
        <v>0</v>
      </c>
      <c r="V16" s="23">
        <f t="shared" si="8"/>
        <v>0</v>
      </c>
      <c r="W16" s="20" t="str">
        <f t="shared" si="9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11"/>
        <v>0</v>
      </c>
      <c r="I17" s="29">
        <v>0.0</v>
      </c>
      <c r="J17" s="15">
        <v>0.0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str">
        <f t="shared" si="5"/>
        <v>#DIV/0!</v>
      </c>
      <c r="O17" s="21">
        <v>0.0</v>
      </c>
      <c r="P17" s="21">
        <v>0.0</v>
      </c>
      <c r="Q17" s="21">
        <v>0.0</v>
      </c>
      <c r="R17" s="21">
        <v>0.0</v>
      </c>
      <c r="S17" s="21">
        <v>0.0</v>
      </c>
      <c r="T17" s="21">
        <f t="shared" si="6"/>
        <v>0</v>
      </c>
      <c r="U17" s="23">
        <f t="shared" si="7"/>
        <v>0</v>
      </c>
      <c r="V17" s="23">
        <f t="shared" si="8"/>
        <v>0</v>
      </c>
      <c r="W17" s="20" t="str">
        <f t="shared" si="9"/>
        <v>#DIV/0!</v>
      </c>
    </row>
    <row r="18" ht="14.25" customHeight="1">
      <c r="A18" s="11" t="s">
        <v>55</v>
      </c>
      <c r="B18" s="11" t="s">
        <v>56</v>
      </c>
      <c r="C18" s="12">
        <v>495000.0</v>
      </c>
      <c r="D18" s="13">
        <v>1.16</v>
      </c>
      <c r="E18" s="12">
        <f t="shared" si="1"/>
        <v>574200</v>
      </c>
      <c r="F18" s="15">
        <v>74231.0</v>
      </c>
      <c r="G18" s="15">
        <v>0.0</v>
      </c>
      <c r="H18" s="15">
        <f t="shared" si="11"/>
        <v>74231</v>
      </c>
      <c r="I18" s="15">
        <v>100378.0</v>
      </c>
      <c r="J18" s="15">
        <v>0.0</v>
      </c>
      <c r="K18" s="17">
        <f t="shared" si="3"/>
        <v>74231</v>
      </c>
      <c r="L18" s="18">
        <f t="shared" si="4"/>
        <v>394622</v>
      </c>
      <c r="M18" s="19">
        <f t="shared" si="10"/>
        <v>116438.48</v>
      </c>
      <c r="N18" s="20">
        <f t="shared" si="5"/>
        <v>0.2027838384</v>
      </c>
      <c r="O18" s="21">
        <v>0.0</v>
      </c>
      <c r="P18" s="21">
        <v>442000.0</v>
      </c>
      <c r="Q18" s="21">
        <v>0.0</v>
      </c>
      <c r="R18" s="21">
        <v>0.0</v>
      </c>
      <c r="S18" s="21">
        <v>0.0</v>
      </c>
      <c r="T18" s="21">
        <v>442000.0</v>
      </c>
      <c r="U18" s="23">
        <f t="shared" si="7"/>
        <v>616609</v>
      </c>
      <c r="V18" s="23">
        <f t="shared" si="8"/>
        <v>121609</v>
      </c>
      <c r="W18" s="20">
        <f t="shared" si="9"/>
        <v>1.245674747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11"/>
        <v>0</v>
      </c>
      <c r="I19" s="15">
        <v>0.0</v>
      </c>
      <c r="J19" s="15">
        <v>0.0</v>
      </c>
      <c r="K19" s="17">
        <f t="shared" si="3"/>
        <v>0</v>
      </c>
      <c r="L19" s="18">
        <f t="shared" si="4"/>
        <v>0</v>
      </c>
      <c r="M19" s="19">
        <f t="shared" si="10"/>
        <v>0</v>
      </c>
      <c r="N19" s="20" t="str">
        <f t="shared" si="5"/>
        <v>#DIV/0!</v>
      </c>
      <c r="O19" s="21">
        <v>0.0</v>
      </c>
      <c r="P19" s="21">
        <v>0.0</v>
      </c>
      <c r="Q19" s="21">
        <v>0.0</v>
      </c>
      <c r="R19" s="21">
        <v>0.0</v>
      </c>
      <c r="S19" s="21">
        <v>0.0</v>
      </c>
      <c r="T19" s="21">
        <f t="shared" ref="T19:T20" si="13">O19+P19+Q19+R19+S19</f>
        <v>0</v>
      </c>
      <c r="U19" s="23">
        <f t="shared" si="7"/>
        <v>0</v>
      </c>
      <c r="V19" s="23">
        <f t="shared" si="8"/>
        <v>0</v>
      </c>
      <c r="W19" s="20" t="str">
        <f t="shared" si="9"/>
        <v>#DIV/0!</v>
      </c>
    </row>
    <row r="20" ht="14.25" customHeight="1">
      <c r="A20" s="30" t="s">
        <v>59</v>
      </c>
      <c r="B20" s="30"/>
      <c r="C20" s="31">
        <f>SUM(C3:C19)</f>
        <v>3352221</v>
      </c>
      <c r="D20" s="32"/>
      <c r="E20" s="33">
        <f t="shared" ref="E20:M20" si="12">SUM(E3:E19)</f>
        <v>5466904.543</v>
      </c>
      <c r="F20" s="34">
        <f t="shared" si="12"/>
        <v>74231</v>
      </c>
      <c r="G20" s="34">
        <f t="shared" si="12"/>
        <v>0</v>
      </c>
      <c r="H20" s="34">
        <f t="shared" si="12"/>
        <v>74231</v>
      </c>
      <c r="I20" s="45">
        <f t="shared" si="12"/>
        <v>350529</v>
      </c>
      <c r="J20" s="34">
        <f t="shared" si="12"/>
        <v>0</v>
      </c>
      <c r="K20" s="35">
        <f t="shared" si="12"/>
        <v>74231</v>
      </c>
      <c r="L20" s="36">
        <f t="shared" si="12"/>
        <v>3001692</v>
      </c>
      <c r="M20" s="36">
        <f t="shared" si="12"/>
        <v>275091.2631</v>
      </c>
      <c r="N20" s="20">
        <f t="shared" si="5"/>
        <v>0.05031938294</v>
      </c>
      <c r="O20" s="21">
        <v>0.0</v>
      </c>
      <c r="P20" s="21">
        <v>0.0</v>
      </c>
      <c r="Q20" s="21">
        <v>0.0</v>
      </c>
      <c r="R20" s="21">
        <v>0.0</v>
      </c>
      <c r="S20" s="21">
        <v>0.0</v>
      </c>
      <c r="T20" s="21">
        <f t="shared" si="13"/>
        <v>0</v>
      </c>
      <c r="U20" s="23">
        <f t="shared" si="7"/>
        <v>424760</v>
      </c>
      <c r="V20" s="37"/>
    </row>
    <row r="21" ht="14.25" customHeight="1"/>
    <row r="22" ht="14.25" customHeight="1"/>
    <row r="23" ht="14.25" customHeight="1">
      <c r="G23" s="53"/>
      <c r="H23" s="55" t="s">
        <v>93</v>
      </c>
      <c r="I23" s="54"/>
      <c r="J23" s="53"/>
      <c r="M23" s="46"/>
    </row>
    <row r="24" ht="14.25" customHeight="1">
      <c r="J24" s="53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N3:N20 W3:W19">
    <cfRule type="cellIs" dxfId="0" priority="1" operator="between">
      <formula>0.8</formula>
      <formula>1</formula>
    </cfRule>
  </conditionalFormatting>
  <conditionalFormatting sqref="N3:N20 W3:W19">
    <cfRule type="cellIs" dxfId="1" priority="2" operator="lessThan">
      <formula>0.8</formula>
    </cfRule>
  </conditionalFormatting>
  <conditionalFormatting sqref="N3:N20 W3:W19">
    <cfRule type="cellIs" dxfId="2" priority="3" operator="greaterThan">
      <formula>1</formula>
    </cfRule>
  </conditionalFormatting>
  <conditionalFormatting sqref="N13">
    <cfRule type="cellIs" dxfId="0" priority="4" operator="between">
      <formula>0.8</formula>
      <formula>1</formula>
    </cfRule>
  </conditionalFormatting>
  <conditionalFormatting sqref="N13">
    <cfRule type="cellIs" dxfId="1" priority="5" operator="lessThan">
      <formula>0.8</formula>
    </cfRule>
  </conditionalFormatting>
  <conditionalFormatting sqref="N13">
    <cfRule type="cellIs" dxfId="2" priority="6" operator="greaterThan">
      <formula>1</formula>
    </cfRule>
  </conditionalFormatting>
  <conditionalFormatting sqref="W13">
    <cfRule type="cellIs" dxfId="0" priority="7" operator="between">
      <formula>0.8</formula>
      <formula>1</formula>
    </cfRule>
  </conditionalFormatting>
  <conditionalFormatting sqref="W13">
    <cfRule type="cellIs" dxfId="1" priority="8" operator="lessThan">
      <formula>0.8</formula>
    </cfRule>
  </conditionalFormatting>
  <conditionalFormatting sqref="W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29"/>
    <col customWidth="1" min="11" max="11" width="18.43"/>
    <col customWidth="1" min="12" max="13" width="16.71"/>
    <col customWidth="1" min="14" max="14" width="18.0"/>
    <col customWidth="1" min="15" max="19" width="12.43"/>
    <col customWidth="1" min="20" max="20" width="14.71"/>
    <col customWidth="1" min="21" max="21" width="11.43"/>
    <col customWidth="1" min="22" max="22" width="12.43"/>
    <col customWidth="1" min="23" max="26" width="10.71"/>
  </cols>
  <sheetData>
    <row r="1" ht="14.25" customHeight="1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ht="14.25" customHeight="1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98</v>
      </c>
      <c r="L2" s="7" t="s">
        <v>14</v>
      </c>
      <c r="M2" s="7" t="s">
        <v>15</v>
      </c>
      <c r="N2" s="7" t="s">
        <v>16</v>
      </c>
      <c r="O2" s="8" t="s">
        <v>91</v>
      </c>
      <c r="P2" s="9" t="s">
        <v>78</v>
      </c>
      <c r="Q2" s="9" t="s">
        <v>79</v>
      </c>
      <c r="R2" s="9" t="s">
        <v>80</v>
      </c>
      <c r="S2" s="8" t="s">
        <v>92</v>
      </c>
      <c r="T2" s="5" t="s">
        <v>22</v>
      </c>
      <c r="U2" s="5" t="s">
        <v>23</v>
      </c>
      <c r="V2" s="5" t="s">
        <v>24</v>
      </c>
      <c r="W2" s="10" t="s">
        <v>25</v>
      </c>
    </row>
    <row r="3" ht="14.25" customHeight="1">
      <c r="A3" s="11" t="s">
        <v>26</v>
      </c>
      <c r="B3" s="11" t="s">
        <v>27</v>
      </c>
      <c r="C3" s="12">
        <v>239967.0</v>
      </c>
      <c r="D3" s="13">
        <v>2.892378058838126</v>
      </c>
      <c r="E3" s="14">
        <f t="shared" ref="E3:E19" si="1">C3*D3</f>
        <v>694075.2856</v>
      </c>
      <c r="F3" s="15">
        <v>0.0</v>
      </c>
      <c r="G3" s="15">
        <v>0.0</v>
      </c>
      <c r="H3" s="15">
        <f t="shared" ref="H3:H10" si="2">F3+G3</f>
        <v>0</v>
      </c>
      <c r="I3" s="16">
        <v>55839.0</v>
      </c>
      <c r="J3" s="15">
        <v>0.0</v>
      </c>
      <c r="K3" s="17">
        <f t="shared" ref="K3:K19" si="3">H3+J3</f>
        <v>0</v>
      </c>
      <c r="L3" s="18">
        <f t="shared" ref="L3:L19" si="4">C3-I3</f>
        <v>184128</v>
      </c>
      <c r="M3" s="19">
        <f>+I3*D3</f>
        <v>161507.4984</v>
      </c>
      <c r="N3" s="20">
        <f t="shared" ref="N3:N20" si="5">M3/E3</f>
        <v>0.2326944955</v>
      </c>
      <c r="O3" s="21">
        <v>0.0</v>
      </c>
      <c r="P3" s="21">
        <v>0.0</v>
      </c>
      <c r="Q3" s="21">
        <v>129500.0</v>
      </c>
      <c r="R3" s="21">
        <v>92500.0</v>
      </c>
      <c r="S3" s="52">
        <v>92500.0</v>
      </c>
      <c r="T3" s="21">
        <f t="shared" ref="T3:T17" si="6">O3+P3+Q3+R3+S3</f>
        <v>314500</v>
      </c>
      <c r="U3" s="23">
        <f t="shared" ref="U3:U20" si="7">I3+K3+T3</f>
        <v>370339</v>
      </c>
      <c r="V3" s="23">
        <f t="shared" ref="V3:V19" si="8">U3-C3</f>
        <v>130372</v>
      </c>
      <c r="W3" s="20">
        <f t="shared" ref="W3:W19" si="9">U3/C3</f>
        <v>1.543291369</v>
      </c>
    </row>
    <row r="4" ht="14.25" customHeight="1">
      <c r="A4" s="11" t="s">
        <v>28</v>
      </c>
      <c r="B4" s="11" t="s">
        <v>29</v>
      </c>
      <c r="C4" s="12">
        <v>0.0</v>
      </c>
      <c r="D4" s="13">
        <v>1.56</v>
      </c>
      <c r="E4" s="14">
        <f t="shared" si="1"/>
        <v>0</v>
      </c>
      <c r="F4" s="15">
        <v>0.0</v>
      </c>
      <c r="G4" s="15">
        <v>0.0</v>
      </c>
      <c r="H4" s="15">
        <f t="shared" si="2"/>
        <v>0</v>
      </c>
      <c r="I4" s="15">
        <v>0.0</v>
      </c>
      <c r="J4" s="15">
        <v>0.0</v>
      </c>
      <c r="K4" s="17">
        <f t="shared" si="3"/>
        <v>0</v>
      </c>
      <c r="L4" s="18">
        <f t="shared" si="4"/>
        <v>0</v>
      </c>
      <c r="M4" s="19">
        <f>D4*I4</f>
        <v>0</v>
      </c>
      <c r="N4" s="20" t="str">
        <f t="shared" si="5"/>
        <v>#DIV/0!</v>
      </c>
      <c r="O4" s="21">
        <v>0.0</v>
      </c>
      <c r="P4" s="21">
        <v>0.0</v>
      </c>
      <c r="Q4" s="21">
        <v>0.0</v>
      </c>
      <c r="R4" s="21">
        <v>0.0</v>
      </c>
      <c r="S4" s="52">
        <v>0.0</v>
      </c>
      <c r="T4" s="21">
        <f t="shared" si="6"/>
        <v>0</v>
      </c>
      <c r="U4" s="23">
        <f t="shared" si="7"/>
        <v>0</v>
      </c>
      <c r="V4" s="23">
        <f t="shared" si="8"/>
        <v>0</v>
      </c>
      <c r="W4" s="20" t="str">
        <f t="shared" si="9"/>
        <v>#DIV/0!</v>
      </c>
    </row>
    <row r="5" ht="14.25" customHeight="1">
      <c r="A5" s="11" t="s">
        <v>30</v>
      </c>
      <c r="B5" s="11" t="s">
        <v>31</v>
      </c>
      <c r="C5" s="12">
        <v>232800.0</v>
      </c>
      <c r="D5" s="13">
        <v>1.06</v>
      </c>
      <c r="E5" s="14">
        <f t="shared" si="1"/>
        <v>246768</v>
      </c>
      <c r="F5" s="15">
        <v>0.0</v>
      </c>
      <c r="G5" s="15">
        <v>0.0</v>
      </c>
      <c r="H5" s="15">
        <f t="shared" si="2"/>
        <v>0</v>
      </c>
      <c r="I5" s="15">
        <v>0.0</v>
      </c>
      <c r="J5" s="15">
        <v>0.0</v>
      </c>
      <c r="K5" s="17">
        <f t="shared" si="3"/>
        <v>0</v>
      </c>
      <c r="L5" s="18">
        <f t="shared" si="4"/>
        <v>232800</v>
      </c>
      <c r="M5" s="19">
        <f t="shared" ref="M5:M19" si="10">+I5*D5</f>
        <v>0</v>
      </c>
      <c r="N5" s="20">
        <f t="shared" si="5"/>
        <v>0</v>
      </c>
      <c r="O5" s="21">
        <v>0.0</v>
      </c>
      <c r="P5" s="21">
        <v>0.0</v>
      </c>
      <c r="Q5" s="21">
        <v>0.0</v>
      </c>
      <c r="R5" s="21">
        <v>310400.0</v>
      </c>
      <c r="S5" s="52">
        <v>0.0</v>
      </c>
      <c r="T5" s="21">
        <f t="shared" si="6"/>
        <v>310400</v>
      </c>
      <c r="U5" s="23">
        <f t="shared" si="7"/>
        <v>310400</v>
      </c>
      <c r="V5" s="23">
        <f t="shared" si="8"/>
        <v>77600</v>
      </c>
      <c r="W5" s="20">
        <f t="shared" si="9"/>
        <v>1.333333333</v>
      </c>
    </row>
    <row r="6" ht="14.25" customHeight="1">
      <c r="A6" s="11" t="s">
        <v>32</v>
      </c>
      <c r="B6" s="11" t="s">
        <v>33</v>
      </c>
      <c r="C6" s="12">
        <v>853604.0</v>
      </c>
      <c r="D6" s="13">
        <v>2.1696780588381257</v>
      </c>
      <c r="E6" s="12">
        <f t="shared" si="1"/>
        <v>1852045.87</v>
      </c>
      <c r="F6" s="15">
        <v>0.0</v>
      </c>
      <c r="G6" s="15">
        <v>0.0</v>
      </c>
      <c r="H6" s="15">
        <f t="shared" si="2"/>
        <v>0</v>
      </c>
      <c r="I6" s="15">
        <v>0.0</v>
      </c>
      <c r="J6" s="15">
        <v>0.0</v>
      </c>
      <c r="K6" s="17">
        <f t="shared" si="3"/>
        <v>0</v>
      </c>
      <c r="L6" s="18">
        <f t="shared" si="4"/>
        <v>853604</v>
      </c>
      <c r="M6" s="19">
        <f t="shared" si="10"/>
        <v>0</v>
      </c>
      <c r="N6" s="20">
        <f t="shared" si="5"/>
        <v>0</v>
      </c>
      <c r="O6" s="21">
        <v>0.0</v>
      </c>
      <c r="P6" s="21">
        <v>0.0</v>
      </c>
      <c r="Q6" s="21">
        <v>465400.0</v>
      </c>
      <c r="R6" s="21">
        <v>390000.0</v>
      </c>
      <c r="S6" s="24">
        <v>0.0</v>
      </c>
      <c r="T6" s="21">
        <f t="shared" si="6"/>
        <v>855400</v>
      </c>
      <c r="U6" s="23">
        <f t="shared" si="7"/>
        <v>855400</v>
      </c>
      <c r="V6" s="23">
        <f t="shared" si="8"/>
        <v>1796</v>
      </c>
      <c r="W6" s="20">
        <f t="shared" si="9"/>
        <v>1.00210402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str">
        <f t="shared" si="5"/>
        <v>#DIV/0!</v>
      </c>
      <c r="O7" s="21">
        <v>0.0</v>
      </c>
      <c r="P7" s="21">
        <v>0.0</v>
      </c>
      <c r="Q7" s="21">
        <v>0.0</v>
      </c>
      <c r="R7" s="21">
        <v>0.0</v>
      </c>
      <c r="S7" s="52">
        <v>0.0</v>
      </c>
      <c r="T7" s="21">
        <f t="shared" si="6"/>
        <v>0</v>
      </c>
      <c r="U7" s="23">
        <f t="shared" si="7"/>
        <v>0</v>
      </c>
      <c r="V7" s="23">
        <f t="shared" si="8"/>
        <v>0</v>
      </c>
      <c r="W7" s="20" t="str">
        <f t="shared" si="9"/>
        <v>#DIV/0!</v>
      </c>
    </row>
    <row r="8" ht="14.25" customHeight="1">
      <c r="A8" s="11" t="s">
        <v>36</v>
      </c>
      <c r="B8" s="11" t="s">
        <v>37</v>
      </c>
      <c r="C8" s="12">
        <v>436492.0</v>
      </c>
      <c r="D8" s="13">
        <v>1.1430280588381259</v>
      </c>
      <c r="E8" s="14">
        <f t="shared" si="1"/>
        <v>498922.6035</v>
      </c>
      <c r="F8" s="15">
        <v>0.0</v>
      </c>
      <c r="G8" s="15">
        <v>0.0</v>
      </c>
      <c r="H8" s="15">
        <f t="shared" si="2"/>
        <v>0</v>
      </c>
      <c r="I8" s="16">
        <v>94306.0</v>
      </c>
      <c r="J8" s="16">
        <v>0.0</v>
      </c>
      <c r="K8" s="17">
        <f t="shared" si="3"/>
        <v>0</v>
      </c>
      <c r="L8" s="18">
        <f t="shared" si="4"/>
        <v>342186</v>
      </c>
      <c r="M8" s="19">
        <f t="shared" si="10"/>
        <v>107794.4041</v>
      </c>
      <c r="N8" s="20">
        <f t="shared" si="5"/>
        <v>0.2160543607</v>
      </c>
      <c r="O8" s="21">
        <v>0.0</v>
      </c>
      <c r="P8" s="21">
        <v>0.0</v>
      </c>
      <c r="Q8" s="21">
        <v>157000.0</v>
      </c>
      <c r="R8" s="21">
        <v>62000.0</v>
      </c>
      <c r="S8" s="52">
        <v>124000.0</v>
      </c>
      <c r="T8" s="21">
        <f t="shared" si="6"/>
        <v>343000</v>
      </c>
      <c r="U8" s="23">
        <f t="shared" si="7"/>
        <v>437306</v>
      </c>
      <c r="V8" s="23">
        <f t="shared" si="8"/>
        <v>814</v>
      </c>
      <c r="W8" s="20">
        <f t="shared" si="9"/>
        <v>1.001864868</v>
      </c>
    </row>
    <row r="9" ht="14.25" customHeight="1">
      <c r="A9" s="11" t="s">
        <v>38</v>
      </c>
      <c r="B9" s="11" t="s">
        <v>39</v>
      </c>
      <c r="C9" s="12">
        <v>337451.0</v>
      </c>
      <c r="D9" s="13">
        <v>0.6342280588381257</v>
      </c>
      <c r="E9" s="14">
        <f t="shared" si="1"/>
        <v>214020.8927</v>
      </c>
      <c r="F9" s="15">
        <v>0.0</v>
      </c>
      <c r="G9" s="15">
        <v>258104.0</v>
      </c>
      <c r="H9" s="15">
        <f t="shared" si="2"/>
        <v>258104</v>
      </c>
      <c r="I9" s="15">
        <v>337451.0</v>
      </c>
      <c r="J9" s="15">
        <v>0.0</v>
      </c>
      <c r="K9" s="17">
        <f t="shared" si="3"/>
        <v>258104</v>
      </c>
      <c r="L9" s="18">
        <f t="shared" si="4"/>
        <v>0</v>
      </c>
      <c r="M9" s="19">
        <f t="shared" si="10"/>
        <v>214020.8927</v>
      </c>
      <c r="N9" s="20">
        <f t="shared" si="5"/>
        <v>1</v>
      </c>
      <c r="O9" s="21">
        <v>0.0</v>
      </c>
      <c r="P9" s="21">
        <v>0.0</v>
      </c>
      <c r="Q9" s="21">
        <v>0.0</v>
      </c>
      <c r="R9" s="21">
        <v>0.0</v>
      </c>
      <c r="S9" s="52">
        <v>0.0</v>
      </c>
      <c r="T9" s="21">
        <f t="shared" si="6"/>
        <v>0</v>
      </c>
      <c r="U9" s="23">
        <f t="shared" si="7"/>
        <v>595555</v>
      </c>
      <c r="V9" s="23">
        <f t="shared" si="8"/>
        <v>258104</v>
      </c>
      <c r="W9" s="20">
        <f t="shared" si="9"/>
        <v>1.764863639</v>
      </c>
    </row>
    <row r="10" ht="14.25" customHeight="1">
      <c r="A10" s="11" t="s">
        <v>40</v>
      </c>
      <c r="B10" s="11" t="s">
        <v>41</v>
      </c>
      <c r="C10" s="12">
        <v>261900.0</v>
      </c>
      <c r="D10" s="13">
        <v>0.8935280588381259</v>
      </c>
      <c r="E10" s="12">
        <f t="shared" si="1"/>
        <v>234014.9986</v>
      </c>
      <c r="F10" s="16">
        <v>0.0</v>
      </c>
      <c r="G10" s="16">
        <v>0.0</v>
      </c>
      <c r="H10" s="15">
        <f t="shared" si="2"/>
        <v>0</v>
      </c>
      <c r="I10" s="15">
        <v>0.0</v>
      </c>
      <c r="J10" s="16">
        <v>0.0</v>
      </c>
      <c r="K10" s="17">
        <f t="shared" si="3"/>
        <v>0</v>
      </c>
      <c r="L10" s="18">
        <f t="shared" si="4"/>
        <v>261900</v>
      </c>
      <c r="M10" s="19">
        <f t="shared" si="10"/>
        <v>0</v>
      </c>
      <c r="N10" s="20">
        <f t="shared" si="5"/>
        <v>0</v>
      </c>
      <c r="O10" s="21">
        <v>0.0</v>
      </c>
      <c r="P10" s="21">
        <v>0.0</v>
      </c>
      <c r="Q10" s="21">
        <v>0.0</v>
      </c>
      <c r="R10" s="21">
        <v>0.0</v>
      </c>
      <c r="S10" s="52">
        <v>261900.0</v>
      </c>
      <c r="T10" s="21">
        <f t="shared" si="6"/>
        <v>261900</v>
      </c>
      <c r="U10" s="23">
        <f t="shared" si="7"/>
        <v>261900</v>
      </c>
      <c r="V10" s="23">
        <f t="shared" si="8"/>
        <v>0</v>
      </c>
      <c r="W10" s="20">
        <f t="shared" si="9"/>
        <v>1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f>F11+H13</f>
        <v>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str">
        <f t="shared" si="5"/>
        <v>#DIV/0!</v>
      </c>
      <c r="O11" s="21">
        <v>0.0</v>
      </c>
      <c r="P11" s="21">
        <v>0.0</v>
      </c>
      <c r="Q11" s="21">
        <v>0.0</v>
      </c>
      <c r="R11" s="21">
        <v>0.0</v>
      </c>
      <c r="S11" s="21">
        <v>0.0</v>
      </c>
      <c r="T11" s="21">
        <f t="shared" si="6"/>
        <v>0</v>
      </c>
      <c r="U11" s="23">
        <f t="shared" si="7"/>
        <v>0</v>
      </c>
      <c r="V11" s="23">
        <f t="shared" si="8"/>
        <v>0</v>
      </c>
      <c r="W11" s="20" t="str">
        <f t="shared" si="9"/>
        <v>#DIV/0!</v>
      </c>
    </row>
    <row r="12" ht="14.25" customHeight="1">
      <c r="A12" s="11" t="s">
        <v>44</v>
      </c>
      <c r="B12" s="11" t="s">
        <v>45</v>
      </c>
      <c r="C12" s="12">
        <v>34000.0</v>
      </c>
      <c r="D12" s="13">
        <v>3.97</v>
      </c>
      <c r="E12" s="14">
        <f t="shared" si="1"/>
        <v>134980</v>
      </c>
      <c r="F12" s="15">
        <v>0.0</v>
      </c>
      <c r="G12" s="15">
        <v>0.0</v>
      </c>
      <c r="H12" s="15">
        <f t="shared" ref="H12:H19" si="11">F12+G12</f>
        <v>0</v>
      </c>
      <c r="I12" s="15">
        <v>0.0</v>
      </c>
      <c r="J12" s="15">
        <v>0.0</v>
      </c>
      <c r="K12" s="17">
        <f t="shared" si="3"/>
        <v>0</v>
      </c>
      <c r="L12" s="18">
        <f t="shared" si="4"/>
        <v>34000</v>
      </c>
      <c r="M12" s="19">
        <f t="shared" si="10"/>
        <v>0</v>
      </c>
      <c r="N12" s="20">
        <f t="shared" si="5"/>
        <v>0</v>
      </c>
      <c r="O12" s="21">
        <v>0.0</v>
      </c>
      <c r="P12" s="21">
        <v>0.0</v>
      </c>
      <c r="Q12" s="21">
        <v>33959.0</v>
      </c>
      <c r="R12" s="21">
        <v>0.0</v>
      </c>
      <c r="S12" s="21">
        <v>0.0</v>
      </c>
      <c r="T12" s="21">
        <f t="shared" si="6"/>
        <v>33959</v>
      </c>
      <c r="U12" s="23">
        <f t="shared" si="7"/>
        <v>33959</v>
      </c>
      <c r="V12" s="23">
        <f t="shared" si="8"/>
        <v>-41</v>
      </c>
      <c r="W12" s="20">
        <f t="shared" si="9"/>
        <v>0.9987941176</v>
      </c>
    </row>
    <row r="13" ht="14.25" customHeight="1">
      <c r="A13" s="26">
        <v>6.0000000032802E13</v>
      </c>
      <c r="B13" s="11" t="s">
        <v>46</v>
      </c>
      <c r="C13" s="12">
        <v>17950.0</v>
      </c>
      <c r="D13" s="13">
        <v>8.34</v>
      </c>
      <c r="E13" s="14">
        <f t="shared" si="1"/>
        <v>149703</v>
      </c>
      <c r="F13" s="15">
        <v>0.0</v>
      </c>
      <c r="G13" s="15">
        <v>0.0</v>
      </c>
      <c r="H13" s="15">
        <f t="shared" si="11"/>
        <v>0</v>
      </c>
      <c r="I13" s="15">
        <v>0.0</v>
      </c>
      <c r="J13" s="15">
        <v>0.0</v>
      </c>
      <c r="K13" s="17">
        <f t="shared" si="3"/>
        <v>0</v>
      </c>
      <c r="L13" s="18">
        <f t="shared" si="4"/>
        <v>17950</v>
      </c>
      <c r="M13" s="19">
        <f t="shared" si="10"/>
        <v>0</v>
      </c>
      <c r="N13" s="20">
        <f t="shared" si="5"/>
        <v>0</v>
      </c>
      <c r="O13" s="21">
        <v>0.0</v>
      </c>
      <c r="P13" s="21">
        <v>0.0</v>
      </c>
      <c r="Q13" s="21">
        <v>35000.0</v>
      </c>
      <c r="R13" s="21">
        <v>0.0</v>
      </c>
      <c r="S13" s="21">
        <v>0.0</v>
      </c>
      <c r="T13" s="21">
        <f t="shared" si="6"/>
        <v>35000</v>
      </c>
      <c r="U13" s="23">
        <f t="shared" si="7"/>
        <v>35000</v>
      </c>
      <c r="V13" s="23">
        <f t="shared" si="8"/>
        <v>17050</v>
      </c>
      <c r="W13" s="20">
        <f t="shared" si="9"/>
        <v>1.949860724</v>
      </c>
    </row>
    <row r="14" ht="14.25" customHeight="1">
      <c r="A14" s="11" t="s">
        <v>47</v>
      </c>
      <c r="B14" s="11" t="s">
        <v>48</v>
      </c>
      <c r="C14" s="12">
        <v>33800.0</v>
      </c>
      <c r="D14" s="13">
        <v>7.3</v>
      </c>
      <c r="E14" s="14">
        <f t="shared" si="1"/>
        <v>246740</v>
      </c>
      <c r="F14" s="15">
        <v>0.0</v>
      </c>
      <c r="G14" s="15">
        <v>0.0</v>
      </c>
      <c r="H14" s="15">
        <f t="shared" si="11"/>
        <v>0</v>
      </c>
      <c r="I14" s="15">
        <v>0.0</v>
      </c>
      <c r="J14" s="15">
        <v>0.0</v>
      </c>
      <c r="K14" s="17">
        <f t="shared" si="3"/>
        <v>0</v>
      </c>
      <c r="L14" s="18">
        <f t="shared" si="4"/>
        <v>33800</v>
      </c>
      <c r="M14" s="19">
        <f t="shared" si="10"/>
        <v>0</v>
      </c>
      <c r="N14" s="20">
        <f t="shared" si="5"/>
        <v>0</v>
      </c>
      <c r="O14" s="21">
        <v>0.0</v>
      </c>
      <c r="P14" s="21">
        <v>0.0</v>
      </c>
      <c r="Q14" s="21">
        <v>1600.0</v>
      </c>
      <c r="R14" s="21">
        <v>0.0</v>
      </c>
      <c r="S14" s="21">
        <v>0.0</v>
      </c>
      <c r="T14" s="21">
        <f t="shared" si="6"/>
        <v>1600</v>
      </c>
      <c r="U14" s="23">
        <f t="shared" si="7"/>
        <v>1600</v>
      </c>
      <c r="V14" s="23">
        <f t="shared" si="8"/>
        <v>-32200</v>
      </c>
      <c r="W14" s="20">
        <f t="shared" si="9"/>
        <v>0.04733727811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11"/>
        <v>0</v>
      </c>
      <c r="I15" s="29">
        <v>0.0</v>
      </c>
      <c r="J15" s="15">
        <v>0.0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str">
        <f t="shared" si="5"/>
        <v>#DIV/0!</v>
      </c>
      <c r="O15" s="21">
        <v>0.0</v>
      </c>
      <c r="P15" s="21">
        <v>0.0</v>
      </c>
      <c r="Q15" s="21">
        <v>0.0</v>
      </c>
      <c r="R15" s="21">
        <v>0.0</v>
      </c>
      <c r="S15" s="21">
        <v>0.0</v>
      </c>
      <c r="T15" s="21">
        <f t="shared" si="6"/>
        <v>0</v>
      </c>
      <c r="U15" s="23">
        <f t="shared" si="7"/>
        <v>0</v>
      </c>
      <c r="V15" s="23">
        <f t="shared" si="8"/>
        <v>0</v>
      </c>
      <c r="W15" s="20" t="str">
        <f t="shared" si="9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11"/>
        <v>0</v>
      </c>
      <c r="I16" s="29">
        <v>0.0</v>
      </c>
      <c r="J16" s="15">
        <v>0.0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str">
        <f t="shared" si="5"/>
        <v>#DIV/0!</v>
      </c>
      <c r="O16" s="21">
        <v>0.0</v>
      </c>
      <c r="P16" s="21">
        <v>0.0</v>
      </c>
      <c r="Q16" s="21">
        <v>0.0</v>
      </c>
      <c r="R16" s="21">
        <v>0.0</v>
      </c>
      <c r="S16" s="21">
        <v>0.0</v>
      </c>
      <c r="T16" s="21">
        <f t="shared" si="6"/>
        <v>0</v>
      </c>
      <c r="U16" s="23">
        <f t="shared" si="7"/>
        <v>0</v>
      </c>
      <c r="V16" s="23">
        <f t="shared" si="8"/>
        <v>0</v>
      </c>
      <c r="W16" s="20" t="str">
        <f t="shared" si="9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11"/>
        <v>0</v>
      </c>
      <c r="I17" s="29">
        <v>0.0</v>
      </c>
      <c r="J17" s="15">
        <v>0.0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str">
        <f t="shared" si="5"/>
        <v>#DIV/0!</v>
      </c>
      <c r="O17" s="21">
        <v>0.0</v>
      </c>
      <c r="P17" s="21">
        <v>0.0</v>
      </c>
      <c r="Q17" s="21">
        <v>0.0</v>
      </c>
      <c r="R17" s="21">
        <v>0.0</v>
      </c>
      <c r="S17" s="21">
        <v>0.0</v>
      </c>
      <c r="T17" s="21">
        <f t="shared" si="6"/>
        <v>0</v>
      </c>
      <c r="U17" s="23">
        <f t="shared" si="7"/>
        <v>0</v>
      </c>
      <c r="V17" s="23">
        <f t="shared" si="8"/>
        <v>0</v>
      </c>
      <c r="W17" s="20" t="str">
        <f t="shared" si="9"/>
        <v>#DIV/0!</v>
      </c>
    </row>
    <row r="18" ht="14.25" customHeight="1">
      <c r="A18" s="11" t="s">
        <v>55</v>
      </c>
      <c r="B18" s="11" t="s">
        <v>56</v>
      </c>
      <c r="C18" s="12">
        <v>495000.0</v>
      </c>
      <c r="D18" s="13">
        <v>1.16</v>
      </c>
      <c r="E18" s="12">
        <f t="shared" si="1"/>
        <v>574200</v>
      </c>
      <c r="F18" s="15">
        <v>419805.0</v>
      </c>
      <c r="G18" s="15">
        <v>0.0</v>
      </c>
      <c r="H18" s="15">
        <f t="shared" si="11"/>
        <v>419805</v>
      </c>
      <c r="I18" s="15">
        <v>100378.0</v>
      </c>
      <c r="J18" s="15">
        <v>0.0</v>
      </c>
      <c r="K18" s="17">
        <f t="shared" si="3"/>
        <v>419805</v>
      </c>
      <c r="L18" s="18">
        <f t="shared" si="4"/>
        <v>394622</v>
      </c>
      <c r="M18" s="19">
        <f t="shared" si="10"/>
        <v>116438.48</v>
      </c>
      <c r="N18" s="20">
        <f t="shared" si="5"/>
        <v>0.2027838384</v>
      </c>
      <c r="O18" s="21">
        <v>0.0</v>
      </c>
      <c r="P18" s="21">
        <v>0.0</v>
      </c>
      <c r="Q18" s="21">
        <v>96400.0</v>
      </c>
      <c r="R18" s="21">
        <v>0.0</v>
      </c>
      <c r="S18" s="21">
        <v>0.0</v>
      </c>
      <c r="T18" s="21">
        <v>442000.0</v>
      </c>
      <c r="U18" s="23">
        <f t="shared" si="7"/>
        <v>962183</v>
      </c>
      <c r="V18" s="23">
        <f t="shared" si="8"/>
        <v>467183</v>
      </c>
      <c r="W18" s="20">
        <f t="shared" si="9"/>
        <v>1.94380404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11"/>
        <v>0</v>
      </c>
      <c r="I19" s="15">
        <v>0.0</v>
      </c>
      <c r="J19" s="15">
        <v>0.0</v>
      </c>
      <c r="K19" s="17">
        <f t="shared" si="3"/>
        <v>0</v>
      </c>
      <c r="L19" s="18">
        <f t="shared" si="4"/>
        <v>0</v>
      </c>
      <c r="M19" s="19">
        <f t="shared" si="10"/>
        <v>0</v>
      </c>
      <c r="N19" s="20" t="str">
        <f t="shared" si="5"/>
        <v>#DIV/0!</v>
      </c>
      <c r="O19" s="21">
        <v>0.0</v>
      </c>
      <c r="P19" s="21">
        <v>0.0</v>
      </c>
      <c r="Q19" s="21">
        <v>0.0</v>
      </c>
      <c r="R19" s="21">
        <v>0.0</v>
      </c>
      <c r="S19" s="21">
        <v>0.0</v>
      </c>
      <c r="T19" s="21">
        <f t="shared" ref="T19:T20" si="13">O19+P19+Q19+R19+S19</f>
        <v>0</v>
      </c>
      <c r="U19" s="23">
        <f t="shared" si="7"/>
        <v>0</v>
      </c>
      <c r="V19" s="23">
        <f t="shared" si="8"/>
        <v>0</v>
      </c>
      <c r="W19" s="20" t="str">
        <f t="shared" si="9"/>
        <v>#DIV/0!</v>
      </c>
    </row>
    <row r="20" ht="14.25" customHeight="1">
      <c r="A20" s="30" t="s">
        <v>59</v>
      </c>
      <c r="B20" s="30"/>
      <c r="C20" s="31">
        <f>SUM(C3:C19)</f>
        <v>2942964</v>
      </c>
      <c r="D20" s="32"/>
      <c r="E20" s="33">
        <f t="shared" ref="E20:M20" si="12">SUM(E3:E19)</f>
        <v>4845470.65</v>
      </c>
      <c r="F20" s="34">
        <f t="shared" si="12"/>
        <v>419805</v>
      </c>
      <c r="G20" s="34">
        <f t="shared" si="12"/>
        <v>258104</v>
      </c>
      <c r="H20" s="34">
        <f t="shared" si="12"/>
        <v>677909</v>
      </c>
      <c r="I20" s="45">
        <f t="shared" si="12"/>
        <v>587974</v>
      </c>
      <c r="J20" s="34">
        <f t="shared" si="12"/>
        <v>0</v>
      </c>
      <c r="K20" s="35">
        <f t="shared" si="12"/>
        <v>677909</v>
      </c>
      <c r="L20" s="36">
        <f t="shared" si="12"/>
        <v>2354990</v>
      </c>
      <c r="M20" s="36">
        <f t="shared" si="12"/>
        <v>599761.2752</v>
      </c>
      <c r="N20" s="20">
        <f t="shared" si="5"/>
        <v>0.1237777129</v>
      </c>
      <c r="O20" s="21">
        <v>0.0</v>
      </c>
      <c r="P20" s="21">
        <v>0.0</v>
      </c>
      <c r="Q20" s="21">
        <v>0.0</v>
      </c>
      <c r="R20" s="21">
        <v>0.0</v>
      </c>
      <c r="S20" s="21">
        <v>0.0</v>
      </c>
      <c r="T20" s="21">
        <f t="shared" si="13"/>
        <v>0</v>
      </c>
      <c r="U20" s="23">
        <f t="shared" si="7"/>
        <v>1265883</v>
      </c>
      <c r="V20" s="37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N3:N20 W3:W19">
    <cfRule type="cellIs" dxfId="0" priority="1" operator="between">
      <formula>0.8</formula>
      <formula>1</formula>
    </cfRule>
  </conditionalFormatting>
  <conditionalFormatting sqref="N3:N20 W3:W19">
    <cfRule type="cellIs" dxfId="1" priority="2" operator="lessThan">
      <formula>0.8</formula>
    </cfRule>
  </conditionalFormatting>
  <conditionalFormatting sqref="N3:N20 W3:W19">
    <cfRule type="cellIs" dxfId="2" priority="3" operator="greaterThan">
      <formula>1</formula>
    </cfRule>
  </conditionalFormatting>
  <conditionalFormatting sqref="N13">
    <cfRule type="cellIs" dxfId="0" priority="4" operator="between">
      <formula>0.8</formula>
      <formula>1</formula>
    </cfRule>
  </conditionalFormatting>
  <conditionalFormatting sqref="N13">
    <cfRule type="cellIs" dxfId="1" priority="5" operator="lessThan">
      <formula>0.8</formula>
    </cfRule>
  </conditionalFormatting>
  <conditionalFormatting sqref="N13">
    <cfRule type="cellIs" dxfId="2" priority="6" operator="greaterThan">
      <formula>1</formula>
    </cfRule>
  </conditionalFormatting>
  <conditionalFormatting sqref="W13">
    <cfRule type="cellIs" dxfId="0" priority="7" operator="between">
      <formula>0.8</formula>
      <formula>1</formula>
    </cfRule>
  </conditionalFormatting>
  <conditionalFormatting sqref="W13">
    <cfRule type="cellIs" dxfId="1" priority="8" operator="lessThan">
      <formula>0.8</formula>
    </cfRule>
  </conditionalFormatting>
  <conditionalFormatting sqref="W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29"/>
    <col customWidth="1" min="11" max="11" width="18.43"/>
    <col customWidth="1" min="12" max="13" width="16.71"/>
    <col customWidth="1" min="14" max="14" width="18.0"/>
    <col customWidth="1" min="15" max="19" width="12.43"/>
    <col customWidth="1" min="20" max="20" width="14.71"/>
    <col customWidth="1" min="21" max="21" width="11.43"/>
    <col customWidth="1" min="22" max="22" width="12.43"/>
    <col customWidth="1" min="23" max="26" width="10.71"/>
  </cols>
  <sheetData>
    <row r="1" ht="14.25" customHeight="1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ht="14.25" customHeight="1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99</v>
      </c>
      <c r="L2" s="7" t="s">
        <v>14</v>
      </c>
      <c r="M2" s="7" t="s">
        <v>15</v>
      </c>
      <c r="N2" s="7" t="s">
        <v>16</v>
      </c>
      <c r="O2" s="8" t="s">
        <v>91</v>
      </c>
      <c r="P2" s="9" t="s">
        <v>78</v>
      </c>
      <c r="Q2" s="9" t="s">
        <v>79</v>
      </c>
      <c r="R2" s="9" t="s">
        <v>80</v>
      </c>
      <c r="S2" s="8" t="s">
        <v>92</v>
      </c>
      <c r="T2" s="5" t="s">
        <v>22</v>
      </c>
      <c r="U2" s="5" t="s">
        <v>23</v>
      </c>
      <c r="V2" s="5" t="s">
        <v>24</v>
      </c>
      <c r="W2" s="10" t="s">
        <v>25</v>
      </c>
    </row>
    <row r="3" ht="14.25" customHeight="1">
      <c r="A3" s="11" t="s">
        <v>26</v>
      </c>
      <c r="B3" s="48" t="s">
        <v>27</v>
      </c>
      <c r="C3" s="12">
        <v>239967.0</v>
      </c>
      <c r="D3" s="13">
        <v>2.892378058838126</v>
      </c>
      <c r="E3" s="14">
        <f t="shared" ref="E3:E19" si="1">C3*D3</f>
        <v>694075.2856</v>
      </c>
      <c r="F3" s="15">
        <v>0.0</v>
      </c>
      <c r="G3" s="15">
        <v>0.0</v>
      </c>
      <c r="H3" s="15">
        <f t="shared" ref="H3:H10" si="2">F3+G3</f>
        <v>0</v>
      </c>
      <c r="I3" s="16">
        <v>55839.0</v>
      </c>
      <c r="J3" s="15">
        <v>74511.0</v>
      </c>
      <c r="K3" s="17">
        <f t="shared" ref="K3:K19" si="3">H3+J3</f>
        <v>74511</v>
      </c>
      <c r="L3" s="18">
        <f t="shared" ref="L3:L19" si="4">C3-I3</f>
        <v>184128</v>
      </c>
      <c r="M3" s="19">
        <f>+I3*D3</f>
        <v>161507.4984</v>
      </c>
      <c r="N3" s="20">
        <f t="shared" ref="N3:N20" si="5">M3/E3</f>
        <v>0.2326944955</v>
      </c>
      <c r="O3" s="21">
        <v>0.0</v>
      </c>
      <c r="P3" s="21">
        <v>0.0</v>
      </c>
      <c r="Q3" s="21">
        <v>0.0</v>
      </c>
      <c r="R3" s="21">
        <v>111000.0</v>
      </c>
      <c r="S3" s="52">
        <v>185000.0</v>
      </c>
      <c r="T3" s="21">
        <f t="shared" ref="T3:T17" si="6">O3+P3+Q3+R3+S3</f>
        <v>296000</v>
      </c>
      <c r="U3" s="23">
        <f t="shared" ref="U3:U20" si="7">I3+K3+T3</f>
        <v>426350</v>
      </c>
      <c r="V3" s="23">
        <f t="shared" ref="V3:V19" si="8">U3-C3</f>
        <v>186383</v>
      </c>
      <c r="W3" s="20">
        <f t="shared" ref="W3:W19" si="9">U3/C3</f>
        <v>1.77670263</v>
      </c>
    </row>
    <row r="4" ht="14.25" customHeight="1">
      <c r="A4" s="11" t="s">
        <v>28</v>
      </c>
      <c r="B4" s="11" t="s">
        <v>29</v>
      </c>
      <c r="C4" s="12">
        <v>0.0</v>
      </c>
      <c r="D4" s="13">
        <v>1.56</v>
      </c>
      <c r="E4" s="14">
        <f t="shared" si="1"/>
        <v>0</v>
      </c>
      <c r="F4" s="15">
        <v>0.0</v>
      </c>
      <c r="G4" s="15">
        <v>0.0</v>
      </c>
      <c r="H4" s="15">
        <f t="shared" si="2"/>
        <v>0</v>
      </c>
      <c r="I4" s="15">
        <v>0.0</v>
      </c>
      <c r="J4" s="15">
        <v>0.0</v>
      </c>
      <c r="K4" s="17">
        <f t="shared" si="3"/>
        <v>0</v>
      </c>
      <c r="L4" s="18">
        <f t="shared" si="4"/>
        <v>0</v>
      </c>
      <c r="M4" s="19">
        <f>D4*I4</f>
        <v>0</v>
      </c>
      <c r="N4" s="20" t="str">
        <f t="shared" si="5"/>
        <v>#DIV/0!</v>
      </c>
      <c r="O4" s="21">
        <v>0.0</v>
      </c>
      <c r="P4" s="21">
        <v>0.0</v>
      </c>
      <c r="Q4" s="21">
        <v>0.0</v>
      </c>
      <c r="R4" s="21">
        <v>0.0</v>
      </c>
      <c r="S4" s="52">
        <v>0.0</v>
      </c>
      <c r="T4" s="21">
        <f t="shared" si="6"/>
        <v>0</v>
      </c>
      <c r="U4" s="23">
        <f t="shared" si="7"/>
        <v>0</v>
      </c>
      <c r="V4" s="23">
        <f t="shared" si="8"/>
        <v>0</v>
      </c>
      <c r="W4" s="20" t="str">
        <f t="shared" si="9"/>
        <v>#DIV/0!</v>
      </c>
    </row>
    <row r="5" ht="14.25" customHeight="1">
      <c r="A5" s="11" t="s">
        <v>30</v>
      </c>
      <c r="B5" s="11" t="s">
        <v>31</v>
      </c>
      <c r="C5" s="12">
        <v>232800.0</v>
      </c>
      <c r="D5" s="13">
        <v>1.06</v>
      </c>
      <c r="E5" s="14">
        <f t="shared" si="1"/>
        <v>246768</v>
      </c>
      <c r="F5" s="15">
        <v>0.0</v>
      </c>
      <c r="G5" s="15">
        <v>0.0</v>
      </c>
      <c r="H5" s="15">
        <f t="shared" si="2"/>
        <v>0</v>
      </c>
      <c r="I5" s="15">
        <v>0.0</v>
      </c>
      <c r="J5" s="15">
        <v>0.0</v>
      </c>
      <c r="K5" s="17">
        <f t="shared" si="3"/>
        <v>0</v>
      </c>
      <c r="L5" s="18">
        <f t="shared" si="4"/>
        <v>232800</v>
      </c>
      <c r="M5" s="19">
        <f t="shared" ref="M5:M19" si="10">+I5*D5</f>
        <v>0</v>
      </c>
      <c r="N5" s="20">
        <f t="shared" si="5"/>
        <v>0</v>
      </c>
      <c r="O5" s="21">
        <v>0.0</v>
      </c>
      <c r="P5" s="21">
        <v>0.0</v>
      </c>
      <c r="Q5" s="21">
        <v>0.0</v>
      </c>
      <c r="R5" s="21">
        <v>0.0</v>
      </c>
      <c r="S5" s="52">
        <v>312000.0</v>
      </c>
      <c r="T5" s="21">
        <f t="shared" si="6"/>
        <v>312000</v>
      </c>
      <c r="U5" s="23">
        <f t="shared" si="7"/>
        <v>312000</v>
      </c>
      <c r="V5" s="23">
        <f t="shared" si="8"/>
        <v>79200</v>
      </c>
      <c r="W5" s="20">
        <f t="shared" si="9"/>
        <v>1.340206186</v>
      </c>
    </row>
    <row r="6" ht="14.25" customHeight="1">
      <c r="A6" s="11" t="s">
        <v>32</v>
      </c>
      <c r="B6" s="48" t="s">
        <v>33</v>
      </c>
      <c r="C6" s="12">
        <v>853604.0</v>
      </c>
      <c r="D6" s="13">
        <v>2.1696780588381257</v>
      </c>
      <c r="E6" s="12">
        <f t="shared" si="1"/>
        <v>1852045.87</v>
      </c>
      <c r="F6" s="15">
        <v>0.0</v>
      </c>
      <c r="G6" s="15">
        <v>0.0</v>
      </c>
      <c r="H6" s="15">
        <f t="shared" si="2"/>
        <v>0</v>
      </c>
      <c r="I6" s="15">
        <v>0.0</v>
      </c>
      <c r="J6" s="15">
        <v>272024.0</v>
      </c>
      <c r="K6" s="17">
        <f t="shared" si="3"/>
        <v>272024</v>
      </c>
      <c r="L6" s="18">
        <f t="shared" si="4"/>
        <v>853604</v>
      </c>
      <c r="M6" s="19">
        <f t="shared" si="10"/>
        <v>0</v>
      </c>
      <c r="N6" s="20">
        <f t="shared" si="5"/>
        <v>0</v>
      </c>
      <c r="O6" s="21">
        <v>0.0</v>
      </c>
      <c r="P6" s="21">
        <v>0.0</v>
      </c>
      <c r="Q6" s="21">
        <v>0.0</v>
      </c>
      <c r="R6" s="21">
        <v>350000.0</v>
      </c>
      <c r="S6" s="24">
        <v>234000.0</v>
      </c>
      <c r="T6" s="21">
        <f t="shared" si="6"/>
        <v>584000</v>
      </c>
      <c r="U6" s="23">
        <f t="shared" si="7"/>
        <v>856024</v>
      </c>
      <c r="V6" s="23">
        <f t="shared" si="8"/>
        <v>2420</v>
      </c>
      <c r="W6" s="20">
        <f t="shared" si="9"/>
        <v>1.002835038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str">
        <f t="shared" si="5"/>
        <v>#DIV/0!</v>
      </c>
      <c r="O7" s="21">
        <v>0.0</v>
      </c>
      <c r="P7" s="21">
        <v>0.0</v>
      </c>
      <c r="Q7" s="21">
        <v>0.0</v>
      </c>
      <c r="R7" s="21">
        <v>0.0</v>
      </c>
      <c r="S7" s="52">
        <v>0.0</v>
      </c>
      <c r="T7" s="21">
        <f t="shared" si="6"/>
        <v>0</v>
      </c>
      <c r="U7" s="23">
        <f t="shared" si="7"/>
        <v>0</v>
      </c>
      <c r="V7" s="23">
        <f t="shared" si="8"/>
        <v>0</v>
      </c>
      <c r="W7" s="20" t="str">
        <f t="shared" si="9"/>
        <v>#DIV/0!</v>
      </c>
    </row>
    <row r="8" ht="14.25" customHeight="1">
      <c r="A8" s="11" t="s">
        <v>36</v>
      </c>
      <c r="B8" s="48" t="s">
        <v>37</v>
      </c>
      <c r="C8" s="12">
        <v>436492.0</v>
      </c>
      <c r="D8" s="13">
        <v>1.1430280588381259</v>
      </c>
      <c r="E8" s="14">
        <f t="shared" si="1"/>
        <v>498922.6035</v>
      </c>
      <c r="F8" s="15">
        <v>0.0</v>
      </c>
      <c r="G8" s="15">
        <v>0.0</v>
      </c>
      <c r="H8" s="15">
        <f t="shared" si="2"/>
        <v>0</v>
      </c>
      <c r="I8" s="16">
        <v>94306.0</v>
      </c>
      <c r="J8" s="16">
        <v>30946.0</v>
      </c>
      <c r="K8" s="17">
        <f t="shared" si="3"/>
        <v>30946</v>
      </c>
      <c r="L8" s="18">
        <f t="shared" si="4"/>
        <v>342186</v>
      </c>
      <c r="M8" s="19">
        <f t="shared" si="10"/>
        <v>107794.4041</v>
      </c>
      <c r="N8" s="20">
        <f t="shared" si="5"/>
        <v>0.2160543607</v>
      </c>
      <c r="O8" s="21">
        <v>0.0</v>
      </c>
      <c r="P8" s="21">
        <v>0.0</v>
      </c>
      <c r="Q8" s="21">
        <v>0.0</v>
      </c>
      <c r="R8" s="21">
        <v>157000.0</v>
      </c>
      <c r="S8" s="52">
        <v>157000.0</v>
      </c>
      <c r="T8" s="21">
        <f t="shared" si="6"/>
        <v>314000</v>
      </c>
      <c r="U8" s="23">
        <f t="shared" si="7"/>
        <v>439252</v>
      </c>
      <c r="V8" s="23">
        <f t="shared" si="8"/>
        <v>2760</v>
      </c>
      <c r="W8" s="20">
        <f t="shared" si="9"/>
        <v>1.00632314</v>
      </c>
    </row>
    <row r="9" ht="14.25" customHeight="1">
      <c r="A9" s="11" t="s">
        <v>38</v>
      </c>
      <c r="B9" s="11" t="s">
        <v>39</v>
      </c>
      <c r="C9" s="12">
        <v>337451.0</v>
      </c>
      <c r="D9" s="13">
        <v>0.6342280588381257</v>
      </c>
      <c r="E9" s="14">
        <f t="shared" si="1"/>
        <v>214020.8927</v>
      </c>
      <c r="F9" s="15">
        <v>0.0</v>
      </c>
      <c r="G9" s="15">
        <v>258104.0</v>
      </c>
      <c r="H9" s="15">
        <f t="shared" si="2"/>
        <v>258104</v>
      </c>
      <c r="I9" s="15">
        <v>337451.0</v>
      </c>
      <c r="J9" s="15">
        <v>0.0</v>
      </c>
      <c r="K9" s="17">
        <f t="shared" si="3"/>
        <v>258104</v>
      </c>
      <c r="L9" s="18">
        <f t="shared" si="4"/>
        <v>0</v>
      </c>
      <c r="M9" s="19">
        <f t="shared" si="10"/>
        <v>214020.8927</v>
      </c>
      <c r="N9" s="20">
        <f t="shared" si="5"/>
        <v>1</v>
      </c>
      <c r="O9" s="21">
        <v>0.0</v>
      </c>
      <c r="P9" s="21">
        <v>0.0</v>
      </c>
      <c r="Q9" s="21">
        <v>0.0</v>
      </c>
      <c r="R9" s="21">
        <v>88000.0</v>
      </c>
      <c r="S9" s="52">
        <v>0.0</v>
      </c>
      <c r="T9" s="21">
        <f t="shared" si="6"/>
        <v>88000</v>
      </c>
      <c r="U9" s="23">
        <f t="shared" si="7"/>
        <v>683555</v>
      </c>
      <c r="V9" s="23">
        <f t="shared" si="8"/>
        <v>346104</v>
      </c>
      <c r="W9" s="20">
        <f t="shared" si="9"/>
        <v>2.025642241</v>
      </c>
    </row>
    <row r="10" ht="14.25" customHeight="1">
      <c r="A10" s="11" t="s">
        <v>40</v>
      </c>
      <c r="B10" s="11" t="s">
        <v>41</v>
      </c>
      <c r="C10" s="12">
        <v>261900.0</v>
      </c>
      <c r="D10" s="13">
        <v>0.8935280588381259</v>
      </c>
      <c r="E10" s="12">
        <f t="shared" si="1"/>
        <v>234014.9986</v>
      </c>
      <c r="F10" s="16">
        <v>0.0</v>
      </c>
      <c r="G10" s="16">
        <v>0.0</v>
      </c>
      <c r="H10" s="15">
        <f t="shared" si="2"/>
        <v>0</v>
      </c>
      <c r="I10" s="15">
        <v>0.0</v>
      </c>
      <c r="J10" s="16">
        <v>0.0</v>
      </c>
      <c r="K10" s="17">
        <f t="shared" si="3"/>
        <v>0</v>
      </c>
      <c r="L10" s="18">
        <f t="shared" si="4"/>
        <v>261900</v>
      </c>
      <c r="M10" s="19">
        <f t="shared" si="10"/>
        <v>0</v>
      </c>
      <c r="N10" s="20">
        <f t="shared" si="5"/>
        <v>0</v>
      </c>
      <c r="O10" s="21">
        <v>0.0</v>
      </c>
      <c r="P10" s="21">
        <v>0.0</v>
      </c>
      <c r="Q10" s="21">
        <v>0.0</v>
      </c>
      <c r="R10" s="21">
        <v>0.0</v>
      </c>
      <c r="S10" s="52">
        <v>0.0</v>
      </c>
      <c r="T10" s="21">
        <f t="shared" si="6"/>
        <v>0</v>
      </c>
      <c r="U10" s="23">
        <f t="shared" si="7"/>
        <v>0</v>
      </c>
      <c r="V10" s="23">
        <f t="shared" si="8"/>
        <v>-261900</v>
      </c>
      <c r="W10" s="20">
        <f t="shared" si="9"/>
        <v>0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str">
        <f t="shared" si="5"/>
        <v>#DIV/0!</v>
      </c>
      <c r="O11" s="21">
        <v>0.0</v>
      </c>
      <c r="P11" s="21">
        <v>0.0</v>
      </c>
      <c r="Q11" s="21">
        <v>0.0</v>
      </c>
      <c r="R11" s="21">
        <v>0.0</v>
      </c>
      <c r="S11" s="21">
        <v>0.0</v>
      </c>
      <c r="T11" s="21">
        <f t="shared" si="6"/>
        <v>0</v>
      </c>
      <c r="U11" s="23">
        <f t="shared" si="7"/>
        <v>0</v>
      </c>
      <c r="V11" s="23">
        <f t="shared" si="8"/>
        <v>0</v>
      </c>
      <c r="W11" s="20" t="str">
        <f t="shared" si="9"/>
        <v>#DIV/0!</v>
      </c>
    </row>
    <row r="12" ht="14.25" customHeight="1">
      <c r="A12" s="11" t="s">
        <v>44</v>
      </c>
      <c r="B12" s="11" t="s">
        <v>45</v>
      </c>
      <c r="C12" s="12">
        <v>34000.0</v>
      </c>
      <c r="D12" s="13">
        <v>3.97</v>
      </c>
      <c r="E12" s="14">
        <f t="shared" si="1"/>
        <v>134980</v>
      </c>
      <c r="F12" s="15">
        <v>33933.0</v>
      </c>
      <c r="G12" s="15">
        <v>0.0</v>
      </c>
      <c r="H12" s="15">
        <f t="shared" ref="H12:H19" si="11">F12+G12</f>
        <v>33933</v>
      </c>
      <c r="I12" s="15">
        <v>0.0</v>
      </c>
      <c r="J12" s="15">
        <v>0.0</v>
      </c>
      <c r="K12" s="17">
        <f t="shared" si="3"/>
        <v>33933</v>
      </c>
      <c r="L12" s="18">
        <f t="shared" si="4"/>
        <v>34000</v>
      </c>
      <c r="M12" s="19">
        <f t="shared" si="10"/>
        <v>0</v>
      </c>
      <c r="N12" s="20">
        <f t="shared" si="5"/>
        <v>0</v>
      </c>
      <c r="O12" s="21">
        <v>0.0</v>
      </c>
      <c r="P12" s="21">
        <v>0.0</v>
      </c>
      <c r="Q12" s="21">
        <v>0.0</v>
      </c>
      <c r="R12" s="21">
        <v>0.0</v>
      </c>
      <c r="S12" s="21">
        <v>0.0</v>
      </c>
      <c r="T12" s="21">
        <f t="shared" si="6"/>
        <v>0</v>
      </c>
      <c r="U12" s="23">
        <f t="shared" si="7"/>
        <v>33933</v>
      </c>
      <c r="V12" s="23">
        <f t="shared" si="8"/>
        <v>-67</v>
      </c>
      <c r="W12" s="20">
        <f t="shared" si="9"/>
        <v>0.9980294118</v>
      </c>
    </row>
    <row r="13" ht="14.25" customHeight="1">
      <c r="A13" s="26">
        <v>6.0000000032802E13</v>
      </c>
      <c r="B13" s="11" t="s">
        <v>46</v>
      </c>
      <c r="C13" s="12">
        <v>17950.0</v>
      </c>
      <c r="D13" s="13">
        <v>8.34</v>
      </c>
      <c r="E13" s="14">
        <f t="shared" si="1"/>
        <v>149703</v>
      </c>
      <c r="F13" s="15">
        <v>34974.0</v>
      </c>
      <c r="G13" s="15">
        <v>0.0</v>
      </c>
      <c r="H13" s="15">
        <f t="shared" si="11"/>
        <v>34974</v>
      </c>
      <c r="I13" s="15">
        <v>0.0</v>
      </c>
      <c r="J13" s="15">
        <v>0.0</v>
      </c>
      <c r="K13" s="17">
        <f t="shared" si="3"/>
        <v>34974</v>
      </c>
      <c r="L13" s="18">
        <f t="shared" si="4"/>
        <v>17950</v>
      </c>
      <c r="M13" s="19">
        <f t="shared" si="10"/>
        <v>0</v>
      </c>
      <c r="N13" s="20">
        <f t="shared" si="5"/>
        <v>0</v>
      </c>
      <c r="O13" s="21">
        <v>0.0</v>
      </c>
      <c r="P13" s="21">
        <v>0.0</v>
      </c>
      <c r="Q13" s="21">
        <v>0.0</v>
      </c>
      <c r="R13" s="21">
        <v>0.0</v>
      </c>
      <c r="S13" s="21">
        <v>0.0</v>
      </c>
      <c r="T13" s="21">
        <f t="shared" si="6"/>
        <v>0</v>
      </c>
      <c r="U13" s="23">
        <f t="shared" si="7"/>
        <v>34974</v>
      </c>
      <c r="V13" s="23">
        <f t="shared" si="8"/>
        <v>17024</v>
      </c>
      <c r="W13" s="20">
        <f t="shared" si="9"/>
        <v>1.948412256</v>
      </c>
    </row>
    <row r="14" ht="14.25" customHeight="1">
      <c r="A14" s="11" t="s">
        <v>47</v>
      </c>
      <c r="B14" s="11" t="s">
        <v>48</v>
      </c>
      <c r="C14" s="12">
        <v>33800.0</v>
      </c>
      <c r="D14" s="13">
        <v>7.3</v>
      </c>
      <c r="E14" s="14">
        <f t="shared" si="1"/>
        <v>246740</v>
      </c>
      <c r="F14" s="15">
        <v>32484.0</v>
      </c>
      <c r="G14" s="15">
        <v>0.0</v>
      </c>
      <c r="H14" s="15">
        <f t="shared" si="11"/>
        <v>32484</v>
      </c>
      <c r="I14" s="15">
        <v>0.0</v>
      </c>
      <c r="J14" s="15">
        <v>0.0</v>
      </c>
      <c r="K14" s="17">
        <f t="shared" si="3"/>
        <v>32484</v>
      </c>
      <c r="L14" s="18">
        <f t="shared" si="4"/>
        <v>33800</v>
      </c>
      <c r="M14" s="19">
        <f t="shared" si="10"/>
        <v>0</v>
      </c>
      <c r="N14" s="20">
        <f t="shared" si="5"/>
        <v>0</v>
      </c>
      <c r="O14" s="21">
        <v>0.0</v>
      </c>
      <c r="P14" s="21">
        <v>0.0</v>
      </c>
      <c r="Q14" s="21">
        <v>0.0</v>
      </c>
      <c r="R14" s="21">
        <v>0.0</v>
      </c>
      <c r="S14" s="21">
        <v>0.0</v>
      </c>
      <c r="T14" s="21">
        <f t="shared" si="6"/>
        <v>0</v>
      </c>
      <c r="U14" s="23">
        <f t="shared" si="7"/>
        <v>32484</v>
      </c>
      <c r="V14" s="23">
        <f t="shared" si="8"/>
        <v>-1316</v>
      </c>
      <c r="W14" s="20">
        <f t="shared" si="9"/>
        <v>0.9610650888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11"/>
        <v>0</v>
      </c>
      <c r="I15" s="29">
        <v>0.0</v>
      </c>
      <c r="J15" s="15">
        <v>0.0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str">
        <f t="shared" si="5"/>
        <v>#DIV/0!</v>
      </c>
      <c r="O15" s="21">
        <v>0.0</v>
      </c>
      <c r="P15" s="21">
        <v>0.0</v>
      </c>
      <c r="Q15" s="21">
        <v>0.0</v>
      </c>
      <c r="R15" s="21">
        <v>0.0</v>
      </c>
      <c r="S15" s="21">
        <v>0.0</v>
      </c>
      <c r="T15" s="21">
        <f t="shared" si="6"/>
        <v>0</v>
      </c>
      <c r="U15" s="23">
        <f t="shared" si="7"/>
        <v>0</v>
      </c>
      <c r="V15" s="23">
        <f t="shared" si="8"/>
        <v>0</v>
      </c>
      <c r="W15" s="20" t="str">
        <f t="shared" si="9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11"/>
        <v>0</v>
      </c>
      <c r="I16" s="29">
        <v>0.0</v>
      </c>
      <c r="J16" s="15">
        <v>0.0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str">
        <f t="shared" si="5"/>
        <v>#DIV/0!</v>
      </c>
      <c r="O16" s="21">
        <v>0.0</v>
      </c>
      <c r="P16" s="21">
        <v>0.0</v>
      </c>
      <c r="Q16" s="21">
        <v>0.0</v>
      </c>
      <c r="R16" s="21">
        <v>0.0</v>
      </c>
      <c r="S16" s="21">
        <v>0.0</v>
      </c>
      <c r="T16" s="21">
        <f t="shared" si="6"/>
        <v>0</v>
      </c>
      <c r="U16" s="23">
        <f t="shared" si="7"/>
        <v>0</v>
      </c>
      <c r="V16" s="23">
        <f t="shared" si="8"/>
        <v>0</v>
      </c>
      <c r="W16" s="20" t="str">
        <f t="shared" si="9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11"/>
        <v>0</v>
      </c>
      <c r="I17" s="29">
        <v>0.0</v>
      </c>
      <c r="J17" s="15">
        <v>0.0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str">
        <f t="shared" si="5"/>
        <v>#DIV/0!</v>
      </c>
      <c r="O17" s="21">
        <v>0.0</v>
      </c>
      <c r="P17" s="21">
        <v>0.0</v>
      </c>
      <c r="Q17" s="21">
        <v>0.0</v>
      </c>
      <c r="R17" s="21">
        <v>0.0</v>
      </c>
      <c r="S17" s="21">
        <v>0.0</v>
      </c>
      <c r="T17" s="21">
        <f t="shared" si="6"/>
        <v>0</v>
      </c>
      <c r="U17" s="23">
        <f t="shared" si="7"/>
        <v>0</v>
      </c>
      <c r="V17" s="23">
        <f t="shared" si="8"/>
        <v>0</v>
      </c>
      <c r="W17" s="20" t="str">
        <f t="shared" si="9"/>
        <v>#DIV/0!</v>
      </c>
    </row>
    <row r="18" ht="14.25" customHeight="1">
      <c r="A18" s="11" t="s">
        <v>55</v>
      </c>
      <c r="B18" s="11" t="s">
        <v>56</v>
      </c>
      <c r="C18" s="12">
        <v>495000.0</v>
      </c>
      <c r="D18" s="13">
        <v>1.16</v>
      </c>
      <c r="E18" s="12">
        <f t="shared" si="1"/>
        <v>574200</v>
      </c>
      <c r="F18" s="15">
        <v>974568.0</v>
      </c>
      <c r="G18" s="15">
        <v>0.0</v>
      </c>
      <c r="H18" s="15">
        <f t="shared" si="11"/>
        <v>974568</v>
      </c>
      <c r="I18" s="15">
        <v>100378.0</v>
      </c>
      <c r="J18" s="15">
        <v>0.0</v>
      </c>
      <c r="K18" s="17">
        <f t="shared" si="3"/>
        <v>974568</v>
      </c>
      <c r="L18" s="18">
        <f t="shared" si="4"/>
        <v>394622</v>
      </c>
      <c r="M18" s="19">
        <f t="shared" si="10"/>
        <v>116438.48</v>
      </c>
      <c r="N18" s="20">
        <f t="shared" si="5"/>
        <v>0.2027838384</v>
      </c>
      <c r="O18" s="21">
        <v>0.0</v>
      </c>
      <c r="P18" s="21">
        <v>0.0</v>
      </c>
      <c r="Q18" s="21">
        <v>0.0</v>
      </c>
      <c r="R18" s="21">
        <v>0.0</v>
      </c>
      <c r="S18" s="21">
        <v>0.0</v>
      </c>
      <c r="T18" s="21">
        <v>442000.0</v>
      </c>
      <c r="U18" s="23">
        <f t="shared" si="7"/>
        <v>1516946</v>
      </c>
      <c r="V18" s="23">
        <f t="shared" si="8"/>
        <v>1021946</v>
      </c>
      <c r="W18" s="20">
        <f t="shared" si="9"/>
        <v>3.064537374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11"/>
        <v>0</v>
      </c>
      <c r="I19" s="15">
        <v>0.0</v>
      </c>
      <c r="J19" s="15">
        <v>0.0</v>
      </c>
      <c r="K19" s="17">
        <f t="shared" si="3"/>
        <v>0</v>
      </c>
      <c r="L19" s="18">
        <f t="shared" si="4"/>
        <v>0</v>
      </c>
      <c r="M19" s="19">
        <f t="shared" si="10"/>
        <v>0</v>
      </c>
      <c r="N19" s="20" t="str">
        <f t="shared" si="5"/>
        <v>#DIV/0!</v>
      </c>
      <c r="O19" s="21">
        <v>0.0</v>
      </c>
      <c r="P19" s="21">
        <v>0.0</v>
      </c>
      <c r="Q19" s="21">
        <v>0.0</v>
      </c>
      <c r="R19" s="21">
        <v>0.0</v>
      </c>
      <c r="S19" s="21">
        <v>0.0</v>
      </c>
      <c r="T19" s="21">
        <f t="shared" ref="T19:T20" si="13">O19+P19+Q19+R19+S19</f>
        <v>0</v>
      </c>
      <c r="U19" s="23">
        <f t="shared" si="7"/>
        <v>0</v>
      </c>
      <c r="V19" s="23">
        <f t="shared" si="8"/>
        <v>0</v>
      </c>
      <c r="W19" s="20" t="str">
        <f t="shared" si="9"/>
        <v>#DIV/0!</v>
      </c>
    </row>
    <row r="20" ht="14.25" customHeight="1">
      <c r="A20" s="30" t="s">
        <v>59</v>
      </c>
      <c r="B20" s="30"/>
      <c r="C20" s="31">
        <f>SUM(C3:C19)</f>
        <v>2942964</v>
      </c>
      <c r="D20" s="32"/>
      <c r="E20" s="33">
        <f t="shared" ref="E20:M20" si="12">SUM(E3:E19)</f>
        <v>4845470.65</v>
      </c>
      <c r="F20" s="34">
        <f t="shared" si="12"/>
        <v>1075959</v>
      </c>
      <c r="G20" s="34">
        <f t="shared" si="12"/>
        <v>258104</v>
      </c>
      <c r="H20" s="34">
        <f t="shared" si="12"/>
        <v>1334063</v>
      </c>
      <c r="I20" s="45">
        <f t="shared" si="12"/>
        <v>587974</v>
      </c>
      <c r="J20" s="34">
        <f t="shared" si="12"/>
        <v>377481</v>
      </c>
      <c r="K20" s="35">
        <f t="shared" si="12"/>
        <v>1711544</v>
      </c>
      <c r="L20" s="36">
        <f t="shared" si="12"/>
        <v>2354990</v>
      </c>
      <c r="M20" s="36">
        <f t="shared" si="12"/>
        <v>599761.2752</v>
      </c>
      <c r="N20" s="20">
        <f t="shared" si="5"/>
        <v>0.1237777129</v>
      </c>
      <c r="O20" s="21">
        <v>0.0</v>
      </c>
      <c r="P20" s="21">
        <v>0.0</v>
      </c>
      <c r="Q20" s="21">
        <v>0.0</v>
      </c>
      <c r="R20" s="21">
        <v>0.0</v>
      </c>
      <c r="S20" s="21">
        <v>0.0</v>
      </c>
      <c r="T20" s="21">
        <f t="shared" si="13"/>
        <v>0</v>
      </c>
      <c r="U20" s="23">
        <f t="shared" si="7"/>
        <v>2299518</v>
      </c>
      <c r="V20" s="37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N3:N20 W3:W19">
    <cfRule type="cellIs" dxfId="0" priority="1" operator="between">
      <formula>0.8</formula>
      <formula>1</formula>
    </cfRule>
  </conditionalFormatting>
  <conditionalFormatting sqref="N3:N20 W3:W19">
    <cfRule type="cellIs" dxfId="1" priority="2" operator="lessThan">
      <formula>0.8</formula>
    </cfRule>
  </conditionalFormatting>
  <conditionalFormatting sqref="N3:N20 W3:W19">
    <cfRule type="cellIs" dxfId="2" priority="3" operator="greaterThan">
      <formula>1</formula>
    </cfRule>
  </conditionalFormatting>
  <conditionalFormatting sqref="N13">
    <cfRule type="cellIs" dxfId="0" priority="4" operator="between">
      <formula>0.8</formula>
      <formula>1</formula>
    </cfRule>
  </conditionalFormatting>
  <conditionalFormatting sqref="N13">
    <cfRule type="cellIs" dxfId="1" priority="5" operator="lessThan">
      <formula>0.8</formula>
    </cfRule>
  </conditionalFormatting>
  <conditionalFormatting sqref="N13">
    <cfRule type="cellIs" dxfId="2" priority="6" operator="greaterThan">
      <formula>1</formula>
    </cfRule>
  </conditionalFormatting>
  <conditionalFormatting sqref="W13">
    <cfRule type="cellIs" dxfId="0" priority="7" operator="between">
      <formula>0.8</formula>
      <formula>1</formula>
    </cfRule>
  </conditionalFormatting>
  <conditionalFormatting sqref="W13">
    <cfRule type="cellIs" dxfId="1" priority="8" operator="lessThan">
      <formula>0.8</formula>
    </cfRule>
  </conditionalFormatting>
  <conditionalFormatting sqref="W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29"/>
    <col customWidth="1" min="11" max="11" width="18.43"/>
    <col customWidth="1" min="12" max="13" width="16.71"/>
    <col customWidth="1" min="14" max="14" width="18.0"/>
    <col customWidth="1" min="15" max="19" width="12.43"/>
    <col customWidth="1" min="20" max="20" width="14.71"/>
    <col customWidth="1" min="21" max="21" width="11.43"/>
    <col customWidth="1" min="22" max="22" width="12.43"/>
    <col customWidth="1" min="23" max="26" width="10.71"/>
  </cols>
  <sheetData>
    <row r="1" ht="14.25" customHeight="1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ht="14.25" customHeight="1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100</v>
      </c>
      <c r="L2" s="7" t="s">
        <v>14</v>
      </c>
      <c r="M2" s="7" t="s">
        <v>15</v>
      </c>
      <c r="N2" s="7" t="s">
        <v>16</v>
      </c>
      <c r="O2" s="8" t="s">
        <v>91</v>
      </c>
      <c r="P2" s="9" t="s">
        <v>78</v>
      </c>
      <c r="Q2" s="9" t="s">
        <v>79</v>
      </c>
      <c r="R2" s="9" t="s">
        <v>80</v>
      </c>
      <c r="S2" s="8" t="s">
        <v>92</v>
      </c>
      <c r="T2" s="5" t="s">
        <v>22</v>
      </c>
      <c r="U2" s="5" t="s">
        <v>23</v>
      </c>
      <c r="V2" s="5" t="s">
        <v>24</v>
      </c>
      <c r="W2" s="10" t="s">
        <v>25</v>
      </c>
    </row>
    <row r="3" ht="14.25" customHeight="1">
      <c r="A3" s="11" t="s">
        <v>26</v>
      </c>
      <c r="B3" s="11" t="s">
        <v>27</v>
      </c>
      <c r="C3" s="12">
        <v>239967.0</v>
      </c>
      <c r="D3" s="13">
        <v>2.892378058838126</v>
      </c>
      <c r="E3" s="14">
        <f t="shared" ref="E3:E19" si="1">C3*D3</f>
        <v>694075.2856</v>
      </c>
      <c r="F3" s="15">
        <v>0.0</v>
      </c>
      <c r="G3" s="15">
        <v>0.0</v>
      </c>
      <c r="H3" s="15">
        <f t="shared" ref="H3:H10" si="2">F3+G3</f>
        <v>0</v>
      </c>
      <c r="I3" s="16">
        <v>130350.0</v>
      </c>
      <c r="J3" s="15">
        <v>0.0</v>
      </c>
      <c r="K3" s="17">
        <f t="shared" ref="K3:K19" si="3">H3+J3</f>
        <v>0</v>
      </c>
      <c r="L3" s="18">
        <f t="shared" ref="L3:L19" si="4">C3-I3</f>
        <v>109617</v>
      </c>
      <c r="M3" s="19">
        <f>+I3*D3</f>
        <v>377021.48</v>
      </c>
      <c r="N3" s="20">
        <f t="shared" ref="N3:N20" si="5">M3/E3</f>
        <v>0.54319969</v>
      </c>
      <c r="O3" s="21">
        <v>0.0</v>
      </c>
      <c r="P3" s="21">
        <v>0.0</v>
      </c>
      <c r="Q3" s="21">
        <v>0.0</v>
      </c>
      <c r="R3" s="21">
        <v>111000.0</v>
      </c>
      <c r="S3" s="52">
        <v>185000.0</v>
      </c>
      <c r="T3" s="21">
        <f t="shared" ref="T3:T17" si="6">O3+P3+Q3+R3+S3</f>
        <v>296000</v>
      </c>
      <c r="U3" s="23">
        <f t="shared" ref="U3:U20" si="7">I3+K3+T3</f>
        <v>426350</v>
      </c>
      <c r="V3" s="23">
        <f t="shared" ref="V3:V19" si="8">U3-C3</f>
        <v>186383</v>
      </c>
      <c r="W3" s="20">
        <f t="shared" ref="W3:W19" si="9">U3/C3</f>
        <v>1.77670263</v>
      </c>
    </row>
    <row r="4" ht="14.25" customHeight="1">
      <c r="A4" s="11" t="s">
        <v>28</v>
      </c>
      <c r="B4" s="11" t="s">
        <v>29</v>
      </c>
      <c r="C4" s="12">
        <v>0.0</v>
      </c>
      <c r="D4" s="13">
        <v>1.56</v>
      </c>
      <c r="E4" s="14">
        <f t="shared" si="1"/>
        <v>0</v>
      </c>
      <c r="F4" s="15">
        <v>0.0</v>
      </c>
      <c r="G4" s="15">
        <v>0.0</v>
      </c>
      <c r="H4" s="15">
        <f t="shared" si="2"/>
        <v>0</v>
      </c>
      <c r="I4" s="15">
        <v>0.0</v>
      </c>
      <c r="J4" s="15">
        <v>0.0</v>
      </c>
      <c r="K4" s="17">
        <f t="shared" si="3"/>
        <v>0</v>
      </c>
      <c r="L4" s="18">
        <f t="shared" si="4"/>
        <v>0</v>
      </c>
      <c r="M4" s="19">
        <f>D4*I4</f>
        <v>0</v>
      </c>
      <c r="N4" s="20" t="str">
        <f t="shared" si="5"/>
        <v>#DIV/0!</v>
      </c>
      <c r="O4" s="21">
        <v>0.0</v>
      </c>
      <c r="P4" s="21">
        <v>0.0</v>
      </c>
      <c r="Q4" s="21">
        <v>0.0</v>
      </c>
      <c r="R4" s="21">
        <v>0.0</v>
      </c>
      <c r="S4" s="52">
        <v>0.0</v>
      </c>
      <c r="T4" s="21">
        <f t="shared" si="6"/>
        <v>0</v>
      </c>
      <c r="U4" s="23">
        <f t="shared" si="7"/>
        <v>0</v>
      </c>
      <c r="V4" s="23">
        <f t="shared" si="8"/>
        <v>0</v>
      </c>
      <c r="W4" s="20" t="str">
        <f t="shared" si="9"/>
        <v>#DIV/0!</v>
      </c>
    </row>
    <row r="5" ht="14.25" customHeight="1">
      <c r="A5" s="11" t="s">
        <v>30</v>
      </c>
      <c r="B5" s="11" t="s">
        <v>31</v>
      </c>
      <c r="C5" s="12">
        <v>232800.0</v>
      </c>
      <c r="D5" s="13">
        <v>1.06</v>
      </c>
      <c r="E5" s="14">
        <f t="shared" si="1"/>
        <v>246768</v>
      </c>
      <c r="F5" s="15">
        <v>0.0</v>
      </c>
      <c r="G5" s="15">
        <v>0.0</v>
      </c>
      <c r="H5" s="15">
        <f t="shared" si="2"/>
        <v>0</v>
      </c>
      <c r="I5" s="15">
        <v>0.0</v>
      </c>
      <c r="J5" s="15">
        <v>0.0</v>
      </c>
      <c r="K5" s="17">
        <f t="shared" si="3"/>
        <v>0</v>
      </c>
      <c r="L5" s="18">
        <f t="shared" si="4"/>
        <v>232800</v>
      </c>
      <c r="M5" s="19">
        <f t="shared" ref="M5:M19" si="10">+I5*D5</f>
        <v>0</v>
      </c>
      <c r="N5" s="20">
        <f t="shared" si="5"/>
        <v>0</v>
      </c>
      <c r="O5" s="21">
        <v>0.0</v>
      </c>
      <c r="P5" s="21">
        <v>0.0</v>
      </c>
      <c r="Q5" s="21">
        <v>0.0</v>
      </c>
      <c r="R5" s="21">
        <v>0.0</v>
      </c>
      <c r="S5" s="52">
        <v>312000.0</v>
      </c>
      <c r="T5" s="21">
        <f t="shared" si="6"/>
        <v>312000</v>
      </c>
      <c r="U5" s="23">
        <f t="shared" si="7"/>
        <v>312000</v>
      </c>
      <c r="V5" s="23">
        <f t="shared" si="8"/>
        <v>79200</v>
      </c>
      <c r="W5" s="20">
        <f t="shared" si="9"/>
        <v>1.340206186</v>
      </c>
    </row>
    <row r="6" ht="14.25" customHeight="1">
      <c r="A6" s="11" t="s">
        <v>32</v>
      </c>
      <c r="B6" s="11" t="s">
        <v>33</v>
      </c>
      <c r="C6" s="12">
        <v>853604.0</v>
      </c>
      <c r="D6" s="13">
        <v>2.1696780588381257</v>
      </c>
      <c r="E6" s="12">
        <f t="shared" si="1"/>
        <v>1852045.87</v>
      </c>
      <c r="F6" s="15">
        <v>0.0</v>
      </c>
      <c r="G6" s="15">
        <v>0.0</v>
      </c>
      <c r="H6" s="15">
        <f t="shared" si="2"/>
        <v>0</v>
      </c>
      <c r="I6" s="15">
        <v>272024.0</v>
      </c>
      <c r="J6" s="15">
        <v>0.0</v>
      </c>
      <c r="K6" s="17">
        <f t="shared" si="3"/>
        <v>0</v>
      </c>
      <c r="L6" s="18">
        <f t="shared" si="4"/>
        <v>581580</v>
      </c>
      <c r="M6" s="19">
        <f t="shared" si="10"/>
        <v>590204.5043</v>
      </c>
      <c r="N6" s="20">
        <f t="shared" si="5"/>
        <v>0.3186770446</v>
      </c>
      <c r="O6" s="21">
        <v>0.0</v>
      </c>
      <c r="P6" s="21">
        <v>0.0</v>
      </c>
      <c r="Q6" s="21">
        <v>0.0</v>
      </c>
      <c r="R6" s="21">
        <v>350000.0</v>
      </c>
      <c r="S6" s="24">
        <v>234000.0</v>
      </c>
      <c r="T6" s="21">
        <f t="shared" si="6"/>
        <v>584000</v>
      </c>
      <c r="U6" s="23">
        <f t="shared" si="7"/>
        <v>856024</v>
      </c>
      <c r="V6" s="23">
        <f t="shared" si="8"/>
        <v>2420</v>
      </c>
      <c r="W6" s="20">
        <f t="shared" si="9"/>
        <v>1.002835038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str">
        <f t="shared" si="5"/>
        <v>#DIV/0!</v>
      </c>
      <c r="O7" s="21">
        <v>0.0</v>
      </c>
      <c r="P7" s="21">
        <v>0.0</v>
      </c>
      <c r="Q7" s="21">
        <v>0.0</v>
      </c>
      <c r="R7" s="21">
        <v>0.0</v>
      </c>
      <c r="S7" s="52">
        <v>0.0</v>
      </c>
      <c r="T7" s="21">
        <f t="shared" si="6"/>
        <v>0</v>
      </c>
      <c r="U7" s="23">
        <f t="shared" si="7"/>
        <v>0</v>
      </c>
      <c r="V7" s="23">
        <f t="shared" si="8"/>
        <v>0</v>
      </c>
      <c r="W7" s="20" t="str">
        <f t="shared" si="9"/>
        <v>#DIV/0!</v>
      </c>
    </row>
    <row r="8" ht="14.25" customHeight="1">
      <c r="A8" s="11" t="s">
        <v>36</v>
      </c>
      <c r="B8" s="11" t="s">
        <v>37</v>
      </c>
      <c r="C8" s="12">
        <v>436492.0</v>
      </c>
      <c r="D8" s="13">
        <v>1.1430280588381259</v>
      </c>
      <c r="E8" s="14">
        <f t="shared" si="1"/>
        <v>498922.6035</v>
      </c>
      <c r="F8" s="15">
        <v>0.0</v>
      </c>
      <c r="G8" s="15">
        <v>0.0</v>
      </c>
      <c r="H8" s="15">
        <f t="shared" si="2"/>
        <v>0</v>
      </c>
      <c r="I8" s="16">
        <v>125252.0</v>
      </c>
      <c r="J8" s="16">
        <v>0.0</v>
      </c>
      <c r="K8" s="17">
        <f t="shared" si="3"/>
        <v>0</v>
      </c>
      <c r="L8" s="18">
        <f t="shared" si="4"/>
        <v>311240</v>
      </c>
      <c r="M8" s="19">
        <f t="shared" si="10"/>
        <v>143166.5504</v>
      </c>
      <c r="N8" s="20">
        <f t="shared" si="5"/>
        <v>0.2869514218</v>
      </c>
      <c r="O8" s="21">
        <v>0.0</v>
      </c>
      <c r="P8" s="21">
        <v>0.0</v>
      </c>
      <c r="Q8" s="21">
        <v>0.0</v>
      </c>
      <c r="R8" s="21">
        <v>157000.0</v>
      </c>
      <c r="S8" s="52">
        <v>157000.0</v>
      </c>
      <c r="T8" s="21">
        <f t="shared" si="6"/>
        <v>314000</v>
      </c>
      <c r="U8" s="23">
        <f t="shared" si="7"/>
        <v>439252</v>
      </c>
      <c r="V8" s="23">
        <f t="shared" si="8"/>
        <v>2760</v>
      </c>
      <c r="W8" s="20">
        <f t="shared" si="9"/>
        <v>1.00632314</v>
      </c>
    </row>
    <row r="9" ht="14.25" customHeight="1">
      <c r="A9" s="11" t="s">
        <v>38</v>
      </c>
      <c r="B9" s="11" t="s">
        <v>39</v>
      </c>
      <c r="C9" s="12">
        <v>337451.0</v>
      </c>
      <c r="D9" s="13">
        <v>0.6342280588381257</v>
      </c>
      <c r="E9" s="14">
        <f t="shared" si="1"/>
        <v>214020.8927</v>
      </c>
      <c r="F9" s="15">
        <v>0.0</v>
      </c>
      <c r="G9" s="15">
        <v>258104.0</v>
      </c>
      <c r="H9" s="15">
        <f t="shared" si="2"/>
        <v>258104</v>
      </c>
      <c r="I9" s="15">
        <v>337451.0</v>
      </c>
      <c r="J9" s="15">
        <v>0.0</v>
      </c>
      <c r="K9" s="17">
        <f t="shared" si="3"/>
        <v>258104</v>
      </c>
      <c r="L9" s="18">
        <f t="shared" si="4"/>
        <v>0</v>
      </c>
      <c r="M9" s="19">
        <f t="shared" si="10"/>
        <v>214020.8927</v>
      </c>
      <c r="N9" s="20">
        <f t="shared" si="5"/>
        <v>1</v>
      </c>
      <c r="O9" s="21">
        <v>0.0</v>
      </c>
      <c r="P9" s="21">
        <v>0.0</v>
      </c>
      <c r="Q9" s="21">
        <v>0.0</v>
      </c>
      <c r="R9" s="21">
        <v>88000.0</v>
      </c>
      <c r="S9" s="52">
        <v>0.0</v>
      </c>
      <c r="T9" s="21">
        <f t="shared" si="6"/>
        <v>88000</v>
      </c>
      <c r="U9" s="23">
        <f t="shared" si="7"/>
        <v>683555</v>
      </c>
      <c r="V9" s="23">
        <f t="shared" si="8"/>
        <v>346104</v>
      </c>
      <c r="W9" s="20">
        <f t="shared" si="9"/>
        <v>2.025642241</v>
      </c>
    </row>
    <row r="10" ht="14.25" customHeight="1">
      <c r="A10" s="11" t="s">
        <v>40</v>
      </c>
      <c r="B10" s="11" t="s">
        <v>41</v>
      </c>
      <c r="C10" s="12">
        <v>261900.0</v>
      </c>
      <c r="D10" s="13">
        <v>0.8935280588381259</v>
      </c>
      <c r="E10" s="12">
        <f t="shared" si="1"/>
        <v>234014.9986</v>
      </c>
      <c r="F10" s="16">
        <v>0.0</v>
      </c>
      <c r="G10" s="16">
        <v>0.0</v>
      </c>
      <c r="H10" s="15">
        <f t="shared" si="2"/>
        <v>0</v>
      </c>
      <c r="I10" s="15">
        <v>0.0</v>
      </c>
      <c r="J10" s="16">
        <v>0.0</v>
      </c>
      <c r="K10" s="17">
        <f t="shared" si="3"/>
        <v>0</v>
      </c>
      <c r="L10" s="18">
        <f t="shared" si="4"/>
        <v>261900</v>
      </c>
      <c r="M10" s="19">
        <f t="shared" si="10"/>
        <v>0</v>
      </c>
      <c r="N10" s="20">
        <f t="shared" si="5"/>
        <v>0</v>
      </c>
      <c r="O10" s="21">
        <v>0.0</v>
      </c>
      <c r="P10" s="21">
        <v>0.0</v>
      </c>
      <c r="Q10" s="21">
        <v>0.0</v>
      </c>
      <c r="R10" s="21">
        <v>0.0</v>
      </c>
      <c r="S10" s="52">
        <v>0.0</v>
      </c>
      <c r="T10" s="21">
        <f t="shared" si="6"/>
        <v>0</v>
      </c>
      <c r="U10" s="23">
        <f t="shared" si="7"/>
        <v>0</v>
      </c>
      <c r="V10" s="23">
        <f t="shared" si="8"/>
        <v>-261900</v>
      </c>
      <c r="W10" s="20">
        <f t="shared" si="9"/>
        <v>0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str">
        <f t="shared" si="5"/>
        <v>#DIV/0!</v>
      </c>
      <c r="O11" s="21">
        <v>0.0</v>
      </c>
      <c r="P11" s="21">
        <v>0.0</v>
      </c>
      <c r="Q11" s="21">
        <v>0.0</v>
      </c>
      <c r="R11" s="21">
        <v>0.0</v>
      </c>
      <c r="S11" s="21">
        <v>0.0</v>
      </c>
      <c r="T11" s="21">
        <f t="shared" si="6"/>
        <v>0</v>
      </c>
      <c r="U11" s="23">
        <f t="shared" si="7"/>
        <v>0</v>
      </c>
      <c r="V11" s="23">
        <f t="shared" si="8"/>
        <v>0</v>
      </c>
      <c r="W11" s="20" t="str">
        <f t="shared" si="9"/>
        <v>#DIV/0!</v>
      </c>
    </row>
    <row r="12" ht="14.25" customHeight="1">
      <c r="A12" s="11" t="s">
        <v>44</v>
      </c>
      <c r="B12" s="11" t="s">
        <v>45</v>
      </c>
      <c r="C12" s="12">
        <v>34000.0</v>
      </c>
      <c r="D12" s="13">
        <v>3.97</v>
      </c>
      <c r="E12" s="14">
        <f t="shared" si="1"/>
        <v>134980</v>
      </c>
      <c r="F12" s="15">
        <v>33933.0</v>
      </c>
      <c r="G12" s="15">
        <v>0.0</v>
      </c>
      <c r="H12" s="15">
        <f t="shared" ref="H12:H19" si="11">F12+G12</f>
        <v>33933</v>
      </c>
      <c r="I12" s="15">
        <v>0.0</v>
      </c>
      <c r="J12" s="15">
        <v>0.0</v>
      </c>
      <c r="K12" s="17">
        <f t="shared" si="3"/>
        <v>33933</v>
      </c>
      <c r="L12" s="18">
        <f t="shared" si="4"/>
        <v>34000</v>
      </c>
      <c r="M12" s="19">
        <f t="shared" si="10"/>
        <v>0</v>
      </c>
      <c r="N12" s="20">
        <f t="shared" si="5"/>
        <v>0</v>
      </c>
      <c r="O12" s="21">
        <v>0.0</v>
      </c>
      <c r="P12" s="21">
        <v>0.0</v>
      </c>
      <c r="Q12" s="21">
        <v>0.0</v>
      </c>
      <c r="R12" s="21">
        <v>0.0</v>
      </c>
      <c r="S12" s="21">
        <v>0.0</v>
      </c>
      <c r="T12" s="21">
        <f t="shared" si="6"/>
        <v>0</v>
      </c>
      <c r="U12" s="23">
        <f t="shared" si="7"/>
        <v>33933</v>
      </c>
      <c r="V12" s="23">
        <f t="shared" si="8"/>
        <v>-67</v>
      </c>
      <c r="W12" s="20">
        <f t="shared" si="9"/>
        <v>0.9980294118</v>
      </c>
    </row>
    <row r="13" ht="14.25" customHeight="1">
      <c r="A13" s="26">
        <v>6.0000000032802E13</v>
      </c>
      <c r="B13" s="11" t="s">
        <v>46</v>
      </c>
      <c r="C13" s="12">
        <v>17950.0</v>
      </c>
      <c r="D13" s="13">
        <v>8.34</v>
      </c>
      <c r="E13" s="14">
        <f t="shared" si="1"/>
        <v>149703</v>
      </c>
      <c r="F13" s="15">
        <v>34974.0</v>
      </c>
      <c r="G13" s="15">
        <v>0.0</v>
      </c>
      <c r="H13" s="15">
        <f t="shared" si="11"/>
        <v>34974</v>
      </c>
      <c r="I13" s="15">
        <v>0.0</v>
      </c>
      <c r="J13" s="15">
        <v>0.0</v>
      </c>
      <c r="K13" s="17">
        <f t="shared" si="3"/>
        <v>34974</v>
      </c>
      <c r="L13" s="18">
        <f t="shared" si="4"/>
        <v>17950</v>
      </c>
      <c r="M13" s="19">
        <f t="shared" si="10"/>
        <v>0</v>
      </c>
      <c r="N13" s="20">
        <f t="shared" si="5"/>
        <v>0</v>
      </c>
      <c r="O13" s="21">
        <v>0.0</v>
      </c>
      <c r="P13" s="21">
        <v>0.0</v>
      </c>
      <c r="Q13" s="21">
        <v>0.0</v>
      </c>
      <c r="R13" s="21">
        <v>0.0</v>
      </c>
      <c r="S13" s="21">
        <v>0.0</v>
      </c>
      <c r="T13" s="21">
        <f t="shared" si="6"/>
        <v>0</v>
      </c>
      <c r="U13" s="23">
        <f t="shared" si="7"/>
        <v>34974</v>
      </c>
      <c r="V13" s="23">
        <f t="shared" si="8"/>
        <v>17024</v>
      </c>
      <c r="W13" s="20">
        <f t="shared" si="9"/>
        <v>1.948412256</v>
      </c>
    </row>
    <row r="14" ht="14.25" customHeight="1">
      <c r="A14" s="11" t="s">
        <v>47</v>
      </c>
      <c r="B14" s="11" t="s">
        <v>48</v>
      </c>
      <c r="C14" s="12">
        <v>33800.0</v>
      </c>
      <c r="D14" s="13">
        <v>7.3</v>
      </c>
      <c r="E14" s="14">
        <f t="shared" si="1"/>
        <v>246740</v>
      </c>
      <c r="F14" s="15">
        <v>32484.0</v>
      </c>
      <c r="G14" s="15">
        <v>0.0</v>
      </c>
      <c r="H14" s="15">
        <f t="shared" si="11"/>
        <v>32484</v>
      </c>
      <c r="I14" s="15">
        <v>0.0</v>
      </c>
      <c r="J14" s="15">
        <v>0.0</v>
      </c>
      <c r="K14" s="17">
        <f t="shared" si="3"/>
        <v>32484</v>
      </c>
      <c r="L14" s="18">
        <f t="shared" si="4"/>
        <v>33800</v>
      </c>
      <c r="M14" s="19">
        <f t="shared" si="10"/>
        <v>0</v>
      </c>
      <c r="N14" s="20">
        <f t="shared" si="5"/>
        <v>0</v>
      </c>
      <c r="O14" s="21">
        <v>0.0</v>
      </c>
      <c r="P14" s="21">
        <v>0.0</v>
      </c>
      <c r="Q14" s="21">
        <v>0.0</v>
      </c>
      <c r="R14" s="21">
        <v>0.0</v>
      </c>
      <c r="S14" s="21">
        <v>0.0</v>
      </c>
      <c r="T14" s="21">
        <f t="shared" si="6"/>
        <v>0</v>
      </c>
      <c r="U14" s="23">
        <f t="shared" si="7"/>
        <v>32484</v>
      </c>
      <c r="V14" s="23">
        <f t="shared" si="8"/>
        <v>-1316</v>
      </c>
      <c r="W14" s="20">
        <f t="shared" si="9"/>
        <v>0.9610650888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11"/>
        <v>0</v>
      </c>
      <c r="I15" s="29">
        <v>0.0</v>
      </c>
      <c r="J15" s="15">
        <v>0.0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str">
        <f t="shared" si="5"/>
        <v>#DIV/0!</v>
      </c>
      <c r="O15" s="21">
        <v>0.0</v>
      </c>
      <c r="P15" s="21">
        <v>0.0</v>
      </c>
      <c r="Q15" s="21">
        <v>0.0</v>
      </c>
      <c r="R15" s="21">
        <v>0.0</v>
      </c>
      <c r="S15" s="21">
        <v>0.0</v>
      </c>
      <c r="T15" s="21">
        <f t="shared" si="6"/>
        <v>0</v>
      </c>
      <c r="U15" s="23">
        <f t="shared" si="7"/>
        <v>0</v>
      </c>
      <c r="V15" s="23">
        <f t="shared" si="8"/>
        <v>0</v>
      </c>
      <c r="W15" s="20" t="str">
        <f t="shared" si="9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11"/>
        <v>0</v>
      </c>
      <c r="I16" s="29">
        <v>0.0</v>
      </c>
      <c r="J16" s="15">
        <v>0.0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str">
        <f t="shared" si="5"/>
        <v>#DIV/0!</v>
      </c>
      <c r="O16" s="21">
        <v>0.0</v>
      </c>
      <c r="P16" s="21">
        <v>0.0</v>
      </c>
      <c r="Q16" s="21">
        <v>0.0</v>
      </c>
      <c r="R16" s="21">
        <v>0.0</v>
      </c>
      <c r="S16" s="21">
        <v>0.0</v>
      </c>
      <c r="T16" s="21">
        <f t="shared" si="6"/>
        <v>0</v>
      </c>
      <c r="U16" s="23">
        <f t="shared" si="7"/>
        <v>0</v>
      </c>
      <c r="V16" s="23">
        <f t="shared" si="8"/>
        <v>0</v>
      </c>
      <c r="W16" s="20" t="str">
        <f t="shared" si="9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11"/>
        <v>0</v>
      </c>
      <c r="I17" s="29">
        <v>0.0</v>
      </c>
      <c r="J17" s="15">
        <v>0.0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str">
        <f t="shared" si="5"/>
        <v>#DIV/0!</v>
      </c>
      <c r="O17" s="21">
        <v>0.0</v>
      </c>
      <c r="P17" s="21">
        <v>0.0</v>
      </c>
      <c r="Q17" s="21">
        <v>0.0</v>
      </c>
      <c r="R17" s="21">
        <v>0.0</v>
      </c>
      <c r="S17" s="21">
        <v>0.0</v>
      </c>
      <c r="T17" s="21">
        <f t="shared" si="6"/>
        <v>0</v>
      </c>
      <c r="U17" s="23">
        <f t="shared" si="7"/>
        <v>0</v>
      </c>
      <c r="V17" s="23">
        <f t="shared" si="8"/>
        <v>0</v>
      </c>
      <c r="W17" s="20" t="str">
        <f t="shared" si="9"/>
        <v>#DIV/0!</v>
      </c>
    </row>
    <row r="18" ht="14.25" customHeight="1">
      <c r="A18" s="11" t="s">
        <v>55</v>
      </c>
      <c r="B18" s="11" t="s">
        <v>56</v>
      </c>
      <c r="C18" s="12">
        <v>495000.0</v>
      </c>
      <c r="D18" s="13">
        <v>1.16</v>
      </c>
      <c r="E18" s="12">
        <f t="shared" si="1"/>
        <v>574200</v>
      </c>
      <c r="F18" s="15">
        <v>974568.0</v>
      </c>
      <c r="G18" s="15">
        <v>0.0</v>
      </c>
      <c r="H18" s="15">
        <f t="shared" si="11"/>
        <v>974568</v>
      </c>
      <c r="I18" s="15">
        <v>100378.0</v>
      </c>
      <c r="J18" s="15">
        <v>0.0</v>
      </c>
      <c r="K18" s="17">
        <f t="shared" si="3"/>
        <v>974568</v>
      </c>
      <c r="L18" s="18">
        <f t="shared" si="4"/>
        <v>394622</v>
      </c>
      <c r="M18" s="19">
        <f t="shared" si="10"/>
        <v>116438.48</v>
      </c>
      <c r="N18" s="20">
        <f t="shared" si="5"/>
        <v>0.2027838384</v>
      </c>
      <c r="O18" s="21">
        <v>0.0</v>
      </c>
      <c r="P18" s="21">
        <v>0.0</v>
      </c>
      <c r="Q18" s="21">
        <v>0.0</v>
      </c>
      <c r="R18" s="21">
        <v>0.0</v>
      </c>
      <c r="S18" s="21">
        <v>0.0</v>
      </c>
      <c r="T18" s="21">
        <v>442000.0</v>
      </c>
      <c r="U18" s="23">
        <f t="shared" si="7"/>
        <v>1516946</v>
      </c>
      <c r="V18" s="23">
        <f t="shared" si="8"/>
        <v>1021946</v>
      </c>
      <c r="W18" s="20">
        <f t="shared" si="9"/>
        <v>3.064537374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11"/>
        <v>0</v>
      </c>
      <c r="I19" s="15">
        <v>0.0</v>
      </c>
      <c r="J19" s="15">
        <v>0.0</v>
      </c>
      <c r="K19" s="17">
        <f t="shared" si="3"/>
        <v>0</v>
      </c>
      <c r="L19" s="18">
        <f t="shared" si="4"/>
        <v>0</v>
      </c>
      <c r="M19" s="19">
        <f t="shared" si="10"/>
        <v>0</v>
      </c>
      <c r="N19" s="20" t="str">
        <f t="shared" si="5"/>
        <v>#DIV/0!</v>
      </c>
      <c r="O19" s="21">
        <v>0.0</v>
      </c>
      <c r="P19" s="21">
        <v>0.0</v>
      </c>
      <c r="Q19" s="21">
        <v>0.0</v>
      </c>
      <c r="R19" s="21">
        <v>0.0</v>
      </c>
      <c r="S19" s="21">
        <v>0.0</v>
      </c>
      <c r="T19" s="21">
        <f t="shared" ref="T19:T20" si="13">O19+P19+Q19+R19+S19</f>
        <v>0</v>
      </c>
      <c r="U19" s="23">
        <f t="shared" si="7"/>
        <v>0</v>
      </c>
      <c r="V19" s="23">
        <f t="shared" si="8"/>
        <v>0</v>
      </c>
      <c r="W19" s="20" t="str">
        <f t="shared" si="9"/>
        <v>#DIV/0!</v>
      </c>
    </row>
    <row r="20" ht="14.25" customHeight="1">
      <c r="A20" s="30" t="s">
        <v>59</v>
      </c>
      <c r="B20" s="30"/>
      <c r="C20" s="31">
        <f>SUM(C3:C19)</f>
        <v>2942964</v>
      </c>
      <c r="D20" s="32"/>
      <c r="E20" s="33">
        <f t="shared" ref="E20:M20" si="12">SUM(E3:E19)</f>
        <v>4845470.65</v>
      </c>
      <c r="F20" s="34">
        <f t="shared" si="12"/>
        <v>1075959</v>
      </c>
      <c r="G20" s="34">
        <f t="shared" si="12"/>
        <v>258104</v>
      </c>
      <c r="H20" s="34">
        <f t="shared" si="12"/>
        <v>1334063</v>
      </c>
      <c r="I20" s="45">
        <f t="shared" si="12"/>
        <v>965455</v>
      </c>
      <c r="J20" s="34">
        <f t="shared" si="12"/>
        <v>0</v>
      </c>
      <c r="K20" s="35">
        <f t="shared" si="12"/>
        <v>1334063</v>
      </c>
      <c r="L20" s="36">
        <f t="shared" si="12"/>
        <v>1977509</v>
      </c>
      <c r="M20" s="36">
        <f t="shared" si="12"/>
        <v>1440851.907</v>
      </c>
      <c r="N20" s="20">
        <f t="shared" si="5"/>
        <v>0.2973605685</v>
      </c>
      <c r="O20" s="21">
        <v>0.0</v>
      </c>
      <c r="P20" s="21">
        <v>0.0</v>
      </c>
      <c r="Q20" s="21">
        <v>0.0</v>
      </c>
      <c r="R20" s="21">
        <v>0.0</v>
      </c>
      <c r="S20" s="21">
        <v>0.0</v>
      </c>
      <c r="T20" s="21">
        <f t="shared" si="13"/>
        <v>0</v>
      </c>
      <c r="U20" s="23">
        <f t="shared" si="7"/>
        <v>2299518</v>
      </c>
      <c r="V20" s="37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N3:N20 W3:W19">
    <cfRule type="cellIs" dxfId="0" priority="1" operator="between">
      <formula>0.8</formula>
      <formula>1</formula>
    </cfRule>
  </conditionalFormatting>
  <conditionalFormatting sqref="N3:N20 W3:W19">
    <cfRule type="cellIs" dxfId="1" priority="2" operator="lessThan">
      <formula>0.8</formula>
    </cfRule>
  </conditionalFormatting>
  <conditionalFormatting sqref="N3:N20 W3:W19">
    <cfRule type="cellIs" dxfId="2" priority="3" operator="greaterThan">
      <formula>1</formula>
    </cfRule>
  </conditionalFormatting>
  <conditionalFormatting sqref="N13">
    <cfRule type="cellIs" dxfId="0" priority="4" operator="between">
      <formula>0.8</formula>
      <formula>1</formula>
    </cfRule>
  </conditionalFormatting>
  <conditionalFormatting sqref="N13">
    <cfRule type="cellIs" dxfId="1" priority="5" operator="lessThan">
      <formula>0.8</formula>
    </cfRule>
  </conditionalFormatting>
  <conditionalFormatting sqref="N13">
    <cfRule type="cellIs" dxfId="2" priority="6" operator="greaterThan">
      <formula>1</formula>
    </cfRule>
  </conditionalFormatting>
  <conditionalFormatting sqref="W13">
    <cfRule type="cellIs" dxfId="0" priority="7" operator="between">
      <formula>0.8</formula>
      <formula>1</formula>
    </cfRule>
  </conditionalFormatting>
  <conditionalFormatting sqref="W13">
    <cfRule type="cellIs" dxfId="1" priority="8" operator="lessThan">
      <formula>0.8</formula>
    </cfRule>
  </conditionalFormatting>
  <conditionalFormatting sqref="W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29"/>
    <col customWidth="1" min="11" max="11" width="18.43"/>
    <col customWidth="1" min="12" max="13" width="16.71"/>
    <col customWidth="1" min="14" max="14" width="18.0"/>
    <col customWidth="1" min="15" max="19" width="12.43"/>
    <col customWidth="1" min="20" max="20" width="14.71"/>
    <col customWidth="1" min="21" max="21" width="11.43"/>
    <col customWidth="1" min="22" max="22" width="12.43"/>
    <col customWidth="1" min="23" max="26" width="10.71"/>
  </cols>
  <sheetData>
    <row r="1" ht="14.25" customHeight="1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ht="14.25" customHeight="1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101</v>
      </c>
      <c r="L2" s="7" t="s">
        <v>14</v>
      </c>
      <c r="M2" s="7" t="s">
        <v>15</v>
      </c>
      <c r="N2" s="7" t="s">
        <v>16</v>
      </c>
      <c r="O2" s="8" t="s">
        <v>91</v>
      </c>
      <c r="P2" s="9" t="s">
        <v>78</v>
      </c>
      <c r="Q2" s="9" t="s">
        <v>79</v>
      </c>
      <c r="R2" s="9" t="s">
        <v>80</v>
      </c>
      <c r="S2" s="8" t="s">
        <v>92</v>
      </c>
      <c r="T2" s="5" t="s">
        <v>22</v>
      </c>
      <c r="U2" s="5" t="s">
        <v>23</v>
      </c>
      <c r="V2" s="5" t="s">
        <v>24</v>
      </c>
      <c r="W2" s="10" t="s">
        <v>25</v>
      </c>
    </row>
    <row r="3" ht="14.25" customHeight="1">
      <c r="A3" s="11" t="s">
        <v>26</v>
      </c>
      <c r="B3" s="11" t="s">
        <v>27</v>
      </c>
      <c r="C3" s="12">
        <v>239967.0</v>
      </c>
      <c r="D3" s="13">
        <v>2.892378058838126</v>
      </c>
      <c r="E3" s="14">
        <f t="shared" ref="E3:E19" si="1">C3*D3</f>
        <v>694075.2856</v>
      </c>
      <c r="F3" s="15">
        <v>0.0</v>
      </c>
      <c r="G3" s="15">
        <v>0.0</v>
      </c>
      <c r="H3" s="15">
        <f t="shared" ref="H3:H10" si="2">F3+G3</f>
        <v>0</v>
      </c>
      <c r="I3" s="16">
        <v>130350.0</v>
      </c>
      <c r="J3" s="15">
        <v>37507.0</v>
      </c>
      <c r="K3" s="17">
        <f t="shared" ref="K3:K19" si="3">H3+J3</f>
        <v>37507</v>
      </c>
      <c r="L3" s="18">
        <f t="shared" ref="L3:L19" si="4">C3-I3</f>
        <v>109617</v>
      </c>
      <c r="M3" s="19">
        <f>+I3*D3</f>
        <v>377021.48</v>
      </c>
      <c r="N3" s="20">
        <f t="shared" ref="N3:N20" si="5">M3/E3</f>
        <v>0.54319969</v>
      </c>
      <c r="O3" s="21">
        <v>0.0</v>
      </c>
      <c r="P3" s="21">
        <v>0.0</v>
      </c>
      <c r="Q3" s="21">
        <v>0.0</v>
      </c>
      <c r="R3" s="21">
        <v>74000.0</v>
      </c>
      <c r="S3" s="52">
        <v>185000.0</v>
      </c>
      <c r="T3" s="21">
        <f t="shared" ref="T3:T17" si="6">O3+P3+Q3+R3+S3</f>
        <v>259000</v>
      </c>
      <c r="U3" s="23">
        <f t="shared" ref="U3:U20" si="7">I3+K3+T3</f>
        <v>426857</v>
      </c>
      <c r="V3" s="23">
        <f t="shared" ref="V3:V19" si="8">U3-C3</f>
        <v>186890</v>
      </c>
      <c r="W3" s="20">
        <f t="shared" ref="W3:W19" si="9">U3/C3</f>
        <v>1.77881542</v>
      </c>
    </row>
    <row r="4" ht="14.25" customHeight="1">
      <c r="A4" s="11" t="s">
        <v>28</v>
      </c>
      <c r="B4" s="11" t="s">
        <v>29</v>
      </c>
      <c r="C4" s="12">
        <v>0.0</v>
      </c>
      <c r="D4" s="13">
        <v>1.56</v>
      </c>
      <c r="E4" s="14">
        <f t="shared" si="1"/>
        <v>0</v>
      </c>
      <c r="F4" s="15">
        <v>0.0</v>
      </c>
      <c r="G4" s="15">
        <v>0.0</v>
      </c>
      <c r="H4" s="15">
        <f t="shared" si="2"/>
        <v>0</v>
      </c>
      <c r="I4" s="15">
        <v>0.0</v>
      </c>
      <c r="J4" s="15">
        <v>0.0</v>
      </c>
      <c r="K4" s="17">
        <f t="shared" si="3"/>
        <v>0</v>
      </c>
      <c r="L4" s="18">
        <f t="shared" si="4"/>
        <v>0</v>
      </c>
      <c r="M4" s="19">
        <f>D4*I4</f>
        <v>0</v>
      </c>
      <c r="N4" s="20" t="str">
        <f t="shared" si="5"/>
        <v>#DIV/0!</v>
      </c>
      <c r="O4" s="21">
        <v>0.0</v>
      </c>
      <c r="P4" s="21">
        <v>0.0</v>
      </c>
      <c r="Q4" s="21">
        <v>0.0</v>
      </c>
      <c r="R4" s="21">
        <v>0.0</v>
      </c>
      <c r="S4" s="52">
        <v>0.0</v>
      </c>
      <c r="T4" s="21">
        <f t="shared" si="6"/>
        <v>0</v>
      </c>
      <c r="U4" s="23">
        <f t="shared" si="7"/>
        <v>0</v>
      </c>
      <c r="V4" s="23">
        <f t="shared" si="8"/>
        <v>0</v>
      </c>
      <c r="W4" s="20" t="str">
        <f t="shared" si="9"/>
        <v>#DIV/0!</v>
      </c>
    </row>
    <row r="5" ht="14.25" customHeight="1">
      <c r="A5" s="11" t="s">
        <v>30</v>
      </c>
      <c r="B5" s="11" t="s">
        <v>31</v>
      </c>
      <c r="C5" s="12">
        <v>232800.0</v>
      </c>
      <c r="D5" s="13">
        <v>1.06</v>
      </c>
      <c r="E5" s="14">
        <f t="shared" si="1"/>
        <v>246768</v>
      </c>
      <c r="F5" s="15">
        <v>0.0</v>
      </c>
      <c r="G5" s="15">
        <v>0.0</v>
      </c>
      <c r="H5" s="15">
        <f t="shared" si="2"/>
        <v>0</v>
      </c>
      <c r="I5" s="15">
        <v>0.0</v>
      </c>
      <c r="J5" s="15">
        <v>0.0</v>
      </c>
      <c r="K5" s="17">
        <f t="shared" si="3"/>
        <v>0</v>
      </c>
      <c r="L5" s="18">
        <f t="shared" si="4"/>
        <v>232800</v>
      </c>
      <c r="M5" s="19">
        <f t="shared" ref="M5:M19" si="10">+I5*D5</f>
        <v>0</v>
      </c>
      <c r="N5" s="20">
        <f t="shared" si="5"/>
        <v>0</v>
      </c>
      <c r="O5" s="21">
        <v>0.0</v>
      </c>
      <c r="P5" s="21">
        <v>0.0</v>
      </c>
      <c r="Q5" s="21">
        <v>0.0</v>
      </c>
      <c r="R5" s="21">
        <v>0.0</v>
      </c>
      <c r="S5" s="52">
        <v>312000.0</v>
      </c>
      <c r="T5" s="21">
        <f t="shared" si="6"/>
        <v>312000</v>
      </c>
      <c r="U5" s="23">
        <f t="shared" si="7"/>
        <v>312000</v>
      </c>
      <c r="V5" s="23">
        <f t="shared" si="8"/>
        <v>79200</v>
      </c>
      <c r="W5" s="20">
        <f t="shared" si="9"/>
        <v>1.340206186</v>
      </c>
    </row>
    <row r="6" ht="14.25" customHeight="1">
      <c r="A6" s="11" t="s">
        <v>32</v>
      </c>
      <c r="B6" s="11" t="s">
        <v>33</v>
      </c>
      <c r="C6" s="12">
        <v>853604.0</v>
      </c>
      <c r="D6" s="13">
        <v>2.1696780588381257</v>
      </c>
      <c r="E6" s="12">
        <f t="shared" si="1"/>
        <v>1852045.87</v>
      </c>
      <c r="F6" s="15">
        <v>0.0</v>
      </c>
      <c r="G6" s="15">
        <v>0.0</v>
      </c>
      <c r="H6" s="15">
        <f t="shared" si="2"/>
        <v>0</v>
      </c>
      <c r="I6" s="15">
        <v>272024.0</v>
      </c>
      <c r="J6" s="15">
        <v>114636.0</v>
      </c>
      <c r="K6" s="17">
        <f t="shared" si="3"/>
        <v>114636</v>
      </c>
      <c r="L6" s="18">
        <f t="shared" si="4"/>
        <v>581580</v>
      </c>
      <c r="M6" s="19">
        <f t="shared" si="10"/>
        <v>590204.5043</v>
      </c>
      <c r="N6" s="20">
        <f t="shared" si="5"/>
        <v>0.3186770446</v>
      </c>
      <c r="O6" s="21">
        <v>0.0</v>
      </c>
      <c r="P6" s="21">
        <v>0.0</v>
      </c>
      <c r="Q6" s="21">
        <v>0.0</v>
      </c>
      <c r="R6" s="21">
        <v>233000.0</v>
      </c>
      <c r="S6" s="24">
        <v>234000.0</v>
      </c>
      <c r="T6" s="21">
        <f t="shared" si="6"/>
        <v>467000</v>
      </c>
      <c r="U6" s="23">
        <f t="shared" si="7"/>
        <v>853660</v>
      </c>
      <c r="V6" s="23">
        <f t="shared" si="8"/>
        <v>56</v>
      </c>
      <c r="W6" s="20">
        <f t="shared" si="9"/>
        <v>1.000065604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str">
        <f t="shared" si="5"/>
        <v>#DIV/0!</v>
      </c>
      <c r="O7" s="21">
        <v>0.0</v>
      </c>
      <c r="P7" s="21">
        <v>0.0</v>
      </c>
      <c r="Q7" s="21">
        <v>0.0</v>
      </c>
      <c r="R7" s="21">
        <v>0.0</v>
      </c>
      <c r="S7" s="52">
        <v>0.0</v>
      </c>
      <c r="T7" s="21">
        <f t="shared" si="6"/>
        <v>0</v>
      </c>
      <c r="U7" s="23">
        <f t="shared" si="7"/>
        <v>0</v>
      </c>
      <c r="V7" s="23">
        <f t="shared" si="8"/>
        <v>0</v>
      </c>
      <c r="W7" s="20" t="str">
        <f t="shared" si="9"/>
        <v>#DIV/0!</v>
      </c>
    </row>
    <row r="8" ht="14.25" customHeight="1">
      <c r="A8" s="11" t="s">
        <v>36</v>
      </c>
      <c r="B8" s="11" t="s">
        <v>37</v>
      </c>
      <c r="C8" s="12">
        <v>436492.0</v>
      </c>
      <c r="D8" s="13">
        <v>1.1430280588381259</v>
      </c>
      <c r="E8" s="14">
        <f t="shared" si="1"/>
        <v>498922.6035</v>
      </c>
      <c r="F8" s="15">
        <v>0.0</v>
      </c>
      <c r="G8" s="15">
        <v>0.0</v>
      </c>
      <c r="H8" s="15">
        <f t="shared" si="2"/>
        <v>0</v>
      </c>
      <c r="I8" s="16">
        <v>125252.0</v>
      </c>
      <c r="J8" s="16">
        <v>0.0</v>
      </c>
      <c r="K8" s="17">
        <f t="shared" si="3"/>
        <v>0</v>
      </c>
      <c r="L8" s="18">
        <f t="shared" si="4"/>
        <v>311240</v>
      </c>
      <c r="M8" s="19">
        <f t="shared" si="10"/>
        <v>143166.5504</v>
      </c>
      <c r="N8" s="20">
        <f t="shared" si="5"/>
        <v>0.2869514218</v>
      </c>
      <c r="O8" s="21">
        <v>0.0</v>
      </c>
      <c r="P8" s="21">
        <v>0.0</v>
      </c>
      <c r="Q8" s="21">
        <v>0.0</v>
      </c>
      <c r="R8" s="21">
        <v>157000.0</v>
      </c>
      <c r="S8" s="52">
        <v>157000.0</v>
      </c>
      <c r="T8" s="21">
        <f t="shared" si="6"/>
        <v>314000</v>
      </c>
      <c r="U8" s="23">
        <f t="shared" si="7"/>
        <v>439252</v>
      </c>
      <c r="V8" s="23">
        <f t="shared" si="8"/>
        <v>2760</v>
      </c>
      <c r="W8" s="20">
        <f t="shared" si="9"/>
        <v>1.00632314</v>
      </c>
    </row>
    <row r="9" ht="14.25" customHeight="1">
      <c r="A9" s="11" t="s">
        <v>38</v>
      </c>
      <c r="B9" s="11" t="s">
        <v>39</v>
      </c>
      <c r="C9" s="12">
        <v>337451.0</v>
      </c>
      <c r="D9" s="13">
        <v>0.6342280588381257</v>
      </c>
      <c r="E9" s="14">
        <f t="shared" si="1"/>
        <v>214020.8927</v>
      </c>
      <c r="F9" s="15">
        <v>88211.0</v>
      </c>
      <c r="G9" s="15">
        <v>258104.0</v>
      </c>
      <c r="H9" s="15">
        <f t="shared" si="2"/>
        <v>346315</v>
      </c>
      <c r="I9" s="15">
        <v>337451.0</v>
      </c>
      <c r="J9" s="15">
        <v>0.0</v>
      </c>
      <c r="K9" s="17">
        <f t="shared" si="3"/>
        <v>346315</v>
      </c>
      <c r="L9" s="18">
        <f t="shared" si="4"/>
        <v>0</v>
      </c>
      <c r="M9" s="19">
        <f t="shared" si="10"/>
        <v>214020.8927</v>
      </c>
      <c r="N9" s="20">
        <f t="shared" si="5"/>
        <v>1</v>
      </c>
      <c r="O9" s="21">
        <v>0.0</v>
      </c>
      <c r="P9" s="21">
        <v>0.0</v>
      </c>
      <c r="Q9" s="21">
        <v>0.0</v>
      </c>
      <c r="R9" s="21">
        <v>0.0</v>
      </c>
      <c r="S9" s="52">
        <v>0.0</v>
      </c>
      <c r="T9" s="21">
        <f t="shared" si="6"/>
        <v>0</v>
      </c>
      <c r="U9" s="23">
        <f t="shared" si="7"/>
        <v>683766</v>
      </c>
      <c r="V9" s="23">
        <f t="shared" si="8"/>
        <v>346315</v>
      </c>
      <c r="W9" s="20">
        <f t="shared" si="9"/>
        <v>2.026267517</v>
      </c>
    </row>
    <row r="10" ht="14.25" customHeight="1">
      <c r="A10" s="11" t="s">
        <v>40</v>
      </c>
      <c r="B10" s="11" t="s">
        <v>41</v>
      </c>
      <c r="C10" s="12">
        <v>261900.0</v>
      </c>
      <c r="D10" s="13">
        <v>0.8935280588381259</v>
      </c>
      <c r="E10" s="12">
        <f t="shared" si="1"/>
        <v>234014.9986</v>
      </c>
      <c r="F10" s="16">
        <v>0.0</v>
      </c>
      <c r="G10" s="16">
        <v>0.0</v>
      </c>
      <c r="H10" s="15">
        <f t="shared" si="2"/>
        <v>0</v>
      </c>
      <c r="I10" s="15">
        <v>0.0</v>
      </c>
      <c r="J10" s="16">
        <v>0.0</v>
      </c>
      <c r="K10" s="17">
        <f t="shared" si="3"/>
        <v>0</v>
      </c>
      <c r="L10" s="18">
        <f t="shared" si="4"/>
        <v>261900</v>
      </c>
      <c r="M10" s="19">
        <f t="shared" si="10"/>
        <v>0</v>
      </c>
      <c r="N10" s="20">
        <f t="shared" si="5"/>
        <v>0</v>
      </c>
      <c r="O10" s="21">
        <v>0.0</v>
      </c>
      <c r="P10" s="21">
        <v>0.0</v>
      </c>
      <c r="Q10" s="21">
        <v>0.0</v>
      </c>
      <c r="R10" s="21">
        <v>0.0</v>
      </c>
      <c r="S10" s="52">
        <v>0.0</v>
      </c>
      <c r="T10" s="21">
        <f t="shared" si="6"/>
        <v>0</v>
      </c>
      <c r="U10" s="23">
        <f t="shared" si="7"/>
        <v>0</v>
      </c>
      <c r="V10" s="23">
        <f t="shared" si="8"/>
        <v>-261900</v>
      </c>
      <c r="W10" s="20">
        <f t="shared" si="9"/>
        <v>0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str">
        <f t="shared" si="5"/>
        <v>#DIV/0!</v>
      </c>
      <c r="O11" s="21">
        <v>0.0</v>
      </c>
      <c r="P11" s="21">
        <v>0.0</v>
      </c>
      <c r="Q11" s="21">
        <v>0.0</v>
      </c>
      <c r="R11" s="21">
        <v>0.0</v>
      </c>
      <c r="S11" s="21">
        <v>0.0</v>
      </c>
      <c r="T11" s="21">
        <f t="shared" si="6"/>
        <v>0</v>
      </c>
      <c r="U11" s="23">
        <f t="shared" si="7"/>
        <v>0</v>
      </c>
      <c r="V11" s="23">
        <f t="shared" si="8"/>
        <v>0</v>
      </c>
      <c r="W11" s="20" t="str">
        <f t="shared" si="9"/>
        <v>#DIV/0!</v>
      </c>
    </row>
    <row r="12" ht="14.25" customHeight="1">
      <c r="A12" s="11" t="s">
        <v>44</v>
      </c>
      <c r="B12" s="11" t="s">
        <v>45</v>
      </c>
      <c r="C12" s="12">
        <v>34000.0</v>
      </c>
      <c r="D12" s="13">
        <v>3.97</v>
      </c>
      <c r="E12" s="14">
        <f t="shared" si="1"/>
        <v>134980</v>
      </c>
      <c r="F12" s="15">
        <v>33933.0</v>
      </c>
      <c r="G12" s="15">
        <v>0.0</v>
      </c>
      <c r="H12" s="15">
        <f t="shared" ref="H12:H19" si="11">F12+G12</f>
        <v>33933</v>
      </c>
      <c r="I12" s="15">
        <v>0.0</v>
      </c>
      <c r="J12" s="15">
        <v>0.0</v>
      </c>
      <c r="K12" s="17">
        <f t="shared" si="3"/>
        <v>33933</v>
      </c>
      <c r="L12" s="18">
        <f t="shared" si="4"/>
        <v>34000</v>
      </c>
      <c r="M12" s="19">
        <f t="shared" si="10"/>
        <v>0</v>
      </c>
      <c r="N12" s="20">
        <f t="shared" si="5"/>
        <v>0</v>
      </c>
      <c r="O12" s="21">
        <v>0.0</v>
      </c>
      <c r="P12" s="21">
        <v>0.0</v>
      </c>
      <c r="Q12" s="21">
        <v>0.0</v>
      </c>
      <c r="R12" s="21">
        <v>0.0</v>
      </c>
      <c r="S12" s="21">
        <v>0.0</v>
      </c>
      <c r="T12" s="21">
        <f t="shared" si="6"/>
        <v>0</v>
      </c>
      <c r="U12" s="23">
        <f t="shared" si="7"/>
        <v>33933</v>
      </c>
      <c r="V12" s="23">
        <f t="shared" si="8"/>
        <v>-67</v>
      </c>
      <c r="W12" s="20">
        <f t="shared" si="9"/>
        <v>0.9980294118</v>
      </c>
    </row>
    <row r="13" ht="14.25" customHeight="1">
      <c r="A13" s="26">
        <v>6.0000000032802E13</v>
      </c>
      <c r="B13" s="11" t="s">
        <v>46</v>
      </c>
      <c r="C13" s="12">
        <v>17950.0</v>
      </c>
      <c r="D13" s="13">
        <v>8.34</v>
      </c>
      <c r="E13" s="14">
        <f t="shared" si="1"/>
        <v>149703</v>
      </c>
      <c r="F13" s="15">
        <v>34974.0</v>
      </c>
      <c r="G13" s="15">
        <v>0.0</v>
      </c>
      <c r="H13" s="15">
        <f t="shared" si="11"/>
        <v>34974</v>
      </c>
      <c r="I13" s="15">
        <v>0.0</v>
      </c>
      <c r="J13" s="15">
        <v>0.0</v>
      </c>
      <c r="K13" s="17">
        <f t="shared" si="3"/>
        <v>34974</v>
      </c>
      <c r="L13" s="18">
        <f t="shared" si="4"/>
        <v>17950</v>
      </c>
      <c r="M13" s="19">
        <f t="shared" si="10"/>
        <v>0</v>
      </c>
      <c r="N13" s="20">
        <f t="shared" si="5"/>
        <v>0</v>
      </c>
      <c r="O13" s="21">
        <v>0.0</v>
      </c>
      <c r="P13" s="21">
        <v>0.0</v>
      </c>
      <c r="Q13" s="21">
        <v>0.0</v>
      </c>
      <c r="R13" s="21">
        <v>0.0</v>
      </c>
      <c r="S13" s="21">
        <v>0.0</v>
      </c>
      <c r="T13" s="21">
        <f t="shared" si="6"/>
        <v>0</v>
      </c>
      <c r="U13" s="23">
        <f t="shared" si="7"/>
        <v>34974</v>
      </c>
      <c r="V13" s="23">
        <f t="shared" si="8"/>
        <v>17024</v>
      </c>
      <c r="W13" s="20">
        <f t="shared" si="9"/>
        <v>1.948412256</v>
      </c>
    </row>
    <row r="14" ht="14.25" customHeight="1">
      <c r="A14" s="11" t="s">
        <v>47</v>
      </c>
      <c r="B14" s="11" t="s">
        <v>48</v>
      </c>
      <c r="C14" s="12">
        <v>33800.0</v>
      </c>
      <c r="D14" s="13">
        <v>7.3</v>
      </c>
      <c r="E14" s="14">
        <f t="shared" si="1"/>
        <v>246740</v>
      </c>
      <c r="F14" s="15">
        <v>32484.0</v>
      </c>
      <c r="G14" s="15">
        <v>0.0</v>
      </c>
      <c r="H14" s="15">
        <f t="shared" si="11"/>
        <v>32484</v>
      </c>
      <c r="I14" s="15">
        <v>0.0</v>
      </c>
      <c r="J14" s="15">
        <v>0.0</v>
      </c>
      <c r="K14" s="17">
        <f t="shared" si="3"/>
        <v>32484</v>
      </c>
      <c r="L14" s="18">
        <f t="shared" si="4"/>
        <v>33800</v>
      </c>
      <c r="M14" s="19">
        <f t="shared" si="10"/>
        <v>0</v>
      </c>
      <c r="N14" s="20">
        <f t="shared" si="5"/>
        <v>0</v>
      </c>
      <c r="O14" s="21">
        <v>0.0</v>
      </c>
      <c r="P14" s="21">
        <v>0.0</v>
      </c>
      <c r="Q14" s="21">
        <v>0.0</v>
      </c>
      <c r="R14" s="21">
        <v>0.0</v>
      </c>
      <c r="S14" s="21">
        <v>0.0</v>
      </c>
      <c r="T14" s="21">
        <f t="shared" si="6"/>
        <v>0</v>
      </c>
      <c r="U14" s="23">
        <f t="shared" si="7"/>
        <v>32484</v>
      </c>
      <c r="V14" s="23">
        <f t="shared" si="8"/>
        <v>-1316</v>
      </c>
      <c r="W14" s="20">
        <f t="shared" si="9"/>
        <v>0.9610650888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11"/>
        <v>0</v>
      </c>
      <c r="I15" s="29">
        <v>0.0</v>
      </c>
      <c r="J15" s="15">
        <v>0.0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str">
        <f t="shared" si="5"/>
        <v>#DIV/0!</v>
      </c>
      <c r="O15" s="21">
        <v>0.0</v>
      </c>
      <c r="P15" s="21">
        <v>0.0</v>
      </c>
      <c r="Q15" s="21">
        <v>0.0</v>
      </c>
      <c r="R15" s="21">
        <v>0.0</v>
      </c>
      <c r="S15" s="21">
        <v>0.0</v>
      </c>
      <c r="T15" s="21">
        <f t="shared" si="6"/>
        <v>0</v>
      </c>
      <c r="U15" s="23">
        <f t="shared" si="7"/>
        <v>0</v>
      </c>
      <c r="V15" s="23">
        <f t="shared" si="8"/>
        <v>0</v>
      </c>
      <c r="W15" s="20" t="str">
        <f t="shared" si="9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11"/>
        <v>0</v>
      </c>
      <c r="I16" s="29">
        <v>0.0</v>
      </c>
      <c r="J16" s="15">
        <v>0.0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str">
        <f t="shared" si="5"/>
        <v>#DIV/0!</v>
      </c>
      <c r="O16" s="21">
        <v>0.0</v>
      </c>
      <c r="P16" s="21">
        <v>0.0</v>
      </c>
      <c r="Q16" s="21">
        <v>0.0</v>
      </c>
      <c r="R16" s="21">
        <v>0.0</v>
      </c>
      <c r="S16" s="21">
        <v>0.0</v>
      </c>
      <c r="T16" s="21">
        <f t="shared" si="6"/>
        <v>0</v>
      </c>
      <c r="U16" s="23">
        <f t="shared" si="7"/>
        <v>0</v>
      </c>
      <c r="V16" s="23">
        <f t="shared" si="8"/>
        <v>0</v>
      </c>
      <c r="W16" s="20" t="str">
        <f t="shared" si="9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11"/>
        <v>0</v>
      </c>
      <c r="I17" s="29">
        <v>0.0</v>
      </c>
      <c r="J17" s="15">
        <v>0.0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str">
        <f t="shared" si="5"/>
        <v>#DIV/0!</v>
      </c>
      <c r="O17" s="21">
        <v>0.0</v>
      </c>
      <c r="P17" s="21">
        <v>0.0</v>
      </c>
      <c r="Q17" s="21">
        <v>0.0</v>
      </c>
      <c r="R17" s="21">
        <v>0.0</v>
      </c>
      <c r="S17" s="21">
        <v>0.0</v>
      </c>
      <c r="T17" s="21">
        <f t="shared" si="6"/>
        <v>0</v>
      </c>
      <c r="U17" s="23">
        <f t="shared" si="7"/>
        <v>0</v>
      </c>
      <c r="V17" s="23">
        <f t="shared" si="8"/>
        <v>0</v>
      </c>
      <c r="W17" s="20" t="str">
        <f t="shared" si="9"/>
        <v>#DIV/0!</v>
      </c>
    </row>
    <row r="18" ht="14.25" customHeight="1">
      <c r="A18" s="11" t="s">
        <v>55</v>
      </c>
      <c r="B18" s="11" t="s">
        <v>56</v>
      </c>
      <c r="C18" s="12">
        <v>495000.0</v>
      </c>
      <c r="D18" s="13">
        <v>1.16</v>
      </c>
      <c r="E18" s="12">
        <f t="shared" si="1"/>
        <v>574200</v>
      </c>
      <c r="F18" s="15">
        <v>974568.0</v>
      </c>
      <c r="G18" s="15">
        <v>0.0</v>
      </c>
      <c r="H18" s="15">
        <f t="shared" si="11"/>
        <v>974568</v>
      </c>
      <c r="I18" s="15">
        <v>100378.0</v>
      </c>
      <c r="J18" s="15">
        <v>0.0</v>
      </c>
      <c r="K18" s="17">
        <f t="shared" si="3"/>
        <v>974568</v>
      </c>
      <c r="L18" s="18">
        <f t="shared" si="4"/>
        <v>394622</v>
      </c>
      <c r="M18" s="19">
        <f t="shared" si="10"/>
        <v>116438.48</v>
      </c>
      <c r="N18" s="20">
        <f t="shared" si="5"/>
        <v>0.2027838384</v>
      </c>
      <c r="O18" s="21">
        <v>0.0</v>
      </c>
      <c r="P18" s="21">
        <v>0.0</v>
      </c>
      <c r="Q18" s="21">
        <v>0.0</v>
      </c>
      <c r="R18" s="21">
        <v>0.0</v>
      </c>
      <c r="S18" s="21">
        <v>0.0</v>
      </c>
      <c r="T18" s="21">
        <v>442000.0</v>
      </c>
      <c r="U18" s="23">
        <f t="shared" si="7"/>
        <v>1516946</v>
      </c>
      <c r="V18" s="23">
        <f t="shared" si="8"/>
        <v>1021946</v>
      </c>
      <c r="W18" s="20">
        <f t="shared" si="9"/>
        <v>3.064537374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11"/>
        <v>0</v>
      </c>
      <c r="I19" s="15">
        <v>0.0</v>
      </c>
      <c r="J19" s="15">
        <v>0.0</v>
      </c>
      <c r="K19" s="17">
        <f t="shared" si="3"/>
        <v>0</v>
      </c>
      <c r="L19" s="18">
        <f t="shared" si="4"/>
        <v>0</v>
      </c>
      <c r="M19" s="19">
        <f t="shared" si="10"/>
        <v>0</v>
      </c>
      <c r="N19" s="20" t="str">
        <f t="shared" si="5"/>
        <v>#DIV/0!</v>
      </c>
      <c r="O19" s="21">
        <v>0.0</v>
      </c>
      <c r="P19" s="21">
        <v>0.0</v>
      </c>
      <c r="Q19" s="21">
        <v>0.0</v>
      </c>
      <c r="R19" s="21">
        <v>0.0</v>
      </c>
      <c r="S19" s="21">
        <v>0.0</v>
      </c>
      <c r="T19" s="21">
        <f t="shared" ref="T19:T20" si="13">O19+P19+Q19+R19+S19</f>
        <v>0</v>
      </c>
      <c r="U19" s="23">
        <f t="shared" si="7"/>
        <v>0</v>
      </c>
      <c r="V19" s="23">
        <f t="shared" si="8"/>
        <v>0</v>
      </c>
      <c r="W19" s="20" t="str">
        <f t="shared" si="9"/>
        <v>#DIV/0!</v>
      </c>
    </row>
    <row r="20" ht="14.25" customHeight="1">
      <c r="A20" s="30" t="s">
        <v>59</v>
      </c>
      <c r="B20" s="30"/>
      <c r="C20" s="31">
        <f>SUM(C3:C19)</f>
        <v>2942964</v>
      </c>
      <c r="D20" s="32"/>
      <c r="E20" s="33">
        <f t="shared" ref="E20:M20" si="12">SUM(E3:E19)</f>
        <v>4845470.65</v>
      </c>
      <c r="F20" s="34">
        <f t="shared" si="12"/>
        <v>1164170</v>
      </c>
      <c r="G20" s="34">
        <f t="shared" si="12"/>
        <v>258104</v>
      </c>
      <c r="H20" s="34">
        <f t="shared" si="12"/>
        <v>1422274</v>
      </c>
      <c r="I20" s="45">
        <f t="shared" si="12"/>
        <v>965455</v>
      </c>
      <c r="J20" s="34">
        <f t="shared" si="12"/>
        <v>152143</v>
      </c>
      <c r="K20" s="35">
        <f t="shared" si="12"/>
        <v>1574417</v>
      </c>
      <c r="L20" s="36">
        <f t="shared" si="12"/>
        <v>1977509</v>
      </c>
      <c r="M20" s="36">
        <f t="shared" si="12"/>
        <v>1440851.907</v>
      </c>
      <c r="N20" s="20">
        <f t="shared" si="5"/>
        <v>0.2973605685</v>
      </c>
      <c r="O20" s="21">
        <v>0.0</v>
      </c>
      <c r="P20" s="21">
        <v>0.0</v>
      </c>
      <c r="Q20" s="21">
        <v>0.0</v>
      </c>
      <c r="R20" s="21">
        <v>0.0</v>
      </c>
      <c r="S20" s="21">
        <v>0.0</v>
      </c>
      <c r="T20" s="21">
        <f t="shared" si="13"/>
        <v>0</v>
      </c>
      <c r="U20" s="23">
        <f t="shared" si="7"/>
        <v>2539872</v>
      </c>
      <c r="V20" s="37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N3:N20 W3:W19">
    <cfRule type="cellIs" dxfId="0" priority="1" operator="between">
      <formula>0.8</formula>
      <formula>1</formula>
    </cfRule>
  </conditionalFormatting>
  <conditionalFormatting sqref="N3:N20 W3:W19">
    <cfRule type="cellIs" dxfId="1" priority="2" operator="lessThan">
      <formula>0.8</formula>
    </cfRule>
  </conditionalFormatting>
  <conditionalFormatting sqref="N3:N20 W3:W19">
    <cfRule type="cellIs" dxfId="2" priority="3" operator="greaterThan">
      <formula>1</formula>
    </cfRule>
  </conditionalFormatting>
  <conditionalFormatting sqref="N13">
    <cfRule type="cellIs" dxfId="0" priority="4" operator="between">
      <formula>0.8</formula>
      <formula>1</formula>
    </cfRule>
  </conditionalFormatting>
  <conditionalFormatting sqref="N13">
    <cfRule type="cellIs" dxfId="1" priority="5" operator="lessThan">
      <formula>0.8</formula>
    </cfRule>
  </conditionalFormatting>
  <conditionalFormatting sqref="N13">
    <cfRule type="cellIs" dxfId="2" priority="6" operator="greaterThan">
      <formula>1</formula>
    </cfRule>
  </conditionalFormatting>
  <conditionalFormatting sqref="W13">
    <cfRule type="cellIs" dxfId="0" priority="7" operator="between">
      <formula>0.8</formula>
      <formula>1</formula>
    </cfRule>
  </conditionalFormatting>
  <conditionalFormatting sqref="W13">
    <cfRule type="cellIs" dxfId="1" priority="8" operator="lessThan">
      <formula>0.8</formula>
    </cfRule>
  </conditionalFormatting>
  <conditionalFormatting sqref="W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hidden="1" min="4" max="4" width="9.86" outlineLevel="1"/>
    <col collapsed="1" customWidth="1" min="5" max="5" width="22.0"/>
    <col customWidth="1" min="6" max="7" width="15.71"/>
    <col customWidth="1" min="8" max="8" width="17.43"/>
    <col customWidth="1" min="9" max="9" width="18.43"/>
    <col customWidth="1" min="10" max="11" width="16.71"/>
    <col customWidth="1" min="12" max="12" width="18.0"/>
    <col customWidth="1" min="13" max="17" width="12.43"/>
    <col customWidth="1" min="18" max="18" width="14.71"/>
    <col customWidth="1" min="19" max="19" width="11.43"/>
    <col customWidth="1" min="20" max="20" width="12.43"/>
    <col customWidth="1" min="21" max="26" width="10.71"/>
  </cols>
  <sheetData>
    <row r="1" ht="14.25" customHeight="1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ht="14.25" customHeight="1">
      <c r="A2" s="4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61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ht="14.25" customHeight="1">
      <c r="A3" s="11" t="s">
        <v>26</v>
      </c>
      <c r="B3" s="11" t="s">
        <v>27</v>
      </c>
      <c r="C3" s="12">
        <v>396771.0</v>
      </c>
      <c r="D3" s="13">
        <v>2.892378058838126</v>
      </c>
      <c r="E3" s="14">
        <f t="shared" ref="E3:E19" si="1">C3*D3</f>
        <v>1147611.735</v>
      </c>
      <c r="F3" s="15">
        <v>0.0</v>
      </c>
      <c r="G3" s="16">
        <v>230364.0</v>
      </c>
      <c r="H3" s="15">
        <v>0.0</v>
      </c>
      <c r="I3" s="17">
        <f t="shared" ref="I3:I19" si="2">F3+H3</f>
        <v>0</v>
      </c>
      <c r="J3" s="18">
        <f t="shared" ref="J3:J19" si="3">C3-G3</f>
        <v>166407</v>
      </c>
      <c r="K3" s="19">
        <f>+G3*D3</f>
        <v>666299.7791</v>
      </c>
      <c r="L3" s="20">
        <f t="shared" ref="L3:L20" si="4">K3/E3</f>
        <v>0.5805968682</v>
      </c>
      <c r="M3" s="21">
        <v>0.0</v>
      </c>
      <c r="N3" s="21">
        <v>0.0</v>
      </c>
      <c r="O3" s="21">
        <v>111000.0</v>
      </c>
      <c r="P3" s="21">
        <v>129000.0</v>
      </c>
      <c r="Q3" s="22">
        <v>74000.0</v>
      </c>
      <c r="R3" s="21">
        <f t="shared" ref="R3:R20" si="5">M3+N3+O3+P3+Q3</f>
        <v>314000</v>
      </c>
      <c r="S3" s="23">
        <f t="shared" ref="S3:S20" si="6">G3+I3+R3</f>
        <v>544364</v>
      </c>
      <c r="T3" s="23">
        <f t="shared" ref="T3:T19" si="7">S3-C3</f>
        <v>147593</v>
      </c>
      <c r="U3" s="20">
        <f t="shared" ref="U3:U19" si="8">S3/C3</f>
        <v>1.371985352</v>
      </c>
    </row>
    <row r="4" ht="14.25" customHeight="1">
      <c r="A4" s="11" t="s">
        <v>28</v>
      </c>
      <c r="B4" s="11" t="s">
        <v>29</v>
      </c>
      <c r="C4" s="12">
        <v>35386.0</v>
      </c>
      <c r="D4" s="13">
        <v>1.55492805883813</v>
      </c>
      <c r="E4" s="14">
        <f t="shared" si="1"/>
        <v>55022.68429</v>
      </c>
      <c r="F4" s="15">
        <v>0.0</v>
      </c>
      <c r="G4" s="15">
        <v>0.0</v>
      </c>
      <c r="H4" s="15">
        <v>35386.0</v>
      </c>
      <c r="I4" s="17">
        <f t="shared" si="2"/>
        <v>35386</v>
      </c>
      <c r="J4" s="18">
        <f t="shared" si="3"/>
        <v>35386</v>
      </c>
      <c r="K4" s="19">
        <f>D4*G4</f>
        <v>0</v>
      </c>
      <c r="L4" s="20">
        <f t="shared" si="4"/>
        <v>0</v>
      </c>
      <c r="M4" s="21">
        <v>0.0</v>
      </c>
      <c r="N4" s="21">
        <v>0.0</v>
      </c>
      <c r="O4" s="21">
        <v>0.0</v>
      </c>
      <c r="P4" s="21">
        <v>0.0</v>
      </c>
      <c r="Q4" s="21">
        <v>0.0</v>
      </c>
      <c r="R4" s="21">
        <f t="shared" si="5"/>
        <v>0</v>
      </c>
      <c r="S4" s="23">
        <f t="shared" si="6"/>
        <v>35386</v>
      </c>
      <c r="T4" s="23">
        <f t="shared" si="7"/>
        <v>0</v>
      </c>
      <c r="U4" s="20">
        <f t="shared" si="8"/>
        <v>1</v>
      </c>
    </row>
    <row r="5" ht="14.25" customHeight="1">
      <c r="A5" s="11" t="s">
        <v>30</v>
      </c>
      <c r="B5" s="11" t="s">
        <v>31</v>
      </c>
      <c r="C5" s="12">
        <v>134229.0</v>
      </c>
      <c r="D5" s="13">
        <v>1.0683280588381256</v>
      </c>
      <c r="E5" s="14">
        <f t="shared" si="1"/>
        <v>143400.607</v>
      </c>
      <c r="F5" s="15">
        <v>0.0</v>
      </c>
      <c r="G5" s="15">
        <v>0.0</v>
      </c>
      <c r="H5" s="15">
        <v>134227.0</v>
      </c>
      <c r="I5" s="17">
        <f t="shared" si="2"/>
        <v>134227</v>
      </c>
      <c r="J5" s="18">
        <f t="shared" si="3"/>
        <v>134229</v>
      </c>
      <c r="K5" s="19">
        <f t="shared" ref="K5:K19" si="9">+G5*D5</f>
        <v>0</v>
      </c>
      <c r="L5" s="20">
        <f t="shared" si="4"/>
        <v>0</v>
      </c>
      <c r="M5" s="21">
        <v>0.0</v>
      </c>
      <c r="N5" s="21">
        <v>0.0</v>
      </c>
      <c r="O5" s="21">
        <v>0.0</v>
      </c>
      <c r="P5" s="24">
        <v>156000.0</v>
      </c>
      <c r="Q5" s="21">
        <v>0.0</v>
      </c>
      <c r="R5" s="21">
        <f t="shared" si="5"/>
        <v>156000</v>
      </c>
      <c r="S5" s="23">
        <f t="shared" si="6"/>
        <v>290227</v>
      </c>
      <c r="T5" s="23">
        <f t="shared" si="7"/>
        <v>155998</v>
      </c>
      <c r="U5" s="20">
        <f t="shared" si="8"/>
        <v>2.162178069</v>
      </c>
    </row>
    <row r="6" ht="14.25" customHeight="1">
      <c r="A6" s="11" t="s">
        <v>32</v>
      </c>
      <c r="B6" s="11" t="s">
        <v>33</v>
      </c>
      <c r="C6" s="12">
        <v>504532.0</v>
      </c>
      <c r="D6" s="25">
        <v>2.1696780588381257</v>
      </c>
      <c r="E6" s="12">
        <f t="shared" si="1"/>
        <v>1094672.01</v>
      </c>
      <c r="F6" s="15">
        <v>0.0</v>
      </c>
      <c r="G6" s="15">
        <v>349323.0</v>
      </c>
      <c r="H6" s="15">
        <v>0.0</v>
      </c>
      <c r="I6" s="17">
        <f t="shared" si="2"/>
        <v>0</v>
      </c>
      <c r="J6" s="18">
        <f t="shared" si="3"/>
        <v>155209</v>
      </c>
      <c r="K6" s="19">
        <f t="shared" si="9"/>
        <v>757918.4485</v>
      </c>
      <c r="L6" s="20">
        <f t="shared" si="4"/>
        <v>0.6923703551</v>
      </c>
      <c r="M6" s="21">
        <v>0.0</v>
      </c>
      <c r="N6" s="21">
        <v>0.0</v>
      </c>
      <c r="O6" s="21">
        <v>234000.0</v>
      </c>
      <c r="P6" s="21">
        <v>0.0</v>
      </c>
      <c r="Q6" s="21">
        <v>0.0</v>
      </c>
      <c r="R6" s="21">
        <f t="shared" si="5"/>
        <v>234000</v>
      </c>
      <c r="S6" s="23">
        <f t="shared" si="6"/>
        <v>583323</v>
      </c>
      <c r="T6" s="23">
        <f t="shared" si="7"/>
        <v>78791</v>
      </c>
      <c r="U6" s="20">
        <f t="shared" si="8"/>
        <v>1.156166507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4.329529382367538</v>
      </c>
      <c r="E7" s="14">
        <f t="shared" si="1"/>
        <v>0</v>
      </c>
      <c r="F7" s="15">
        <v>0.0</v>
      </c>
      <c r="G7" s="15">
        <v>0.0</v>
      </c>
      <c r="H7" s="15">
        <v>0.0</v>
      </c>
      <c r="I7" s="17">
        <f t="shared" si="2"/>
        <v>0</v>
      </c>
      <c r="J7" s="18">
        <f t="shared" si="3"/>
        <v>0</v>
      </c>
      <c r="K7" s="19">
        <f t="shared" si="9"/>
        <v>0</v>
      </c>
      <c r="L7" s="20" t="str">
        <f t="shared" si="4"/>
        <v>#DIV/0!</v>
      </c>
      <c r="M7" s="21">
        <v>0.0</v>
      </c>
      <c r="N7" s="21">
        <v>0.0</v>
      </c>
      <c r="O7" s="21">
        <v>0.0</v>
      </c>
      <c r="P7" s="21">
        <v>0.0</v>
      </c>
      <c r="Q7" s="21">
        <v>0.0</v>
      </c>
      <c r="R7" s="21">
        <f t="shared" si="5"/>
        <v>0</v>
      </c>
      <c r="S7" s="23">
        <f t="shared" si="6"/>
        <v>0</v>
      </c>
      <c r="T7" s="23">
        <f t="shared" si="7"/>
        <v>0</v>
      </c>
      <c r="U7" s="20" t="str">
        <f t="shared" si="8"/>
        <v>#DIV/0!</v>
      </c>
    </row>
    <row r="8" ht="14.25" customHeight="1">
      <c r="A8" s="11" t="s">
        <v>36</v>
      </c>
      <c r="B8" s="11" t="s">
        <v>37</v>
      </c>
      <c r="C8" s="12">
        <v>454700.0</v>
      </c>
      <c r="D8" s="13">
        <v>1.1430280588381259</v>
      </c>
      <c r="E8" s="14">
        <f t="shared" si="1"/>
        <v>519734.8584</v>
      </c>
      <c r="F8" s="15">
        <v>0.0</v>
      </c>
      <c r="G8" s="16">
        <v>455578.0</v>
      </c>
      <c r="H8" s="16">
        <v>0.0</v>
      </c>
      <c r="I8" s="17">
        <f t="shared" si="2"/>
        <v>0</v>
      </c>
      <c r="J8" s="18">
        <f t="shared" si="3"/>
        <v>-878</v>
      </c>
      <c r="K8" s="19">
        <f t="shared" si="9"/>
        <v>520738.437</v>
      </c>
      <c r="L8" s="20">
        <f t="shared" si="4"/>
        <v>1.001930943</v>
      </c>
      <c r="M8" s="21">
        <v>0.0</v>
      </c>
      <c r="N8" s="21">
        <v>0.0</v>
      </c>
      <c r="O8" s="21">
        <v>0.0</v>
      </c>
      <c r="P8" s="21">
        <v>126000.0</v>
      </c>
      <c r="Q8" s="21">
        <v>126000.0</v>
      </c>
      <c r="R8" s="21">
        <f t="shared" si="5"/>
        <v>252000</v>
      </c>
      <c r="S8" s="23">
        <f t="shared" si="6"/>
        <v>707578</v>
      </c>
      <c r="T8" s="23">
        <f t="shared" si="7"/>
        <v>252878</v>
      </c>
      <c r="U8" s="20">
        <f t="shared" si="8"/>
        <v>1.556142512</v>
      </c>
    </row>
    <row r="9" ht="14.25" customHeight="1">
      <c r="A9" s="11" t="s">
        <v>38</v>
      </c>
      <c r="B9" s="11" t="s">
        <v>39</v>
      </c>
      <c r="C9" s="12">
        <v>345470.0</v>
      </c>
      <c r="D9" s="13">
        <v>0.6342280588381257</v>
      </c>
      <c r="E9" s="14">
        <f t="shared" si="1"/>
        <v>219106.7675</v>
      </c>
      <c r="F9" s="15">
        <v>0.0</v>
      </c>
      <c r="G9" s="16">
        <v>0.0</v>
      </c>
      <c r="H9" s="15">
        <v>83481.0</v>
      </c>
      <c r="I9" s="17">
        <f t="shared" si="2"/>
        <v>83481</v>
      </c>
      <c r="J9" s="18">
        <f t="shared" si="3"/>
        <v>345470</v>
      </c>
      <c r="K9" s="19">
        <f t="shared" si="9"/>
        <v>0</v>
      </c>
      <c r="L9" s="20">
        <f t="shared" si="4"/>
        <v>0</v>
      </c>
      <c r="M9" s="21">
        <v>0.0</v>
      </c>
      <c r="N9" s="21">
        <v>176000.0</v>
      </c>
      <c r="O9" s="21">
        <v>0.0</v>
      </c>
      <c r="P9" s="21">
        <v>176000.0</v>
      </c>
      <c r="Q9" s="22">
        <v>176000.0</v>
      </c>
      <c r="R9" s="21">
        <f t="shared" si="5"/>
        <v>528000</v>
      </c>
      <c r="S9" s="23">
        <f t="shared" si="6"/>
        <v>611481</v>
      </c>
      <c r="T9" s="23">
        <f t="shared" si="7"/>
        <v>266011</v>
      </c>
      <c r="U9" s="20">
        <f t="shared" si="8"/>
        <v>1.769997395</v>
      </c>
    </row>
    <row r="10" ht="14.25" customHeight="1">
      <c r="A10" s="11" t="s">
        <v>40</v>
      </c>
      <c r="B10" s="11" t="s">
        <v>41</v>
      </c>
      <c r="C10" s="12">
        <v>0.0</v>
      </c>
      <c r="D10" s="25">
        <v>0.8935280588381259</v>
      </c>
      <c r="E10" s="12">
        <f t="shared" si="1"/>
        <v>0</v>
      </c>
      <c r="F10" s="16">
        <v>0.0</v>
      </c>
      <c r="G10" s="15">
        <v>0.0</v>
      </c>
      <c r="H10" s="16">
        <v>0.0</v>
      </c>
      <c r="I10" s="17">
        <f t="shared" si="2"/>
        <v>0</v>
      </c>
      <c r="J10" s="18">
        <f t="shared" si="3"/>
        <v>0</v>
      </c>
      <c r="K10" s="19">
        <f t="shared" si="9"/>
        <v>0</v>
      </c>
      <c r="L10" s="20" t="str">
        <f t="shared" si="4"/>
        <v>#DIV/0!</v>
      </c>
      <c r="M10" s="21">
        <v>0.0</v>
      </c>
      <c r="N10" s="21">
        <v>0.0</v>
      </c>
      <c r="O10" s="21">
        <v>0.0</v>
      </c>
      <c r="P10" s="21">
        <v>0.0</v>
      </c>
      <c r="Q10" s="21">
        <v>0.0</v>
      </c>
      <c r="R10" s="21">
        <f t="shared" si="5"/>
        <v>0</v>
      </c>
      <c r="S10" s="23">
        <f t="shared" si="6"/>
        <v>0</v>
      </c>
      <c r="T10" s="23">
        <f t="shared" si="7"/>
        <v>0</v>
      </c>
      <c r="U10" s="20" t="str">
        <f t="shared" si="8"/>
        <v>#DIV/0!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v>0.0</v>
      </c>
      <c r="I11" s="17">
        <f t="shared" si="2"/>
        <v>0</v>
      </c>
      <c r="J11" s="18">
        <f t="shared" si="3"/>
        <v>0</v>
      </c>
      <c r="K11" s="19">
        <f t="shared" si="9"/>
        <v>0</v>
      </c>
      <c r="L11" s="20" t="str">
        <f t="shared" si="4"/>
        <v>#DIV/0!</v>
      </c>
      <c r="M11" s="21">
        <v>0.0</v>
      </c>
      <c r="N11" s="21">
        <v>0.0</v>
      </c>
      <c r="O11" s="21">
        <v>0.0</v>
      </c>
      <c r="P11" s="21">
        <v>0.0</v>
      </c>
      <c r="Q11" s="21">
        <v>0.0</v>
      </c>
      <c r="R11" s="21">
        <f t="shared" si="5"/>
        <v>0</v>
      </c>
      <c r="S11" s="23">
        <f t="shared" si="6"/>
        <v>0</v>
      </c>
      <c r="T11" s="23">
        <f t="shared" si="7"/>
        <v>0</v>
      </c>
      <c r="U11" s="20" t="str">
        <f t="shared" si="8"/>
        <v>#DIV/0!</v>
      </c>
    </row>
    <row r="12" ht="14.25" customHeight="1">
      <c r="A12" s="11" t="s">
        <v>44</v>
      </c>
      <c r="B12" s="11" t="s">
        <v>45</v>
      </c>
      <c r="C12" s="12">
        <v>0.0</v>
      </c>
      <c r="D12" s="13">
        <v>4.680539147073421</v>
      </c>
      <c r="E12" s="14">
        <f t="shared" si="1"/>
        <v>0</v>
      </c>
      <c r="F12" s="15">
        <v>0.0</v>
      </c>
      <c r="G12" s="15">
        <v>0.0</v>
      </c>
      <c r="H12" s="15">
        <v>0.0</v>
      </c>
      <c r="I12" s="17">
        <f t="shared" si="2"/>
        <v>0</v>
      </c>
      <c r="J12" s="18">
        <f t="shared" si="3"/>
        <v>0</v>
      </c>
      <c r="K12" s="19">
        <f t="shared" si="9"/>
        <v>0</v>
      </c>
      <c r="L12" s="20" t="str">
        <f t="shared" si="4"/>
        <v>#DIV/0!</v>
      </c>
      <c r="M12" s="21">
        <v>0.0</v>
      </c>
      <c r="N12" s="21">
        <v>0.0</v>
      </c>
      <c r="O12" s="21">
        <v>0.0</v>
      </c>
      <c r="P12" s="21">
        <v>0.0</v>
      </c>
      <c r="Q12" s="21">
        <v>0.0</v>
      </c>
      <c r="R12" s="21">
        <f t="shared" si="5"/>
        <v>0</v>
      </c>
      <c r="S12" s="23">
        <f t="shared" si="6"/>
        <v>0</v>
      </c>
      <c r="T12" s="23">
        <f t="shared" si="7"/>
        <v>0</v>
      </c>
      <c r="U12" s="20" t="str">
        <f t="shared" si="8"/>
        <v>#DIV/0!</v>
      </c>
    </row>
    <row r="13" ht="14.25" customHeight="1">
      <c r="A13" s="26">
        <v>6.0000000032802E13</v>
      </c>
      <c r="B13" s="11" t="s">
        <v>46</v>
      </c>
      <c r="C13" s="12">
        <v>0.0</v>
      </c>
      <c r="D13" s="13">
        <v>9.26</v>
      </c>
      <c r="E13" s="14">
        <f t="shared" si="1"/>
        <v>0</v>
      </c>
      <c r="F13" s="15">
        <v>0.0</v>
      </c>
      <c r="G13" s="15">
        <v>0.0</v>
      </c>
      <c r="H13" s="15">
        <v>0.0</v>
      </c>
      <c r="I13" s="17">
        <f t="shared" si="2"/>
        <v>0</v>
      </c>
      <c r="J13" s="18">
        <f t="shared" si="3"/>
        <v>0</v>
      </c>
      <c r="K13" s="19">
        <f t="shared" si="9"/>
        <v>0</v>
      </c>
      <c r="L13" s="20" t="str">
        <f t="shared" si="4"/>
        <v>#DIV/0!</v>
      </c>
      <c r="M13" s="21">
        <v>0.0</v>
      </c>
      <c r="N13" s="21">
        <v>0.0</v>
      </c>
      <c r="O13" s="21">
        <v>0.0</v>
      </c>
      <c r="P13" s="21">
        <v>0.0</v>
      </c>
      <c r="Q13" s="21">
        <v>0.0</v>
      </c>
      <c r="R13" s="21">
        <f t="shared" si="5"/>
        <v>0</v>
      </c>
      <c r="S13" s="23">
        <f t="shared" si="6"/>
        <v>0</v>
      </c>
      <c r="T13" s="23">
        <f t="shared" si="7"/>
        <v>0</v>
      </c>
      <c r="U13" s="20" t="str">
        <f t="shared" si="8"/>
        <v>#DIV/0!</v>
      </c>
    </row>
    <row r="14" ht="14.25" customHeight="1">
      <c r="A14" s="11" t="s">
        <v>47</v>
      </c>
      <c r="B14" s="11" t="s">
        <v>48</v>
      </c>
      <c r="C14" s="12">
        <v>0.0</v>
      </c>
      <c r="D14" s="13">
        <v>8.938878205896948</v>
      </c>
      <c r="E14" s="14">
        <f t="shared" si="1"/>
        <v>0</v>
      </c>
      <c r="F14" s="15">
        <v>0.0</v>
      </c>
      <c r="G14" s="15">
        <v>0.0</v>
      </c>
      <c r="H14" s="15">
        <v>0.0</v>
      </c>
      <c r="I14" s="17">
        <f t="shared" si="2"/>
        <v>0</v>
      </c>
      <c r="J14" s="18">
        <f t="shared" si="3"/>
        <v>0</v>
      </c>
      <c r="K14" s="19">
        <f t="shared" si="9"/>
        <v>0</v>
      </c>
      <c r="L14" s="20" t="str">
        <f t="shared" si="4"/>
        <v>#DIV/0!</v>
      </c>
      <c r="M14" s="21">
        <v>0.0</v>
      </c>
      <c r="N14" s="21">
        <v>0.0</v>
      </c>
      <c r="O14" s="21">
        <v>0.0</v>
      </c>
      <c r="P14" s="21">
        <v>0.0</v>
      </c>
      <c r="Q14" s="21">
        <v>0.0</v>
      </c>
      <c r="R14" s="21">
        <f t="shared" si="5"/>
        <v>0</v>
      </c>
      <c r="S14" s="23">
        <f t="shared" si="6"/>
        <v>0</v>
      </c>
      <c r="T14" s="23">
        <f t="shared" si="7"/>
        <v>0</v>
      </c>
      <c r="U14" s="20" t="str">
        <f t="shared" si="8"/>
        <v>#DIV/0!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6.79568577055403</v>
      </c>
      <c r="E15" s="14">
        <f t="shared" si="1"/>
        <v>0</v>
      </c>
      <c r="F15" s="15">
        <v>0.0</v>
      </c>
      <c r="G15" s="29">
        <v>0.0</v>
      </c>
      <c r="H15" s="15">
        <v>0.0</v>
      </c>
      <c r="I15" s="17">
        <f t="shared" si="2"/>
        <v>0</v>
      </c>
      <c r="J15" s="18">
        <f t="shared" si="3"/>
        <v>0</v>
      </c>
      <c r="K15" s="19">
        <f t="shared" si="9"/>
        <v>0</v>
      </c>
      <c r="L15" s="20" t="str">
        <f t="shared" si="4"/>
        <v>#DIV/0!</v>
      </c>
      <c r="M15" s="21">
        <v>0.0</v>
      </c>
      <c r="N15" s="21">
        <v>0.0</v>
      </c>
      <c r="O15" s="21">
        <v>0.0</v>
      </c>
      <c r="P15" s="21">
        <v>0.0</v>
      </c>
      <c r="Q15" s="21">
        <v>0.0</v>
      </c>
      <c r="R15" s="21">
        <f t="shared" si="5"/>
        <v>0</v>
      </c>
      <c r="S15" s="23">
        <f t="shared" si="6"/>
        <v>0</v>
      </c>
      <c r="T15" s="23">
        <f t="shared" si="7"/>
        <v>0</v>
      </c>
      <c r="U15" s="20" t="str">
        <f t="shared" si="8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10.033574703112851</v>
      </c>
      <c r="E16" s="14">
        <f t="shared" si="1"/>
        <v>0</v>
      </c>
      <c r="F16" s="15">
        <v>0.0</v>
      </c>
      <c r="G16" s="29">
        <v>0.0</v>
      </c>
      <c r="H16" s="15">
        <v>0.0</v>
      </c>
      <c r="I16" s="17">
        <f t="shared" si="2"/>
        <v>0</v>
      </c>
      <c r="J16" s="18">
        <f t="shared" si="3"/>
        <v>0</v>
      </c>
      <c r="K16" s="19">
        <f t="shared" si="9"/>
        <v>0</v>
      </c>
      <c r="L16" s="20" t="str">
        <f t="shared" si="4"/>
        <v>#DIV/0!</v>
      </c>
      <c r="M16" s="21">
        <v>0.0</v>
      </c>
      <c r="N16" s="21">
        <v>0.0</v>
      </c>
      <c r="O16" s="21">
        <v>0.0</v>
      </c>
      <c r="P16" s="21">
        <v>0.0</v>
      </c>
      <c r="Q16" s="21">
        <v>0.0</v>
      </c>
      <c r="R16" s="21">
        <f t="shared" si="5"/>
        <v>0</v>
      </c>
      <c r="S16" s="23">
        <f t="shared" si="6"/>
        <v>0</v>
      </c>
      <c r="T16" s="23">
        <f t="shared" si="7"/>
        <v>0</v>
      </c>
      <c r="U16" s="20" t="str">
        <f t="shared" si="8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12.061373764720482</v>
      </c>
      <c r="E17" s="14">
        <f t="shared" si="1"/>
        <v>0</v>
      </c>
      <c r="F17" s="15">
        <v>0.0</v>
      </c>
      <c r="G17" s="29">
        <v>0.0</v>
      </c>
      <c r="H17" s="15">
        <v>0.0</v>
      </c>
      <c r="I17" s="17">
        <f t="shared" si="2"/>
        <v>0</v>
      </c>
      <c r="J17" s="18">
        <f t="shared" si="3"/>
        <v>0</v>
      </c>
      <c r="K17" s="19">
        <f t="shared" si="9"/>
        <v>0</v>
      </c>
      <c r="L17" s="20" t="str">
        <f t="shared" si="4"/>
        <v>#DIV/0!</v>
      </c>
      <c r="M17" s="21">
        <v>0.0</v>
      </c>
      <c r="N17" s="21">
        <v>0.0</v>
      </c>
      <c r="O17" s="21">
        <v>0.0</v>
      </c>
      <c r="P17" s="21">
        <v>0.0</v>
      </c>
      <c r="Q17" s="21">
        <v>0.0</v>
      </c>
      <c r="R17" s="21">
        <f t="shared" si="5"/>
        <v>0</v>
      </c>
      <c r="S17" s="23">
        <f t="shared" si="6"/>
        <v>0</v>
      </c>
      <c r="T17" s="23">
        <f t="shared" si="7"/>
        <v>0</v>
      </c>
      <c r="U17" s="20" t="str">
        <f t="shared" si="8"/>
        <v>#DIV/0!</v>
      </c>
    </row>
    <row r="18" ht="14.25" customHeight="1">
      <c r="A18" s="11" t="s">
        <v>55</v>
      </c>
      <c r="B18" s="11" t="s">
        <v>56</v>
      </c>
      <c r="C18" s="12">
        <v>400000.0</v>
      </c>
      <c r="D18" s="25">
        <v>1.302934352955773</v>
      </c>
      <c r="E18" s="12">
        <f t="shared" si="1"/>
        <v>521173.7412</v>
      </c>
      <c r="F18" s="15">
        <v>892543.0</v>
      </c>
      <c r="G18" s="15">
        <v>0.0</v>
      </c>
      <c r="H18" s="15">
        <v>0.0</v>
      </c>
      <c r="I18" s="17">
        <f t="shared" si="2"/>
        <v>892543</v>
      </c>
      <c r="J18" s="18">
        <f t="shared" si="3"/>
        <v>400000</v>
      </c>
      <c r="K18" s="19">
        <f t="shared" si="9"/>
        <v>0</v>
      </c>
      <c r="L18" s="20">
        <f t="shared" si="4"/>
        <v>0</v>
      </c>
      <c r="M18" s="21">
        <v>0.0</v>
      </c>
      <c r="N18" s="21">
        <v>0.0</v>
      </c>
      <c r="O18" s="21">
        <v>0.0</v>
      </c>
      <c r="P18" s="21">
        <v>0.0</v>
      </c>
      <c r="Q18" s="21">
        <v>0.0</v>
      </c>
      <c r="R18" s="21">
        <f t="shared" si="5"/>
        <v>0</v>
      </c>
      <c r="S18" s="23">
        <f t="shared" si="6"/>
        <v>892543</v>
      </c>
      <c r="T18" s="23">
        <f t="shared" si="7"/>
        <v>492543</v>
      </c>
      <c r="U18" s="20">
        <f t="shared" si="8"/>
        <v>2.2313575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v>0.0</v>
      </c>
      <c r="I19" s="17">
        <f t="shared" si="2"/>
        <v>0</v>
      </c>
      <c r="J19" s="18">
        <f t="shared" si="3"/>
        <v>0</v>
      </c>
      <c r="K19" s="19">
        <f t="shared" si="9"/>
        <v>0</v>
      </c>
      <c r="L19" s="20" t="str">
        <f t="shared" si="4"/>
        <v>#DIV/0!</v>
      </c>
      <c r="M19" s="21">
        <v>0.0</v>
      </c>
      <c r="N19" s="21">
        <v>0.0</v>
      </c>
      <c r="O19" s="21">
        <v>0.0</v>
      </c>
      <c r="P19" s="21">
        <v>0.0</v>
      </c>
      <c r="Q19" s="21">
        <v>0.0</v>
      </c>
      <c r="R19" s="21">
        <f t="shared" si="5"/>
        <v>0</v>
      </c>
      <c r="S19" s="23">
        <f t="shared" si="6"/>
        <v>0</v>
      </c>
      <c r="T19" s="23">
        <f t="shared" si="7"/>
        <v>0</v>
      </c>
      <c r="U19" s="20" t="str">
        <f t="shared" si="8"/>
        <v>#DIV/0!</v>
      </c>
    </row>
    <row r="20" ht="14.25" customHeight="1">
      <c r="A20" s="30" t="s">
        <v>59</v>
      </c>
      <c r="B20" s="30"/>
      <c r="C20" s="31">
        <f>SUM(C3:C19)</f>
        <v>2271088</v>
      </c>
      <c r="D20" s="32"/>
      <c r="E20" s="33">
        <f t="shared" ref="E20:K20" si="10">SUM(E3:E19)</f>
        <v>3700722.403</v>
      </c>
      <c r="F20" s="34">
        <f t="shared" si="10"/>
        <v>892543</v>
      </c>
      <c r="G20" s="34">
        <f t="shared" si="10"/>
        <v>1035265</v>
      </c>
      <c r="H20" s="34">
        <f t="shared" si="10"/>
        <v>253094</v>
      </c>
      <c r="I20" s="35">
        <f t="shared" si="10"/>
        <v>1145637</v>
      </c>
      <c r="J20" s="36">
        <f t="shared" si="10"/>
        <v>1235823</v>
      </c>
      <c r="K20" s="36">
        <f t="shared" si="10"/>
        <v>1944956.665</v>
      </c>
      <c r="L20" s="20">
        <f t="shared" si="4"/>
        <v>0.5255613506</v>
      </c>
      <c r="M20" s="21">
        <v>0.0</v>
      </c>
      <c r="N20" s="21">
        <v>0.0</v>
      </c>
      <c r="O20" s="21">
        <v>0.0</v>
      </c>
      <c r="P20" s="21">
        <v>0.0</v>
      </c>
      <c r="Q20" s="21">
        <v>0.0</v>
      </c>
      <c r="R20" s="21">
        <f t="shared" si="5"/>
        <v>0</v>
      </c>
      <c r="S20" s="23">
        <f t="shared" si="6"/>
        <v>2180902</v>
      </c>
      <c r="T20" s="37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L3:L20 U3:U19">
    <cfRule type="cellIs" dxfId="0" priority="1" operator="between">
      <formula>0.8</formula>
      <formula>1</formula>
    </cfRule>
  </conditionalFormatting>
  <conditionalFormatting sqref="L3:L20 U3:U19">
    <cfRule type="cellIs" dxfId="1" priority="2" operator="lessThan">
      <formula>0.8</formula>
    </cfRule>
  </conditionalFormatting>
  <conditionalFormatting sqref="L3:L20 U3:U19">
    <cfRule type="cellIs" dxfId="2" priority="3" operator="greaterThan">
      <formula>1</formula>
    </cfRule>
  </conditionalFormatting>
  <conditionalFormatting sqref="L13">
    <cfRule type="cellIs" dxfId="0" priority="4" operator="between">
      <formula>0.8</formula>
      <formula>1</formula>
    </cfRule>
  </conditionalFormatting>
  <conditionalFormatting sqref="L13">
    <cfRule type="cellIs" dxfId="1" priority="5" operator="lessThan">
      <formula>0.8</formula>
    </cfRule>
  </conditionalFormatting>
  <conditionalFormatting sqref="L13">
    <cfRule type="cellIs" dxfId="2" priority="6" operator="greaterThan">
      <formula>1</formula>
    </cfRule>
  </conditionalFormatting>
  <conditionalFormatting sqref="U13">
    <cfRule type="cellIs" dxfId="0" priority="7" operator="between">
      <formula>0.8</formula>
      <formula>1</formula>
    </cfRule>
  </conditionalFormatting>
  <conditionalFormatting sqref="U13">
    <cfRule type="cellIs" dxfId="1" priority="8" operator="lessThan">
      <formula>0.8</formula>
    </cfRule>
  </conditionalFormatting>
  <conditionalFormatting sqref="U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29"/>
    <col customWidth="1" min="11" max="11" width="18.43"/>
    <col customWidth="1" min="12" max="14" width="16.71"/>
    <col customWidth="1" min="15" max="15" width="18.0"/>
    <col customWidth="1" min="16" max="20" width="12.43"/>
    <col customWidth="1" min="21" max="21" width="14.71"/>
    <col customWidth="1" min="22" max="22" width="11.43"/>
    <col customWidth="1" min="23" max="23" width="12.43"/>
    <col customWidth="1" min="24" max="26" width="10.71"/>
  </cols>
  <sheetData>
    <row r="1" ht="14.25" customHeight="1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ht="14.25" customHeight="1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102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91</v>
      </c>
      <c r="Q2" s="9" t="s">
        <v>78</v>
      </c>
      <c r="R2" s="9" t="s">
        <v>79</v>
      </c>
      <c r="S2" s="9" t="s">
        <v>80</v>
      </c>
      <c r="T2" s="8" t="s">
        <v>92</v>
      </c>
      <c r="U2" s="5" t="s">
        <v>22</v>
      </c>
      <c r="V2" s="5" t="s">
        <v>23</v>
      </c>
      <c r="W2" s="5" t="s">
        <v>24</v>
      </c>
      <c r="X2" s="10" t="s">
        <v>25</v>
      </c>
    </row>
    <row r="3" ht="14.25" customHeight="1">
      <c r="A3" s="11" t="s">
        <v>26</v>
      </c>
      <c r="B3" s="11" t="s">
        <v>27</v>
      </c>
      <c r="C3" s="12">
        <v>239967.0</v>
      </c>
      <c r="D3" s="13">
        <v>2.892378058838126</v>
      </c>
      <c r="E3" s="14">
        <f t="shared" ref="E3:E19" si="1">C3*D3</f>
        <v>694075.2856</v>
      </c>
      <c r="F3" s="15">
        <v>0.0</v>
      </c>
      <c r="G3" s="15">
        <v>0.0</v>
      </c>
      <c r="H3" s="15">
        <f t="shared" ref="H3:H10" si="2">F3+G3</f>
        <v>0</v>
      </c>
      <c r="I3" s="16">
        <v>167857.0</v>
      </c>
      <c r="J3" s="15">
        <v>0.0</v>
      </c>
      <c r="K3" s="17">
        <f t="shared" ref="K3:K19" si="3">H3+J3</f>
        <v>0</v>
      </c>
      <c r="L3" s="18">
        <f t="shared" ref="L3:L19" si="4">C3-I3</f>
        <v>72110</v>
      </c>
      <c r="M3" s="18">
        <f t="shared" ref="M3:M19" si="5">D3*L3</f>
        <v>208569.3818</v>
      </c>
      <c r="N3" s="19">
        <f>+I3*D3</f>
        <v>485505.9038</v>
      </c>
      <c r="O3" s="20">
        <f t="shared" ref="O3:O20" si="6">N3/E3</f>
        <v>0.699500348</v>
      </c>
      <c r="P3" s="21">
        <v>0.0</v>
      </c>
      <c r="Q3" s="21">
        <v>0.0</v>
      </c>
      <c r="R3" s="21">
        <v>0.0</v>
      </c>
      <c r="S3" s="21">
        <v>74000.0</v>
      </c>
      <c r="T3" s="52">
        <v>185000.0</v>
      </c>
      <c r="U3" s="21">
        <f t="shared" ref="U3:U17" si="7">P3+Q3+R3+S3+T3</f>
        <v>259000</v>
      </c>
      <c r="V3" s="23">
        <f t="shared" ref="V3:V20" si="8">I3+K3+U3</f>
        <v>426857</v>
      </c>
      <c r="W3" s="23">
        <f t="shared" ref="W3:W19" si="9">V3-C3</f>
        <v>186890</v>
      </c>
      <c r="X3" s="20">
        <f t="shared" ref="X3:X19" si="10">V3/C3</f>
        <v>1.77881542</v>
      </c>
    </row>
    <row r="4" ht="14.25" customHeight="1">
      <c r="A4" s="11" t="s">
        <v>28</v>
      </c>
      <c r="B4" s="11" t="s">
        <v>29</v>
      </c>
      <c r="C4" s="12">
        <v>0.0</v>
      </c>
      <c r="D4" s="13">
        <v>1.56</v>
      </c>
      <c r="E4" s="14">
        <f t="shared" si="1"/>
        <v>0</v>
      </c>
      <c r="F4" s="15">
        <v>0.0</v>
      </c>
      <c r="G4" s="15">
        <v>0.0</v>
      </c>
      <c r="H4" s="15">
        <f t="shared" si="2"/>
        <v>0</v>
      </c>
      <c r="I4" s="15">
        <v>0.0</v>
      </c>
      <c r="J4" s="15">
        <v>0.0</v>
      </c>
      <c r="K4" s="17">
        <f t="shared" si="3"/>
        <v>0</v>
      </c>
      <c r="L4" s="18">
        <f t="shared" si="4"/>
        <v>0</v>
      </c>
      <c r="M4" s="18">
        <f t="shared" si="5"/>
        <v>0</v>
      </c>
      <c r="N4" s="19">
        <f>D4*I4</f>
        <v>0</v>
      </c>
      <c r="O4" s="20" t="str">
        <f t="shared" si="6"/>
        <v>#DIV/0!</v>
      </c>
      <c r="P4" s="21">
        <v>0.0</v>
      </c>
      <c r="Q4" s="21">
        <v>0.0</v>
      </c>
      <c r="R4" s="21">
        <v>0.0</v>
      </c>
      <c r="S4" s="21">
        <v>0.0</v>
      </c>
      <c r="T4" s="52">
        <v>0.0</v>
      </c>
      <c r="U4" s="21">
        <f t="shared" si="7"/>
        <v>0</v>
      </c>
      <c r="V4" s="23">
        <f t="shared" si="8"/>
        <v>0</v>
      </c>
      <c r="W4" s="23">
        <f t="shared" si="9"/>
        <v>0</v>
      </c>
      <c r="X4" s="20" t="str">
        <f t="shared" si="10"/>
        <v>#DIV/0!</v>
      </c>
    </row>
    <row r="5" ht="14.25" customHeight="1">
      <c r="A5" s="11" t="s">
        <v>30</v>
      </c>
      <c r="B5" s="11" t="s">
        <v>31</v>
      </c>
      <c r="C5" s="12">
        <v>232800.0</v>
      </c>
      <c r="D5" s="13">
        <v>1.06</v>
      </c>
      <c r="E5" s="14">
        <f t="shared" si="1"/>
        <v>246768</v>
      </c>
      <c r="F5" s="15">
        <v>0.0</v>
      </c>
      <c r="G5" s="15">
        <v>0.0</v>
      </c>
      <c r="H5" s="15">
        <f t="shared" si="2"/>
        <v>0</v>
      </c>
      <c r="I5" s="15">
        <v>0.0</v>
      </c>
      <c r="J5" s="15">
        <v>0.0</v>
      </c>
      <c r="K5" s="17">
        <f t="shared" si="3"/>
        <v>0</v>
      </c>
      <c r="L5" s="18">
        <f t="shared" si="4"/>
        <v>232800</v>
      </c>
      <c r="M5" s="18">
        <f t="shared" si="5"/>
        <v>246768</v>
      </c>
      <c r="N5" s="19">
        <f t="shared" ref="N5:N19" si="11">+I5*D5</f>
        <v>0</v>
      </c>
      <c r="O5" s="20">
        <f t="shared" si="6"/>
        <v>0</v>
      </c>
      <c r="P5" s="21">
        <v>0.0</v>
      </c>
      <c r="Q5" s="21">
        <v>0.0</v>
      </c>
      <c r="R5" s="21">
        <v>0.0</v>
      </c>
      <c r="S5" s="21">
        <v>0.0</v>
      </c>
      <c r="T5" s="52">
        <v>312000.0</v>
      </c>
      <c r="U5" s="21">
        <f t="shared" si="7"/>
        <v>312000</v>
      </c>
      <c r="V5" s="23">
        <f t="shared" si="8"/>
        <v>312000</v>
      </c>
      <c r="W5" s="23">
        <f t="shared" si="9"/>
        <v>79200</v>
      </c>
      <c r="X5" s="20">
        <f t="shared" si="10"/>
        <v>1.340206186</v>
      </c>
    </row>
    <row r="6" ht="14.25" customHeight="1">
      <c r="A6" s="11" t="s">
        <v>32</v>
      </c>
      <c r="B6" s="11" t="s">
        <v>33</v>
      </c>
      <c r="C6" s="12">
        <v>853604.0</v>
      </c>
      <c r="D6" s="13">
        <v>2.1696780588381257</v>
      </c>
      <c r="E6" s="12">
        <f t="shared" si="1"/>
        <v>1852045.87</v>
      </c>
      <c r="F6" s="15">
        <v>0.0</v>
      </c>
      <c r="G6" s="15">
        <v>0.0</v>
      </c>
      <c r="H6" s="15">
        <f t="shared" si="2"/>
        <v>0</v>
      </c>
      <c r="I6" s="15">
        <v>386660.0</v>
      </c>
      <c r="J6" s="15">
        <v>232078.0</v>
      </c>
      <c r="K6" s="17">
        <f t="shared" si="3"/>
        <v>232078</v>
      </c>
      <c r="L6" s="18">
        <f t="shared" si="4"/>
        <v>466944</v>
      </c>
      <c r="M6" s="18">
        <f t="shared" si="5"/>
        <v>1013118.152</v>
      </c>
      <c r="N6" s="19">
        <f t="shared" si="11"/>
        <v>838927.7182</v>
      </c>
      <c r="O6" s="20">
        <f t="shared" si="6"/>
        <v>0.45297351</v>
      </c>
      <c r="P6" s="21">
        <v>0.0</v>
      </c>
      <c r="Q6" s="21">
        <v>0.0</v>
      </c>
      <c r="R6" s="21">
        <v>0.0</v>
      </c>
      <c r="S6" s="21">
        <v>0.0</v>
      </c>
      <c r="T6" s="24">
        <v>234000.0</v>
      </c>
      <c r="U6" s="21">
        <f t="shared" si="7"/>
        <v>234000</v>
      </c>
      <c r="V6" s="23">
        <f t="shared" si="8"/>
        <v>852738</v>
      </c>
      <c r="W6" s="23">
        <f t="shared" si="9"/>
        <v>-866</v>
      </c>
      <c r="X6" s="20">
        <f t="shared" si="10"/>
        <v>0.998985478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8">
        <f t="shared" si="5"/>
        <v>0</v>
      </c>
      <c r="N7" s="19">
        <f t="shared" si="11"/>
        <v>0</v>
      </c>
      <c r="O7" s="20" t="str">
        <f t="shared" si="6"/>
        <v>#DIV/0!</v>
      </c>
      <c r="P7" s="21">
        <v>0.0</v>
      </c>
      <c r="Q7" s="21">
        <v>0.0</v>
      </c>
      <c r="R7" s="21">
        <v>0.0</v>
      </c>
      <c r="S7" s="21">
        <v>0.0</v>
      </c>
      <c r="T7" s="52">
        <v>0.0</v>
      </c>
      <c r="U7" s="21">
        <f t="shared" si="7"/>
        <v>0</v>
      </c>
      <c r="V7" s="23">
        <f t="shared" si="8"/>
        <v>0</v>
      </c>
      <c r="W7" s="23">
        <f t="shared" si="9"/>
        <v>0</v>
      </c>
      <c r="X7" s="20" t="str">
        <f t="shared" si="10"/>
        <v>#DIV/0!</v>
      </c>
    </row>
    <row r="8" ht="14.25" customHeight="1">
      <c r="A8" s="11" t="s">
        <v>36</v>
      </c>
      <c r="B8" s="11" t="s">
        <v>37</v>
      </c>
      <c r="C8" s="12">
        <v>436492.0</v>
      </c>
      <c r="D8" s="13">
        <v>1.1430280588381259</v>
      </c>
      <c r="E8" s="14">
        <f t="shared" si="1"/>
        <v>498922.6035</v>
      </c>
      <c r="F8" s="15">
        <v>0.0</v>
      </c>
      <c r="G8" s="15">
        <v>0.0</v>
      </c>
      <c r="H8" s="15">
        <f t="shared" si="2"/>
        <v>0</v>
      </c>
      <c r="I8" s="16">
        <v>125252.0</v>
      </c>
      <c r="J8" s="16">
        <v>0.0</v>
      </c>
      <c r="K8" s="17">
        <f t="shared" si="3"/>
        <v>0</v>
      </c>
      <c r="L8" s="18">
        <f t="shared" si="4"/>
        <v>311240</v>
      </c>
      <c r="M8" s="18">
        <f t="shared" si="5"/>
        <v>355756.053</v>
      </c>
      <c r="N8" s="19">
        <f t="shared" si="11"/>
        <v>143166.5504</v>
      </c>
      <c r="O8" s="20">
        <f t="shared" si="6"/>
        <v>0.2869514218</v>
      </c>
      <c r="P8" s="21">
        <v>0.0</v>
      </c>
      <c r="Q8" s="21">
        <v>0.0</v>
      </c>
      <c r="R8" s="21">
        <v>0.0</v>
      </c>
      <c r="S8" s="21">
        <v>157000.0</v>
      </c>
      <c r="T8" s="52">
        <v>157000.0</v>
      </c>
      <c r="U8" s="21">
        <f t="shared" si="7"/>
        <v>314000</v>
      </c>
      <c r="V8" s="23">
        <f t="shared" si="8"/>
        <v>439252</v>
      </c>
      <c r="W8" s="23">
        <f t="shared" si="9"/>
        <v>2760</v>
      </c>
      <c r="X8" s="20">
        <f t="shared" si="10"/>
        <v>1.00632314</v>
      </c>
    </row>
    <row r="9" ht="14.25" customHeight="1">
      <c r="A9" s="11" t="s">
        <v>38</v>
      </c>
      <c r="B9" s="11" t="s">
        <v>39</v>
      </c>
      <c r="C9" s="12">
        <v>337451.0</v>
      </c>
      <c r="D9" s="13">
        <v>0.6342280588381257</v>
      </c>
      <c r="E9" s="14">
        <f t="shared" si="1"/>
        <v>214020.8927</v>
      </c>
      <c r="F9" s="15">
        <v>88211.0</v>
      </c>
      <c r="G9" s="15">
        <v>258104.0</v>
      </c>
      <c r="H9" s="15">
        <f t="shared" si="2"/>
        <v>346315</v>
      </c>
      <c r="I9" s="15">
        <v>337451.0</v>
      </c>
      <c r="J9" s="15">
        <v>0.0</v>
      </c>
      <c r="K9" s="17">
        <f t="shared" si="3"/>
        <v>346315</v>
      </c>
      <c r="L9" s="18">
        <f t="shared" si="4"/>
        <v>0</v>
      </c>
      <c r="M9" s="18">
        <f t="shared" si="5"/>
        <v>0</v>
      </c>
      <c r="N9" s="19">
        <f t="shared" si="11"/>
        <v>214020.8927</v>
      </c>
      <c r="O9" s="20">
        <f t="shared" si="6"/>
        <v>1</v>
      </c>
      <c r="P9" s="21">
        <v>0.0</v>
      </c>
      <c r="Q9" s="21">
        <v>0.0</v>
      </c>
      <c r="R9" s="21">
        <v>0.0</v>
      </c>
      <c r="S9" s="21">
        <v>0.0</v>
      </c>
      <c r="T9" s="52">
        <v>0.0</v>
      </c>
      <c r="U9" s="21">
        <f t="shared" si="7"/>
        <v>0</v>
      </c>
      <c r="V9" s="23">
        <f t="shared" si="8"/>
        <v>683766</v>
      </c>
      <c r="W9" s="23">
        <f t="shared" si="9"/>
        <v>346315</v>
      </c>
      <c r="X9" s="20">
        <f t="shared" si="10"/>
        <v>2.026267517</v>
      </c>
    </row>
    <row r="10" ht="14.25" customHeight="1">
      <c r="A10" s="11" t="s">
        <v>40</v>
      </c>
      <c r="B10" s="11" t="s">
        <v>41</v>
      </c>
      <c r="C10" s="12">
        <v>261900.0</v>
      </c>
      <c r="D10" s="13">
        <v>0.8935280588381259</v>
      </c>
      <c r="E10" s="12">
        <f t="shared" si="1"/>
        <v>234014.9986</v>
      </c>
      <c r="F10" s="16">
        <v>0.0</v>
      </c>
      <c r="G10" s="16">
        <v>0.0</v>
      </c>
      <c r="H10" s="15">
        <f t="shared" si="2"/>
        <v>0</v>
      </c>
      <c r="I10" s="15">
        <v>0.0</v>
      </c>
      <c r="J10" s="16">
        <v>0.0</v>
      </c>
      <c r="K10" s="17">
        <f t="shared" si="3"/>
        <v>0</v>
      </c>
      <c r="L10" s="18">
        <f t="shared" si="4"/>
        <v>261900</v>
      </c>
      <c r="M10" s="18">
        <f t="shared" si="5"/>
        <v>234014.9986</v>
      </c>
      <c r="N10" s="19">
        <f t="shared" si="11"/>
        <v>0</v>
      </c>
      <c r="O10" s="20">
        <f t="shared" si="6"/>
        <v>0</v>
      </c>
      <c r="P10" s="21">
        <v>0.0</v>
      </c>
      <c r="Q10" s="21">
        <v>0.0</v>
      </c>
      <c r="R10" s="21">
        <v>0.0</v>
      </c>
      <c r="S10" s="21">
        <v>0.0</v>
      </c>
      <c r="T10" s="52">
        <v>0.0</v>
      </c>
      <c r="U10" s="21">
        <f t="shared" si="7"/>
        <v>0</v>
      </c>
      <c r="V10" s="23">
        <f t="shared" si="8"/>
        <v>0</v>
      </c>
      <c r="W10" s="23">
        <f t="shared" si="9"/>
        <v>-261900</v>
      </c>
      <c r="X10" s="20">
        <f t="shared" si="10"/>
        <v>0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8">
        <f t="shared" si="5"/>
        <v>0</v>
      </c>
      <c r="N11" s="19">
        <f t="shared" si="11"/>
        <v>0</v>
      </c>
      <c r="O11" s="20" t="str">
        <f t="shared" si="6"/>
        <v>#DIV/0!</v>
      </c>
      <c r="P11" s="21">
        <v>0.0</v>
      </c>
      <c r="Q11" s="21">
        <v>0.0</v>
      </c>
      <c r="R11" s="21">
        <v>0.0</v>
      </c>
      <c r="S11" s="21">
        <v>0.0</v>
      </c>
      <c r="T11" s="21">
        <v>0.0</v>
      </c>
      <c r="U11" s="21">
        <f t="shared" si="7"/>
        <v>0</v>
      </c>
      <c r="V11" s="23">
        <f t="shared" si="8"/>
        <v>0</v>
      </c>
      <c r="W11" s="23">
        <f t="shared" si="9"/>
        <v>0</v>
      </c>
      <c r="X11" s="20" t="str">
        <f t="shared" si="10"/>
        <v>#DIV/0!</v>
      </c>
    </row>
    <row r="12" ht="14.25" customHeight="1">
      <c r="A12" s="11" t="s">
        <v>44</v>
      </c>
      <c r="B12" s="11" t="s">
        <v>45</v>
      </c>
      <c r="C12" s="12">
        <v>34000.0</v>
      </c>
      <c r="D12" s="13">
        <v>3.97</v>
      </c>
      <c r="E12" s="14">
        <f t="shared" si="1"/>
        <v>134980</v>
      </c>
      <c r="F12" s="15">
        <v>33933.0</v>
      </c>
      <c r="G12" s="15">
        <v>0.0</v>
      </c>
      <c r="H12" s="15">
        <f t="shared" ref="H12:H19" si="12">F12+G12</f>
        <v>33933</v>
      </c>
      <c r="I12" s="15">
        <v>0.0</v>
      </c>
      <c r="J12" s="15">
        <v>0.0</v>
      </c>
      <c r="K12" s="17">
        <f t="shared" si="3"/>
        <v>33933</v>
      </c>
      <c r="L12" s="18">
        <f t="shared" si="4"/>
        <v>34000</v>
      </c>
      <c r="M12" s="18">
        <f t="shared" si="5"/>
        <v>134980</v>
      </c>
      <c r="N12" s="19">
        <f t="shared" si="11"/>
        <v>0</v>
      </c>
      <c r="O12" s="20">
        <f t="shared" si="6"/>
        <v>0</v>
      </c>
      <c r="P12" s="21">
        <v>0.0</v>
      </c>
      <c r="Q12" s="21">
        <v>0.0</v>
      </c>
      <c r="R12" s="21">
        <v>0.0</v>
      </c>
      <c r="S12" s="21">
        <v>0.0</v>
      </c>
      <c r="T12" s="21">
        <v>0.0</v>
      </c>
      <c r="U12" s="21">
        <f t="shared" si="7"/>
        <v>0</v>
      </c>
      <c r="V12" s="23">
        <f t="shared" si="8"/>
        <v>33933</v>
      </c>
      <c r="W12" s="23">
        <f t="shared" si="9"/>
        <v>-67</v>
      </c>
      <c r="X12" s="20">
        <f t="shared" si="10"/>
        <v>0.9980294118</v>
      </c>
    </row>
    <row r="13" ht="14.25" customHeight="1">
      <c r="A13" s="26">
        <v>6.0000000032802E13</v>
      </c>
      <c r="B13" s="11" t="s">
        <v>46</v>
      </c>
      <c r="C13" s="12">
        <v>17950.0</v>
      </c>
      <c r="D13" s="13">
        <v>8.34</v>
      </c>
      <c r="E13" s="14">
        <f t="shared" si="1"/>
        <v>149703</v>
      </c>
      <c r="F13" s="15">
        <v>34974.0</v>
      </c>
      <c r="G13" s="15">
        <v>0.0</v>
      </c>
      <c r="H13" s="15">
        <f t="shared" si="12"/>
        <v>34974</v>
      </c>
      <c r="I13" s="15">
        <v>0.0</v>
      </c>
      <c r="J13" s="15">
        <v>0.0</v>
      </c>
      <c r="K13" s="17">
        <f t="shared" si="3"/>
        <v>34974</v>
      </c>
      <c r="L13" s="18">
        <f t="shared" si="4"/>
        <v>17950</v>
      </c>
      <c r="M13" s="18">
        <f t="shared" si="5"/>
        <v>149703</v>
      </c>
      <c r="N13" s="19">
        <f t="shared" si="11"/>
        <v>0</v>
      </c>
      <c r="O13" s="20">
        <f t="shared" si="6"/>
        <v>0</v>
      </c>
      <c r="P13" s="21">
        <v>0.0</v>
      </c>
      <c r="Q13" s="21">
        <v>0.0</v>
      </c>
      <c r="R13" s="21">
        <v>0.0</v>
      </c>
      <c r="S13" s="21">
        <v>0.0</v>
      </c>
      <c r="T13" s="21">
        <v>0.0</v>
      </c>
      <c r="U13" s="21">
        <f t="shared" si="7"/>
        <v>0</v>
      </c>
      <c r="V13" s="23">
        <f t="shared" si="8"/>
        <v>34974</v>
      </c>
      <c r="W13" s="23">
        <f t="shared" si="9"/>
        <v>17024</v>
      </c>
      <c r="X13" s="20">
        <f t="shared" si="10"/>
        <v>1.948412256</v>
      </c>
    </row>
    <row r="14" ht="14.25" customHeight="1">
      <c r="A14" s="11" t="s">
        <v>47</v>
      </c>
      <c r="B14" s="11" t="s">
        <v>48</v>
      </c>
      <c r="C14" s="12">
        <v>33800.0</v>
      </c>
      <c r="D14" s="13">
        <v>7.3</v>
      </c>
      <c r="E14" s="14">
        <f t="shared" si="1"/>
        <v>246740</v>
      </c>
      <c r="F14" s="15">
        <v>32484.0</v>
      </c>
      <c r="G14" s="15">
        <v>0.0</v>
      </c>
      <c r="H14" s="15">
        <f t="shared" si="12"/>
        <v>32484</v>
      </c>
      <c r="I14" s="15">
        <v>0.0</v>
      </c>
      <c r="J14" s="15">
        <v>0.0</v>
      </c>
      <c r="K14" s="17">
        <f t="shared" si="3"/>
        <v>32484</v>
      </c>
      <c r="L14" s="18">
        <f t="shared" si="4"/>
        <v>33800</v>
      </c>
      <c r="M14" s="18">
        <f t="shared" si="5"/>
        <v>246740</v>
      </c>
      <c r="N14" s="19">
        <f t="shared" si="11"/>
        <v>0</v>
      </c>
      <c r="O14" s="20">
        <f t="shared" si="6"/>
        <v>0</v>
      </c>
      <c r="P14" s="21">
        <v>0.0</v>
      </c>
      <c r="Q14" s="21">
        <v>0.0</v>
      </c>
      <c r="R14" s="21">
        <v>0.0</v>
      </c>
      <c r="S14" s="21">
        <v>0.0</v>
      </c>
      <c r="T14" s="21">
        <v>0.0</v>
      </c>
      <c r="U14" s="21">
        <f t="shared" si="7"/>
        <v>0</v>
      </c>
      <c r="V14" s="23">
        <f t="shared" si="8"/>
        <v>32484</v>
      </c>
      <c r="W14" s="23">
        <f t="shared" si="9"/>
        <v>-1316</v>
      </c>
      <c r="X14" s="20">
        <f t="shared" si="10"/>
        <v>0.9610650888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12"/>
        <v>0</v>
      </c>
      <c r="I15" s="29">
        <v>0.0</v>
      </c>
      <c r="J15" s="15">
        <v>0.0</v>
      </c>
      <c r="K15" s="17">
        <f t="shared" si="3"/>
        <v>0</v>
      </c>
      <c r="L15" s="18">
        <f t="shared" si="4"/>
        <v>0</v>
      </c>
      <c r="M15" s="18">
        <f t="shared" si="5"/>
        <v>0</v>
      </c>
      <c r="N15" s="19">
        <f t="shared" si="11"/>
        <v>0</v>
      </c>
      <c r="O15" s="20" t="str">
        <f t="shared" si="6"/>
        <v>#DIV/0!</v>
      </c>
      <c r="P15" s="21">
        <v>0.0</v>
      </c>
      <c r="Q15" s="21">
        <v>0.0</v>
      </c>
      <c r="R15" s="21">
        <v>0.0</v>
      </c>
      <c r="S15" s="21">
        <v>0.0</v>
      </c>
      <c r="T15" s="21">
        <v>0.0</v>
      </c>
      <c r="U15" s="21">
        <f t="shared" si="7"/>
        <v>0</v>
      </c>
      <c r="V15" s="23">
        <f t="shared" si="8"/>
        <v>0</v>
      </c>
      <c r="W15" s="23">
        <f t="shared" si="9"/>
        <v>0</v>
      </c>
      <c r="X15" s="20" t="str">
        <f t="shared" si="10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12"/>
        <v>0</v>
      </c>
      <c r="I16" s="29">
        <v>0.0</v>
      </c>
      <c r="J16" s="15">
        <v>0.0</v>
      </c>
      <c r="K16" s="17">
        <f t="shared" si="3"/>
        <v>0</v>
      </c>
      <c r="L16" s="18">
        <f t="shared" si="4"/>
        <v>0</v>
      </c>
      <c r="M16" s="18">
        <f t="shared" si="5"/>
        <v>0</v>
      </c>
      <c r="N16" s="19">
        <f t="shared" si="11"/>
        <v>0</v>
      </c>
      <c r="O16" s="20" t="str">
        <f t="shared" si="6"/>
        <v>#DIV/0!</v>
      </c>
      <c r="P16" s="21">
        <v>0.0</v>
      </c>
      <c r="Q16" s="21">
        <v>0.0</v>
      </c>
      <c r="R16" s="21">
        <v>0.0</v>
      </c>
      <c r="S16" s="21">
        <v>0.0</v>
      </c>
      <c r="T16" s="21">
        <v>0.0</v>
      </c>
      <c r="U16" s="21">
        <f t="shared" si="7"/>
        <v>0</v>
      </c>
      <c r="V16" s="23">
        <f t="shared" si="8"/>
        <v>0</v>
      </c>
      <c r="W16" s="23">
        <f t="shared" si="9"/>
        <v>0</v>
      </c>
      <c r="X16" s="20" t="str">
        <f t="shared" si="10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12"/>
        <v>0</v>
      </c>
      <c r="I17" s="29">
        <v>0.0</v>
      </c>
      <c r="J17" s="15">
        <v>0.0</v>
      </c>
      <c r="K17" s="17">
        <f t="shared" si="3"/>
        <v>0</v>
      </c>
      <c r="L17" s="18">
        <f t="shared" si="4"/>
        <v>0</v>
      </c>
      <c r="M17" s="18">
        <f t="shared" si="5"/>
        <v>0</v>
      </c>
      <c r="N17" s="19">
        <f t="shared" si="11"/>
        <v>0</v>
      </c>
      <c r="O17" s="20" t="str">
        <f t="shared" si="6"/>
        <v>#DIV/0!</v>
      </c>
      <c r="P17" s="21">
        <v>0.0</v>
      </c>
      <c r="Q17" s="21">
        <v>0.0</v>
      </c>
      <c r="R17" s="21">
        <v>0.0</v>
      </c>
      <c r="S17" s="21">
        <v>0.0</v>
      </c>
      <c r="T17" s="21">
        <v>0.0</v>
      </c>
      <c r="U17" s="21">
        <f t="shared" si="7"/>
        <v>0</v>
      </c>
      <c r="V17" s="23">
        <f t="shared" si="8"/>
        <v>0</v>
      </c>
      <c r="W17" s="23">
        <f t="shared" si="9"/>
        <v>0</v>
      </c>
      <c r="X17" s="20" t="str">
        <f t="shared" si="10"/>
        <v>#DIV/0!</v>
      </c>
    </row>
    <row r="18" ht="14.25" customHeight="1">
      <c r="A18" s="11" t="s">
        <v>55</v>
      </c>
      <c r="B18" s="11" t="s">
        <v>56</v>
      </c>
      <c r="C18" s="12">
        <v>495000.0</v>
      </c>
      <c r="D18" s="13">
        <v>1.16</v>
      </c>
      <c r="E18" s="12">
        <f t="shared" si="1"/>
        <v>574200</v>
      </c>
      <c r="F18" s="15">
        <v>974568.0</v>
      </c>
      <c r="G18" s="15">
        <v>0.0</v>
      </c>
      <c r="H18" s="15">
        <f t="shared" si="12"/>
        <v>974568</v>
      </c>
      <c r="I18" s="15">
        <v>100378.0</v>
      </c>
      <c r="J18" s="15">
        <v>0.0</v>
      </c>
      <c r="K18" s="17">
        <f t="shared" si="3"/>
        <v>974568</v>
      </c>
      <c r="L18" s="18">
        <f t="shared" si="4"/>
        <v>394622</v>
      </c>
      <c r="M18" s="18">
        <f t="shared" si="5"/>
        <v>457761.52</v>
      </c>
      <c r="N18" s="19">
        <f t="shared" si="11"/>
        <v>116438.48</v>
      </c>
      <c r="O18" s="20">
        <f t="shared" si="6"/>
        <v>0.2027838384</v>
      </c>
      <c r="P18" s="21">
        <v>0.0</v>
      </c>
      <c r="Q18" s="21">
        <v>0.0</v>
      </c>
      <c r="R18" s="21">
        <v>0.0</v>
      </c>
      <c r="S18" s="21">
        <v>0.0</v>
      </c>
      <c r="T18" s="21">
        <v>0.0</v>
      </c>
      <c r="U18" s="21">
        <v>442000.0</v>
      </c>
      <c r="V18" s="23">
        <f t="shared" si="8"/>
        <v>1516946</v>
      </c>
      <c r="W18" s="23">
        <f t="shared" si="9"/>
        <v>1021946</v>
      </c>
      <c r="X18" s="20">
        <f t="shared" si="10"/>
        <v>3.064537374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12"/>
        <v>0</v>
      </c>
      <c r="I19" s="15">
        <v>0.0</v>
      </c>
      <c r="J19" s="15">
        <v>0.0</v>
      </c>
      <c r="K19" s="17">
        <f t="shared" si="3"/>
        <v>0</v>
      </c>
      <c r="L19" s="18">
        <f t="shared" si="4"/>
        <v>0</v>
      </c>
      <c r="M19" s="18">
        <f t="shared" si="5"/>
        <v>0</v>
      </c>
      <c r="N19" s="19">
        <f t="shared" si="11"/>
        <v>0</v>
      </c>
      <c r="O19" s="20" t="str">
        <f t="shared" si="6"/>
        <v>#DIV/0!</v>
      </c>
      <c r="P19" s="21">
        <v>0.0</v>
      </c>
      <c r="Q19" s="21">
        <v>0.0</v>
      </c>
      <c r="R19" s="21">
        <v>0.0</v>
      </c>
      <c r="S19" s="21">
        <v>0.0</v>
      </c>
      <c r="T19" s="21">
        <v>0.0</v>
      </c>
      <c r="U19" s="21">
        <f t="shared" ref="U19:U20" si="14">P19+Q19+R19+S19+T19</f>
        <v>0</v>
      </c>
      <c r="V19" s="23">
        <f t="shared" si="8"/>
        <v>0</v>
      </c>
      <c r="W19" s="23">
        <f t="shared" si="9"/>
        <v>0</v>
      </c>
      <c r="X19" s="20" t="str">
        <f t="shared" si="10"/>
        <v>#DIV/0!</v>
      </c>
    </row>
    <row r="20" ht="14.25" customHeight="1">
      <c r="A20" s="30" t="s">
        <v>59</v>
      </c>
      <c r="B20" s="30"/>
      <c r="C20" s="31">
        <f>SUM(C3:C19)</f>
        <v>2942964</v>
      </c>
      <c r="D20" s="32"/>
      <c r="E20" s="33">
        <f t="shared" ref="E20:N20" si="13">SUM(E3:E19)</f>
        <v>4845470.65</v>
      </c>
      <c r="F20" s="34">
        <f t="shared" si="13"/>
        <v>1164170</v>
      </c>
      <c r="G20" s="34">
        <f t="shared" si="13"/>
        <v>258104</v>
      </c>
      <c r="H20" s="34">
        <f t="shared" si="13"/>
        <v>1422274</v>
      </c>
      <c r="I20" s="45">
        <f t="shared" si="13"/>
        <v>1117598</v>
      </c>
      <c r="J20" s="34">
        <f t="shared" si="13"/>
        <v>232078</v>
      </c>
      <c r="K20" s="35">
        <f t="shared" si="13"/>
        <v>1654352</v>
      </c>
      <c r="L20" s="36">
        <f t="shared" si="13"/>
        <v>1825366</v>
      </c>
      <c r="M20" s="36">
        <f t="shared" si="13"/>
        <v>3047411.105</v>
      </c>
      <c r="N20" s="36">
        <f t="shared" si="13"/>
        <v>1798059.545</v>
      </c>
      <c r="O20" s="20">
        <f t="shared" si="6"/>
        <v>0.3710804739</v>
      </c>
      <c r="P20" s="21">
        <v>0.0</v>
      </c>
      <c r="Q20" s="21">
        <v>0.0</v>
      </c>
      <c r="R20" s="21">
        <v>0.0</v>
      </c>
      <c r="S20" s="21">
        <v>0.0</v>
      </c>
      <c r="T20" s="21">
        <v>0.0</v>
      </c>
      <c r="U20" s="21">
        <f t="shared" si="14"/>
        <v>0</v>
      </c>
      <c r="V20" s="23">
        <f t="shared" si="8"/>
        <v>2771950</v>
      </c>
      <c r="W20" s="37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O3:O20 X3:X19">
    <cfRule type="cellIs" dxfId="0" priority="1" operator="between">
      <formula>0.8</formula>
      <formula>1</formula>
    </cfRule>
  </conditionalFormatting>
  <conditionalFormatting sqref="O3:O20 X3:X19">
    <cfRule type="cellIs" dxfId="1" priority="2" operator="lessThan">
      <formula>0.8</formula>
    </cfRule>
  </conditionalFormatting>
  <conditionalFormatting sqref="O3:O20 X3:X19">
    <cfRule type="cellIs" dxfId="2" priority="3" operator="greaterThan">
      <formula>1</formula>
    </cfRule>
  </conditionalFormatting>
  <conditionalFormatting sqref="O13">
    <cfRule type="cellIs" dxfId="0" priority="4" operator="between">
      <formula>0.8</formula>
      <formula>1</formula>
    </cfRule>
  </conditionalFormatting>
  <conditionalFormatting sqref="O13">
    <cfRule type="cellIs" dxfId="1" priority="5" operator="lessThan">
      <formula>0.8</formula>
    </cfRule>
  </conditionalFormatting>
  <conditionalFormatting sqref="O13">
    <cfRule type="cellIs" dxfId="2" priority="6" operator="greaterThan">
      <formula>1</formula>
    </cfRule>
  </conditionalFormatting>
  <conditionalFormatting sqref="X13">
    <cfRule type="cellIs" dxfId="0" priority="7" operator="between">
      <formula>0.8</formula>
      <formula>1</formula>
    </cfRule>
  </conditionalFormatting>
  <conditionalFormatting sqref="X13">
    <cfRule type="cellIs" dxfId="1" priority="8" operator="lessThan">
      <formula>0.8</formula>
    </cfRule>
  </conditionalFormatting>
  <conditionalFormatting sqref="X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29"/>
    <col customWidth="1" min="11" max="11" width="18.43"/>
    <col customWidth="1" min="12" max="14" width="16.71"/>
    <col customWidth="1" min="15" max="15" width="18.0"/>
    <col customWidth="1" min="16" max="20" width="12.43"/>
    <col customWidth="1" min="21" max="21" width="14.71"/>
    <col customWidth="1" min="22" max="22" width="11.43"/>
    <col customWidth="1" min="23" max="23" width="12.43"/>
    <col customWidth="1" min="24" max="26" width="10.71"/>
  </cols>
  <sheetData>
    <row r="1" ht="14.25" customHeight="1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ht="14.25" customHeight="1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104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91</v>
      </c>
      <c r="Q2" s="9" t="s">
        <v>78</v>
      </c>
      <c r="R2" s="9" t="s">
        <v>79</v>
      </c>
      <c r="S2" s="9" t="s">
        <v>80</v>
      </c>
      <c r="T2" s="8" t="s">
        <v>92</v>
      </c>
      <c r="U2" s="5" t="s">
        <v>22</v>
      </c>
      <c r="V2" s="5" t="s">
        <v>23</v>
      </c>
      <c r="W2" s="5" t="s">
        <v>24</v>
      </c>
      <c r="X2" s="10" t="s">
        <v>25</v>
      </c>
    </row>
    <row r="3" ht="14.25" customHeight="1">
      <c r="A3" s="11" t="s">
        <v>26</v>
      </c>
      <c r="B3" s="11" t="s">
        <v>27</v>
      </c>
      <c r="C3" s="12">
        <v>239967.0</v>
      </c>
      <c r="D3" s="13">
        <v>2.892378058838126</v>
      </c>
      <c r="E3" s="14">
        <f t="shared" ref="E3:E19" si="1">C3*D3</f>
        <v>694075.2856</v>
      </c>
      <c r="F3" s="15">
        <v>0.0</v>
      </c>
      <c r="G3" s="15">
        <v>0.0</v>
      </c>
      <c r="H3" s="15">
        <f t="shared" ref="H3:H10" si="2">F3+G3</f>
        <v>0</v>
      </c>
      <c r="I3" s="16">
        <v>167857.0</v>
      </c>
      <c r="J3" s="15">
        <v>0.0</v>
      </c>
      <c r="K3" s="17">
        <f t="shared" ref="K3:K19" si="3">H3+J3</f>
        <v>0</v>
      </c>
      <c r="L3" s="18">
        <f t="shared" ref="L3:L19" si="4">C3-I3</f>
        <v>72110</v>
      </c>
      <c r="M3" s="18">
        <f t="shared" ref="M3:M19" si="5">D3*L3</f>
        <v>208569.3818</v>
      </c>
      <c r="N3" s="19">
        <f>+I3*D3</f>
        <v>485505.9038</v>
      </c>
      <c r="O3" s="20">
        <f t="shared" ref="O3:O20" si="6">N3/E3</f>
        <v>0.699500348</v>
      </c>
      <c r="P3" s="21">
        <v>0.0</v>
      </c>
      <c r="Q3" s="21">
        <v>0.0</v>
      </c>
      <c r="R3" s="21">
        <v>0.0</v>
      </c>
      <c r="S3" s="21">
        <v>74000.0</v>
      </c>
      <c r="T3" s="52">
        <v>185000.0</v>
      </c>
      <c r="U3" s="21">
        <f t="shared" ref="U3:U17" si="7">P3+Q3+R3+S3+T3</f>
        <v>259000</v>
      </c>
      <c r="V3" s="23">
        <f t="shared" ref="V3:V20" si="8">I3+K3+U3</f>
        <v>426857</v>
      </c>
      <c r="W3" s="23">
        <f t="shared" ref="W3:W19" si="9">V3-C3</f>
        <v>186890</v>
      </c>
      <c r="X3" s="20">
        <f t="shared" ref="X3:X19" si="10">V3/C3</f>
        <v>1.77881542</v>
      </c>
    </row>
    <row r="4" ht="14.25" customHeight="1">
      <c r="A4" s="11" t="s">
        <v>28</v>
      </c>
      <c r="B4" s="11" t="s">
        <v>29</v>
      </c>
      <c r="C4" s="12">
        <v>0.0</v>
      </c>
      <c r="D4" s="13">
        <v>1.56</v>
      </c>
      <c r="E4" s="14">
        <f t="shared" si="1"/>
        <v>0</v>
      </c>
      <c r="F4" s="15">
        <v>0.0</v>
      </c>
      <c r="G4" s="15">
        <v>0.0</v>
      </c>
      <c r="H4" s="15">
        <f t="shared" si="2"/>
        <v>0</v>
      </c>
      <c r="I4" s="15">
        <v>0.0</v>
      </c>
      <c r="J4" s="15">
        <v>0.0</v>
      </c>
      <c r="K4" s="17">
        <f t="shared" si="3"/>
        <v>0</v>
      </c>
      <c r="L4" s="18">
        <f t="shared" si="4"/>
        <v>0</v>
      </c>
      <c r="M4" s="18">
        <f t="shared" si="5"/>
        <v>0</v>
      </c>
      <c r="N4" s="19">
        <f>D4*I4</f>
        <v>0</v>
      </c>
      <c r="O4" s="20" t="str">
        <f t="shared" si="6"/>
        <v>#DIV/0!</v>
      </c>
      <c r="P4" s="21">
        <v>0.0</v>
      </c>
      <c r="Q4" s="21">
        <v>0.0</v>
      </c>
      <c r="R4" s="21">
        <v>0.0</v>
      </c>
      <c r="S4" s="21">
        <v>0.0</v>
      </c>
      <c r="T4" s="52">
        <v>0.0</v>
      </c>
      <c r="U4" s="21">
        <f t="shared" si="7"/>
        <v>0</v>
      </c>
      <c r="V4" s="23">
        <f t="shared" si="8"/>
        <v>0</v>
      </c>
      <c r="W4" s="23">
        <f t="shared" si="9"/>
        <v>0</v>
      </c>
      <c r="X4" s="20" t="str">
        <f t="shared" si="10"/>
        <v>#DIV/0!</v>
      </c>
    </row>
    <row r="5" ht="14.25" customHeight="1">
      <c r="A5" s="11" t="s">
        <v>30</v>
      </c>
      <c r="B5" s="11" t="s">
        <v>31</v>
      </c>
      <c r="C5" s="12">
        <v>232800.0</v>
      </c>
      <c r="D5" s="13">
        <v>1.06</v>
      </c>
      <c r="E5" s="14">
        <f t="shared" si="1"/>
        <v>246768</v>
      </c>
      <c r="F5" s="15">
        <v>0.0</v>
      </c>
      <c r="G5" s="15">
        <v>0.0</v>
      </c>
      <c r="H5" s="15">
        <f t="shared" si="2"/>
        <v>0</v>
      </c>
      <c r="I5" s="15">
        <v>0.0</v>
      </c>
      <c r="J5" s="15">
        <v>0.0</v>
      </c>
      <c r="K5" s="17">
        <f t="shared" si="3"/>
        <v>0</v>
      </c>
      <c r="L5" s="18">
        <f t="shared" si="4"/>
        <v>232800</v>
      </c>
      <c r="M5" s="18">
        <f t="shared" si="5"/>
        <v>246768</v>
      </c>
      <c r="N5" s="19">
        <f t="shared" ref="N5:N19" si="11">+I5*D5</f>
        <v>0</v>
      </c>
      <c r="O5" s="20">
        <f t="shared" si="6"/>
        <v>0</v>
      </c>
      <c r="P5" s="21">
        <v>0.0</v>
      </c>
      <c r="Q5" s="21">
        <v>0.0</v>
      </c>
      <c r="R5" s="21">
        <v>0.0</v>
      </c>
      <c r="S5" s="21">
        <v>0.0</v>
      </c>
      <c r="T5" s="52">
        <v>312000.0</v>
      </c>
      <c r="U5" s="21">
        <f t="shared" si="7"/>
        <v>312000</v>
      </c>
      <c r="V5" s="23">
        <f t="shared" si="8"/>
        <v>312000</v>
      </c>
      <c r="W5" s="23">
        <f t="shared" si="9"/>
        <v>79200</v>
      </c>
      <c r="X5" s="20">
        <f t="shared" si="10"/>
        <v>1.340206186</v>
      </c>
    </row>
    <row r="6" ht="14.25" customHeight="1">
      <c r="A6" s="11" t="s">
        <v>32</v>
      </c>
      <c r="B6" s="11" t="s">
        <v>33</v>
      </c>
      <c r="C6" s="12">
        <v>853604.0</v>
      </c>
      <c r="D6" s="13">
        <v>2.1696780588381257</v>
      </c>
      <c r="E6" s="12">
        <f t="shared" si="1"/>
        <v>1852045.87</v>
      </c>
      <c r="F6" s="15">
        <v>0.0</v>
      </c>
      <c r="G6" s="15">
        <v>0.0</v>
      </c>
      <c r="H6" s="15">
        <f t="shared" si="2"/>
        <v>0</v>
      </c>
      <c r="I6" s="15">
        <v>618738.0</v>
      </c>
      <c r="J6" s="15">
        <v>0.0</v>
      </c>
      <c r="K6" s="17">
        <f t="shared" si="3"/>
        <v>0</v>
      </c>
      <c r="L6" s="18">
        <f t="shared" si="4"/>
        <v>234866</v>
      </c>
      <c r="M6" s="18">
        <f t="shared" si="5"/>
        <v>509583.607</v>
      </c>
      <c r="N6" s="19">
        <f t="shared" si="11"/>
        <v>1342462.263</v>
      </c>
      <c r="O6" s="20">
        <f t="shared" si="6"/>
        <v>0.7248536792</v>
      </c>
      <c r="P6" s="21">
        <v>0.0</v>
      </c>
      <c r="Q6" s="21">
        <v>0.0</v>
      </c>
      <c r="R6" s="21">
        <v>0.0</v>
      </c>
      <c r="S6" s="21">
        <v>0.0</v>
      </c>
      <c r="T6" s="24">
        <v>234000.0</v>
      </c>
      <c r="U6" s="21">
        <f t="shared" si="7"/>
        <v>234000</v>
      </c>
      <c r="V6" s="23">
        <f t="shared" si="8"/>
        <v>852738</v>
      </c>
      <c r="W6" s="23">
        <f t="shared" si="9"/>
        <v>-866</v>
      </c>
      <c r="X6" s="20">
        <f t="shared" si="10"/>
        <v>0.998985478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8">
        <f t="shared" si="5"/>
        <v>0</v>
      </c>
      <c r="N7" s="19">
        <f t="shared" si="11"/>
        <v>0</v>
      </c>
      <c r="O7" s="20" t="str">
        <f t="shared" si="6"/>
        <v>#DIV/0!</v>
      </c>
      <c r="P7" s="21">
        <v>0.0</v>
      </c>
      <c r="Q7" s="21">
        <v>0.0</v>
      </c>
      <c r="R7" s="21">
        <v>0.0</v>
      </c>
      <c r="S7" s="21">
        <v>0.0</v>
      </c>
      <c r="T7" s="52">
        <v>0.0</v>
      </c>
      <c r="U7" s="21">
        <f t="shared" si="7"/>
        <v>0</v>
      </c>
      <c r="V7" s="23">
        <f t="shared" si="8"/>
        <v>0</v>
      </c>
      <c r="W7" s="23">
        <f t="shared" si="9"/>
        <v>0</v>
      </c>
      <c r="X7" s="20" t="str">
        <f t="shared" si="10"/>
        <v>#DIV/0!</v>
      </c>
    </row>
    <row r="8" ht="14.25" customHeight="1">
      <c r="A8" s="11" t="s">
        <v>36</v>
      </c>
      <c r="B8" s="11" t="s">
        <v>37</v>
      </c>
      <c r="C8" s="12">
        <v>436492.0</v>
      </c>
      <c r="D8" s="13">
        <v>1.1430280588381259</v>
      </c>
      <c r="E8" s="14">
        <f t="shared" si="1"/>
        <v>498922.6035</v>
      </c>
      <c r="F8" s="15">
        <v>0.0</v>
      </c>
      <c r="G8" s="15">
        <v>0.0</v>
      </c>
      <c r="H8" s="15">
        <f t="shared" si="2"/>
        <v>0</v>
      </c>
      <c r="I8" s="16">
        <v>125252.0</v>
      </c>
      <c r="J8" s="16">
        <v>0.0</v>
      </c>
      <c r="K8" s="17">
        <f t="shared" si="3"/>
        <v>0</v>
      </c>
      <c r="L8" s="18">
        <f t="shared" si="4"/>
        <v>311240</v>
      </c>
      <c r="M8" s="18">
        <f t="shared" si="5"/>
        <v>355756.053</v>
      </c>
      <c r="N8" s="19">
        <f t="shared" si="11"/>
        <v>143166.5504</v>
      </c>
      <c r="O8" s="20">
        <f t="shared" si="6"/>
        <v>0.2869514218</v>
      </c>
      <c r="P8" s="21">
        <v>0.0</v>
      </c>
      <c r="Q8" s="21">
        <v>0.0</v>
      </c>
      <c r="R8" s="21">
        <v>0.0</v>
      </c>
      <c r="S8" s="21">
        <v>157000.0</v>
      </c>
      <c r="T8" s="52">
        <v>157000.0</v>
      </c>
      <c r="U8" s="21">
        <f t="shared" si="7"/>
        <v>314000</v>
      </c>
      <c r="V8" s="23">
        <f t="shared" si="8"/>
        <v>439252</v>
      </c>
      <c r="W8" s="23">
        <f t="shared" si="9"/>
        <v>2760</v>
      </c>
      <c r="X8" s="20">
        <f t="shared" si="10"/>
        <v>1.00632314</v>
      </c>
    </row>
    <row r="9" ht="14.25" customHeight="1">
      <c r="A9" s="11" t="s">
        <v>38</v>
      </c>
      <c r="B9" s="11" t="s">
        <v>39</v>
      </c>
      <c r="C9" s="12">
        <v>337451.0</v>
      </c>
      <c r="D9" s="13">
        <v>0.6342280588381257</v>
      </c>
      <c r="E9" s="14">
        <f t="shared" si="1"/>
        <v>214020.8927</v>
      </c>
      <c r="F9" s="15">
        <v>0.0</v>
      </c>
      <c r="G9" s="15">
        <v>346315.0</v>
      </c>
      <c r="H9" s="15">
        <f t="shared" si="2"/>
        <v>346315</v>
      </c>
      <c r="I9" s="15">
        <v>337451.0</v>
      </c>
      <c r="J9" s="15">
        <v>0.0</v>
      </c>
      <c r="K9" s="17">
        <f t="shared" si="3"/>
        <v>346315</v>
      </c>
      <c r="L9" s="18">
        <f t="shared" si="4"/>
        <v>0</v>
      </c>
      <c r="M9" s="18">
        <f t="shared" si="5"/>
        <v>0</v>
      </c>
      <c r="N9" s="19">
        <f t="shared" si="11"/>
        <v>214020.8927</v>
      </c>
      <c r="O9" s="20">
        <f t="shared" si="6"/>
        <v>1</v>
      </c>
      <c r="P9" s="21">
        <v>0.0</v>
      </c>
      <c r="Q9" s="21">
        <v>0.0</v>
      </c>
      <c r="R9" s="21">
        <v>0.0</v>
      </c>
      <c r="S9" s="21">
        <v>0.0</v>
      </c>
      <c r="T9" s="52">
        <v>0.0</v>
      </c>
      <c r="U9" s="21">
        <f t="shared" si="7"/>
        <v>0</v>
      </c>
      <c r="V9" s="23">
        <f t="shared" si="8"/>
        <v>683766</v>
      </c>
      <c r="W9" s="23">
        <f t="shared" si="9"/>
        <v>346315</v>
      </c>
      <c r="X9" s="20">
        <f t="shared" si="10"/>
        <v>2.026267517</v>
      </c>
    </row>
    <row r="10" ht="14.25" customHeight="1">
      <c r="A10" s="11" t="s">
        <v>40</v>
      </c>
      <c r="B10" s="11" t="s">
        <v>41</v>
      </c>
      <c r="C10" s="12">
        <v>261900.0</v>
      </c>
      <c r="D10" s="13">
        <v>0.8935280588381259</v>
      </c>
      <c r="E10" s="12">
        <f t="shared" si="1"/>
        <v>234014.9986</v>
      </c>
      <c r="F10" s="16">
        <v>0.0</v>
      </c>
      <c r="G10" s="16">
        <v>0.0</v>
      </c>
      <c r="H10" s="15">
        <f t="shared" si="2"/>
        <v>0</v>
      </c>
      <c r="I10" s="15">
        <v>0.0</v>
      </c>
      <c r="J10" s="16">
        <v>0.0</v>
      </c>
      <c r="K10" s="17">
        <f t="shared" si="3"/>
        <v>0</v>
      </c>
      <c r="L10" s="18">
        <f t="shared" si="4"/>
        <v>261900</v>
      </c>
      <c r="M10" s="18">
        <f t="shared" si="5"/>
        <v>234014.9986</v>
      </c>
      <c r="N10" s="19">
        <f t="shared" si="11"/>
        <v>0</v>
      </c>
      <c r="O10" s="20">
        <f t="shared" si="6"/>
        <v>0</v>
      </c>
      <c r="P10" s="21">
        <v>0.0</v>
      </c>
      <c r="Q10" s="21">
        <v>0.0</v>
      </c>
      <c r="R10" s="21">
        <v>0.0</v>
      </c>
      <c r="S10" s="21">
        <v>0.0</v>
      </c>
      <c r="T10" s="52">
        <v>0.0</v>
      </c>
      <c r="U10" s="21">
        <f t="shared" si="7"/>
        <v>0</v>
      </c>
      <c r="V10" s="23">
        <f t="shared" si="8"/>
        <v>0</v>
      </c>
      <c r="W10" s="23">
        <f t="shared" si="9"/>
        <v>-261900</v>
      </c>
      <c r="X10" s="20">
        <f t="shared" si="10"/>
        <v>0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8">
        <f t="shared" si="5"/>
        <v>0</v>
      </c>
      <c r="N11" s="19">
        <f t="shared" si="11"/>
        <v>0</v>
      </c>
      <c r="O11" s="20" t="str">
        <f t="shared" si="6"/>
        <v>#DIV/0!</v>
      </c>
      <c r="P11" s="21">
        <v>0.0</v>
      </c>
      <c r="Q11" s="21">
        <v>0.0</v>
      </c>
      <c r="R11" s="21">
        <v>0.0</v>
      </c>
      <c r="S11" s="21">
        <v>0.0</v>
      </c>
      <c r="T11" s="21">
        <v>0.0</v>
      </c>
      <c r="U11" s="21">
        <f t="shared" si="7"/>
        <v>0</v>
      </c>
      <c r="V11" s="23">
        <f t="shared" si="8"/>
        <v>0</v>
      </c>
      <c r="W11" s="23">
        <f t="shared" si="9"/>
        <v>0</v>
      </c>
      <c r="X11" s="20" t="str">
        <f t="shared" si="10"/>
        <v>#DIV/0!</v>
      </c>
    </row>
    <row r="12" ht="14.25" customHeight="1">
      <c r="A12" s="11" t="s">
        <v>44</v>
      </c>
      <c r="B12" s="49" t="s">
        <v>45</v>
      </c>
      <c r="C12" s="57">
        <v>34000.0</v>
      </c>
      <c r="D12" s="13">
        <v>3.97</v>
      </c>
      <c r="E12" s="14">
        <f t="shared" si="1"/>
        <v>134980</v>
      </c>
      <c r="F12" s="15">
        <v>33933.0</v>
      </c>
      <c r="G12" s="15">
        <v>0.0</v>
      </c>
      <c r="H12" s="15">
        <f t="shared" ref="H12:H19" si="12">F12+G12</f>
        <v>33933</v>
      </c>
      <c r="I12" s="15">
        <v>0.0</v>
      </c>
      <c r="J12" s="15">
        <v>0.0</v>
      </c>
      <c r="K12" s="17">
        <f t="shared" si="3"/>
        <v>33933</v>
      </c>
      <c r="L12" s="18">
        <f t="shared" si="4"/>
        <v>34000</v>
      </c>
      <c r="M12" s="18">
        <f t="shared" si="5"/>
        <v>134980</v>
      </c>
      <c r="N12" s="19">
        <f t="shared" si="11"/>
        <v>0</v>
      </c>
      <c r="O12" s="20">
        <f t="shared" si="6"/>
        <v>0</v>
      </c>
      <c r="P12" s="21">
        <v>0.0</v>
      </c>
      <c r="Q12" s="21">
        <v>0.0</v>
      </c>
      <c r="R12" s="21">
        <v>0.0</v>
      </c>
      <c r="S12" s="21">
        <v>0.0</v>
      </c>
      <c r="T12" s="21">
        <v>0.0</v>
      </c>
      <c r="U12" s="21">
        <f t="shared" si="7"/>
        <v>0</v>
      </c>
      <c r="V12" s="23">
        <f t="shared" si="8"/>
        <v>33933</v>
      </c>
      <c r="W12" s="23">
        <f t="shared" si="9"/>
        <v>-67</v>
      </c>
      <c r="X12" s="20">
        <f t="shared" si="10"/>
        <v>0.9980294118</v>
      </c>
    </row>
    <row r="13" ht="14.25" customHeight="1">
      <c r="A13" s="26">
        <v>6.0000000032802E13</v>
      </c>
      <c r="B13" s="49" t="s">
        <v>46</v>
      </c>
      <c r="C13" s="57">
        <v>17950.0</v>
      </c>
      <c r="D13" s="13">
        <v>8.34</v>
      </c>
      <c r="E13" s="14">
        <f t="shared" si="1"/>
        <v>149703</v>
      </c>
      <c r="F13" s="15">
        <v>34974.0</v>
      </c>
      <c r="G13" s="15">
        <v>0.0</v>
      </c>
      <c r="H13" s="15">
        <f t="shared" si="12"/>
        <v>34974</v>
      </c>
      <c r="I13" s="15">
        <v>0.0</v>
      </c>
      <c r="J13" s="15">
        <v>0.0</v>
      </c>
      <c r="K13" s="17">
        <f t="shared" si="3"/>
        <v>34974</v>
      </c>
      <c r="L13" s="18">
        <f t="shared" si="4"/>
        <v>17950</v>
      </c>
      <c r="M13" s="18">
        <f t="shared" si="5"/>
        <v>149703</v>
      </c>
      <c r="N13" s="19">
        <f t="shared" si="11"/>
        <v>0</v>
      </c>
      <c r="O13" s="20">
        <f t="shared" si="6"/>
        <v>0</v>
      </c>
      <c r="P13" s="21">
        <v>0.0</v>
      </c>
      <c r="Q13" s="21">
        <v>0.0</v>
      </c>
      <c r="R13" s="21">
        <v>0.0</v>
      </c>
      <c r="S13" s="21">
        <v>0.0</v>
      </c>
      <c r="T13" s="21">
        <v>0.0</v>
      </c>
      <c r="U13" s="21">
        <f t="shared" si="7"/>
        <v>0</v>
      </c>
      <c r="V13" s="23">
        <f t="shared" si="8"/>
        <v>34974</v>
      </c>
      <c r="W13" s="23">
        <f t="shared" si="9"/>
        <v>17024</v>
      </c>
      <c r="X13" s="20">
        <f t="shared" si="10"/>
        <v>1.948412256</v>
      </c>
    </row>
    <row r="14" ht="14.25" customHeight="1">
      <c r="A14" s="11" t="s">
        <v>47</v>
      </c>
      <c r="B14" s="49" t="s">
        <v>48</v>
      </c>
      <c r="C14" s="57">
        <v>33800.0</v>
      </c>
      <c r="D14" s="13">
        <v>7.3</v>
      </c>
      <c r="E14" s="14">
        <f t="shared" si="1"/>
        <v>246740</v>
      </c>
      <c r="F14" s="15">
        <v>32484.0</v>
      </c>
      <c r="G14" s="15">
        <v>0.0</v>
      </c>
      <c r="H14" s="15">
        <f t="shared" si="12"/>
        <v>32484</v>
      </c>
      <c r="I14" s="15">
        <v>0.0</v>
      </c>
      <c r="J14" s="15">
        <v>0.0</v>
      </c>
      <c r="K14" s="17">
        <f t="shared" si="3"/>
        <v>32484</v>
      </c>
      <c r="L14" s="18">
        <f t="shared" si="4"/>
        <v>33800</v>
      </c>
      <c r="M14" s="18">
        <f t="shared" si="5"/>
        <v>246740</v>
      </c>
      <c r="N14" s="19">
        <f t="shared" si="11"/>
        <v>0</v>
      </c>
      <c r="O14" s="20">
        <f t="shared" si="6"/>
        <v>0</v>
      </c>
      <c r="P14" s="21">
        <v>0.0</v>
      </c>
      <c r="Q14" s="21">
        <v>0.0</v>
      </c>
      <c r="R14" s="21">
        <v>0.0</v>
      </c>
      <c r="S14" s="21">
        <v>0.0</v>
      </c>
      <c r="T14" s="21">
        <v>0.0</v>
      </c>
      <c r="U14" s="21">
        <f t="shared" si="7"/>
        <v>0</v>
      </c>
      <c r="V14" s="23">
        <f t="shared" si="8"/>
        <v>32484</v>
      </c>
      <c r="W14" s="23">
        <f t="shared" si="9"/>
        <v>-1316</v>
      </c>
      <c r="X14" s="20">
        <f t="shared" si="10"/>
        <v>0.9610650888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12"/>
        <v>0</v>
      </c>
      <c r="I15" s="29">
        <v>0.0</v>
      </c>
      <c r="J15" s="15">
        <v>0.0</v>
      </c>
      <c r="K15" s="17">
        <f t="shared" si="3"/>
        <v>0</v>
      </c>
      <c r="L15" s="18">
        <f t="shared" si="4"/>
        <v>0</v>
      </c>
      <c r="M15" s="18">
        <f t="shared" si="5"/>
        <v>0</v>
      </c>
      <c r="N15" s="19">
        <f t="shared" si="11"/>
        <v>0</v>
      </c>
      <c r="O15" s="20" t="str">
        <f t="shared" si="6"/>
        <v>#DIV/0!</v>
      </c>
      <c r="P15" s="21">
        <v>0.0</v>
      </c>
      <c r="Q15" s="21">
        <v>0.0</v>
      </c>
      <c r="R15" s="21">
        <v>0.0</v>
      </c>
      <c r="S15" s="21">
        <v>0.0</v>
      </c>
      <c r="T15" s="21">
        <v>0.0</v>
      </c>
      <c r="U15" s="21">
        <f t="shared" si="7"/>
        <v>0</v>
      </c>
      <c r="V15" s="23">
        <f t="shared" si="8"/>
        <v>0</v>
      </c>
      <c r="W15" s="23">
        <f t="shared" si="9"/>
        <v>0</v>
      </c>
      <c r="X15" s="20" t="str">
        <f t="shared" si="10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12"/>
        <v>0</v>
      </c>
      <c r="I16" s="29">
        <v>0.0</v>
      </c>
      <c r="J16" s="15">
        <v>0.0</v>
      </c>
      <c r="K16" s="17">
        <f t="shared" si="3"/>
        <v>0</v>
      </c>
      <c r="L16" s="18">
        <f t="shared" si="4"/>
        <v>0</v>
      </c>
      <c r="M16" s="18">
        <f t="shared" si="5"/>
        <v>0</v>
      </c>
      <c r="N16" s="19">
        <f t="shared" si="11"/>
        <v>0</v>
      </c>
      <c r="O16" s="20" t="str">
        <f t="shared" si="6"/>
        <v>#DIV/0!</v>
      </c>
      <c r="P16" s="21">
        <v>0.0</v>
      </c>
      <c r="Q16" s="21">
        <v>0.0</v>
      </c>
      <c r="R16" s="21">
        <v>0.0</v>
      </c>
      <c r="S16" s="21">
        <v>0.0</v>
      </c>
      <c r="T16" s="21">
        <v>0.0</v>
      </c>
      <c r="U16" s="21">
        <f t="shared" si="7"/>
        <v>0</v>
      </c>
      <c r="V16" s="23">
        <f t="shared" si="8"/>
        <v>0</v>
      </c>
      <c r="W16" s="23">
        <f t="shared" si="9"/>
        <v>0</v>
      </c>
      <c r="X16" s="20" t="str">
        <f t="shared" si="10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12"/>
        <v>0</v>
      </c>
      <c r="I17" s="29">
        <v>0.0</v>
      </c>
      <c r="J17" s="15">
        <v>0.0</v>
      </c>
      <c r="K17" s="17">
        <f t="shared" si="3"/>
        <v>0</v>
      </c>
      <c r="L17" s="18">
        <f t="shared" si="4"/>
        <v>0</v>
      </c>
      <c r="M17" s="18">
        <f t="shared" si="5"/>
        <v>0</v>
      </c>
      <c r="N17" s="19">
        <f t="shared" si="11"/>
        <v>0</v>
      </c>
      <c r="O17" s="20" t="str">
        <f t="shared" si="6"/>
        <v>#DIV/0!</v>
      </c>
      <c r="P17" s="21">
        <v>0.0</v>
      </c>
      <c r="Q17" s="21">
        <v>0.0</v>
      </c>
      <c r="R17" s="21">
        <v>0.0</v>
      </c>
      <c r="S17" s="21">
        <v>0.0</v>
      </c>
      <c r="T17" s="21">
        <v>0.0</v>
      </c>
      <c r="U17" s="21">
        <f t="shared" si="7"/>
        <v>0</v>
      </c>
      <c r="V17" s="23">
        <f t="shared" si="8"/>
        <v>0</v>
      </c>
      <c r="W17" s="23">
        <f t="shared" si="9"/>
        <v>0</v>
      </c>
      <c r="X17" s="20" t="str">
        <f t="shared" si="10"/>
        <v>#DIV/0!</v>
      </c>
    </row>
    <row r="18" ht="14.25" customHeight="1">
      <c r="A18" s="11" t="s">
        <v>55</v>
      </c>
      <c r="B18" s="11" t="s">
        <v>56</v>
      </c>
      <c r="C18" s="12">
        <v>495000.0</v>
      </c>
      <c r="D18" s="13">
        <v>1.16</v>
      </c>
      <c r="E18" s="12">
        <f t="shared" si="1"/>
        <v>574200</v>
      </c>
      <c r="F18" s="15">
        <v>974568.0</v>
      </c>
      <c r="G18" s="15">
        <v>0.0</v>
      </c>
      <c r="H18" s="15">
        <f t="shared" si="12"/>
        <v>974568</v>
      </c>
      <c r="I18" s="15">
        <v>100378.0</v>
      </c>
      <c r="J18" s="15">
        <v>0.0</v>
      </c>
      <c r="K18" s="17">
        <f t="shared" si="3"/>
        <v>974568</v>
      </c>
      <c r="L18" s="18">
        <f t="shared" si="4"/>
        <v>394622</v>
      </c>
      <c r="M18" s="18">
        <f t="shared" si="5"/>
        <v>457761.52</v>
      </c>
      <c r="N18" s="19">
        <f t="shared" si="11"/>
        <v>116438.48</v>
      </c>
      <c r="O18" s="20">
        <f t="shared" si="6"/>
        <v>0.2027838384</v>
      </c>
      <c r="P18" s="21">
        <v>0.0</v>
      </c>
      <c r="Q18" s="21">
        <v>0.0</v>
      </c>
      <c r="R18" s="21">
        <v>0.0</v>
      </c>
      <c r="S18" s="21">
        <v>0.0</v>
      </c>
      <c r="T18" s="21">
        <v>0.0</v>
      </c>
      <c r="U18" s="21">
        <v>442000.0</v>
      </c>
      <c r="V18" s="23">
        <f t="shared" si="8"/>
        <v>1516946</v>
      </c>
      <c r="W18" s="23">
        <f t="shared" si="9"/>
        <v>1021946</v>
      </c>
      <c r="X18" s="20">
        <f t="shared" si="10"/>
        <v>3.064537374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12"/>
        <v>0</v>
      </c>
      <c r="I19" s="15">
        <v>0.0</v>
      </c>
      <c r="J19" s="15">
        <v>0.0</v>
      </c>
      <c r="K19" s="17">
        <f t="shared" si="3"/>
        <v>0</v>
      </c>
      <c r="L19" s="18">
        <f t="shared" si="4"/>
        <v>0</v>
      </c>
      <c r="M19" s="18">
        <f t="shared" si="5"/>
        <v>0</v>
      </c>
      <c r="N19" s="19">
        <f t="shared" si="11"/>
        <v>0</v>
      </c>
      <c r="O19" s="20" t="str">
        <f t="shared" si="6"/>
        <v>#DIV/0!</v>
      </c>
      <c r="P19" s="21">
        <v>0.0</v>
      </c>
      <c r="Q19" s="21">
        <v>0.0</v>
      </c>
      <c r="R19" s="21">
        <v>0.0</v>
      </c>
      <c r="S19" s="21">
        <v>0.0</v>
      </c>
      <c r="T19" s="21">
        <v>0.0</v>
      </c>
      <c r="U19" s="21">
        <f t="shared" ref="U19:U20" si="14">P19+Q19+R19+S19+T19</f>
        <v>0</v>
      </c>
      <c r="V19" s="23">
        <f t="shared" si="8"/>
        <v>0</v>
      </c>
      <c r="W19" s="23">
        <f t="shared" si="9"/>
        <v>0</v>
      </c>
      <c r="X19" s="20" t="str">
        <f t="shared" si="10"/>
        <v>#DIV/0!</v>
      </c>
    </row>
    <row r="20" ht="14.25" customHeight="1">
      <c r="A20" s="30" t="s">
        <v>59</v>
      </c>
      <c r="B20" s="30"/>
      <c r="C20" s="31">
        <f>SUM(C3:C19)</f>
        <v>2942964</v>
      </c>
      <c r="D20" s="32"/>
      <c r="E20" s="33">
        <f t="shared" ref="E20:N20" si="13">SUM(E3:E19)</f>
        <v>4845470.65</v>
      </c>
      <c r="F20" s="34">
        <f t="shared" si="13"/>
        <v>1075959</v>
      </c>
      <c r="G20" s="34">
        <f t="shared" si="13"/>
        <v>346315</v>
      </c>
      <c r="H20" s="34">
        <f t="shared" si="13"/>
        <v>1422274</v>
      </c>
      <c r="I20" s="45">
        <f t="shared" si="13"/>
        <v>1349676</v>
      </c>
      <c r="J20" s="34">
        <f t="shared" si="13"/>
        <v>0</v>
      </c>
      <c r="K20" s="35">
        <f t="shared" si="13"/>
        <v>1422274</v>
      </c>
      <c r="L20" s="36">
        <f t="shared" si="13"/>
        <v>1593288</v>
      </c>
      <c r="M20" s="36">
        <f t="shared" si="13"/>
        <v>2543876.56</v>
      </c>
      <c r="N20" s="36">
        <f t="shared" si="13"/>
        <v>2301594.09</v>
      </c>
      <c r="O20" s="20">
        <f t="shared" si="6"/>
        <v>0.4749990777</v>
      </c>
      <c r="P20" s="21">
        <v>0.0</v>
      </c>
      <c r="Q20" s="21">
        <v>0.0</v>
      </c>
      <c r="R20" s="21">
        <v>0.0</v>
      </c>
      <c r="S20" s="21">
        <v>0.0</v>
      </c>
      <c r="T20" s="21">
        <v>0.0</v>
      </c>
      <c r="U20" s="21">
        <f t="shared" si="14"/>
        <v>0</v>
      </c>
      <c r="V20" s="23">
        <f t="shared" si="8"/>
        <v>2771950</v>
      </c>
      <c r="W20" s="37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O3:O20 X3:X19">
    <cfRule type="cellIs" dxfId="0" priority="1" operator="between">
      <formula>0.8</formula>
      <formula>1</formula>
    </cfRule>
  </conditionalFormatting>
  <conditionalFormatting sqref="O3:O20 X3:X19">
    <cfRule type="cellIs" dxfId="1" priority="2" operator="lessThan">
      <formula>0.8</formula>
    </cfRule>
  </conditionalFormatting>
  <conditionalFormatting sqref="O3:O20 X3:X19">
    <cfRule type="cellIs" dxfId="2" priority="3" operator="greaterThan">
      <formula>1</formula>
    </cfRule>
  </conditionalFormatting>
  <conditionalFormatting sqref="O13">
    <cfRule type="cellIs" dxfId="0" priority="4" operator="between">
      <formula>0.8</formula>
      <formula>1</formula>
    </cfRule>
  </conditionalFormatting>
  <conditionalFormatting sqref="O13">
    <cfRule type="cellIs" dxfId="1" priority="5" operator="lessThan">
      <formula>0.8</formula>
    </cfRule>
  </conditionalFormatting>
  <conditionalFormatting sqref="O13">
    <cfRule type="cellIs" dxfId="2" priority="6" operator="greaterThan">
      <formula>1</formula>
    </cfRule>
  </conditionalFormatting>
  <conditionalFormatting sqref="X13">
    <cfRule type="cellIs" dxfId="0" priority="7" operator="between">
      <formula>0.8</formula>
      <formula>1</formula>
    </cfRule>
  </conditionalFormatting>
  <conditionalFormatting sqref="X13">
    <cfRule type="cellIs" dxfId="1" priority="8" operator="lessThan">
      <formula>0.8</formula>
    </cfRule>
  </conditionalFormatting>
  <conditionalFormatting sqref="X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29"/>
    <col customWidth="1" min="11" max="11" width="18.43"/>
    <col customWidth="1" min="12" max="14" width="16.71"/>
    <col customWidth="1" min="15" max="15" width="18.0"/>
    <col customWidth="1" min="16" max="20" width="12.43"/>
    <col customWidth="1" min="21" max="21" width="14.71"/>
    <col customWidth="1" min="22" max="22" width="11.43"/>
    <col customWidth="1" min="23" max="23" width="12.43"/>
    <col customWidth="1" min="24" max="26" width="10.71"/>
  </cols>
  <sheetData>
    <row r="1" ht="14.25" customHeight="1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ht="14.25" customHeight="1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105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26.0</v>
      </c>
      <c r="Q2" s="8">
        <v>27.0</v>
      </c>
      <c r="R2" s="8">
        <v>28.0</v>
      </c>
      <c r="S2" s="9" t="s">
        <v>80</v>
      </c>
      <c r="T2" s="8" t="s">
        <v>92</v>
      </c>
      <c r="U2" s="5" t="s">
        <v>22</v>
      </c>
      <c r="V2" s="5" t="s">
        <v>23</v>
      </c>
      <c r="W2" s="5" t="s">
        <v>24</v>
      </c>
      <c r="X2" s="10" t="s">
        <v>25</v>
      </c>
    </row>
    <row r="3" ht="14.25" customHeight="1">
      <c r="A3" s="11" t="s">
        <v>26</v>
      </c>
      <c r="B3" s="11" t="s">
        <v>27</v>
      </c>
      <c r="C3" s="12">
        <v>239967.0</v>
      </c>
      <c r="D3" s="13">
        <v>2.892378058838126</v>
      </c>
      <c r="E3" s="14">
        <f t="shared" ref="E3:E19" si="1">C3*D3</f>
        <v>694075.2856</v>
      </c>
      <c r="F3" s="15">
        <v>0.0</v>
      </c>
      <c r="G3" s="15">
        <v>0.0</v>
      </c>
      <c r="H3" s="15">
        <f t="shared" ref="H3:H10" si="2">F3+G3</f>
        <v>0</v>
      </c>
      <c r="I3" s="16">
        <v>167857.0</v>
      </c>
      <c r="J3" s="15">
        <v>0.0</v>
      </c>
      <c r="K3" s="17">
        <f t="shared" ref="K3:K19" si="3">H3+J3</f>
        <v>0</v>
      </c>
      <c r="L3" s="18">
        <f t="shared" ref="L3:L19" si="4">C3-I3</f>
        <v>72110</v>
      </c>
      <c r="M3" s="18">
        <f t="shared" ref="M3:M19" si="5">D3*L3</f>
        <v>208569.3818</v>
      </c>
      <c r="N3" s="19">
        <f>+I3*D3</f>
        <v>485505.9038</v>
      </c>
      <c r="O3" s="20">
        <f t="shared" ref="O3:O20" si="6">N3/E3</f>
        <v>0.699500348</v>
      </c>
      <c r="P3" s="21">
        <v>148000.0</v>
      </c>
      <c r="Q3" s="21">
        <v>148000.0</v>
      </c>
      <c r="R3" s="21">
        <v>0.0</v>
      </c>
      <c r="S3" s="21">
        <v>0.0</v>
      </c>
      <c r="T3" s="52">
        <v>0.0</v>
      </c>
      <c r="U3" s="21">
        <f t="shared" ref="U3:U17" si="7">P3+Q3+R3+S3+T3</f>
        <v>296000</v>
      </c>
      <c r="V3" s="23">
        <f t="shared" ref="V3:V20" si="8">I3+K3+U3</f>
        <v>463857</v>
      </c>
      <c r="W3" s="23">
        <f t="shared" ref="W3:W19" si="9">V3-C3</f>
        <v>223890</v>
      </c>
      <c r="X3" s="20">
        <f t="shared" ref="X3:X19" si="10">V3/C3</f>
        <v>1.933003288</v>
      </c>
    </row>
    <row r="4" ht="14.25" customHeight="1">
      <c r="A4" s="11" t="s">
        <v>28</v>
      </c>
      <c r="B4" s="11" t="s">
        <v>29</v>
      </c>
      <c r="C4" s="12">
        <v>0.0</v>
      </c>
      <c r="D4" s="13">
        <v>1.56</v>
      </c>
      <c r="E4" s="14">
        <f t="shared" si="1"/>
        <v>0</v>
      </c>
      <c r="F4" s="15">
        <v>0.0</v>
      </c>
      <c r="G4" s="15">
        <v>0.0</v>
      </c>
      <c r="H4" s="15">
        <f t="shared" si="2"/>
        <v>0</v>
      </c>
      <c r="I4" s="15">
        <v>0.0</v>
      </c>
      <c r="J4" s="15">
        <v>0.0</v>
      </c>
      <c r="K4" s="17">
        <f t="shared" si="3"/>
        <v>0</v>
      </c>
      <c r="L4" s="18">
        <f t="shared" si="4"/>
        <v>0</v>
      </c>
      <c r="M4" s="18">
        <f t="shared" si="5"/>
        <v>0</v>
      </c>
      <c r="N4" s="19">
        <f>D4*I4</f>
        <v>0</v>
      </c>
      <c r="O4" s="20" t="str">
        <f t="shared" si="6"/>
        <v>#DIV/0!</v>
      </c>
      <c r="P4" s="21">
        <v>0.0</v>
      </c>
      <c r="Q4" s="21">
        <v>0.0</v>
      </c>
      <c r="R4" s="21">
        <v>0.0</v>
      </c>
      <c r="S4" s="21">
        <v>0.0</v>
      </c>
      <c r="T4" s="52">
        <v>0.0</v>
      </c>
      <c r="U4" s="21">
        <f t="shared" si="7"/>
        <v>0</v>
      </c>
      <c r="V4" s="23">
        <f t="shared" si="8"/>
        <v>0</v>
      </c>
      <c r="W4" s="23">
        <f t="shared" si="9"/>
        <v>0</v>
      </c>
      <c r="X4" s="20" t="str">
        <f t="shared" si="10"/>
        <v>#DIV/0!</v>
      </c>
    </row>
    <row r="5" ht="14.25" customHeight="1">
      <c r="A5" s="11" t="s">
        <v>30</v>
      </c>
      <c r="B5" s="11" t="s">
        <v>31</v>
      </c>
      <c r="C5" s="12">
        <v>232800.0</v>
      </c>
      <c r="D5" s="13">
        <v>1.06</v>
      </c>
      <c r="E5" s="14">
        <f t="shared" si="1"/>
        <v>246768</v>
      </c>
      <c r="F5" s="15">
        <v>0.0</v>
      </c>
      <c r="G5" s="15">
        <v>0.0</v>
      </c>
      <c r="H5" s="15">
        <f t="shared" si="2"/>
        <v>0</v>
      </c>
      <c r="I5" s="15">
        <v>0.0</v>
      </c>
      <c r="J5" s="15">
        <v>0.0</v>
      </c>
      <c r="K5" s="17">
        <f t="shared" si="3"/>
        <v>0</v>
      </c>
      <c r="L5" s="18">
        <f t="shared" si="4"/>
        <v>232800</v>
      </c>
      <c r="M5" s="18">
        <f t="shared" si="5"/>
        <v>246768</v>
      </c>
      <c r="N5" s="19">
        <f t="shared" ref="N5:N19" si="11">+I5*D5</f>
        <v>0</v>
      </c>
      <c r="O5" s="20">
        <f t="shared" si="6"/>
        <v>0</v>
      </c>
      <c r="P5" s="21">
        <v>0.0</v>
      </c>
      <c r="Q5" s="21">
        <v>312000.0</v>
      </c>
      <c r="R5" s="21">
        <v>0.0</v>
      </c>
      <c r="S5" s="21">
        <v>0.0</v>
      </c>
      <c r="T5" s="52">
        <v>0.0</v>
      </c>
      <c r="U5" s="21">
        <f t="shared" si="7"/>
        <v>312000</v>
      </c>
      <c r="V5" s="23">
        <f t="shared" si="8"/>
        <v>312000</v>
      </c>
      <c r="W5" s="23">
        <f t="shared" si="9"/>
        <v>79200</v>
      </c>
      <c r="X5" s="20">
        <f t="shared" si="10"/>
        <v>1.340206186</v>
      </c>
    </row>
    <row r="6" ht="14.25" customHeight="1">
      <c r="A6" s="11" t="s">
        <v>32</v>
      </c>
      <c r="B6" s="11" t="s">
        <v>33</v>
      </c>
      <c r="C6" s="12">
        <v>853604.0</v>
      </c>
      <c r="D6" s="13">
        <v>2.1696780588381257</v>
      </c>
      <c r="E6" s="12">
        <f t="shared" si="1"/>
        <v>1852045.87</v>
      </c>
      <c r="F6" s="15">
        <v>0.0</v>
      </c>
      <c r="G6" s="15">
        <v>0.0</v>
      </c>
      <c r="H6" s="15">
        <f t="shared" si="2"/>
        <v>0</v>
      </c>
      <c r="I6" s="15">
        <v>618738.0</v>
      </c>
      <c r="J6" s="15">
        <v>0.0</v>
      </c>
      <c r="K6" s="17">
        <f t="shared" si="3"/>
        <v>0</v>
      </c>
      <c r="L6" s="18">
        <f t="shared" si="4"/>
        <v>234866</v>
      </c>
      <c r="M6" s="18">
        <f t="shared" si="5"/>
        <v>509583.607</v>
      </c>
      <c r="N6" s="19">
        <f t="shared" si="11"/>
        <v>1342462.263</v>
      </c>
      <c r="O6" s="20">
        <f t="shared" si="6"/>
        <v>0.7248536792</v>
      </c>
      <c r="P6" s="21">
        <v>195000.0</v>
      </c>
      <c r="Q6" s="21">
        <v>0.0</v>
      </c>
      <c r="R6" s="21">
        <v>39000.0</v>
      </c>
      <c r="S6" s="21">
        <v>0.0</v>
      </c>
      <c r="T6" s="24">
        <v>0.0</v>
      </c>
      <c r="U6" s="21">
        <f t="shared" si="7"/>
        <v>234000</v>
      </c>
      <c r="V6" s="23">
        <f t="shared" si="8"/>
        <v>852738</v>
      </c>
      <c r="W6" s="23">
        <f t="shared" si="9"/>
        <v>-866</v>
      </c>
      <c r="X6" s="20">
        <f t="shared" si="10"/>
        <v>0.998985478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8">
        <f t="shared" si="5"/>
        <v>0</v>
      </c>
      <c r="N7" s="19">
        <f t="shared" si="11"/>
        <v>0</v>
      </c>
      <c r="O7" s="20" t="str">
        <f t="shared" si="6"/>
        <v>#DIV/0!</v>
      </c>
      <c r="P7" s="21">
        <v>0.0</v>
      </c>
      <c r="Q7" s="21">
        <v>0.0</v>
      </c>
      <c r="R7" s="21">
        <v>0.0</v>
      </c>
      <c r="S7" s="21">
        <v>0.0</v>
      </c>
      <c r="T7" s="52">
        <v>0.0</v>
      </c>
      <c r="U7" s="21">
        <f t="shared" si="7"/>
        <v>0</v>
      </c>
      <c r="V7" s="23">
        <f t="shared" si="8"/>
        <v>0</v>
      </c>
      <c r="W7" s="23">
        <f t="shared" si="9"/>
        <v>0</v>
      </c>
      <c r="X7" s="20" t="str">
        <f t="shared" si="10"/>
        <v>#DIV/0!</v>
      </c>
    </row>
    <row r="8" ht="14.25" customHeight="1">
      <c r="A8" s="11" t="s">
        <v>36</v>
      </c>
      <c r="B8" s="11" t="s">
        <v>37</v>
      </c>
      <c r="C8" s="12">
        <v>436492.0</v>
      </c>
      <c r="D8" s="13">
        <v>1.1430280588381259</v>
      </c>
      <c r="E8" s="14">
        <f t="shared" si="1"/>
        <v>498922.6035</v>
      </c>
      <c r="F8" s="15">
        <v>0.0</v>
      </c>
      <c r="G8" s="15">
        <v>0.0</v>
      </c>
      <c r="H8" s="15">
        <f t="shared" si="2"/>
        <v>0</v>
      </c>
      <c r="I8" s="16">
        <v>125252.0</v>
      </c>
      <c r="J8" s="16">
        <v>126111.0</v>
      </c>
      <c r="K8" s="17">
        <f t="shared" si="3"/>
        <v>126111</v>
      </c>
      <c r="L8" s="18">
        <f t="shared" si="4"/>
        <v>311240</v>
      </c>
      <c r="M8" s="18">
        <f t="shared" si="5"/>
        <v>355756.053</v>
      </c>
      <c r="N8" s="19">
        <f t="shared" si="11"/>
        <v>143166.5504</v>
      </c>
      <c r="O8" s="20">
        <f t="shared" si="6"/>
        <v>0.2869514218</v>
      </c>
      <c r="P8" s="21">
        <v>0.0</v>
      </c>
      <c r="Q8" s="21">
        <v>0.0</v>
      </c>
      <c r="R8" s="21">
        <v>126000.0</v>
      </c>
      <c r="S8" s="21">
        <v>0.0</v>
      </c>
      <c r="T8" s="52">
        <v>0.0</v>
      </c>
      <c r="U8" s="21">
        <f t="shared" si="7"/>
        <v>126000</v>
      </c>
      <c r="V8" s="23">
        <f t="shared" si="8"/>
        <v>377363</v>
      </c>
      <c r="W8" s="23">
        <f t="shared" si="9"/>
        <v>-59129</v>
      </c>
      <c r="X8" s="20">
        <f t="shared" si="10"/>
        <v>0.8645358907</v>
      </c>
    </row>
    <row r="9" ht="14.25" customHeight="1">
      <c r="A9" s="11" t="s">
        <v>38</v>
      </c>
      <c r="B9" s="11" t="s">
        <v>39</v>
      </c>
      <c r="C9" s="12">
        <v>337451.0</v>
      </c>
      <c r="D9" s="13">
        <v>0.6342280588381257</v>
      </c>
      <c r="E9" s="14">
        <f t="shared" si="1"/>
        <v>214020.8927</v>
      </c>
      <c r="F9" s="15">
        <v>0.0</v>
      </c>
      <c r="G9" s="15">
        <v>346315.0</v>
      </c>
      <c r="H9" s="15">
        <f t="shared" si="2"/>
        <v>346315</v>
      </c>
      <c r="I9" s="15">
        <v>337451.0</v>
      </c>
      <c r="J9" s="15">
        <v>0.0</v>
      </c>
      <c r="K9" s="17">
        <f t="shared" si="3"/>
        <v>346315</v>
      </c>
      <c r="L9" s="18">
        <f t="shared" si="4"/>
        <v>0</v>
      </c>
      <c r="M9" s="18">
        <f t="shared" si="5"/>
        <v>0</v>
      </c>
      <c r="N9" s="19">
        <f t="shared" si="11"/>
        <v>214020.8927</v>
      </c>
      <c r="O9" s="20">
        <f t="shared" si="6"/>
        <v>1</v>
      </c>
      <c r="P9" s="21">
        <v>0.0</v>
      </c>
      <c r="Q9" s="21">
        <v>0.0</v>
      </c>
      <c r="R9" s="21">
        <v>0.0</v>
      </c>
      <c r="S9" s="21">
        <v>0.0</v>
      </c>
      <c r="T9" s="52">
        <v>0.0</v>
      </c>
      <c r="U9" s="21">
        <f t="shared" si="7"/>
        <v>0</v>
      </c>
      <c r="V9" s="23">
        <f t="shared" si="8"/>
        <v>683766</v>
      </c>
      <c r="W9" s="23">
        <f t="shared" si="9"/>
        <v>346315</v>
      </c>
      <c r="X9" s="20">
        <f t="shared" si="10"/>
        <v>2.026267517</v>
      </c>
    </row>
    <row r="10" ht="14.25" customHeight="1">
      <c r="A10" s="11" t="s">
        <v>40</v>
      </c>
      <c r="B10" s="11" t="s">
        <v>41</v>
      </c>
      <c r="C10" s="12">
        <v>261900.0</v>
      </c>
      <c r="D10" s="13">
        <v>0.8935280588381259</v>
      </c>
      <c r="E10" s="12">
        <f t="shared" si="1"/>
        <v>234014.9986</v>
      </c>
      <c r="F10" s="16">
        <v>0.0</v>
      </c>
      <c r="G10" s="16">
        <v>0.0</v>
      </c>
      <c r="H10" s="15">
        <f t="shared" si="2"/>
        <v>0</v>
      </c>
      <c r="I10" s="15">
        <v>0.0</v>
      </c>
      <c r="J10" s="16">
        <v>0.0</v>
      </c>
      <c r="K10" s="17">
        <f t="shared" si="3"/>
        <v>0</v>
      </c>
      <c r="L10" s="18">
        <f t="shared" si="4"/>
        <v>261900</v>
      </c>
      <c r="M10" s="18">
        <f t="shared" si="5"/>
        <v>234014.9986</v>
      </c>
      <c r="N10" s="19">
        <f t="shared" si="11"/>
        <v>0</v>
      </c>
      <c r="O10" s="20">
        <f t="shared" si="6"/>
        <v>0</v>
      </c>
      <c r="P10" s="21">
        <v>0.0</v>
      </c>
      <c r="Q10" s="21">
        <v>0.0</v>
      </c>
      <c r="R10" s="21">
        <v>0.0</v>
      </c>
      <c r="S10" s="21">
        <v>0.0</v>
      </c>
      <c r="T10" s="52">
        <v>0.0</v>
      </c>
      <c r="U10" s="21">
        <f t="shared" si="7"/>
        <v>0</v>
      </c>
      <c r="V10" s="23">
        <f t="shared" si="8"/>
        <v>0</v>
      </c>
      <c r="W10" s="23">
        <f t="shared" si="9"/>
        <v>-261900</v>
      </c>
      <c r="X10" s="20">
        <f t="shared" si="10"/>
        <v>0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8">
        <f t="shared" si="5"/>
        <v>0</v>
      </c>
      <c r="N11" s="19">
        <f t="shared" si="11"/>
        <v>0</v>
      </c>
      <c r="O11" s="20" t="str">
        <f t="shared" si="6"/>
        <v>#DIV/0!</v>
      </c>
      <c r="P11" s="21">
        <v>0.0</v>
      </c>
      <c r="Q11" s="21">
        <v>0.0</v>
      </c>
      <c r="R11" s="21">
        <v>0.0</v>
      </c>
      <c r="S11" s="21">
        <v>0.0</v>
      </c>
      <c r="T11" s="21">
        <v>0.0</v>
      </c>
      <c r="U11" s="21">
        <f t="shared" si="7"/>
        <v>0</v>
      </c>
      <c r="V11" s="23">
        <f t="shared" si="8"/>
        <v>0</v>
      </c>
      <c r="W11" s="23">
        <f t="shared" si="9"/>
        <v>0</v>
      </c>
      <c r="X11" s="20" t="str">
        <f t="shared" si="10"/>
        <v>#DIV/0!</v>
      </c>
    </row>
    <row r="12" ht="14.25" customHeight="1">
      <c r="A12" s="11" t="s">
        <v>44</v>
      </c>
      <c r="B12" s="11" t="s">
        <v>45</v>
      </c>
      <c r="C12" s="12">
        <v>34000.0</v>
      </c>
      <c r="D12" s="13">
        <v>3.97</v>
      </c>
      <c r="E12" s="14">
        <f t="shared" si="1"/>
        <v>134980</v>
      </c>
      <c r="F12" s="15">
        <v>0.0</v>
      </c>
      <c r="G12" s="15">
        <v>0.0</v>
      </c>
      <c r="H12" s="15">
        <f t="shared" ref="H12:H19" si="12">F12+G12</f>
        <v>0</v>
      </c>
      <c r="I12" s="15">
        <v>0.0</v>
      </c>
      <c r="J12" s="15">
        <v>33933.0</v>
      </c>
      <c r="K12" s="17">
        <f t="shared" si="3"/>
        <v>33933</v>
      </c>
      <c r="L12" s="18">
        <f t="shared" si="4"/>
        <v>34000</v>
      </c>
      <c r="M12" s="18">
        <f t="shared" si="5"/>
        <v>134980</v>
      </c>
      <c r="N12" s="19">
        <f t="shared" si="11"/>
        <v>0</v>
      </c>
      <c r="O12" s="20">
        <f t="shared" si="6"/>
        <v>0</v>
      </c>
      <c r="P12" s="21">
        <v>0.0</v>
      </c>
      <c r="Q12" s="21">
        <v>0.0</v>
      </c>
      <c r="R12" s="21">
        <v>0.0</v>
      </c>
      <c r="S12" s="21">
        <v>0.0</v>
      </c>
      <c r="T12" s="21">
        <v>0.0</v>
      </c>
      <c r="U12" s="21">
        <f t="shared" si="7"/>
        <v>0</v>
      </c>
      <c r="V12" s="23">
        <f t="shared" si="8"/>
        <v>33933</v>
      </c>
      <c r="W12" s="23">
        <f t="shared" si="9"/>
        <v>-67</v>
      </c>
      <c r="X12" s="20">
        <f t="shared" si="10"/>
        <v>0.9980294118</v>
      </c>
    </row>
    <row r="13" ht="14.25" customHeight="1">
      <c r="A13" s="26">
        <v>6.0000000032802E13</v>
      </c>
      <c r="B13" s="11" t="s">
        <v>46</v>
      </c>
      <c r="C13" s="12">
        <v>17950.0</v>
      </c>
      <c r="D13" s="13">
        <v>8.34</v>
      </c>
      <c r="E13" s="14">
        <f t="shared" si="1"/>
        <v>149703</v>
      </c>
      <c r="F13" s="15">
        <v>17024.0</v>
      </c>
      <c r="G13" s="15">
        <v>0.0</v>
      </c>
      <c r="H13" s="15">
        <f t="shared" si="12"/>
        <v>17024</v>
      </c>
      <c r="I13" s="15">
        <v>0.0</v>
      </c>
      <c r="J13" s="15">
        <v>17950.0</v>
      </c>
      <c r="K13" s="17">
        <f t="shared" si="3"/>
        <v>34974</v>
      </c>
      <c r="L13" s="18">
        <f t="shared" si="4"/>
        <v>17950</v>
      </c>
      <c r="M13" s="18">
        <f t="shared" si="5"/>
        <v>149703</v>
      </c>
      <c r="N13" s="19">
        <f t="shared" si="11"/>
        <v>0</v>
      </c>
      <c r="O13" s="20">
        <f t="shared" si="6"/>
        <v>0</v>
      </c>
      <c r="P13" s="21">
        <v>0.0</v>
      </c>
      <c r="Q13" s="21">
        <v>0.0</v>
      </c>
      <c r="R13" s="21">
        <v>0.0</v>
      </c>
      <c r="S13" s="21">
        <v>0.0</v>
      </c>
      <c r="T13" s="21">
        <v>0.0</v>
      </c>
      <c r="U13" s="21">
        <f t="shared" si="7"/>
        <v>0</v>
      </c>
      <c r="V13" s="23">
        <f t="shared" si="8"/>
        <v>34974</v>
      </c>
      <c r="W13" s="23">
        <f t="shared" si="9"/>
        <v>17024</v>
      </c>
      <c r="X13" s="20">
        <f t="shared" si="10"/>
        <v>1.948412256</v>
      </c>
    </row>
    <row r="14" ht="14.25" customHeight="1">
      <c r="A14" s="11" t="s">
        <v>47</v>
      </c>
      <c r="B14" s="11" t="s">
        <v>48</v>
      </c>
      <c r="C14" s="12">
        <v>33800.0</v>
      </c>
      <c r="D14" s="13">
        <v>7.3</v>
      </c>
      <c r="E14" s="14">
        <f t="shared" si="1"/>
        <v>246740</v>
      </c>
      <c r="F14" s="15">
        <v>32484.0</v>
      </c>
      <c r="G14" s="15">
        <v>0.0</v>
      </c>
      <c r="H14" s="15">
        <f t="shared" si="12"/>
        <v>32484</v>
      </c>
      <c r="I14" s="15">
        <v>0.0</v>
      </c>
      <c r="J14" s="15">
        <v>0.0</v>
      </c>
      <c r="K14" s="17">
        <f t="shared" si="3"/>
        <v>32484</v>
      </c>
      <c r="L14" s="18">
        <f t="shared" si="4"/>
        <v>33800</v>
      </c>
      <c r="M14" s="18">
        <f t="shared" si="5"/>
        <v>246740</v>
      </c>
      <c r="N14" s="19">
        <f t="shared" si="11"/>
        <v>0</v>
      </c>
      <c r="O14" s="20">
        <f t="shared" si="6"/>
        <v>0</v>
      </c>
      <c r="P14" s="21">
        <v>0.0</v>
      </c>
      <c r="Q14" s="21">
        <v>0.0</v>
      </c>
      <c r="R14" s="21">
        <v>0.0</v>
      </c>
      <c r="S14" s="21">
        <v>0.0</v>
      </c>
      <c r="T14" s="21">
        <v>0.0</v>
      </c>
      <c r="U14" s="21">
        <f t="shared" si="7"/>
        <v>0</v>
      </c>
      <c r="V14" s="23">
        <f t="shared" si="8"/>
        <v>32484</v>
      </c>
      <c r="W14" s="23">
        <f t="shared" si="9"/>
        <v>-1316</v>
      </c>
      <c r="X14" s="20">
        <f t="shared" si="10"/>
        <v>0.9610650888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12"/>
        <v>0</v>
      </c>
      <c r="I15" s="29">
        <v>0.0</v>
      </c>
      <c r="J15" s="15">
        <v>0.0</v>
      </c>
      <c r="K15" s="17">
        <f t="shared" si="3"/>
        <v>0</v>
      </c>
      <c r="L15" s="18">
        <f t="shared" si="4"/>
        <v>0</v>
      </c>
      <c r="M15" s="18">
        <f t="shared" si="5"/>
        <v>0</v>
      </c>
      <c r="N15" s="19">
        <f t="shared" si="11"/>
        <v>0</v>
      </c>
      <c r="O15" s="20" t="str">
        <f t="shared" si="6"/>
        <v>#DIV/0!</v>
      </c>
      <c r="P15" s="21">
        <v>0.0</v>
      </c>
      <c r="Q15" s="21">
        <v>0.0</v>
      </c>
      <c r="R15" s="21">
        <v>0.0</v>
      </c>
      <c r="S15" s="21">
        <v>0.0</v>
      </c>
      <c r="T15" s="21">
        <v>0.0</v>
      </c>
      <c r="U15" s="21">
        <f t="shared" si="7"/>
        <v>0</v>
      </c>
      <c r="V15" s="23">
        <f t="shared" si="8"/>
        <v>0</v>
      </c>
      <c r="W15" s="23">
        <f t="shared" si="9"/>
        <v>0</v>
      </c>
      <c r="X15" s="20" t="str">
        <f t="shared" si="10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12"/>
        <v>0</v>
      </c>
      <c r="I16" s="29">
        <v>0.0</v>
      </c>
      <c r="J16" s="15">
        <v>0.0</v>
      </c>
      <c r="K16" s="17">
        <f t="shared" si="3"/>
        <v>0</v>
      </c>
      <c r="L16" s="18">
        <f t="shared" si="4"/>
        <v>0</v>
      </c>
      <c r="M16" s="18">
        <f t="shared" si="5"/>
        <v>0</v>
      </c>
      <c r="N16" s="19">
        <f t="shared" si="11"/>
        <v>0</v>
      </c>
      <c r="O16" s="20" t="str">
        <f t="shared" si="6"/>
        <v>#DIV/0!</v>
      </c>
      <c r="P16" s="21">
        <v>0.0</v>
      </c>
      <c r="Q16" s="21">
        <v>0.0</v>
      </c>
      <c r="R16" s="21">
        <v>0.0</v>
      </c>
      <c r="S16" s="21">
        <v>0.0</v>
      </c>
      <c r="T16" s="21">
        <v>0.0</v>
      </c>
      <c r="U16" s="21">
        <f t="shared" si="7"/>
        <v>0</v>
      </c>
      <c r="V16" s="23">
        <f t="shared" si="8"/>
        <v>0</v>
      </c>
      <c r="W16" s="23">
        <f t="shared" si="9"/>
        <v>0</v>
      </c>
      <c r="X16" s="20" t="str">
        <f t="shared" si="10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12"/>
        <v>0</v>
      </c>
      <c r="I17" s="29">
        <v>0.0</v>
      </c>
      <c r="J17" s="15">
        <v>0.0</v>
      </c>
      <c r="K17" s="17">
        <f t="shared" si="3"/>
        <v>0</v>
      </c>
      <c r="L17" s="18">
        <f t="shared" si="4"/>
        <v>0</v>
      </c>
      <c r="M17" s="18">
        <f t="shared" si="5"/>
        <v>0</v>
      </c>
      <c r="N17" s="19">
        <f t="shared" si="11"/>
        <v>0</v>
      </c>
      <c r="O17" s="20" t="str">
        <f t="shared" si="6"/>
        <v>#DIV/0!</v>
      </c>
      <c r="P17" s="21">
        <v>0.0</v>
      </c>
      <c r="Q17" s="21">
        <v>0.0</v>
      </c>
      <c r="R17" s="21">
        <v>0.0</v>
      </c>
      <c r="S17" s="21">
        <v>0.0</v>
      </c>
      <c r="T17" s="21">
        <v>0.0</v>
      </c>
      <c r="U17" s="21">
        <f t="shared" si="7"/>
        <v>0</v>
      </c>
      <c r="V17" s="23">
        <f t="shared" si="8"/>
        <v>0</v>
      </c>
      <c r="W17" s="23">
        <f t="shared" si="9"/>
        <v>0</v>
      </c>
      <c r="X17" s="20" t="str">
        <f t="shared" si="10"/>
        <v>#DIV/0!</v>
      </c>
    </row>
    <row r="18" ht="14.25" customHeight="1">
      <c r="A18" s="11" t="s">
        <v>55</v>
      </c>
      <c r="B18" s="11" t="s">
        <v>56</v>
      </c>
      <c r="C18" s="12">
        <v>495000.0</v>
      </c>
      <c r="D18" s="13">
        <v>1.16</v>
      </c>
      <c r="E18" s="12">
        <f t="shared" si="1"/>
        <v>574200</v>
      </c>
      <c r="F18" s="15">
        <v>812291.0</v>
      </c>
      <c r="G18" s="15">
        <v>0.0</v>
      </c>
      <c r="H18" s="15">
        <f t="shared" si="12"/>
        <v>812291</v>
      </c>
      <c r="I18" s="15">
        <v>100378.0</v>
      </c>
      <c r="J18" s="15">
        <v>162276.0</v>
      </c>
      <c r="K18" s="17">
        <f t="shared" si="3"/>
        <v>974567</v>
      </c>
      <c r="L18" s="18">
        <f t="shared" si="4"/>
        <v>394622</v>
      </c>
      <c r="M18" s="18">
        <f t="shared" si="5"/>
        <v>457761.52</v>
      </c>
      <c r="N18" s="19">
        <f t="shared" si="11"/>
        <v>116438.48</v>
      </c>
      <c r="O18" s="20">
        <f t="shared" si="6"/>
        <v>0.2027838384</v>
      </c>
      <c r="P18" s="21">
        <v>0.0</v>
      </c>
      <c r="Q18" s="21">
        <v>0.0</v>
      </c>
      <c r="R18" s="21">
        <v>0.0</v>
      </c>
      <c r="S18" s="21">
        <v>0.0</v>
      </c>
      <c r="T18" s="21">
        <v>0.0</v>
      </c>
      <c r="U18" s="21">
        <v>442000.0</v>
      </c>
      <c r="V18" s="23">
        <f t="shared" si="8"/>
        <v>1516945</v>
      </c>
      <c r="W18" s="23">
        <f t="shared" si="9"/>
        <v>1021945</v>
      </c>
      <c r="X18" s="20">
        <f t="shared" si="10"/>
        <v>3.064535354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12"/>
        <v>0</v>
      </c>
      <c r="I19" s="15">
        <v>0.0</v>
      </c>
      <c r="J19" s="15">
        <v>0.0</v>
      </c>
      <c r="K19" s="17">
        <f t="shared" si="3"/>
        <v>0</v>
      </c>
      <c r="L19" s="18">
        <f t="shared" si="4"/>
        <v>0</v>
      </c>
      <c r="M19" s="18">
        <f t="shared" si="5"/>
        <v>0</v>
      </c>
      <c r="N19" s="19">
        <f t="shared" si="11"/>
        <v>0</v>
      </c>
      <c r="O19" s="20" t="str">
        <f t="shared" si="6"/>
        <v>#DIV/0!</v>
      </c>
      <c r="P19" s="21">
        <v>0.0</v>
      </c>
      <c r="Q19" s="21">
        <v>0.0</v>
      </c>
      <c r="R19" s="21">
        <v>0.0</v>
      </c>
      <c r="S19" s="21">
        <v>0.0</v>
      </c>
      <c r="T19" s="21">
        <v>0.0</v>
      </c>
      <c r="U19" s="21">
        <f t="shared" ref="U19:U20" si="14">P19+Q19+R19+S19+T19</f>
        <v>0</v>
      </c>
      <c r="V19" s="23">
        <f t="shared" si="8"/>
        <v>0</v>
      </c>
      <c r="W19" s="23">
        <f t="shared" si="9"/>
        <v>0</v>
      </c>
      <c r="X19" s="20" t="str">
        <f t="shared" si="10"/>
        <v>#DIV/0!</v>
      </c>
    </row>
    <row r="20" ht="14.25" customHeight="1">
      <c r="A20" s="30" t="s">
        <v>59</v>
      </c>
      <c r="B20" s="30"/>
      <c r="C20" s="31">
        <f>SUM(C3:C19)</f>
        <v>2942964</v>
      </c>
      <c r="D20" s="32"/>
      <c r="E20" s="33">
        <f t="shared" ref="E20:N20" si="13">SUM(E3:E19)</f>
        <v>4845470.65</v>
      </c>
      <c r="F20" s="34">
        <f t="shared" si="13"/>
        <v>861799</v>
      </c>
      <c r="G20" s="34">
        <f t="shared" si="13"/>
        <v>346315</v>
      </c>
      <c r="H20" s="34">
        <f t="shared" si="13"/>
        <v>1208114</v>
      </c>
      <c r="I20" s="45">
        <f t="shared" si="13"/>
        <v>1349676</v>
      </c>
      <c r="J20" s="34">
        <f t="shared" si="13"/>
        <v>340270</v>
      </c>
      <c r="K20" s="35">
        <f t="shared" si="13"/>
        <v>1548384</v>
      </c>
      <c r="L20" s="36">
        <f t="shared" si="13"/>
        <v>1593288</v>
      </c>
      <c r="M20" s="36">
        <f t="shared" si="13"/>
        <v>2543876.56</v>
      </c>
      <c r="N20" s="36">
        <f t="shared" si="13"/>
        <v>2301594.09</v>
      </c>
      <c r="O20" s="20">
        <f t="shared" si="6"/>
        <v>0.4749990777</v>
      </c>
      <c r="P20" s="21">
        <v>0.0</v>
      </c>
      <c r="Q20" s="21">
        <v>0.0</v>
      </c>
      <c r="R20" s="21">
        <v>0.0</v>
      </c>
      <c r="S20" s="21">
        <v>0.0</v>
      </c>
      <c r="T20" s="21">
        <v>0.0</v>
      </c>
      <c r="U20" s="21">
        <f t="shared" si="14"/>
        <v>0</v>
      </c>
      <c r="V20" s="23">
        <f t="shared" si="8"/>
        <v>2898060</v>
      </c>
      <c r="W20" s="37"/>
    </row>
    <row r="21" ht="14.25" customHeight="1"/>
    <row r="22" ht="14.25" customHeight="1"/>
    <row r="23" ht="14.25" customHeight="1">
      <c r="D23" s="55" t="s">
        <v>93</v>
      </c>
      <c r="E23" s="24"/>
    </row>
    <row r="24" ht="14.25" customHeight="1">
      <c r="E24" s="37"/>
      <c r="K24" s="55" t="s">
        <v>93</v>
      </c>
    </row>
    <row r="25" ht="14.25" customHeight="1"/>
    <row r="26" ht="14.25" customHeight="1"/>
    <row r="27" ht="14.25" customHeight="1">
      <c r="K27" s="37" t="s">
        <v>93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O3:O20 X3:X19">
    <cfRule type="cellIs" dxfId="0" priority="1" operator="between">
      <formula>0.8</formula>
      <formula>1</formula>
    </cfRule>
  </conditionalFormatting>
  <conditionalFormatting sqref="O3:O20 X3:X19">
    <cfRule type="cellIs" dxfId="1" priority="2" operator="lessThan">
      <formula>0.8</formula>
    </cfRule>
  </conditionalFormatting>
  <conditionalFormatting sqref="O3:O20 X3:X19">
    <cfRule type="cellIs" dxfId="2" priority="3" operator="greaterThan">
      <formula>1</formula>
    </cfRule>
  </conditionalFormatting>
  <conditionalFormatting sqref="O13">
    <cfRule type="cellIs" dxfId="0" priority="4" operator="between">
      <formula>0.8</formula>
      <formula>1</formula>
    </cfRule>
  </conditionalFormatting>
  <conditionalFormatting sqref="O13">
    <cfRule type="cellIs" dxfId="1" priority="5" operator="lessThan">
      <formula>0.8</formula>
    </cfRule>
  </conditionalFormatting>
  <conditionalFormatting sqref="O13">
    <cfRule type="cellIs" dxfId="2" priority="6" operator="greaterThan">
      <formula>1</formula>
    </cfRule>
  </conditionalFormatting>
  <conditionalFormatting sqref="X13">
    <cfRule type="cellIs" dxfId="0" priority="7" operator="between">
      <formula>0.8</formula>
      <formula>1</formula>
    </cfRule>
  </conditionalFormatting>
  <conditionalFormatting sqref="X13">
    <cfRule type="cellIs" dxfId="1" priority="8" operator="lessThan">
      <formula>0.8</formula>
    </cfRule>
  </conditionalFormatting>
  <conditionalFormatting sqref="X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29"/>
    <col customWidth="1" min="11" max="11" width="18.43"/>
    <col customWidth="1" min="12" max="14" width="16.71"/>
    <col customWidth="1" min="15" max="15" width="18.0"/>
    <col customWidth="1" min="16" max="20" width="12.43"/>
    <col customWidth="1" min="21" max="21" width="14.71"/>
    <col customWidth="1" min="22" max="22" width="11.43"/>
    <col customWidth="1" min="23" max="23" width="12.43"/>
    <col customWidth="1" min="24" max="26" width="10.71"/>
  </cols>
  <sheetData>
    <row r="1" ht="14.25" customHeight="1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ht="14.25" customHeight="1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106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26.0</v>
      </c>
      <c r="Q2" s="8">
        <v>27.0</v>
      </c>
      <c r="R2" s="8">
        <v>28.0</v>
      </c>
      <c r="S2" s="9" t="s">
        <v>80</v>
      </c>
      <c r="T2" s="8" t="s">
        <v>92</v>
      </c>
      <c r="U2" s="5" t="s">
        <v>22</v>
      </c>
      <c r="V2" s="5" t="s">
        <v>23</v>
      </c>
      <c r="W2" s="5" t="s">
        <v>24</v>
      </c>
      <c r="X2" s="10" t="s">
        <v>25</v>
      </c>
    </row>
    <row r="3" ht="14.25" customHeight="1">
      <c r="A3" s="11" t="s">
        <v>26</v>
      </c>
      <c r="B3" s="11" t="s">
        <v>27</v>
      </c>
      <c r="C3" s="12">
        <v>239967.0</v>
      </c>
      <c r="D3" s="13">
        <v>2.892378058838126</v>
      </c>
      <c r="E3" s="14">
        <f t="shared" ref="E3:E19" si="1">C3*D3</f>
        <v>694075.2856</v>
      </c>
      <c r="F3" s="15">
        <v>0.0</v>
      </c>
      <c r="G3" s="15">
        <v>0.0</v>
      </c>
      <c r="H3" s="15">
        <f t="shared" ref="H3:H10" si="2">F3+G3</f>
        <v>0</v>
      </c>
      <c r="I3" s="16">
        <v>167857.0</v>
      </c>
      <c r="J3" s="15">
        <v>0.0</v>
      </c>
      <c r="K3" s="17">
        <f t="shared" ref="K3:K19" si="3">H3+J3</f>
        <v>0</v>
      </c>
      <c r="L3" s="18">
        <f t="shared" ref="L3:L19" si="4">C3-I3</f>
        <v>72110</v>
      </c>
      <c r="M3" s="18">
        <f t="shared" ref="M3:M19" si="5">D3*L3</f>
        <v>208569.3818</v>
      </c>
      <c r="N3" s="19">
        <f>+I3*D3</f>
        <v>485505.9038</v>
      </c>
      <c r="O3" s="20">
        <f t="shared" ref="O3:O20" si="6">N3/E3</f>
        <v>0.699500348</v>
      </c>
      <c r="P3" s="21">
        <v>148000.0</v>
      </c>
      <c r="Q3" s="21">
        <v>148000.0</v>
      </c>
      <c r="R3" s="21">
        <v>0.0</v>
      </c>
      <c r="S3" s="21">
        <v>0.0</v>
      </c>
      <c r="T3" s="52">
        <v>0.0</v>
      </c>
      <c r="U3" s="21">
        <f t="shared" ref="U3:U17" si="7">P3+Q3+R3+S3+T3</f>
        <v>296000</v>
      </c>
      <c r="V3" s="23">
        <f t="shared" ref="V3:V20" si="8">I3+K3+U3</f>
        <v>463857</v>
      </c>
      <c r="W3" s="23">
        <f t="shared" ref="W3:W19" si="9">V3-C3</f>
        <v>223890</v>
      </c>
      <c r="X3" s="20">
        <f t="shared" ref="X3:X19" si="10">V3/C3</f>
        <v>1.933003288</v>
      </c>
    </row>
    <row r="4" ht="14.25" customHeight="1">
      <c r="A4" s="11" t="s">
        <v>28</v>
      </c>
      <c r="B4" s="11" t="s">
        <v>29</v>
      </c>
      <c r="C4" s="12">
        <v>0.0</v>
      </c>
      <c r="D4" s="13">
        <v>1.56</v>
      </c>
      <c r="E4" s="14">
        <f t="shared" si="1"/>
        <v>0</v>
      </c>
      <c r="F4" s="15">
        <v>0.0</v>
      </c>
      <c r="G4" s="15">
        <v>0.0</v>
      </c>
      <c r="H4" s="15">
        <f t="shared" si="2"/>
        <v>0</v>
      </c>
      <c r="I4" s="15">
        <v>0.0</v>
      </c>
      <c r="J4" s="15">
        <v>0.0</v>
      </c>
      <c r="K4" s="17">
        <f t="shared" si="3"/>
        <v>0</v>
      </c>
      <c r="L4" s="18">
        <f t="shared" si="4"/>
        <v>0</v>
      </c>
      <c r="M4" s="18">
        <f t="shared" si="5"/>
        <v>0</v>
      </c>
      <c r="N4" s="19">
        <f>D4*I4</f>
        <v>0</v>
      </c>
      <c r="O4" s="20" t="str">
        <f t="shared" si="6"/>
        <v>#DIV/0!</v>
      </c>
      <c r="P4" s="21">
        <v>0.0</v>
      </c>
      <c r="Q4" s="21">
        <v>0.0</v>
      </c>
      <c r="R4" s="21">
        <v>0.0</v>
      </c>
      <c r="S4" s="21">
        <v>0.0</v>
      </c>
      <c r="T4" s="52">
        <v>0.0</v>
      </c>
      <c r="U4" s="21">
        <f t="shared" si="7"/>
        <v>0</v>
      </c>
      <c r="V4" s="23">
        <f t="shared" si="8"/>
        <v>0</v>
      </c>
      <c r="W4" s="23">
        <f t="shared" si="9"/>
        <v>0</v>
      </c>
      <c r="X4" s="20" t="str">
        <f t="shared" si="10"/>
        <v>#DIV/0!</v>
      </c>
    </row>
    <row r="5" ht="14.25" customHeight="1">
      <c r="A5" s="11" t="s">
        <v>30</v>
      </c>
      <c r="B5" s="11" t="s">
        <v>31</v>
      </c>
      <c r="C5" s="12">
        <v>232800.0</v>
      </c>
      <c r="D5" s="13">
        <v>1.06</v>
      </c>
      <c r="E5" s="14">
        <f t="shared" si="1"/>
        <v>246768</v>
      </c>
      <c r="F5" s="15">
        <v>0.0</v>
      </c>
      <c r="G5" s="15">
        <v>0.0</v>
      </c>
      <c r="H5" s="15">
        <f t="shared" si="2"/>
        <v>0</v>
      </c>
      <c r="I5" s="15">
        <v>0.0</v>
      </c>
      <c r="J5" s="15">
        <v>0.0</v>
      </c>
      <c r="K5" s="17">
        <f t="shared" si="3"/>
        <v>0</v>
      </c>
      <c r="L5" s="18">
        <f t="shared" si="4"/>
        <v>232800</v>
      </c>
      <c r="M5" s="18">
        <f t="shared" si="5"/>
        <v>246768</v>
      </c>
      <c r="N5" s="19">
        <f t="shared" ref="N5:N19" si="11">+I5*D5</f>
        <v>0</v>
      </c>
      <c r="O5" s="20">
        <f t="shared" si="6"/>
        <v>0</v>
      </c>
      <c r="P5" s="21">
        <v>0.0</v>
      </c>
      <c r="Q5" s="21">
        <v>312000.0</v>
      </c>
      <c r="R5" s="21">
        <v>0.0</v>
      </c>
      <c r="S5" s="21">
        <v>0.0</v>
      </c>
      <c r="T5" s="52">
        <v>0.0</v>
      </c>
      <c r="U5" s="21">
        <f t="shared" si="7"/>
        <v>312000</v>
      </c>
      <c r="V5" s="23">
        <f t="shared" si="8"/>
        <v>312000</v>
      </c>
      <c r="W5" s="23">
        <f t="shared" si="9"/>
        <v>79200</v>
      </c>
      <c r="X5" s="20">
        <f t="shared" si="10"/>
        <v>1.340206186</v>
      </c>
    </row>
    <row r="6" ht="14.25" customHeight="1">
      <c r="A6" s="11" t="s">
        <v>32</v>
      </c>
      <c r="B6" s="11" t="s">
        <v>33</v>
      </c>
      <c r="C6" s="12">
        <v>853604.0</v>
      </c>
      <c r="D6" s="13">
        <v>2.1696780588381257</v>
      </c>
      <c r="E6" s="12">
        <f t="shared" si="1"/>
        <v>1852045.87</v>
      </c>
      <c r="F6" s="15">
        <v>0.0</v>
      </c>
      <c r="G6" s="15">
        <v>0.0</v>
      </c>
      <c r="H6" s="15">
        <f t="shared" si="2"/>
        <v>0</v>
      </c>
      <c r="I6" s="15">
        <v>618738.0</v>
      </c>
      <c r="J6" s="15">
        <v>0.0</v>
      </c>
      <c r="K6" s="17">
        <f t="shared" si="3"/>
        <v>0</v>
      </c>
      <c r="L6" s="18">
        <f t="shared" si="4"/>
        <v>234866</v>
      </c>
      <c r="M6" s="18">
        <f t="shared" si="5"/>
        <v>509583.607</v>
      </c>
      <c r="N6" s="19">
        <f t="shared" si="11"/>
        <v>1342462.263</v>
      </c>
      <c r="O6" s="20">
        <f t="shared" si="6"/>
        <v>0.7248536792</v>
      </c>
      <c r="P6" s="21">
        <v>195000.0</v>
      </c>
      <c r="Q6" s="21">
        <v>0.0</v>
      </c>
      <c r="R6" s="21">
        <v>39000.0</v>
      </c>
      <c r="S6" s="21">
        <v>0.0</v>
      </c>
      <c r="T6" s="24">
        <v>0.0</v>
      </c>
      <c r="U6" s="21">
        <f t="shared" si="7"/>
        <v>234000</v>
      </c>
      <c r="V6" s="23">
        <f t="shared" si="8"/>
        <v>852738</v>
      </c>
      <c r="W6" s="23">
        <f t="shared" si="9"/>
        <v>-866</v>
      </c>
      <c r="X6" s="20">
        <f t="shared" si="10"/>
        <v>0.998985478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8">
        <f t="shared" si="5"/>
        <v>0</v>
      </c>
      <c r="N7" s="19">
        <f t="shared" si="11"/>
        <v>0</v>
      </c>
      <c r="O7" s="20" t="str">
        <f t="shared" si="6"/>
        <v>#DIV/0!</v>
      </c>
      <c r="P7" s="21">
        <v>0.0</v>
      </c>
      <c r="Q7" s="21">
        <v>0.0</v>
      </c>
      <c r="R7" s="21">
        <v>0.0</v>
      </c>
      <c r="S7" s="21">
        <v>0.0</v>
      </c>
      <c r="T7" s="52">
        <v>0.0</v>
      </c>
      <c r="U7" s="21">
        <f t="shared" si="7"/>
        <v>0</v>
      </c>
      <c r="V7" s="23">
        <f t="shared" si="8"/>
        <v>0</v>
      </c>
      <c r="W7" s="23">
        <f t="shared" si="9"/>
        <v>0</v>
      </c>
      <c r="X7" s="20" t="str">
        <f t="shared" si="10"/>
        <v>#DIV/0!</v>
      </c>
    </row>
    <row r="8" ht="14.25" customHeight="1">
      <c r="A8" s="11" t="s">
        <v>36</v>
      </c>
      <c r="B8" s="11" t="s">
        <v>37</v>
      </c>
      <c r="C8" s="12">
        <v>436492.0</v>
      </c>
      <c r="D8" s="13">
        <v>1.1430280588381259</v>
      </c>
      <c r="E8" s="14">
        <f t="shared" si="1"/>
        <v>498922.6035</v>
      </c>
      <c r="F8" s="15">
        <v>0.0</v>
      </c>
      <c r="G8" s="15">
        <v>0.0</v>
      </c>
      <c r="H8" s="15">
        <f t="shared" si="2"/>
        <v>0</v>
      </c>
      <c r="I8" s="16">
        <v>251363.0</v>
      </c>
      <c r="J8" s="16">
        <v>0.0</v>
      </c>
      <c r="K8" s="17">
        <f t="shared" si="3"/>
        <v>0</v>
      </c>
      <c r="L8" s="18">
        <f t="shared" si="4"/>
        <v>185129</v>
      </c>
      <c r="M8" s="18">
        <f t="shared" si="5"/>
        <v>211607.6415</v>
      </c>
      <c r="N8" s="19">
        <f t="shared" si="11"/>
        <v>287314.962</v>
      </c>
      <c r="O8" s="20">
        <f t="shared" si="6"/>
        <v>0.5758708063</v>
      </c>
      <c r="P8" s="21">
        <v>0.0</v>
      </c>
      <c r="Q8" s="21">
        <v>0.0</v>
      </c>
      <c r="R8" s="21">
        <v>126000.0</v>
      </c>
      <c r="S8" s="21">
        <v>0.0</v>
      </c>
      <c r="T8" s="52">
        <v>0.0</v>
      </c>
      <c r="U8" s="21">
        <f t="shared" si="7"/>
        <v>126000</v>
      </c>
      <c r="V8" s="23">
        <f t="shared" si="8"/>
        <v>377363</v>
      </c>
      <c r="W8" s="23">
        <f t="shared" si="9"/>
        <v>-59129</v>
      </c>
      <c r="X8" s="20">
        <f t="shared" si="10"/>
        <v>0.8645358907</v>
      </c>
    </row>
    <row r="9" ht="14.25" customHeight="1">
      <c r="A9" s="11" t="s">
        <v>38</v>
      </c>
      <c r="B9" s="11" t="s">
        <v>39</v>
      </c>
      <c r="C9" s="12">
        <v>337451.0</v>
      </c>
      <c r="D9" s="13">
        <v>0.6342280588381257</v>
      </c>
      <c r="E9" s="14">
        <f t="shared" si="1"/>
        <v>214020.8927</v>
      </c>
      <c r="F9" s="15">
        <v>0.0</v>
      </c>
      <c r="G9" s="15">
        <v>346315.0</v>
      </c>
      <c r="H9" s="15">
        <f t="shared" si="2"/>
        <v>346315</v>
      </c>
      <c r="I9" s="15">
        <v>337451.0</v>
      </c>
      <c r="J9" s="15">
        <v>0.0</v>
      </c>
      <c r="K9" s="17">
        <f t="shared" si="3"/>
        <v>346315</v>
      </c>
      <c r="L9" s="18">
        <f t="shared" si="4"/>
        <v>0</v>
      </c>
      <c r="M9" s="18">
        <f t="shared" si="5"/>
        <v>0</v>
      </c>
      <c r="N9" s="19">
        <f t="shared" si="11"/>
        <v>214020.8927</v>
      </c>
      <c r="O9" s="20">
        <f t="shared" si="6"/>
        <v>1</v>
      </c>
      <c r="P9" s="21">
        <v>0.0</v>
      </c>
      <c r="Q9" s="21">
        <v>0.0</v>
      </c>
      <c r="R9" s="21">
        <v>0.0</v>
      </c>
      <c r="S9" s="21">
        <v>0.0</v>
      </c>
      <c r="T9" s="52">
        <v>0.0</v>
      </c>
      <c r="U9" s="21">
        <f t="shared" si="7"/>
        <v>0</v>
      </c>
      <c r="V9" s="23">
        <f t="shared" si="8"/>
        <v>683766</v>
      </c>
      <c r="W9" s="23">
        <f t="shared" si="9"/>
        <v>346315</v>
      </c>
      <c r="X9" s="20">
        <f t="shared" si="10"/>
        <v>2.026267517</v>
      </c>
    </row>
    <row r="10" ht="14.25" customHeight="1">
      <c r="A10" s="11" t="s">
        <v>40</v>
      </c>
      <c r="B10" s="11" t="s">
        <v>41</v>
      </c>
      <c r="C10" s="12">
        <v>261900.0</v>
      </c>
      <c r="D10" s="13">
        <v>0.8935280588381259</v>
      </c>
      <c r="E10" s="12">
        <f t="shared" si="1"/>
        <v>234014.9986</v>
      </c>
      <c r="F10" s="16">
        <v>0.0</v>
      </c>
      <c r="G10" s="16">
        <v>0.0</v>
      </c>
      <c r="H10" s="15">
        <f t="shared" si="2"/>
        <v>0</v>
      </c>
      <c r="I10" s="15">
        <v>0.0</v>
      </c>
      <c r="J10" s="16">
        <v>0.0</v>
      </c>
      <c r="K10" s="17">
        <f t="shared" si="3"/>
        <v>0</v>
      </c>
      <c r="L10" s="18">
        <f t="shared" si="4"/>
        <v>261900</v>
      </c>
      <c r="M10" s="18">
        <f t="shared" si="5"/>
        <v>234014.9986</v>
      </c>
      <c r="N10" s="19">
        <f t="shared" si="11"/>
        <v>0</v>
      </c>
      <c r="O10" s="20">
        <f t="shared" si="6"/>
        <v>0</v>
      </c>
      <c r="P10" s="21">
        <v>0.0</v>
      </c>
      <c r="Q10" s="21">
        <v>0.0</v>
      </c>
      <c r="R10" s="21">
        <v>0.0</v>
      </c>
      <c r="S10" s="21">
        <v>0.0</v>
      </c>
      <c r="T10" s="52">
        <v>0.0</v>
      </c>
      <c r="U10" s="21">
        <f t="shared" si="7"/>
        <v>0</v>
      </c>
      <c r="V10" s="23">
        <f t="shared" si="8"/>
        <v>0</v>
      </c>
      <c r="W10" s="23">
        <f t="shared" si="9"/>
        <v>-261900</v>
      </c>
      <c r="X10" s="20">
        <f t="shared" si="10"/>
        <v>0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8">
        <f t="shared" si="5"/>
        <v>0</v>
      </c>
      <c r="N11" s="19">
        <f t="shared" si="11"/>
        <v>0</v>
      </c>
      <c r="O11" s="20" t="str">
        <f t="shared" si="6"/>
        <v>#DIV/0!</v>
      </c>
      <c r="P11" s="21">
        <v>0.0</v>
      </c>
      <c r="Q11" s="21">
        <v>0.0</v>
      </c>
      <c r="R11" s="21">
        <v>0.0</v>
      </c>
      <c r="S11" s="21">
        <v>0.0</v>
      </c>
      <c r="T11" s="21">
        <v>0.0</v>
      </c>
      <c r="U11" s="21">
        <f t="shared" si="7"/>
        <v>0</v>
      </c>
      <c r="V11" s="23">
        <f t="shared" si="8"/>
        <v>0</v>
      </c>
      <c r="W11" s="23">
        <f t="shared" si="9"/>
        <v>0</v>
      </c>
      <c r="X11" s="20" t="str">
        <f t="shared" si="10"/>
        <v>#DIV/0!</v>
      </c>
    </row>
    <row r="12" ht="14.25" customHeight="1">
      <c r="A12" s="11" t="s">
        <v>44</v>
      </c>
      <c r="B12" s="11" t="s">
        <v>45</v>
      </c>
      <c r="C12" s="12">
        <v>34000.0</v>
      </c>
      <c r="D12" s="13">
        <v>3.97</v>
      </c>
      <c r="E12" s="14">
        <f t="shared" si="1"/>
        <v>134980</v>
      </c>
      <c r="F12" s="15">
        <v>0.0</v>
      </c>
      <c r="G12" s="15">
        <v>0.0</v>
      </c>
      <c r="H12" s="15">
        <f t="shared" ref="H12:H19" si="12">F12+G12</f>
        <v>0</v>
      </c>
      <c r="I12" s="15">
        <v>33933.0</v>
      </c>
      <c r="J12" s="15">
        <v>0.0</v>
      </c>
      <c r="K12" s="17">
        <f t="shared" si="3"/>
        <v>0</v>
      </c>
      <c r="L12" s="18">
        <f t="shared" si="4"/>
        <v>67</v>
      </c>
      <c r="M12" s="18">
        <f t="shared" si="5"/>
        <v>265.99</v>
      </c>
      <c r="N12" s="19">
        <f t="shared" si="11"/>
        <v>134714.01</v>
      </c>
      <c r="O12" s="20">
        <f t="shared" si="6"/>
        <v>0.9980294118</v>
      </c>
      <c r="P12" s="21">
        <v>0.0</v>
      </c>
      <c r="Q12" s="21">
        <v>0.0</v>
      </c>
      <c r="R12" s="21">
        <v>0.0</v>
      </c>
      <c r="S12" s="21">
        <v>0.0</v>
      </c>
      <c r="T12" s="21">
        <v>0.0</v>
      </c>
      <c r="U12" s="21">
        <f t="shared" si="7"/>
        <v>0</v>
      </c>
      <c r="V12" s="23">
        <f t="shared" si="8"/>
        <v>33933</v>
      </c>
      <c r="W12" s="23">
        <f t="shared" si="9"/>
        <v>-67</v>
      </c>
      <c r="X12" s="20">
        <f t="shared" si="10"/>
        <v>0.9980294118</v>
      </c>
    </row>
    <row r="13" ht="14.25" customHeight="1">
      <c r="A13" s="26">
        <v>6.0000000032802E13</v>
      </c>
      <c r="B13" s="11" t="s">
        <v>46</v>
      </c>
      <c r="C13" s="12">
        <v>17950.0</v>
      </c>
      <c r="D13" s="13">
        <v>8.34</v>
      </c>
      <c r="E13" s="14">
        <f t="shared" si="1"/>
        <v>149703</v>
      </c>
      <c r="F13" s="15">
        <v>17024.0</v>
      </c>
      <c r="G13" s="15">
        <v>0.0</v>
      </c>
      <c r="H13" s="15">
        <f t="shared" si="12"/>
        <v>17024</v>
      </c>
      <c r="I13" s="15">
        <v>17950.0</v>
      </c>
      <c r="J13" s="15">
        <v>0.0</v>
      </c>
      <c r="K13" s="17">
        <f t="shared" si="3"/>
        <v>17024</v>
      </c>
      <c r="L13" s="18">
        <f t="shared" si="4"/>
        <v>0</v>
      </c>
      <c r="M13" s="18">
        <f t="shared" si="5"/>
        <v>0</v>
      </c>
      <c r="N13" s="19">
        <f t="shared" si="11"/>
        <v>149703</v>
      </c>
      <c r="O13" s="20">
        <f t="shared" si="6"/>
        <v>1</v>
      </c>
      <c r="P13" s="21">
        <v>0.0</v>
      </c>
      <c r="Q13" s="21">
        <v>0.0</v>
      </c>
      <c r="R13" s="21">
        <v>0.0</v>
      </c>
      <c r="S13" s="21">
        <v>0.0</v>
      </c>
      <c r="T13" s="21">
        <v>0.0</v>
      </c>
      <c r="U13" s="21">
        <f t="shared" si="7"/>
        <v>0</v>
      </c>
      <c r="V13" s="23">
        <f t="shared" si="8"/>
        <v>34974</v>
      </c>
      <c r="W13" s="23">
        <f t="shared" si="9"/>
        <v>17024</v>
      </c>
      <c r="X13" s="20">
        <f t="shared" si="10"/>
        <v>1.948412256</v>
      </c>
    </row>
    <row r="14" ht="14.25" customHeight="1">
      <c r="A14" s="11" t="s">
        <v>47</v>
      </c>
      <c r="B14" s="11" t="s">
        <v>48</v>
      </c>
      <c r="C14" s="12">
        <v>33800.0</v>
      </c>
      <c r="D14" s="13">
        <v>7.3</v>
      </c>
      <c r="E14" s="14">
        <f t="shared" si="1"/>
        <v>246740</v>
      </c>
      <c r="F14" s="15">
        <v>32484.0</v>
      </c>
      <c r="G14" s="15">
        <v>0.0</v>
      </c>
      <c r="H14" s="15">
        <f t="shared" si="12"/>
        <v>32484</v>
      </c>
      <c r="I14" s="15">
        <v>0.0</v>
      </c>
      <c r="J14" s="15">
        <v>0.0</v>
      </c>
      <c r="K14" s="17">
        <f t="shared" si="3"/>
        <v>32484</v>
      </c>
      <c r="L14" s="18">
        <f t="shared" si="4"/>
        <v>33800</v>
      </c>
      <c r="M14" s="18">
        <f t="shared" si="5"/>
        <v>246740</v>
      </c>
      <c r="N14" s="19">
        <f t="shared" si="11"/>
        <v>0</v>
      </c>
      <c r="O14" s="20">
        <f t="shared" si="6"/>
        <v>0</v>
      </c>
      <c r="P14" s="21">
        <v>0.0</v>
      </c>
      <c r="Q14" s="21">
        <v>0.0</v>
      </c>
      <c r="R14" s="21">
        <v>0.0</v>
      </c>
      <c r="S14" s="21">
        <v>0.0</v>
      </c>
      <c r="T14" s="21">
        <v>0.0</v>
      </c>
      <c r="U14" s="21">
        <f t="shared" si="7"/>
        <v>0</v>
      </c>
      <c r="V14" s="23">
        <f t="shared" si="8"/>
        <v>32484</v>
      </c>
      <c r="W14" s="23">
        <f t="shared" si="9"/>
        <v>-1316</v>
      </c>
      <c r="X14" s="20">
        <f t="shared" si="10"/>
        <v>0.9610650888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12"/>
        <v>0</v>
      </c>
      <c r="I15" s="29">
        <v>0.0</v>
      </c>
      <c r="J15" s="15">
        <v>0.0</v>
      </c>
      <c r="K15" s="17">
        <f t="shared" si="3"/>
        <v>0</v>
      </c>
      <c r="L15" s="18">
        <f t="shared" si="4"/>
        <v>0</v>
      </c>
      <c r="M15" s="18">
        <f t="shared" si="5"/>
        <v>0</v>
      </c>
      <c r="N15" s="19">
        <f t="shared" si="11"/>
        <v>0</v>
      </c>
      <c r="O15" s="20" t="str">
        <f t="shared" si="6"/>
        <v>#DIV/0!</v>
      </c>
      <c r="P15" s="21">
        <v>0.0</v>
      </c>
      <c r="Q15" s="21">
        <v>0.0</v>
      </c>
      <c r="R15" s="21">
        <v>0.0</v>
      </c>
      <c r="S15" s="21">
        <v>0.0</v>
      </c>
      <c r="T15" s="21">
        <v>0.0</v>
      </c>
      <c r="U15" s="21">
        <f t="shared" si="7"/>
        <v>0</v>
      </c>
      <c r="V15" s="23">
        <f t="shared" si="8"/>
        <v>0</v>
      </c>
      <c r="W15" s="23">
        <f t="shared" si="9"/>
        <v>0</v>
      </c>
      <c r="X15" s="20" t="str">
        <f t="shared" si="10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12"/>
        <v>0</v>
      </c>
      <c r="I16" s="29">
        <v>0.0</v>
      </c>
      <c r="J16" s="15">
        <v>0.0</v>
      </c>
      <c r="K16" s="17">
        <f t="shared" si="3"/>
        <v>0</v>
      </c>
      <c r="L16" s="18">
        <f t="shared" si="4"/>
        <v>0</v>
      </c>
      <c r="M16" s="18">
        <f t="shared" si="5"/>
        <v>0</v>
      </c>
      <c r="N16" s="19">
        <f t="shared" si="11"/>
        <v>0</v>
      </c>
      <c r="O16" s="20" t="str">
        <f t="shared" si="6"/>
        <v>#DIV/0!</v>
      </c>
      <c r="P16" s="21">
        <v>0.0</v>
      </c>
      <c r="Q16" s="21">
        <v>0.0</v>
      </c>
      <c r="R16" s="21">
        <v>0.0</v>
      </c>
      <c r="S16" s="21">
        <v>0.0</v>
      </c>
      <c r="T16" s="21">
        <v>0.0</v>
      </c>
      <c r="U16" s="21">
        <f t="shared" si="7"/>
        <v>0</v>
      </c>
      <c r="V16" s="23">
        <f t="shared" si="8"/>
        <v>0</v>
      </c>
      <c r="W16" s="23">
        <f t="shared" si="9"/>
        <v>0</v>
      </c>
      <c r="X16" s="20" t="str">
        <f t="shared" si="10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12"/>
        <v>0</v>
      </c>
      <c r="I17" s="29">
        <v>0.0</v>
      </c>
      <c r="J17" s="15">
        <v>0.0</v>
      </c>
      <c r="K17" s="17">
        <f t="shared" si="3"/>
        <v>0</v>
      </c>
      <c r="L17" s="18">
        <f t="shared" si="4"/>
        <v>0</v>
      </c>
      <c r="M17" s="18">
        <f t="shared" si="5"/>
        <v>0</v>
      </c>
      <c r="N17" s="19">
        <f t="shared" si="11"/>
        <v>0</v>
      </c>
      <c r="O17" s="20" t="str">
        <f t="shared" si="6"/>
        <v>#DIV/0!</v>
      </c>
      <c r="P17" s="21">
        <v>0.0</v>
      </c>
      <c r="Q17" s="21">
        <v>0.0</v>
      </c>
      <c r="R17" s="21">
        <v>0.0</v>
      </c>
      <c r="S17" s="21">
        <v>0.0</v>
      </c>
      <c r="T17" s="21">
        <v>0.0</v>
      </c>
      <c r="U17" s="21">
        <f t="shared" si="7"/>
        <v>0</v>
      </c>
      <c r="V17" s="23">
        <f t="shared" si="8"/>
        <v>0</v>
      </c>
      <c r="W17" s="23">
        <f t="shared" si="9"/>
        <v>0</v>
      </c>
      <c r="X17" s="20" t="str">
        <f t="shared" si="10"/>
        <v>#DIV/0!</v>
      </c>
    </row>
    <row r="18" ht="14.25" customHeight="1">
      <c r="A18" s="11" t="s">
        <v>55</v>
      </c>
      <c r="B18" s="11" t="s">
        <v>56</v>
      </c>
      <c r="C18" s="12">
        <v>495000.0</v>
      </c>
      <c r="D18" s="13">
        <v>1.16</v>
      </c>
      <c r="E18" s="12">
        <f t="shared" si="1"/>
        <v>574200</v>
      </c>
      <c r="F18" s="15">
        <v>812291.0</v>
      </c>
      <c r="G18" s="15">
        <v>0.0</v>
      </c>
      <c r="H18" s="15">
        <f t="shared" si="12"/>
        <v>812291</v>
      </c>
      <c r="I18" s="15">
        <v>262654.0</v>
      </c>
      <c r="J18" s="15">
        <v>0.0</v>
      </c>
      <c r="K18" s="17">
        <f t="shared" si="3"/>
        <v>812291</v>
      </c>
      <c r="L18" s="18">
        <f t="shared" si="4"/>
        <v>232346</v>
      </c>
      <c r="M18" s="18">
        <f t="shared" si="5"/>
        <v>269521.36</v>
      </c>
      <c r="N18" s="19">
        <f t="shared" si="11"/>
        <v>304678.64</v>
      </c>
      <c r="O18" s="20">
        <f t="shared" si="6"/>
        <v>0.5306141414</v>
      </c>
      <c r="P18" s="21">
        <v>0.0</v>
      </c>
      <c r="Q18" s="21">
        <v>0.0</v>
      </c>
      <c r="R18" s="21">
        <v>0.0</v>
      </c>
      <c r="S18" s="21">
        <v>0.0</v>
      </c>
      <c r="T18" s="21">
        <v>0.0</v>
      </c>
      <c r="U18" s="21">
        <v>442000.0</v>
      </c>
      <c r="V18" s="23">
        <f t="shared" si="8"/>
        <v>1516945</v>
      </c>
      <c r="W18" s="23">
        <f t="shared" si="9"/>
        <v>1021945</v>
      </c>
      <c r="X18" s="20">
        <f t="shared" si="10"/>
        <v>3.064535354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12"/>
        <v>0</v>
      </c>
      <c r="I19" s="15">
        <v>0.0</v>
      </c>
      <c r="J19" s="15">
        <v>0.0</v>
      </c>
      <c r="K19" s="17">
        <f t="shared" si="3"/>
        <v>0</v>
      </c>
      <c r="L19" s="18">
        <f t="shared" si="4"/>
        <v>0</v>
      </c>
      <c r="M19" s="18">
        <f t="shared" si="5"/>
        <v>0</v>
      </c>
      <c r="N19" s="19">
        <f t="shared" si="11"/>
        <v>0</v>
      </c>
      <c r="O19" s="20" t="str">
        <f t="shared" si="6"/>
        <v>#DIV/0!</v>
      </c>
      <c r="P19" s="21">
        <v>0.0</v>
      </c>
      <c r="Q19" s="21">
        <v>0.0</v>
      </c>
      <c r="R19" s="21">
        <v>0.0</v>
      </c>
      <c r="S19" s="21">
        <v>0.0</v>
      </c>
      <c r="T19" s="21">
        <v>0.0</v>
      </c>
      <c r="U19" s="21">
        <f t="shared" ref="U19:U20" si="14">P19+Q19+R19+S19+T19</f>
        <v>0</v>
      </c>
      <c r="V19" s="23">
        <f t="shared" si="8"/>
        <v>0</v>
      </c>
      <c r="W19" s="23">
        <f t="shared" si="9"/>
        <v>0</v>
      </c>
      <c r="X19" s="20" t="str">
        <f t="shared" si="10"/>
        <v>#DIV/0!</v>
      </c>
    </row>
    <row r="20" ht="14.25" customHeight="1">
      <c r="A20" s="30" t="s">
        <v>59</v>
      </c>
      <c r="B20" s="30"/>
      <c r="C20" s="31">
        <f>SUM(C3:C19)</f>
        <v>2942964</v>
      </c>
      <c r="D20" s="32"/>
      <c r="E20" s="33">
        <f t="shared" ref="E20:N20" si="13">SUM(E3:E19)</f>
        <v>4845470.65</v>
      </c>
      <c r="F20" s="34">
        <f t="shared" si="13"/>
        <v>861799</v>
      </c>
      <c r="G20" s="34">
        <f t="shared" si="13"/>
        <v>346315</v>
      </c>
      <c r="H20" s="34">
        <f t="shared" si="13"/>
        <v>1208114</v>
      </c>
      <c r="I20" s="45">
        <f t="shared" si="13"/>
        <v>1689946</v>
      </c>
      <c r="J20" s="34">
        <f t="shared" si="13"/>
        <v>0</v>
      </c>
      <c r="K20" s="35">
        <f t="shared" si="13"/>
        <v>1208114</v>
      </c>
      <c r="L20" s="36">
        <f t="shared" si="13"/>
        <v>1253018</v>
      </c>
      <c r="M20" s="36">
        <f t="shared" si="13"/>
        <v>1927070.979</v>
      </c>
      <c r="N20" s="36">
        <f t="shared" si="13"/>
        <v>2918399.671</v>
      </c>
      <c r="O20" s="20">
        <f t="shared" si="6"/>
        <v>0.6022943656</v>
      </c>
      <c r="P20" s="21">
        <v>0.0</v>
      </c>
      <c r="Q20" s="21">
        <v>0.0</v>
      </c>
      <c r="R20" s="21">
        <v>0.0</v>
      </c>
      <c r="S20" s="21">
        <v>0.0</v>
      </c>
      <c r="T20" s="21">
        <v>0.0</v>
      </c>
      <c r="U20" s="21">
        <f t="shared" si="14"/>
        <v>0</v>
      </c>
      <c r="V20" s="23">
        <f t="shared" si="8"/>
        <v>2898060</v>
      </c>
      <c r="W20" s="37"/>
    </row>
    <row r="21" ht="14.25" customHeight="1"/>
    <row r="22" ht="14.25" customHeight="1"/>
    <row r="23" ht="14.25" customHeight="1">
      <c r="D23" s="55" t="s">
        <v>93</v>
      </c>
      <c r="E23" s="24"/>
    </row>
    <row r="24" ht="14.25" customHeight="1">
      <c r="E24" s="37"/>
      <c r="K24" s="55" t="s">
        <v>93</v>
      </c>
    </row>
    <row r="25" ht="14.25" customHeight="1"/>
    <row r="26" ht="14.25" customHeight="1"/>
    <row r="27" ht="14.25" customHeight="1">
      <c r="K27" s="37" t="s">
        <v>93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O3:O20 X3:X19">
    <cfRule type="cellIs" dxfId="0" priority="1" operator="between">
      <formula>0.8</formula>
      <formula>1</formula>
    </cfRule>
  </conditionalFormatting>
  <conditionalFormatting sqref="O3:O20 X3:X19">
    <cfRule type="cellIs" dxfId="1" priority="2" operator="lessThan">
      <formula>0.8</formula>
    </cfRule>
  </conditionalFormatting>
  <conditionalFormatting sqref="O3:O20 X3:X19">
    <cfRule type="cellIs" dxfId="2" priority="3" operator="greaterThan">
      <formula>1</formula>
    </cfRule>
  </conditionalFormatting>
  <conditionalFormatting sqref="O13">
    <cfRule type="cellIs" dxfId="0" priority="4" operator="between">
      <formula>0.8</formula>
      <formula>1</formula>
    </cfRule>
  </conditionalFormatting>
  <conditionalFormatting sqref="O13">
    <cfRule type="cellIs" dxfId="1" priority="5" operator="lessThan">
      <formula>0.8</formula>
    </cfRule>
  </conditionalFormatting>
  <conditionalFormatting sqref="O13">
    <cfRule type="cellIs" dxfId="2" priority="6" operator="greaterThan">
      <formula>1</formula>
    </cfRule>
  </conditionalFormatting>
  <conditionalFormatting sqref="X13">
    <cfRule type="cellIs" dxfId="0" priority="7" operator="between">
      <formula>0.8</formula>
      <formula>1</formula>
    </cfRule>
  </conditionalFormatting>
  <conditionalFormatting sqref="X13">
    <cfRule type="cellIs" dxfId="1" priority="8" operator="lessThan">
      <formula>0.8</formula>
    </cfRule>
  </conditionalFormatting>
  <conditionalFormatting sqref="X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29"/>
    <col customWidth="1" min="11" max="11" width="18.43"/>
    <col customWidth="1" min="12" max="14" width="16.71"/>
    <col customWidth="1" min="15" max="15" width="18.0"/>
    <col customWidth="1" min="16" max="20" width="12.43"/>
    <col customWidth="1" min="21" max="21" width="14.71"/>
    <col customWidth="1" min="22" max="22" width="11.43"/>
    <col customWidth="1" min="23" max="23" width="12.43"/>
    <col customWidth="1" min="24" max="26" width="10.71"/>
  </cols>
  <sheetData>
    <row r="1" ht="14.25" customHeight="1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ht="14.25" customHeight="1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107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26.0</v>
      </c>
      <c r="Q2" s="8">
        <v>27.0</v>
      </c>
      <c r="R2" s="8">
        <v>28.0</v>
      </c>
      <c r="S2" s="9" t="s">
        <v>80</v>
      </c>
      <c r="T2" s="8" t="s">
        <v>92</v>
      </c>
      <c r="U2" s="5" t="s">
        <v>22</v>
      </c>
      <c r="V2" s="5" t="s">
        <v>23</v>
      </c>
      <c r="W2" s="5" t="s">
        <v>24</v>
      </c>
      <c r="X2" s="10" t="s">
        <v>25</v>
      </c>
    </row>
    <row r="3" ht="14.25" customHeight="1">
      <c r="A3" s="11" t="s">
        <v>26</v>
      </c>
      <c r="B3" s="11" t="s">
        <v>27</v>
      </c>
      <c r="C3" s="12">
        <v>239967.0</v>
      </c>
      <c r="D3" s="13">
        <v>2.892378058838126</v>
      </c>
      <c r="E3" s="14">
        <f t="shared" ref="E3:E19" si="1">C3*D3</f>
        <v>694075.2856</v>
      </c>
      <c r="F3" s="15">
        <v>0.0</v>
      </c>
      <c r="G3" s="15">
        <v>0.0</v>
      </c>
      <c r="H3" s="15">
        <f t="shared" ref="H3:H10" si="2">F3+G3</f>
        <v>0</v>
      </c>
      <c r="I3" s="16">
        <v>167857.0</v>
      </c>
      <c r="J3" s="15">
        <v>143223.0</v>
      </c>
      <c r="K3" s="17">
        <f t="shared" ref="K3:K19" si="3">H3+J3</f>
        <v>143223</v>
      </c>
      <c r="L3" s="18">
        <f t="shared" ref="L3:L19" si="4">C3-I3</f>
        <v>72110</v>
      </c>
      <c r="M3" s="18">
        <f t="shared" ref="M3:M19" si="5">D3*L3</f>
        <v>208569.3818</v>
      </c>
      <c r="N3" s="19">
        <f>+I3*D3</f>
        <v>485505.9038</v>
      </c>
      <c r="O3" s="20">
        <f t="shared" ref="O3:O20" si="6">N3/E3</f>
        <v>0.699500348</v>
      </c>
      <c r="P3" s="21">
        <v>0.0</v>
      </c>
      <c r="Q3" s="21">
        <v>0.0</v>
      </c>
      <c r="R3" s="21">
        <v>0.0</v>
      </c>
      <c r="S3" s="21">
        <v>0.0</v>
      </c>
      <c r="T3" s="52">
        <v>0.0</v>
      </c>
      <c r="U3" s="21">
        <f t="shared" ref="U3:U17" si="7">P3+Q3+R3+S3+T3</f>
        <v>0</v>
      </c>
      <c r="V3" s="23">
        <f t="shared" ref="V3:V20" si="8">I3+K3+U3</f>
        <v>311080</v>
      </c>
      <c r="W3" s="23">
        <f t="shared" ref="W3:W19" si="9">V3-C3</f>
        <v>71113</v>
      </c>
      <c r="X3" s="20">
        <f t="shared" ref="X3:X19" si="10">V3/C3</f>
        <v>1.296344914</v>
      </c>
    </row>
    <row r="4" ht="14.25" customHeight="1">
      <c r="A4" s="11" t="s">
        <v>28</v>
      </c>
      <c r="B4" s="11" t="s">
        <v>29</v>
      </c>
      <c r="C4" s="12">
        <v>0.0</v>
      </c>
      <c r="D4" s="13">
        <v>1.56</v>
      </c>
      <c r="E4" s="14">
        <f t="shared" si="1"/>
        <v>0</v>
      </c>
      <c r="F4" s="15">
        <v>0.0</v>
      </c>
      <c r="G4" s="15">
        <v>0.0</v>
      </c>
      <c r="H4" s="15">
        <f t="shared" si="2"/>
        <v>0</v>
      </c>
      <c r="I4" s="15">
        <v>0.0</v>
      </c>
      <c r="J4" s="15">
        <v>0.0</v>
      </c>
      <c r="K4" s="17">
        <f t="shared" si="3"/>
        <v>0</v>
      </c>
      <c r="L4" s="18">
        <f t="shared" si="4"/>
        <v>0</v>
      </c>
      <c r="M4" s="18">
        <f t="shared" si="5"/>
        <v>0</v>
      </c>
      <c r="N4" s="19">
        <f>D4*I4</f>
        <v>0</v>
      </c>
      <c r="O4" s="20" t="str">
        <f t="shared" si="6"/>
        <v>#DIV/0!</v>
      </c>
      <c r="P4" s="21">
        <v>0.0</v>
      </c>
      <c r="Q4" s="21">
        <v>0.0</v>
      </c>
      <c r="R4" s="21">
        <v>0.0</v>
      </c>
      <c r="S4" s="21">
        <v>0.0</v>
      </c>
      <c r="T4" s="52">
        <v>0.0</v>
      </c>
      <c r="U4" s="21">
        <f t="shared" si="7"/>
        <v>0</v>
      </c>
      <c r="V4" s="23">
        <f t="shared" si="8"/>
        <v>0</v>
      </c>
      <c r="W4" s="23">
        <f t="shared" si="9"/>
        <v>0</v>
      </c>
      <c r="X4" s="20" t="str">
        <f t="shared" si="10"/>
        <v>#DIV/0!</v>
      </c>
    </row>
    <row r="5" ht="14.25" customHeight="1">
      <c r="A5" s="11" t="s">
        <v>30</v>
      </c>
      <c r="B5" s="11" t="s">
        <v>31</v>
      </c>
      <c r="C5" s="12">
        <v>232800.0</v>
      </c>
      <c r="D5" s="13">
        <v>1.06</v>
      </c>
      <c r="E5" s="14">
        <f t="shared" si="1"/>
        <v>246768</v>
      </c>
      <c r="F5" s="15">
        <v>0.0</v>
      </c>
      <c r="G5" s="15">
        <v>0.0</v>
      </c>
      <c r="H5" s="15">
        <f t="shared" si="2"/>
        <v>0</v>
      </c>
      <c r="I5" s="15">
        <v>0.0</v>
      </c>
      <c r="J5" s="15">
        <v>0.0</v>
      </c>
      <c r="K5" s="17">
        <f t="shared" si="3"/>
        <v>0</v>
      </c>
      <c r="L5" s="18">
        <f t="shared" si="4"/>
        <v>232800</v>
      </c>
      <c r="M5" s="18">
        <f t="shared" si="5"/>
        <v>246768</v>
      </c>
      <c r="N5" s="19">
        <f t="shared" ref="N5:N19" si="11">+I5*D5</f>
        <v>0</v>
      </c>
      <c r="O5" s="20">
        <f t="shared" si="6"/>
        <v>0</v>
      </c>
      <c r="P5" s="21">
        <v>0.0</v>
      </c>
      <c r="Q5" s="21">
        <v>0.0</v>
      </c>
      <c r="R5" s="21">
        <v>0.0</v>
      </c>
      <c r="S5" s="21">
        <v>0.0</v>
      </c>
      <c r="T5" s="52">
        <v>0.0</v>
      </c>
      <c r="U5" s="21">
        <f t="shared" si="7"/>
        <v>0</v>
      </c>
      <c r="V5" s="23">
        <f t="shared" si="8"/>
        <v>0</v>
      </c>
      <c r="W5" s="23">
        <f t="shared" si="9"/>
        <v>-232800</v>
      </c>
      <c r="X5" s="20">
        <f t="shared" si="10"/>
        <v>0</v>
      </c>
    </row>
    <row r="6" ht="14.25" customHeight="1">
      <c r="A6" s="11" t="s">
        <v>32</v>
      </c>
      <c r="B6" s="11" t="s">
        <v>33</v>
      </c>
      <c r="C6" s="12">
        <v>853604.0</v>
      </c>
      <c r="D6" s="13">
        <v>2.1696780588381257</v>
      </c>
      <c r="E6" s="12">
        <f t="shared" si="1"/>
        <v>1852045.87</v>
      </c>
      <c r="F6" s="15">
        <v>0.0</v>
      </c>
      <c r="G6" s="15">
        <v>0.0</v>
      </c>
      <c r="H6" s="15">
        <f t="shared" si="2"/>
        <v>0</v>
      </c>
      <c r="I6" s="15">
        <v>618738.0</v>
      </c>
      <c r="J6" s="15">
        <v>194022.0</v>
      </c>
      <c r="K6" s="17">
        <f t="shared" si="3"/>
        <v>194022</v>
      </c>
      <c r="L6" s="18">
        <f t="shared" si="4"/>
        <v>234866</v>
      </c>
      <c r="M6" s="18">
        <f t="shared" si="5"/>
        <v>509583.607</v>
      </c>
      <c r="N6" s="19">
        <f t="shared" si="11"/>
        <v>1342462.263</v>
      </c>
      <c r="O6" s="20">
        <f t="shared" si="6"/>
        <v>0.7248536792</v>
      </c>
      <c r="P6" s="21">
        <v>0.0</v>
      </c>
      <c r="Q6" s="21">
        <v>0.0</v>
      </c>
      <c r="R6" s="21">
        <v>39000.0</v>
      </c>
      <c r="S6" s="21">
        <v>0.0</v>
      </c>
      <c r="T6" s="24">
        <v>0.0</v>
      </c>
      <c r="U6" s="21">
        <f t="shared" si="7"/>
        <v>39000</v>
      </c>
      <c r="V6" s="23">
        <f t="shared" si="8"/>
        <v>851760</v>
      </c>
      <c r="W6" s="23">
        <f t="shared" si="9"/>
        <v>-1844</v>
      </c>
      <c r="X6" s="20">
        <f t="shared" si="10"/>
        <v>0.9978397477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8">
        <f t="shared" si="5"/>
        <v>0</v>
      </c>
      <c r="N7" s="19">
        <f t="shared" si="11"/>
        <v>0</v>
      </c>
      <c r="O7" s="20" t="str">
        <f t="shared" si="6"/>
        <v>#DIV/0!</v>
      </c>
      <c r="P7" s="21">
        <v>0.0</v>
      </c>
      <c r="Q7" s="21">
        <v>0.0</v>
      </c>
      <c r="R7" s="21">
        <v>0.0</v>
      </c>
      <c r="S7" s="21">
        <v>0.0</v>
      </c>
      <c r="T7" s="52">
        <v>0.0</v>
      </c>
      <c r="U7" s="21">
        <f t="shared" si="7"/>
        <v>0</v>
      </c>
      <c r="V7" s="23">
        <f t="shared" si="8"/>
        <v>0</v>
      </c>
      <c r="W7" s="23">
        <f t="shared" si="9"/>
        <v>0</v>
      </c>
      <c r="X7" s="20" t="str">
        <f t="shared" si="10"/>
        <v>#DIV/0!</v>
      </c>
    </row>
    <row r="8" ht="14.25" customHeight="1">
      <c r="A8" s="11" t="s">
        <v>36</v>
      </c>
      <c r="B8" s="11" t="s">
        <v>37</v>
      </c>
      <c r="C8" s="12">
        <v>436492.0</v>
      </c>
      <c r="D8" s="13">
        <v>1.1430280588381259</v>
      </c>
      <c r="E8" s="14">
        <f t="shared" si="1"/>
        <v>498922.6035</v>
      </c>
      <c r="F8" s="15">
        <v>0.0</v>
      </c>
      <c r="G8" s="15">
        <v>0.0</v>
      </c>
      <c r="H8" s="15">
        <f t="shared" si="2"/>
        <v>0</v>
      </c>
      <c r="I8" s="16">
        <v>251363.0</v>
      </c>
      <c r="J8" s="16">
        <v>0.0</v>
      </c>
      <c r="K8" s="17">
        <f t="shared" si="3"/>
        <v>0</v>
      </c>
      <c r="L8" s="18">
        <f t="shared" si="4"/>
        <v>185129</v>
      </c>
      <c r="M8" s="18">
        <f t="shared" si="5"/>
        <v>211607.6415</v>
      </c>
      <c r="N8" s="19">
        <f t="shared" si="11"/>
        <v>287314.962</v>
      </c>
      <c r="O8" s="20">
        <f t="shared" si="6"/>
        <v>0.5758708063</v>
      </c>
      <c r="P8" s="21">
        <v>0.0</v>
      </c>
      <c r="Q8" s="21">
        <v>0.0</v>
      </c>
      <c r="R8" s="21">
        <v>126000.0</v>
      </c>
      <c r="S8" s="21">
        <v>0.0</v>
      </c>
      <c r="T8" s="52">
        <v>0.0</v>
      </c>
      <c r="U8" s="21">
        <f t="shared" si="7"/>
        <v>126000</v>
      </c>
      <c r="V8" s="23">
        <f t="shared" si="8"/>
        <v>377363</v>
      </c>
      <c r="W8" s="23">
        <f t="shared" si="9"/>
        <v>-59129</v>
      </c>
      <c r="X8" s="20">
        <f t="shared" si="10"/>
        <v>0.8645358907</v>
      </c>
    </row>
    <row r="9" ht="14.25" customHeight="1">
      <c r="A9" s="11" t="s">
        <v>38</v>
      </c>
      <c r="B9" s="11" t="s">
        <v>39</v>
      </c>
      <c r="C9" s="12">
        <v>337451.0</v>
      </c>
      <c r="D9" s="13">
        <v>0.6342280588381257</v>
      </c>
      <c r="E9" s="14">
        <f t="shared" si="1"/>
        <v>214020.8927</v>
      </c>
      <c r="F9" s="15">
        <v>0.0</v>
      </c>
      <c r="G9" s="15">
        <v>346315.0</v>
      </c>
      <c r="H9" s="15">
        <f t="shared" si="2"/>
        <v>346315</v>
      </c>
      <c r="I9" s="15">
        <v>337451.0</v>
      </c>
      <c r="J9" s="15">
        <v>0.0</v>
      </c>
      <c r="K9" s="17">
        <f t="shared" si="3"/>
        <v>346315</v>
      </c>
      <c r="L9" s="18">
        <f t="shared" si="4"/>
        <v>0</v>
      </c>
      <c r="M9" s="18">
        <f t="shared" si="5"/>
        <v>0</v>
      </c>
      <c r="N9" s="19">
        <f t="shared" si="11"/>
        <v>214020.8927</v>
      </c>
      <c r="O9" s="20">
        <f t="shared" si="6"/>
        <v>1</v>
      </c>
      <c r="P9" s="21">
        <v>0.0</v>
      </c>
      <c r="Q9" s="21">
        <v>0.0</v>
      </c>
      <c r="R9" s="21">
        <v>0.0</v>
      </c>
      <c r="S9" s="21">
        <v>0.0</v>
      </c>
      <c r="T9" s="52">
        <v>0.0</v>
      </c>
      <c r="U9" s="21">
        <f t="shared" si="7"/>
        <v>0</v>
      </c>
      <c r="V9" s="23">
        <f t="shared" si="8"/>
        <v>683766</v>
      </c>
      <c r="W9" s="23">
        <f t="shared" si="9"/>
        <v>346315</v>
      </c>
      <c r="X9" s="20">
        <f t="shared" si="10"/>
        <v>2.026267517</v>
      </c>
    </row>
    <row r="10" ht="14.25" customHeight="1">
      <c r="A10" s="11" t="s">
        <v>40</v>
      </c>
      <c r="B10" s="11" t="s">
        <v>41</v>
      </c>
      <c r="C10" s="12">
        <v>261900.0</v>
      </c>
      <c r="D10" s="13">
        <v>0.8935280588381259</v>
      </c>
      <c r="E10" s="12">
        <f t="shared" si="1"/>
        <v>234014.9986</v>
      </c>
      <c r="F10" s="16">
        <v>0.0</v>
      </c>
      <c r="G10" s="16">
        <v>0.0</v>
      </c>
      <c r="H10" s="15">
        <f t="shared" si="2"/>
        <v>0</v>
      </c>
      <c r="I10" s="15">
        <v>0.0</v>
      </c>
      <c r="J10" s="16">
        <v>0.0</v>
      </c>
      <c r="K10" s="17">
        <f t="shared" si="3"/>
        <v>0</v>
      </c>
      <c r="L10" s="18">
        <f t="shared" si="4"/>
        <v>261900</v>
      </c>
      <c r="M10" s="18">
        <f t="shared" si="5"/>
        <v>234014.9986</v>
      </c>
      <c r="N10" s="19">
        <f t="shared" si="11"/>
        <v>0</v>
      </c>
      <c r="O10" s="20">
        <f t="shared" si="6"/>
        <v>0</v>
      </c>
      <c r="P10" s="21">
        <v>0.0</v>
      </c>
      <c r="Q10" s="21">
        <v>0.0</v>
      </c>
      <c r="R10" s="21">
        <v>0.0</v>
      </c>
      <c r="S10" s="21">
        <v>0.0</v>
      </c>
      <c r="T10" s="52">
        <v>0.0</v>
      </c>
      <c r="U10" s="21">
        <f t="shared" si="7"/>
        <v>0</v>
      </c>
      <c r="V10" s="23">
        <f t="shared" si="8"/>
        <v>0</v>
      </c>
      <c r="W10" s="23">
        <f t="shared" si="9"/>
        <v>-261900</v>
      </c>
      <c r="X10" s="20">
        <f t="shared" si="10"/>
        <v>0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8">
        <f t="shared" si="5"/>
        <v>0</v>
      </c>
      <c r="N11" s="19">
        <f t="shared" si="11"/>
        <v>0</v>
      </c>
      <c r="O11" s="20" t="str">
        <f t="shared" si="6"/>
        <v>#DIV/0!</v>
      </c>
      <c r="P11" s="21">
        <v>0.0</v>
      </c>
      <c r="Q11" s="21">
        <v>0.0</v>
      </c>
      <c r="R11" s="21">
        <v>0.0</v>
      </c>
      <c r="S11" s="21">
        <v>0.0</v>
      </c>
      <c r="T11" s="21">
        <v>0.0</v>
      </c>
      <c r="U11" s="21">
        <f t="shared" si="7"/>
        <v>0</v>
      </c>
      <c r="V11" s="23">
        <f t="shared" si="8"/>
        <v>0</v>
      </c>
      <c r="W11" s="23">
        <f t="shared" si="9"/>
        <v>0</v>
      </c>
      <c r="X11" s="20" t="str">
        <f t="shared" si="10"/>
        <v>#DIV/0!</v>
      </c>
    </row>
    <row r="12" ht="14.25" customHeight="1">
      <c r="A12" s="11" t="s">
        <v>44</v>
      </c>
      <c r="B12" s="11" t="s">
        <v>45</v>
      </c>
      <c r="C12" s="12">
        <v>34000.0</v>
      </c>
      <c r="D12" s="13">
        <v>3.97</v>
      </c>
      <c r="E12" s="14">
        <f t="shared" si="1"/>
        <v>134980</v>
      </c>
      <c r="F12" s="15">
        <v>0.0</v>
      </c>
      <c r="G12" s="15">
        <v>0.0</v>
      </c>
      <c r="H12" s="15">
        <f t="shared" ref="H12:H19" si="12">F12+G12</f>
        <v>0</v>
      </c>
      <c r="I12" s="15">
        <v>33933.0</v>
      </c>
      <c r="J12" s="15">
        <v>0.0</v>
      </c>
      <c r="K12" s="17">
        <f t="shared" si="3"/>
        <v>0</v>
      </c>
      <c r="L12" s="18">
        <f t="shared" si="4"/>
        <v>67</v>
      </c>
      <c r="M12" s="18">
        <f t="shared" si="5"/>
        <v>265.99</v>
      </c>
      <c r="N12" s="19">
        <f t="shared" si="11"/>
        <v>134714.01</v>
      </c>
      <c r="O12" s="20">
        <f t="shared" si="6"/>
        <v>0.9980294118</v>
      </c>
      <c r="P12" s="21">
        <v>0.0</v>
      </c>
      <c r="Q12" s="21">
        <v>0.0</v>
      </c>
      <c r="R12" s="21">
        <v>0.0</v>
      </c>
      <c r="S12" s="21">
        <v>0.0</v>
      </c>
      <c r="T12" s="21">
        <v>0.0</v>
      </c>
      <c r="U12" s="21">
        <f t="shared" si="7"/>
        <v>0</v>
      </c>
      <c r="V12" s="23">
        <f t="shared" si="8"/>
        <v>33933</v>
      </c>
      <c r="W12" s="23">
        <f t="shared" si="9"/>
        <v>-67</v>
      </c>
      <c r="X12" s="20">
        <f t="shared" si="10"/>
        <v>0.9980294118</v>
      </c>
    </row>
    <row r="13" ht="14.25" customHeight="1">
      <c r="A13" s="26">
        <v>6.0000000032802E13</v>
      </c>
      <c r="B13" s="11" t="s">
        <v>46</v>
      </c>
      <c r="C13" s="12">
        <v>17950.0</v>
      </c>
      <c r="D13" s="13">
        <v>8.34</v>
      </c>
      <c r="E13" s="14">
        <f t="shared" si="1"/>
        <v>149703</v>
      </c>
      <c r="F13" s="15">
        <v>17024.0</v>
      </c>
      <c r="G13" s="15">
        <v>0.0</v>
      </c>
      <c r="H13" s="15">
        <f t="shared" si="12"/>
        <v>17024</v>
      </c>
      <c r="I13" s="15">
        <v>17950.0</v>
      </c>
      <c r="J13" s="15">
        <v>0.0</v>
      </c>
      <c r="K13" s="17">
        <f t="shared" si="3"/>
        <v>17024</v>
      </c>
      <c r="L13" s="18">
        <f t="shared" si="4"/>
        <v>0</v>
      </c>
      <c r="M13" s="18">
        <f t="shared" si="5"/>
        <v>0</v>
      </c>
      <c r="N13" s="19">
        <f t="shared" si="11"/>
        <v>149703</v>
      </c>
      <c r="O13" s="20">
        <f t="shared" si="6"/>
        <v>1</v>
      </c>
      <c r="P13" s="21">
        <v>0.0</v>
      </c>
      <c r="Q13" s="21">
        <v>0.0</v>
      </c>
      <c r="R13" s="21">
        <v>0.0</v>
      </c>
      <c r="S13" s="21">
        <v>0.0</v>
      </c>
      <c r="T13" s="21">
        <v>0.0</v>
      </c>
      <c r="U13" s="21">
        <f t="shared" si="7"/>
        <v>0</v>
      </c>
      <c r="V13" s="23">
        <f t="shared" si="8"/>
        <v>34974</v>
      </c>
      <c r="W13" s="23">
        <f t="shared" si="9"/>
        <v>17024</v>
      </c>
      <c r="X13" s="20">
        <f t="shared" si="10"/>
        <v>1.948412256</v>
      </c>
    </row>
    <row r="14" ht="14.25" customHeight="1">
      <c r="A14" s="11" t="s">
        <v>47</v>
      </c>
      <c r="B14" s="11" t="s">
        <v>48</v>
      </c>
      <c r="C14" s="12">
        <v>33800.0</v>
      </c>
      <c r="D14" s="13">
        <v>7.3</v>
      </c>
      <c r="E14" s="14">
        <f t="shared" si="1"/>
        <v>246740</v>
      </c>
      <c r="F14" s="15">
        <v>32484.0</v>
      </c>
      <c r="G14" s="15">
        <v>0.0</v>
      </c>
      <c r="H14" s="15">
        <f t="shared" si="12"/>
        <v>32484</v>
      </c>
      <c r="I14" s="15">
        <v>0.0</v>
      </c>
      <c r="J14" s="15">
        <v>0.0</v>
      </c>
      <c r="K14" s="17">
        <f t="shared" si="3"/>
        <v>32484</v>
      </c>
      <c r="L14" s="18">
        <f t="shared" si="4"/>
        <v>33800</v>
      </c>
      <c r="M14" s="18">
        <f t="shared" si="5"/>
        <v>246740</v>
      </c>
      <c r="N14" s="19">
        <f t="shared" si="11"/>
        <v>0</v>
      </c>
      <c r="O14" s="20">
        <f t="shared" si="6"/>
        <v>0</v>
      </c>
      <c r="P14" s="21">
        <v>0.0</v>
      </c>
      <c r="Q14" s="21">
        <v>0.0</v>
      </c>
      <c r="R14" s="21">
        <v>0.0</v>
      </c>
      <c r="S14" s="21">
        <v>0.0</v>
      </c>
      <c r="T14" s="21">
        <v>0.0</v>
      </c>
      <c r="U14" s="21">
        <f t="shared" si="7"/>
        <v>0</v>
      </c>
      <c r="V14" s="23">
        <f t="shared" si="8"/>
        <v>32484</v>
      </c>
      <c r="W14" s="23">
        <f t="shared" si="9"/>
        <v>-1316</v>
      </c>
      <c r="X14" s="20">
        <f t="shared" si="10"/>
        <v>0.9610650888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12"/>
        <v>0</v>
      </c>
      <c r="I15" s="29">
        <v>0.0</v>
      </c>
      <c r="J15" s="15">
        <v>0.0</v>
      </c>
      <c r="K15" s="17">
        <f t="shared" si="3"/>
        <v>0</v>
      </c>
      <c r="L15" s="18">
        <f t="shared" si="4"/>
        <v>0</v>
      </c>
      <c r="M15" s="18">
        <f t="shared" si="5"/>
        <v>0</v>
      </c>
      <c r="N15" s="19">
        <f t="shared" si="11"/>
        <v>0</v>
      </c>
      <c r="O15" s="20" t="str">
        <f t="shared" si="6"/>
        <v>#DIV/0!</v>
      </c>
      <c r="P15" s="21">
        <v>0.0</v>
      </c>
      <c r="Q15" s="21">
        <v>0.0</v>
      </c>
      <c r="R15" s="21">
        <v>0.0</v>
      </c>
      <c r="S15" s="21">
        <v>0.0</v>
      </c>
      <c r="T15" s="21">
        <v>0.0</v>
      </c>
      <c r="U15" s="21">
        <f t="shared" si="7"/>
        <v>0</v>
      </c>
      <c r="V15" s="23">
        <f t="shared" si="8"/>
        <v>0</v>
      </c>
      <c r="W15" s="23">
        <f t="shared" si="9"/>
        <v>0</v>
      </c>
      <c r="X15" s="20" t="str">
        <f t="shared" si="10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12"/>
        <v>0</v>
      </c>
      <c r="I16" s="29">
        <v>0.0</v>
      </c>
      <c r="J16" s="15">
        <v>0.0</v>
      </c>
      <c r="K16" s="17">
        <f t="shared" si="3"/>
        <v>0</v>
      </c>
      <c r="L16" s="18">
        <f t="shared" si="4"/>
        <v>0</v>
      </c>
      <c r="M16" s="18">
        <f t="shared" si="5"/>
        <v>0</v>
      </c>
      <c r="N16" s="19">
        <f t="shared" si="11"/>
        <v>0</v>
      </c>
      <c r="O16" s="20" t="str">
        <f t="shared" si="6"/>
        <v>#DIV/0!</v>
      </c>
      <c r="P16" s="21">
        <v>0.0</v>
      </c>
      <c r="Q16" s="21">
        <v>0.0</v>
      </c>
      <c r="R16" s="21">
        <v>0.0</v>
      </c>
      <c r="S16" s="21">
        <v>0.0</v>
      </c>
      <c r="T16" s="21">
        <v>0.0</v>
      </c>
      <c r="U16" s="21">
        <f t="shared" si="7"/>
        <v>0</v>
      </c>
      <c r="V16" s="23">
        <f t="shared" si="8"/>
        <v>0</v>
      </c>
      <c r="W16" s="23">
        <f t="shared" si="9"/>
        <v>0</v>
      </c>
      <c r="X16" s="20" t="str">
        <f t="shared" si="10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12"/>
        <v>0</v>
      </c>
      <c r="I17" s="29">
        <v>0.0</v>
      </c>
      <c r="J17" s="15">
        <v>0.0</v>
      </c>
      <c r="K17" s="17">
        <f t="shared" si="3"/>
        <v>0</v>
      </c>
      <c r="L17" s="18">
        <f t="shared" si="4"/>
        <v>0</v>
      </c>
      <c r="M17" s="18">
        <f t="shared" si="5"/>
        <v>0</v>
      </c>
      <c r="N17" s="19">
        <f t="shared" si="11"/>
        <v>0</v>
      </c>
      <c r="O17" s="20" t="str">
        <f t="shared" si="6"/>
        <v>#DIV/0!</v>
      </c>
      <c r="P17" s="21">
        <v>0.0</v>
      </c>
      <c r="Q17" s="21">
        <v>0.0</v>
      </c>
      <c r="R17" s="21">
        <v>0.0</v>
      </c>
      <c r="S17" s="21">
        <v>0.0</v>
      </c>
      <c r="T17" s="21">
        <v>0.0</v>
      </c>
      <c r="U17" s="21">
        <f t="shared" si="7"/>
        <v>0</v>
      </c>
      <c r="V17" s="23">
        <f t="shared" si="8"/>
        <v>0</v>
      </c>
      <c r="W17" s="23">
        <f t="shared" si="9"/>
        <v>0</v>
      </c>
      <c r="X17" s="20" t="str">
        <f t="shared" si="10"/>
        <v>#DIV/0!</v>
      </c>
    </row>
    <row r="18" ht="14.25" customHeight="1">
      <c r="A18" s="11" t="s">
        <v>55</v>
      </c>
      <c r="B18" s="11" t="s">
        <v>56</v>
      </c>
      <c r="C18" s="12">
        <v>495000.0</v>
      </c>
      <c r="D18" s="13">
        <v>1.16</v>
      </c>
      <c r="E18" s="12">
        <f t="shared" si="1"/>
        <v>574200</v>
      </c>
      <c r="F18" s="15">
        <v>812291.0</v>
      </c>
      <c r="G18" s="15">
        <v>0.0</v>
      </c>
      <c r="H18" s="15">
        <f t="shared" si="12"/>
        <v>812291</v>
      </c>
      <c r="I18" s="15">
        <v>262654.0</v>
      </c>
      <c r="J18" s="15">
        <v>0.0</v>
      </c>
      <c r="K18" s="17">
        <f t="shared" si="3"/>
        <v>812291</v>
      </c>
      <c r="L18" s="18">
        <f t="shared" si="4"/>
        <v>232346</v>
      </c>
      <c r="M18" s="18">
        <f t="shared" si="5"/>
        <v>269521.36</v>
      </c>
      <c r="N18" s="19">
        <f t="shared" si="11"/>
        <v>304678.64</v>
      </c>
      <c r="O18" s="20">
        <f t="shared" si="6"/>
        <v>0.5306141414</v>
      </c>
      <c r="P18" s="21">
        <v>0.0</v>
      </c>
      <c r="Q18" s="21">
        <v>0.0</v>
      </c>
      <c r="R18" s="21">
        <v>0.0</v>
      </c>
      <c r="S18" s="21">
        <v>0.0</v>
      </c>
      <c r="T18" s="21">
        <v>0.0</v>
      </c>
      <c r="U18" s="21">
        <v>442000.0</v>
      </c>
      <c r="V18" s="23">
        <f t="shared" si="8"/>
        <v>1516945</v>
      </c>
      <c r="W18" s="23">
        <f t="shared" si="9"/>
        <v>1021945</v>
      </c>
      <c r="X18" s="20">
        <f t="shared" si="10"/>
        <v>3.064535354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12"/>
        <v>0</v>
      </c>
      <c r="I19" s="15">
        <v>0.0</v>
      </c>
      <c r="J19" s="15">
        <v>0.0</v>
      </c>
      <c r="K19" s="17">
        <f t="shared" si="3"/>
        <v>0</v>
      </c>
      <c r="L19" s="18">
        <f t="shared" si="4"/>
        <v>0</v>
      </c>
      <c r="M19" s="18">
        <f t="shared" si="5"/>
        <v>0</v>
      </c>
      <c r="N19" s="19">
        <f t="shared" si="11"/>
        <v>0</v>
      </c>
      <c r="O19" s="20" t="str">
        <f t="shared" si="6"/>
        <v>#DIV/0!</v>
      </c>
      <c r="P19" s="21">
        <v>0.0</v>
      </c>
      <c r="Q19" s="21">
        <v>0.0</v>
      </c>
      <c r="R19" s="21">
        <v>0.0</v>
      </c>
      <c r="S19" s="21">
        <v>0.0</v>
      </c>
      <c r="T19" s="21">
        <v>0.0</v>
      </c>
      <c r="U19" s="21">
        <f t="shared" ref="U19:U20" si="14">P19+Q19+R19+S19+T19</f>
        <v>0</v>
      </c>
      <c r="V19" s="23">
        <f t="shared" si="8"/>
        <v>0</v>
      </c>
      <c r="W19" s="23">
        <f t="shared" si="9"/>
        <v>0</v>
      </c>
      <c r="X19" s="20" t="str">
        <f t="shared" si="10"/>
        <v>#DIV/0!</v>
      </c>
    </row>
    <row r="20" ht="14.25" customHeight="1">
      <c r="A20" s="30" t="s">
        <v>59</v>
      </c>
      <c r="B20" s="30"/>
      <c r="C20" s="31">
        <f>SUM(C3:C19)</f>
        <v>2942964</v>
      </c>
      <c r="D20" s="32"/>
      <c r="E20" s="33">
        <f t="shared" ref="E20:N20" si="13">SUM(E3:E19)</f>
        <v>4845470.65</v>
      </c>
      <c r="F20" s="34">
        <f t="shared" si="13"/>
        <v>861799</v>
      </c>
      <c r="G20" s="34">
        <f t="shared" si="13"/>
        <v>346315</v>
      </c>
      <c r="H20" s="34">
        <f t="shared" si="13"/>
        <v>1208114</v>
      </c>
      <c r="I20" s="45">
        <f t="shared" si="13"/>
        <v>1689946</v>
      </c>
      <c r="J20" s="34">
        <f t="shared" si="13"/>
        <v>337245</v>
      </c>
      <c r="K20" s="35">
        <f t="shared" si="13"/>
        <v>1545359</v>
      </c>
      <c r="L20" s="36">
        <f t="shared" si="13"/>
        <v>1253018</v>
      </c>
      <c r="M20" s="36">
        <f t="shared" si="13"/>
        <v>1927070.979</v>
      </c>
      <c r="N20" s="36">
        <f t="shared" si="13"/>
        <v>2918399.671</v>
      </c>
      <c r="O20" s="20">
        <f t="shared" si="6"/>
        <v>0.6022943656</v>
      </c>
      <c r="P20" s="21">
        <v>0.0</v>
      </c>
      <c r="Q20" s="21">
        <v>0.0</v>
      </c>
      <c r="R20" s="21">
        <v>0.0</v>
      </c>
      <c r="S20" s="21">
        <v>0.0</v>
      </c>
      <c r="T20" s="21">
        <v>0.0</v>
      </c>
      <c r="U20" s="21">
        <f t="shared" si="14"/>
        <v>0</v>
      </c>
      <c r="V20" s="23">
        <f t="shared" si="8"/>
        <v>3235305</v>
      </c>
      <c r="W20" s="37"/>
    </row>
    <row r="21" ht="14.25" customHeight="1"/>
    <row r="22" ht="14.25" customHeight="1"/>
    <row r="23" ht="14.25" customHeight="1">
      <c r="D23" s="55" t="s">
        <v>93</v>
      </c>
      <c r="E23" s="24"/>
    </row>
    <row r="24" ht="14.25" customHeight="1">
      <c r="E24" s="37"/>
      <c r="K24" s="55" t="s">
        <v>93</v>
      </c>
    </row>
    <row r="25" ht="14.25" customHeight="1"/>
    <row r="26" ht="14.25" customHeight="1"/>
    <row r="27" ht="14.25" customHeight="1">
      <c r="K27" s="37" t="s">
        <v>93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O3:O20 X3:X19">
    <cfRule type="cellIs" dxfId="0" priority="1" operator="between">
      <formula>0.8</formula>
      <formula>1</formula>
    </cfRule>
  </conditionalFormatting>
  <conditionalFormatting sqref="O3:O20 X3:X19">
    <cfRule type="cellIs" dxfId="1" priority="2" operator="lessThan">
      <formula>0.8</formula>
    </cfRule>
  </conditionalFormatting>
  <conditionalFormatting sqref="O3:O20 X3:X19">
    <cfRule type="cellIs" dxfId="2" priority="3" operator="greaterThan">
      <formula>1</formula>
    </cfRule>
  </conditionalFormatting>
  <conditionalFormatting sqref="O13">
    <cfRule type="cellIs" dxfId="0" priority="4" operator="between">
      <formula>0.8</formula>
      <formula>1</formula>
    </cfRule>
  </conditionalFormatting>
  <conditionalFormatting sqref="O13">
    <cfRule type="cellIs" dxfId="1" priority="5" operator="lessThan">
      <formula>0.8</formula>
    </cfRule>
  </conditionalFormatting>
  <conditionalFormatting sqref="O13">
    <cfRule type="cellIs" dxfId="2" priority="6" operator="greaterThan">
      <formula>1</formula>
    </cfRule>
  </conditionalFormatting>
  <conditionalFormatting sqref="X13">
    <cfRule type="cellIs" dxfId="0" priority="7" operator="between">
      <formula>0.8</formula>
      <formula>1</formula>
    </cfRule>
  </conditionalFormatting>
  <conditionalFormatting sqref="X13">
    <cfRule type="cellIs" dxfId="1" priority="8" operator="lessThan">
      <formula>0.8</formula>
    </cfRule>
  </conditionalFormatting>
  <conditionalFormatting sqref="X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29"/>
    <col customWidth="1" min="11" max="11" width="18.43"/>
    <col customWidth="1" min="12" max="14" width="16.71"/>
    <col customWidth="1" min="15" max="15" width="18.0"/>
    <col customWidth="1" min="16" max="20" width="12.43"/>
    <col customWidth="1" min="21" max="21" width="14.71"/>
    <col customWidth="1" min="22" max="22" width="11.43"/>
    <col customWidth="1" min="23" max="23" width="12.43"/>
    <col customWidth="1" min="24" max="26" width="10.71"/>
  </cols>
  <sheetData>
    <row r="1" ht="14.25" customHeight="1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ht="14.25" customHeight="1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108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26.0</v>
      </c>
      <c r="Q2" s="8">
        <v>27.0</v>
      </c>
      <c r="R2" s="8">
        <v>28.0</v>
      </c>
      <c r="S2" s="9" t="s">
        <v>80</v>
      </c>
      <c r="T2" s="8" t="s">
        <v>92</v>
      </c>
      <c r="U2" s="5" t="s">
        <v>22</v>
      </c>
      <c r="V2" s="5" t="s">
        <v>23</v>
      </c>
      <c r="W2" s="5" t="s">
        <v>24</v>
      </c>
      <c r="X2" s="10" t="s">
        <v>25</v>
      </c>
    </row>
    <row r="3" ht="14.25" customHeight="1">
      <c r="A3" s="11" t="s">
        <v>26</v>
      </c>
      <c r="B3" s="11" t="s">
        <v>27</v>
      </c>
      <c r="C3" s="12">
        <v>239967.0</v>
      </c>
      <c r="D3" s="13">
        <v>2.892378058838126</v>
      </c>
      <c r="E3" s="14">
        <f t="shared" ref="E3:E19" si="1">C3*D3</f>
        <v>694075.2856</v>
      </c>
      <c r="F3" s="15">
        <v>0.0</v>
      </c>
      <c r="G3" s="15">
        <v>10390.0</v>
      </c>
      <c r="H3" s="15">
        <f t="shared" ref="H3:H10" si="2">F3+G3</f>
        <v>10390</v>
      </c>
      <c r="I3" s="16">
        <v>311080.0</v>
      </c>
      <c r="J3" s="15">
        <v>138920.0</v>
      </c>
      <c r="K3" s="17">
        <f t="shared" ref="K3:K19" si="3">H3+J3</f>
        <v>149310</v>
      </c>
      <c r="L3" s="18">
        <f t="shared" ref="L3:L19" si="4">C3-I3</f>
        <v>-71113</v>
      </c>
      <c r="M3" s="18">
        <f t="shared" ref="M3:M19" si="5">D3*L3</f>
        <v>-205685.6809</v>
      </c>
      <c r="N3" s="19">
        <f>+I3*D3</f>
        <v>899760.9665</v>
      </c>
      <c r="O3" s="20">
        <f t="shared" ref="O3:O20" si="6">N3/E3</f>
        <v>1.296344914</v>
      </c>
      <c r="P3" s="21">
        <v>0.0</v>
      </c>
      <c r="Q3" s="21">
        <v>0.0</v>
      </c>
      <c r="R3" s="21">
        <v>0.0</v>
      </c>
      <c r="S3" s="21">
        <v>0.0</v>
      </c>
      <c r="T3" s="52">
        <v>0.0</v>
      </c>
      <c r="U3" s="21">
        <f t="shared" ref="U3:U17" si="7">P3+Q3+R3+S3+T3</f>
        <v>0</v>
      </c>
      <c r="V3" s="23">
        <f t="shared" ref="V3:V20" si="8">I3+K3+U3</f>
        <v>460390</v>
      </c>
      <c r="W3" s="23">
        <f t="shared" ref="W3:W19" si="9">V3-C3</f>
        <v>220423</v>
      </c>
      <c r="X3" s="20">
        <f t="shared" ref="X3:X19" si="10">V3/C3</f>
        <v>1.918555468</v>
      </c>
    </row>
    <row r="4" ht="14.25" customHeight="1">
      <c r="A4" s="11" t="s">
        <v>28</v>
      </c>
      <c r="B4" s="11" t="s">
        <v>29</v>
      </c>
      <c r="C4" s="12">
        <v>0.0</v>
      </c>
      <c r="D4" s="13">
        <v>1.56</v>
      </c>
      <c r="E4" s="14">
        <f t="shared" si="1"/>
        <v>0</v>
      </c>
      <c r="F4" s="15">
        <v>0.0</v>
      </c>
      <c r="G4" s="15">
        <v>0.0</v>
      </c>
      <c r="H4" s="15">
        <f t="shared" si="2"/>
        <v>0</v>
      </c>
      <c r="I4" s="15">
        <v>0.0</v>
      </c>
      <c r="J4" s="15">
        <v>0.0</v>
      </c>
      <c r="K4" s="17">
        <f t="shared" si="3"/>
        <v>0</v>
      </c>
      <c r="L4" s="18">
        <f t="shared" si="4"/>
        <v>0</v>
      </c>
      <c r="M4" s="18">
        <f t="shared" si="5"/>
        <v>0</v>
      </c>
      <c r="N4" s="19">
        <f>D4*I4</f>
        <v>0</v>
      </c>
      <c r="O4" s="20" t="str">
        <f t="shared" si="6"/>
        <v>#DIV/0!</v>
      </c>
      <c r="P4" s="21">
        <v>0.0</v>
      </c>
      <c r="Q4" s="21">
        <v>0.0</v>
      </c>
      <c r="R4" s="21">
        <v>0.0</v>
      </c>
      <c r="S4" s="21">
        <v>0.0</v>
      </c>
      <c r="T4" s="52">
        <v>0.0</v>
      </c>
      <c r="U4" s="21">
        <f t="shared" si="7"/>
        <v>0</v>
      </c>
      <c r="V4" s="23">
        <f t="shared" si="8"/>
        <v>0</v>
      </c>
      <c r="W4" s="23">
        <f t="shared" si="9"/>
        <v>0</v>
      </c>
      <c r="X4" s="20" t="str">
        <f t="shared" si="10"/>
        <v>#DIV/0!</v>
      </c>
    </row>
    <row r="5" ht="14.25" customHeight="1">
      <c r="A5" s="11" t="s">
        <v>30</v>
      </c>
      <c r="B5" s="11" t="s">
        <v>31</v>
      </c>
      <c r="C5" s="12">
        <v>232800.0</v>
      </c>
      <c r="D5" s="13">
        <v>1.06</v>
      </c>
      <c r="E5" s="14">
        <f t="shared" si="1"/>
        <v>246768</v>
      </c>
      <c r="F5" s="15">
        <v>0.0</v>
      </c>
      <c r="G5" s="15">
        <v>73319.0</v>
      </c>
      <c r="H5" s="15">
        <f t="shared" si="2"/>
        <v>73319</v>
      </c>
      <c r="I5" s="15">
        <v>0.0</v>
      </c>
      <c r="J5" s="15">
        <v>232800.0</v>
      </c>
      <c r="K5" s="17">
        <f t="shared" si="3"/>
        <v>306119</v>
      </c>
      <c r="L5" s="18">
        <f t="shared" si="4"/>
        <v>232800</v>
      </c>
      <c r="M5" s="18">
        <f t="shared" si="5"/>
        <v>246768</v>
      </c>
      <c r="N5" s="19">
        <f t="shared" ref="N5:N19" si="11">+I5*D5</f>
        <v>0</v>
      </c>
      <c r="O5" s="20">
        <f t="shared" si="6"/>
        <v>0</v>
      </c>
      <c r="P5" s="21">
        <v>0.0</v>
      </c>
      <c r="Q5" s="21">
        <v>0.0</v>
      </c>
      <c r="R5" s="21">
        <v>0.0</v>
      </c>
      <c r="S5" s="21">
        <v>0.0</v>
      </c>
      <c r="T5" s="52">
        <v>0.0</v>
      </c>
      <c r="U5" s="21">
        <f t="shared" si="7"/>
        <v>0</v>
      </c>
      <c r="V5" s="23">
        <f t="shared" si="8"/>
        <v>306119</v>
      </c>
      <c r="W5" s="23">
        <f t="shared" si="9"/>
        <v>73319</v>
      </c>
      <c r="X5" s="20">
        <f t="shared" si="10"/>
        <v>1.314944158</v>
      </c>
    </row>
    <row r="6" ht="14.25" customHeight="1">
      <c r="A6" s="11" t="s">
        <v>32</v>
      </c>
      <c r="B6" s="11" t="s">
        <v>33</v>
      </c>
      <c r="C6" s="12">
        <v>853604.0</v>
      </c>
      <c r="D6" s="13">
        <v>2.1696780588381257</v>
      </c>
      <c r="E6" s="12">
        <f t="shared" si="1"/>
        <v>1852045.87</v>
      </c>
      <c r="F6" s="15">
        <v>0.0</v>
      </c>
      <c r="G6" s="15">
        <v>0.0</v>
      </c>
      <c r="H6" s="15">
        <f t="shared" si="2"/>
        <v>0</v>
      </c>
      <c r="I6" s="15">
        <v>812760.0</v>
      </c>
      <c r="J6" s="15">
        <v>36931.0</v>
      </c>
      <c r="K6" s="17">
        <f t="shared" si="3"/>
        <v>36931</v>
      </c>
      <c r="L6" s="18">
        <f t="shared" si="4"/>
        <v>40844</v>
      </c>
      <c r="M6" s="18">
        <f t="shared" si="5"/>
        <v>88618.33064</v>
      </c>
      <c r="N6" s="19">
        <f t="shared" si="11"/>
        <v>1763427.539</v>
      </c>
      <c r="O6" s="20">
        <f t="shared" si="6"/>
        <v>0.9521511146</v>
      </c>
      <c r="P6" s="21">
        <v>0.0</v>
      </c>
      <c r="Q6" s="21">
        <v>0.0</v>
      </c>
      <c r="R6" s="21">
        <v>39000.0</v>
      </c>
      <c r="S6" s="21">
        <v>0.0</v>
      </c>
      <c r="T6" s="24">
        <v>0.0</v>
      </c>
      <c r="U6" s="21">
        <f t="shared" si="7"/>
        <v>39000</v>
      </c>
      <c r="V6" s="23">
        <f t="shared" si="8"/>
        <v>888691</v>
      </c>
      <c r="W6" s="23">
        <f t="shared" si="9"/>
        <v>35087</v>
      </c>
      <c r="X6" s="20">
        <f t="shared" si="10"/>
        <v>1.04110454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8">
        <f t="shared" si="5"/>
        <v>0</v>
      </c>
      <c r="N7" s="19">
        <f t="shared" si="11"/>
        <v>0</v>
      </c>
      <c r="O7" s="20" t="str">
        <f t="shared" si="6"/>
        <v>#DIV/0!</v>
      </c>
      <c r="P7" s="21">
        <v>0.0</v>
      </c>
      <c r="Q7" s="21">
        <v>0.0</v>
      </c>
      <c r="R7" s="21">
        <v>0.0</v>
      </c>
      <c r="S7" s="21">
        <v>0.0</v>
      </c>
      <c r="T7" s="52">
        <v>0.0</v>
      </c>
      <c r="U7" s="21">
        <f t="shared" si="7"/>
        <v>0</v>
      </c>
      <c r="V7" s="23">
        <f t="shared" si="8"/>
        <v>0</v>
      </c>
      <c r="W7" s="23">
        <f t="shared" si="9"/>
        <v>0</v>
      </c>
      <c r="X7" s="20" t="str">
        <f t="shared" si="10"/>
        <v>#DIV/0!</v>
      </c>
    </row>
    <row r="8" ht="14.25" customHeight="1">
      <c r="A8" s="11" t="s">
        <v>36</v>
      </c>
      <c r="B8" s="11" t="s">
        <v>37</v>
      </c>
      <c r="C8" s="12">
        <v>436492.0</v>
      </c>
      <c r="D8" s="13">
        <v>1.1430280588381259</v>
      </c>
      <c r="E8" s="14">
        <f t="shared" si="1"/>
        <v>498922.6035</v>
      </c>
      <c r="F8" s="15">
        <v>0.0</v>
      </c>
      <c r="G8" s="15">
        <v>0.0</v>
      </c>
      <c r="H8" s="15">
        <f t="shared" si="2"/>
        <v>0</v>
      </c>
      <c r="I8" s="16">
        <v>251363.0</v>
      </c>
      <c r="J8" s="16">
        <v>126320.0</v>
      </c>
      <c r="K8" s="17">
        <f t="shared" si="3"/>
        <v>126320</v>
      </c>
      <c r="L8" s="18">
        <f t="shared" si="4"/>
        <v>185129</v>
      </c>
      <c r="M8" s="18">
        <f t="shared" si="5"/>
        <v>211607.6415</v>
      </c>
      <c r="N8" s="19">
        <f t="shared" si="11"/>
        <v>287314.962</v>
      </c>
      <c r="O8" s="20">
        <f t="shared" si="6"/>
        <v>0.5758708063</v>
      </c>
      <c r="P8" s="21">
        <v>0.0</v>
      </c>
      <c r="Q8" s="21">
        <v>0.0</v>
      </c>
      <c r="R8" s="21">
        <v>126000.0</v>
      </c>
      <c r="S8" s="21">
        <v>0.0</v>
      </c>
      <c r="T8" s="52">
        <v>0.0</v>
      </c>
      <c r="U8" s="21">
        <f t="shared" si="7"/>
        <v>126000</v>
      </c>
      <c r="V8" s="23">
        <f t="shared" si="8"/>
        <v>503683</v>
      </c>
      <c r="W8" s="23">
        <f t="shared" si="9"/>
        <v>67191</v>
      </c>
      <c r="X8" s="20">
        <f t="shared" si="10"/>
        <v>1.153934093</v>
      </c>
    </row>
    <row r="9" ht="14.25" customHeight="1">
      <c r="A9" s="11" t="s">
        <v>38</v>
      </c>
      <c r="B9" s="11" t="s">
        <v>39</v>
      </c>
      <c r="C9" s="12">
        <v>337451.0</v>
      </c>
      <c r="D9" s="13">
        <v>0.6342280588381257</v>
      </c>
      <c r="E9" s="14">
        <f t="shared" si="1"/>
        <v>214020.8927</v>
      </c>
      <c r="F9" s="15">
        <v>0.0</v>
      </c>
      <c r="G9" s="15">
        <v>346315.0</v>
      </c>
      <c r="H9" s="15">
        <f t="shared" si="2"/>
        <v>346315</v>
      </c>
      <c r="I9" s="15">
        <v>337451.0</v>
      </c>
      <c r="J9" s="15">
        <v>0.0</v>
      </c>
      <c r="K9" s="17">
        <f t="shared" si="3"/>
        <v>346315</v>
      </c>
      <c r="L9" s="18">
        <f t="shared" si="4"/>
        <v>0</v>
      </c>
      <c r="M9" s="18">
        <f t="shared" si="5"/>
        <v>0</v>
      </c>
      <c r="N9" s="19">
        <f t="shared" si="11"/>
        <v>214020.8927</v>
      </c>
      <c r="O9" s="20">
        <f t="shared" si="6"/>
        <v>1</v>
      </c>
      <c r="P9" s="21">
        <v>0.0</v>
      </c>
      <c r="Q9" s="21">
        <v>0.0</v>
      </c>
      <c r="R9" s="21">
        <v>0.0</v>
      </c>
      <c r="S9" s="21">
        <v>0.0</v>
      </c>
      <c r="T9" s="52">
        <v>0.0</v>
      </c>
      <c r="U9" s="21">
        <f t="shared" si="7"/>
        <v>0</v>
      </c>
      <c r="V9" s="23">
        <f t="shared" si="8"/>
        <v>683766</v>
      </c>
      <c r="W9" s="23">
        <f t="shared" si="9"/>
        <v>346315</v>
      </c>
      <c r="X9" s="20">
        <f t="shared" si="10"/>
        <v>2.026267517</v>
      </c>
    </row>
    <row r="10" ht="14.25" customHeight="1">
      <c r="A10" s="11" t="s">
        <v>40</v>
      </c>
      <c r="B10" s="11" t="s">
        <v>41</v>
      </c>
      <c r="C10" s="12">
        <v>261900.0</v>
      </c>
      <c r="D10" s="13">
        <v>0.8935280588381259</v>
      </c>
      <c r="E10" s="12">
        <f t="shared" si="1"/>
        <v>234014.9986</v>
      </c>
      <c r="F10" s="16">
        <v>0.0</v>
      </c>
      <c r="G10" s="16">
        <v>0.0</v>
      </c>
      <c r="H10" s="15">
        <f t="shared" si="2"/>
        <v>0</v>
      </c>
      <c r="I10" s="15">
        <v>0.0</v>
      </c>
      <c r="J10" s="16">
        <v>0.0</v>
      </c>
      <c r="K10" s="17">
        <f t="shared" si="3"/>
        <v>0</v>
      </c>
      <c r="L10" s="18">
        <f t="shared" si="4"/>
        <v>261900</v>
      </c>
      <c r="M10" s="18">
        <f t="shared" si="5"/>
        <v>234014.9986</v>
      </c>
      <c r="N10" s="19">
        <f t="shared" si="11"/>
        <v>0</v>
      </c>
      <c r="O10" s="20">
        <f t="shared" si="6"/>
        <v>0</v>
      </c>
      <c r="P10" s="21">
        <v>0.0</v>
      </c>
      <c r="Q10" s="21">
        <v>0.0</v>
      </c>
      <c r="R10" s="21">
        <v>0.0</v>
      </c>
      <c r="S10" s="21">
        <v>0.0</v>
      </c>
      <c r="T10" s="52">
        <v>0.0</v>
      </c>
      <c r="U10" s="21">
        <f t="shared" si="7"/>
        <v>0</v>
      </c>
      <c r="V10" s="23">
        <f t="shared" si="8"/>
        <v>0</v>
      </c>
      <c r="W10" s="23">
        <f t="shared" si="9"/>
        <v>-261900</v>
      </c>
      <c r="X10" s="20">
        <f t="shared" si="10"/>
        <v>0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8">
        <f t="shared" si="5"/>
        <v>0</v>
      </c>
      <c r="N11" s="19">
        <f t="shared" si="11"/>
        <v>0</v>
      </c>
      <c r="O11" s="20" t="str">
        <f t="shared" si="6"/>
        <v>#DIV/0!</v>
      </c>
      <c r="P11" s="21">
        <v>0.0</v>
      </c>
      <c r="Q11" s="21">
        <v>0.0</v>
      </c>
      <c r="R11" s="21">
        <v>0.0</v>
      </c>
      <c r="S11" s="21">
        <v>0.0</v>
      </c>
      <c r="T11" s="21">
        <v>0.0</v>
      </c>
      <c r="U11" s="21">
        <f t="shared" si="7"/>
        <v>0</v>
      </c>
      <c r="V11" s="23">
        <f t="shared" si="8"/>
        <v>0</v>
      </c>
      <c r="W11" s="23">
        <f t="shared" si="9"/>
        <v>0</v>
      </c>
      <c r="X11" s="20" t="str">
        <f t="shared" si="10"/>
        <v>#DIV/0!</v>
      </c>
    </row>
    <row r="12" ht="14.25" customHeight="1">
      <c r="A12" s="11" t="s">
        <v>44</v>
      </c>
      <c r="B12" s="11" t="s">
        <v>45</v>
      </c>
      <c r="C12" s="12">
        <v>34000.0</v>
      </c>
      <c r="D12" s="13">
        <v>3.97</v>
      </c>
      <c r="E12" s="14">
        <f t="shared" si="1"/>
        <v>134980</v>
      </c>
      <c r="F12" s="15">
        <v>0.0</v>
      </c>
      <c r="G12" s="15">
        <v>0.0</v>
      </c>
      <c r="H12" s="15">
        <f t="shared" ref="H12:H19" si="12">F12+G12</f>
        <v>0</v>
      </c>
      <c r="I12" s="15">
        <v>33933.0</v>
      </c>
      <c r="J12" s="15">
        <v>0.0</v>
      </c>
      <c r="K12" s="17">
        <f t="shared" si="3"/>
        <v>0</v>
      </c>
      <c r="L12" s="18">
        <f t="shared" si="4"/>
        <v>67</v>
      </c>
      <c r="M12" s="18">
        <f t="shared" si="5"/>
        <v>265.99</v>
      </c>
      <c r="N12" s="19">
        <f t="shared" si="11"/>
        <v>134714.01</v>
      </c>
      <c r="O12" s="20">
        <f t="shared" si="6"/>
        <v>0.9980294118</v>
      </c>
      <c r="P12" s="21">
        <v>0.0</v>
      </c>
      <c r="Q12" s="21">
        <v>0.0</v>
      </c>
      <c r="R12" s="21">
        <v>0.0</v>
      </c>
      <c r="S12" s="21">
        <v>0.0</v>
      </c>
      <c r="T12" s="21">
        <v>0.0</v>
      </c>
      <c r="U12" s="21">
        <f t="shared" si="7"/>
        <v>0</v>
      </c>
      <c r="V12" s="23">
        <f t="shared" si="8"/>
        <v>33933</v>
      </c>
      <c r="W12" s="23">
        <f t="shared" si="9"/>
        <v>-67</v>
      </c>
      <c r="X12" s="20">
        <f t="shared" si="10"/>
        <v>0.9980294118</v>
      </c>
    </row>
    <row r="13" ht="14.25" customHeight="1">
      <c r="A13" s="26">
        <v>6.0000000032802E13</v>
      </c>
      <c r="B13" s="11" t="s">
        <v>46</v>
      </c>
      <c r="C13" s="12">
        <v>17950.0</v>
      </c>
      <c r="D13" s="13">
        <v>8.34</v>
      </c>
      <c r="E13" s="14">
        <f t="shared" si="1"/>
        <v>149703</v>
      </c>
      <c r="F13" s="15">
        <v>0.0</v>
      </c>
      <c r="G13" s="15">
        <v>17024.0</v>
      </c>
      <c r="H13" s="15">
        <f t="shared" si="12"/>
        <v>17024</v>
      </c>
      <c r="I13" s="15">
        <v>17950.0</v>
      </c>
      <c r="J13" s="15">
        <v>0.0</v>
      </c>
      <c r="K13" s="17">
        <f t="shared" si="3"/>
        <v>17024</v>
      </c>
      <c r="L13" s="18">
        <f t="shared" si="4"/>
        <v>0</v>
      </c>
      <c r="M13" s="18">
        <f t="shared" si="5"/>
        <v>0</v>
      </c>
      <c r="N13" s="19">
        <f t="shared" si="11"/>
        <v>149703</v>
      </c>
      <c r="O13" s="20">
        <f t="shared" si="6"/>
        <v>1</v>
      </c>
      <c r="P13" s="21">
        <v>0.0</v>
      </c>
      <c r="Q13" s="21">
        <v>0.0</v>
      </c>
      <c r="R13" s="21">
        <v>0.0</v>
      </c>
      <c r="S13" s="21">
        <v>0.0</v>
      </c>
      <c r="T13" s="21">
        <v>0.0</v>
      </c>
      <c r="U13" s="21">
        <f t="shared" si="7"/>
        <v>0</v>
      </c>
      <c r="V13" s="23">
        <f t="shared" si="8"/>
        <v>34974</v>
      </c>
      <c r="W13" s="23">
        <f t="shared" si="9"/>
        <v>17024</v>
      </c>
      <c r="X13" s="20">
        <f t="shared" si="10"/>
        <v>1.948412256</v>
      </c>
    </row>
    <row r="14" ht="14.25" customHeight="1">
      <c r="A14" s="11" t="s">
        <v>47</v>
      </c>
      <c r="B14" s="11" t="s">
        <v>48</v>
      </c>
      <c r="C14" s="12">
        <v>33800.0</v>
      </c>
      <c r="D14" s="13">
        <v>7.3</v>
      </c>
      <c r="E14" s="14">
        <f t="shared" si="1"/>
        <v>246740</v>
      </c>
      <c r="F14" s="15">
        <v>0.0</v>
      </c>
      <c r="G14" s="15">
        <v>30897.0</v>
      </c>
      <c r="H14" s="15">
        <f t="shared" si="12"/>
        <v>30897</v>
      </c>
      <c r="I14" s="15">
        <v>0.0</v>
      </c>
      <c r="J14" s="15">
        <v>1587.0</v>
      </c>
      <c r="K14" s="17">
        <f t="shared" si="3"/>
        <v>32484</v>
      </c>
      <c r="L14" s="18">
        <f t="shared" si="4"/>
        <v>33800</v>
      </c>
      <c r="M14" s="18">
        <f t="shared" si="5"/>
        <v>246740</v>
      </c>
      <c r="N14" s="19">
        <f t="shared" si="11"/>
        <v>0</v>
      </c>
      <c r="O14" s="20">
        <f t="shared" si="6"/>
        <v>0</v>
      </c>
      <c r="P14" s="21">
        <v>0.0</v>
      </c>
      <c r="Q14" s="21">
        <v>0.0</v>
      </c>
      <c r="R14" s="21">
        <v>0.0</v>
      </c>
      <c r="S14" s="21">
        <v>0.0</v>
      </c>
      <c r="T14" s="21">
        <v>0.0</v>
      </c>
      <c r="U14" s="21">
        <f t="shared" si="7"/>
        <v>0</v>
      </c>
      <c r="V14" s="23">
        <f t="shared" si="8"/>
        <v>32484</v>
      </c>
      <c r="W14" s="23">
        <f t="shared" si="9"/>
        <v>-1316</v>
      </c>
      <c r="X14" s="20">
        <f t="shared" si="10"/>
        <v>0.9610650888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12"/>
        <v>0</v>
      </c>
      <c r="I15" s="29">
        <v>0.0</v>
      </c>
      <c r="J15" s="15">
        <v>0.0</v>
      </c>
      <c r="K15" s="17">
        <f t="shared" si="3"/>
        <v>0</v>
      </c>
      <c r="L15" s="18">
        <f t="shared" si="4"/>
        <v>0</v>
      </c>
      <c r="M15" s="18">
        <f t="shared" si="5"/>
        <v>0</v>
      </c>
      <c r="N15" s="19">
        <f t="shared" si="11"/>
        <v>0</v>
      </c>
      <c r="O15" s="20" t="str">
        <f t="shared" si="6"/>
        <v>#DIV/0!</v>
      </c>
      <c r="P15" s="21">
        <v>0.0</v>
      </c>
      <c r="Q15" s="21">
        <v>0.0</v>
      </c>
      <c r="R15" s="21">
        <v>0.0</v>
      </c>
      <c r="S15" s="21">
        <v>0.0</v>
      </c>
      <c r="T15" s="21">
        <v>0.0</v>
      </c>
      <c r="U15" s="21">
        <f t="shared" si="7"/>
        <v>0</v>
      </c>
      <c r="V15" s="23">
        <f t="shared" si="8"/>
        <v>0</v>
      </c>
      <c r="W15" s="23">
        <f t="shared" si="9"/>
        <v>0</v>
      </c>
      <c r="X15" s="20" t="str">
        <f t="shared" si="10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12"/>
        <v>0</v>
      </c>
      <c r="I16" s="29">
        <v>0.0</v>
      </c>
      <c r="J16" s="15">
        <v>0.0</v>
      </c>
      <c r="K16" s="17">
        <f t="shared" si="3"/>
        <v>0</v>
      </c>
      <c r="L16" s="18">
        <f t="shared" si="4"/>
        <v>0</v>
      </c>
      <c r="M16" s="18">
        <f t="shared" si="5"/>
        <v>0</v>
      </c>
      <c r="N16" s="19">
        <f t="shared" si="11"/>
        <v>0</v>
      </c>
      <c r="O16" s="20" t="str">
        <f t="shared" si="6"/>
        <v>#DIV/0!</v>
      </c>
      <c r="P16" s="21">
        <v>0.0</v>
      </c>
      <c r="Q16" s="21">
        <v>0.0</v>
      </c>
      <c r="R16" s="21">
        <v>0.0</v>
      </c>
      <c r="S16" s="21">
        <v>0.0</v>
      </c>
      <c r="T16" s="21">
        <v>0.0</v>
      </c>
      <c r="U16" s="21">
        <f t="shared" si="7"/>
        <v>0</v>
      </c>
      <c r="V16" s="23">
        <f t="shared" si="8"/>
        <v>0</v>
      </c>
      <c r="W16" s="23">
        <f t="shared" si="9"/>
        <v>0</v>
      </c>
      <c r="X16" s="20" t="str">
        <f t="shared" si="10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12"/>
        <v>0</v>
      </c>
      <c r="I17" s="29">
        <v>0.0</v>
      </c>
      <c r="J17" s="15">
        <v>0.0</v>
      </c>
      <c r="K17" s="17">
        <f t="shared" si="3"/>
        <v>0</v>
      </c>
      <c r="L17" s="18">
        <f t="shared" si="4"/>
        <v>0</v>
      </c>
      <c r="M17" s="18">
        <f t="shared" si="5"/>
        <v>0</v>
      </c>
      <c r="N17" s="19">
        <f t="shared" si="11"/>
        <v>0</v>
      </c>
      <c r="O17" s="20" t="str">
        <f t="shared" si="6"/>
        <v>#DIV/0!</v>
      </c>
      <c r="P17" s="21">
        <v>0.0</v>
      </c>
      <c r="Q17" s="21">
        <v>0.0</v>
      </c>
      <c r="R17" s="21">
        <v>0.0</v>
      </c>
      <c r="S17" s="21">
        <v>0.0</v>
      </c>
      <c r="T17" s="21">
        <v>0.0</v>
      </c>
      <c r="U17" s="21">
        <f t="shared" si="7"/>
        <v>0</v>
      </c>
      <c r="V17" s="23">
        <f t="shared" si="8"/>
        <v>0</v>
      </c>
      <c r="W17" s="23">
        <f t="shared" si="9"/>
        <v>0</v>
      </c>
      <c r="X17" s="20" t="str">
        <f t="shared" si="10"/>
        <v>#DIV/0!</v>
      </c>
    </row>
    <row r="18" ht="14.25" customHeight="1">
      <c r="A18" s="11" t="s">
        <v>55</v>
      </c>
      <c r="B18" s="11" t="s">
        <v>56</v>
      </c>
      <c r="C18" s="12">
        <v>495000.0</v>
      </c>
      <c r="D18" s="13">
        <v>1.16</v>
      </c>
      <c r="E18" s="12">
        <f t="shared" si="1"/>
        <v>574200</v>
      </c>
      <c r="F18" s="15">
        <v>579050.0</v>
      </c>
      <c r="G18" s="15">
        <v>0.0</v>
      </c>
      <c r="H18" s="15">
        <f t="shared" si="12"/>
        <v>579050</v>
      </c>
      <c r="I18" s="15">
        <v>323133.0</v>
      </c>
      <c r="J18" s="15">
        <v>172786.0</v>
      </c>
      <c r="K18" s="17">
        <f t="shared" si="3"/>
        <v>751836</v>
      </c>
      <c r="L18" s="18">
        <f t="shared" si="4"/>
        <v>171867</v>
      </c>
      <c r="M18" s="18">
        <f t="shared" si="5"/>
        <v>199365.72</v>
      </c>
      <c r="N18" s="19">
        <f t="shared" si="11"/>
        <v>374834.28</v>
      </c>
      <c r="O18" s="20">
        <f t="shared" si="6"/>
        <v>0.6527939394</v>
      </c>
      <c r="P18" s="21">
        <v>0.0</v>
      </c>
      <c r="Q18" s="21">
        <v>0.0</v>
      </c>
      <c r="R18" s="21">
        <v>0.0</v>
      </c>
      <c r="S18" s="21">
        <v>0.0</v>
      </c>
      <c r="T18" s="21">
        <v>0.0</v>
      </c>
      <c r="U18" s="21">
        <v>442000.0</v>
      </c>
      <c r="V18" s="23">
        <f t="shared" si="8"/>
        <v>1516969</v>
      </c>
      <c r="W18" s="23">
        <f t="shared" si="9"/>
        <v>1021969</v>
      </c>
      <c r="X18" s="20">
        <f t="shared" si="10"/>
        <v>3.064583838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12"/>
        <v>0</v>
      </c>
      <c r="I19" s="15">
        <v>0.0</v>
      </c>
      <c r="J19" s="15">
        <v>0.0</v>
      </c>
      <c r="K19" s="17">
        <f t="shared" si="3"/>
        <v>0</v>
      </c>
      <c r="L19" s="18">
        <f t="shared" si="4"/>
        <v>0</v>
      </c>
      <c r="M19" s="18">
        <f t="shared" si="5"/>
        <v>0</v>
      </c>
      <c r="N19" s="19">
        <f t="shared" si="11"/>
        <v>0</v>
      </c>
      <c r="O19" s="20" t="str">
        <f t="shared" si="6"/>
        <v>#DIV/0!</v>
      </c>
      <c r="P19" s="21">
        <v>0.0</v>
      </c>
      <c r="Q19" s="21">
        <v>0.0</v>
      </c>
      <c r="R19" s="21">
        <v>0.0</v>
      </c>
      <c r="S19" s="21">
        <v>0.0</v>
      </c>
      <c r="T19" s="21">
        <v>0.0</v>
      </c>
      <c r="U19" s="21">
        <f t="shared" ref="U19:U20" si="14">P19+Q19+R19+S19+T19</f>
        <v>0</v>
      </c>
      <c r="V19" s="23">
        <f t="shared" si="8"/>
        <v>0</v>
      </c>
      <c r="W19" s="23">
        <f t="shared" si="9"/>
        <v>0</v>
      </c>
      <c r="X19" s="20" t="str">
        <f t="shared" si="10"/>
        <v>#DIV/0!</v>
      </c>
    </row>
    <row r="20" ht="14.25" customHeight="1">
      <c r="A20" s="30" t="s">
        <v>59</v>
      </c>
      <c r="B20" s="30"/>
      <c r="C20" s="31">
        <f>SUM(C3:C19)</f>
        <v>2942964</v>
      </c>
      <c r="D20" s="32"/>
      <c r="E20" s="33">
        <f t="shared" ref="E20:N20" si="13">SUM(E3:E19)</f>
        <v>4845470.65</v>
      </c>
      <c r="F20" s="34">
        <f t="shared" si="13"/>
        <v>579050</v>
      </c>
      <c r="G20" s="34">
        <f t="shared" si="13"/>
        <v>477945</v>
      </c>
      <c r="H20" s="34">
        <f t="shared" si="13"/>
        <v>1056995</v>
      </c>
      <c r="I20" s="45">
        <f t="shared" si="13"/>
        <v>2087670</v>
      </c>
      <c r="J20" s="34">
        <f t="shared" si="13"/>
        <v>709344</v>
      </c>
      <c r="K20" s="35">
        <f t="shared" si="13"/>
        <v>1766339</v>
      </c>
      <c r="L20" s="36">
        <f t="shared" si="13"/>
        <v>855294</v>
      </c>
      <c r="M20" s="36">
        <f t="shared" si="13"/>
        <v>1021695</v>
      </c>
      <c r="N20" s="36">
        <f t="shared" si="13"/>
        <v>3823775.65</v>
      </c>
      <c r="O20" s="20">
        <f t="shared" si="6"/>
        <v>0.7891443219</v>
      </c>
      <c r="P20" s="21">
        <v>0.0</v>
      </c>
      <c r="Q20" s="21">
        <v>0.0</v>
      </c>
      <c r="R20" s="21">
        <v>0.0</v>
      </c>
      <c r="S20" s="21">
        <v>0.0</v>
      </c>
      <c r="T20" s="21">
        <v>0.0</v>
      </c>
      <c r="U20" s="21">
        <f t="shared" si="14"/>
        <v>0</v>
      </c>
      <c r="V20" s="23">
        <f t="shared" si="8"/>
        <v>3854009</v>
      </c>
      <c r="W20" s="37"/>
    </row>
    <row r="21" ht="14.25" customHeight="1"/>
    <row r="22" ht="14.25" customHeight="1"/>
    <row r="23" ht="14.25" customHeight="1">
      <c r="D23" s="55" t="s">
        <v>93</v>
      </c>
      <c r="E23" s="24"/>
    </row>
    <row r="24" ht="14.25" customHeight="1">
      <c r="E24" s="37"/>
      <c r="K24" s="55" t="s">
        <v>93</v>
      </c>
    </row>
    <row r="25" ht="14.25" customHeight="1"/>
    <row r="26" ht="14.25" customHeight="1"/>
    <row r="27" ht="14.25" customHeight="1">
      <c r="K27" s="37" t="s">
        <v>93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O3:O20 X3:X19">
    <cfRule type="cellIs" dxfId="0" priority="1" operator="between">
      <formula>0.8</formula>
      <formula>1</formula>
    </cfRule>
  </conditionalFormatting>
  <conditionalFormatting sqref="O3:O20 X3:X19">
    <cfRule type="cellIs" dxfId="1" priority="2" operator="lessThan">
      <formula>0.8</formula>
    </cfRule>
  </conditionalFormatting>
  <conditionalFormatting sqref="O3:O20 X3:X19">
    <cfRule type="cellIs" dxfId="2" priority="3" operator="greaterThan">
      <formula>1</formula>
    </cfRule>
  </conditionalFormatting>
  <conditionalFormatting sqref="O13">
    <cfRule type="cellIs" dxfId="0" priority="4" operator="between">
      <formula>0.8</formula>
      <formula>1</formula>
    </cfRule>
  </conditionalFormatting>
  <conditionalFormatting sqref="O13">
    <cfRule type="cellIs" dxfId="1" priority="5" operator="lessThan">
      <formula>0.8</formula>
    </cfRule>
  </conditionalFormatting>
  <conditionalFormatting sqref="O13">
    <cfRule type="cellIs" dxfId="2" priority="6" operator="greaterThan">
      <formula>1</formula>
    </cfRule>
  </conditionalFormatting>
  <conditionalFormatting sqref="X13">
    <cfRule type="cellIs" dxfId="0" priority="7" operator="between">
      <formula>0.8</formula>
      <formula>1</formula>
    </cfRule>
  </conditionalFormatting>
  <conditionalFormatting sqref="X13">
    <cfRule type="cellIs" dxfId="1" priority="8" operator="lessThan">
      <formula>0.8</formula>
    </cfRule>
  </conditionalFormatting>
  <conditionalFormatting sqref="X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29"/>
    <col customWidth="1" min="11" max="11" width="18.43"/>
    <col customWidth="1" min="12" max="14" width="16.71"/>
    <col customWidth="1" min="15" max="15" width="18.0"/>
    <col customWidth="1" min="16" max="20" width="12.43"/>
    <col customWidth="1" min="21" max="21" width="14.71"/>
    <col customWidth="1" min="22" max="22" width="11.43"/>
    <col customWidth="1" min="23" max="23" width="12.43"/>
    <col customWidth="1" min="24" max="26" width="10.71"/>
  </cols>
  <sheetData>
    <row r="1" ht="14.25" customHeight="1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ht="14.25" customHeight="1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109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26.0</v>
      </c>
      <c r="Q2" s="8">
        <v>27.0</v>
      </c>
      <c r="R2" s="8">
        <v>28.0</v>
      </c>
      <c r="S2" s="9" t="s">
        <v>80</v>
      </c>
      <c r="T2" s="8" t="s">
        <v>92</v>
      </c>
      <c r="U2" s="5" t="s">
        <v>22</v>
      </c>
      <c r="V2" s="5" t="s">
        <v>23</v>
      </c>
      <c r="W2" s="5" t="s">
        <v>24</v>
      </c>
      <c r="X2" s="10" t="s">
        <v>25</v>
      </c>
    </row>
    <row r="3" ht="14.25" customHeight="1">
      <c r="A3" s="11" t="s">
        <v>26</v>
      </c>
      <c r="B3" s="11" t="s">
        <v>27</v>
      </c>
      <c r="C3" s="12">
        <v>239967.0</v>
      </c>
      <c r="D3" s="13">
        <v>2.892378058838126</v>
      </c>
      <c r="E3" s="14">
        <f t="shared" ref="E3:E19" si="1">C3*D3</f>
        <v>694075.2856</v>
      </c>
      <c r="F3" s="15">
        <v>0.0</v>
      </c>
      <c r="G3" s="15">
        <v>10390.0</v>
      </c>
      <c r="H3" s="15">
        <f t="shared" ref="H3:H10" si="2">F3+G3</f>
        <v>10390</v>
      </c>
      <c r="I3" s="16">
        <v>450000.0</v>
      </c>
      <c r="J3" s="15">
        <v>0.0</v>
      </c>
      <c r="K3" s="17">
        <f t="shared" ref="K3:K19" si="3">H3+J3</f>
        <v>10390</v>
      </c>
      <c r="L3" s="18">
        <f t="shared" ref="L3:L19" si="4">C3-I3</f>
        <v>-210033</v>
      </c>
      <c r="M3" s="18">
        <f t="shared" ref="M3:M19" si="5">D3*L3</f>
        <v>-607494.8408</v>
      </c>
      <c r="N3" s="19">
        <f>+I3*D3</f>
        <v>1301570.126</v>
      </c>
      <c r="O3" s="20">
        <f t="shared" ref="O3:O20" si="6">N3/E3</f>
        <v>1.875257848</v>
      </c>
      <c r="P3" s="21">
        <v>0.0</v>
      </c>
      <c r="Q3" s="21">
        <v>0.0</v>
      </c>
      <c r="R3" s="21">
        <v>0.0</v>
      </c>
      <c r="S3" s="21">
        <v>0.0</v>
      </c>
      <c r="T3" s="52">
        <v>0.0</v>
      </c>
      <c r="U3" s="21">
        <f t="shared" ref="U3:U17" si="7">P3+Q3+R3+S3+T3</f>
        <v>0</v>
      </c>
      <c r="V3" s="23">
        <f t="shared" ref="V3:V20" si="8">I3+K3+U3</f>
        <v>460390</v>
      </c>
      <c r="W3" s="23">
        <f t="shared" ref="W3:W19" si="9">V3-C3</f>
        <v>220423</v>
      </c>
      <c r="X3" s="20">
        <f t="shared" ref="X3:X19" si="10">V3/C3</f>
        <v>1.918555468</v>
      </c>
    </row>
    <row r="4" ht="14.25" customHeight="1">
      <c r="A4" s="11" t="s">
        <v>28</v>
      </c>
      <c r="B4" s="11" t="s">
        <v>29</v>
      </c>
      <c r="C4" s="12">
        <v>0.0</v>
      </c>
      <c r="D4" s="13">
        <v>1.56</v>
      </c>
      <c r="E4" s="14">
        <f t="shared" si="1"/>
        <v>0</v>
      </c>
      <c r="F4" s="15">
        <v>0.0</v>
      </c>
      <c r="G4" s="15">
        <v>0.0</v>
      </c>
      <c r="H4" s="15">
        <f t="shared" si="2"/>
        <v>0</v>
      </c>
      <c r="I4" s="15">
        <v>0.0</v>
      </c>
      <c r="J4" s="15">
        <v>0.0</v>
      </c>
      <c r="K4" s="17">
        <f t="shared" si="3"/>
        <v>0</v>
      </c>
      <c r="L4" s="18">
        <f t="shared" si="4"/>
        <v>0</v>
      </c>
      <c r="M4" s="18">
        <f t="shared" si="5"/>
        <v>0</v>
      </c>
      <c r="N4" s="19">
        <f>D4*I4</f>
        <v>0</v>
      </c>
      <c r="O4" s="20" t="str">
        <f t="shared" si="6"/>
        <v>#DIV/0!</v>
      </c>
      <c r="P4" s="21">
        <v>0.0</v>
      </c>
      <c r="Q4" s="21">
        <v>0.0</v>
      </c>
      <c r="R4" s="21">
        <v>0.0</v>
      </c>
      <c r="S4" s="21">
        <v>0.0</v>
      </c>
      <c r="T4" s="52">
        <v>0.0</v>
      </c>
      <c r="U4" s="21">
        <f t="shared" si="7"/>
        <v>0</v>
      </c>
      <c r="V4" s="23">
        <f t="shared" si="8"/>
        <v>0</v>
      </c>
      <c r="W4" s="23">
        <f t="shared" si="9"/>
        <v>0</v>
      </c>
      <c r="X4" s="20" t="str">
        <f t="shared" si="10"/>
        <v>#DIV/0!</v>
      </c>
    </row>
    <row r="5" ht="14.25" customHeight="1">
      <c r="A5" s="11" t="s">
        <v>30</v>
      </c>
      <c r="B5" s="11" t="s">
        <v>31</v>
      </c>
      <c r="C5" s="12">
        <v>232800.0</v>
      </c>
      <c r="D5" s="13">
        <v>1.06</v>
      </c>
      <c r="E5" s="14">
        <f t="shared" si="1"/>
        <v>246768</v>
      </c>
      <c r="F5" s="15">
        <v>0.0</v>
      </c>
      <c r="G5" s="15">
        <v>73319.0</v>
      </c>
      <c r="H5" s="15">
        <f t="shared" si="2"/>
        <v>73319</v>
      </c>
      <c r="I5" s="15">
        <v>232800.0</v>
      </c>
      <c r="J5" s="15">
        <v>0.0</v>
      </c>
      <c r="K5" s="17">
        <f t="shared" si="3"/>
        <v>73319</v>
      </c>
      <c r="L5" s="18">
        <f t="shared" si="4"/>
        <v>0</v>
      </c>
      <c r="M5" s="18">
        <f t="shared" si="5"/>
        <v>0</v>
      </c>
      <c r="N5" s="19">
        <f t="shared" ref="N5:N19" si="11">+I5*D5</f>
        <v>246768</v>
      </c>
      <c r="O5" s="20">
        <f t="shared" si="6"/>
        <v>1</v>
      </c>
      <c r="P5" s="21">
        <v>0.0</v>
      </c>
      <c r="Q5" s="21">
        <v>0.0</v>
      </c>
      <c r="R5" s="21">
        <v>0.0</v>
      </c>
      <c r="S5" s="21">
        <v>0.0</v>
      </c>
      <c r="T5" s="52">
        <v>0.0</v>
      </c>
      <c r="U5" s="21">
        <f t="shared" si="7"/>
        <v>0</v>
      </c>
      <c r="V5" s="23">
        <f t="shared" si="8"/>
        <v>306119</v>
      </c>
      <c r="W5" s="23">
        <f t="shared" si="9"/>
        <v>73319</v>
      </c>
      <c r="X5" s="20">
        <f t="shared" si="10"/>
        <v>1.314944158</v>
      </c>
    </row>
    <row r="6" ht="14.25" customHeight="1">
      <c r="A6" s="11" t="s">
        <v>32</v>
      </c>
      <c r="B6" s="11" t="s">
        <v>33</v>
      </c>
      <c r="C6" s="12">
        <v>853604.0</v>
      </c>
      <c r="D6" s="13">
        <v>2.1696780588381257</v>
      </c>
      <c r="E6" s="12">
        <f t="shared" si="1"/>
        <v>1852045.87</v>
      </c>
      <c r="F6" s="15">
        <v>0.0</v>
      </c>
      <c r="G6" s="15">
        <v>0.0</v>
      </c>
      <c r="H6" s="15">
        <f t="shared" si="2"/>
        <v>0</v>
      </c>
      <c r="I6" s="15">
        <v>849691.0</v>
      </c>
      <c r="J6" s="15">
        <v>0.0</v>
      </c>
      <c r="K6" s="17">
        <f t="shared" si="3"/>
        <v>0</v>
      </c>
      <c r="L6" s="18">
        <f t="shared" si="4"/>
        <v>3913</v>
      </c>
      <c r="M6" s="18">
        <f t="shared" si="5"/>
        <v>8489.950244</v>
      </c>
      <c r="N6" s="19">
        <f t="shared" si="11"/>
        <v>1843555.919</v>
      </c>
      <c r="O6" s="20">
        <f t="shared" si="6"/>
        <v>0.9954159071</v>
      </c>
      <c r="P6" s="21">
        <v>0.0</v>
      </c>
      <c r="Q6" s="21">
        <v>0.0</v>
      </c>
      <c r="R6" s="21">
        <v>39000.0</v>
      </c>
      <c r="S6" s="21">
        <v>0.0</v>
      </c>
      <c r="T6" s="24">
        <v>0.0</v>
      </c>
      <c r="U6" s="21">
        <f t="shared" si="7"/>
        <v>39000</v>
      </c>
      <c r="V6" s="23">
        <f t="shared" si="8"/>
        <v>888691</v>
      </c>
      <c r="W6" s="23">
        <f t="shared" si="9"/>
        <v>35087</v>
      </c>
      <c r="X6" s="20">
        <f t="shared" si="10"/>
        <v>1.04110454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8">
        <f t="shared" si="5"/>
        <v>0</v>
      </c>
      <c r="N7" s="19">
        <f t="shared" si="11"/>
        <v>0</v>
      </c>
      <c r="O7" s="20" t="str">
        <f t="shared" si="6"/>
        <v>#DIV/0!</v>
      </c>
      <c r="P7" s="21">
        <v>0.0</v>
      </c>
      <c r="Q7" s="21">
        <v>0.0</v>
      </c>
      <c r="R7" s="21">
        <v>0.0</v>
      </c>
      <c r="S7" s="21">
        <v>0.0</v>
      </c>
      <c r="T7" s="52">
        <v>0.0</v>
      </c>
      <c r="U7" s="21">
        <f t="shared" si="7"/>
        <v>0</v>
      </c>
      <c r="V7" s="23">
        <f t="shared" si="8"/>
        <v>0</v>
      </c>
      <c r="W7" s="23">
        <f t="shared" si="9"/>
        <v>0</v>
      </c>
      <c r="X7" s="20" t="str">
        <f t="shared" si="10"/>
        <v>#DIV/0!</v>
      </c>
    </row>
    <row r="8" ht="14.25" customHeight="1">
      <c r="A8" s="11" t="s">
        <v>36</v>
      </c>
      <c r="B8" s="11" t="s">
        <v>37</v>
      </c>
      <c r="C8" s="12">
        <v>436492.0</v>
      </c>
      <c r="D8" s="13">
        <v>1.1430280588381259</v>
      </c>
      <c r="E8" s="14">
        <f t="shared" si="1"/>
        <v>498922.6035</v>
      </c>
      <c r="F8" s="15">
        <v>0.0</v>
      </c>
      <c r="G8" s="15">
        <v>0.0</v>
      </c>
      <c r="H8" s="15">
        <f t="shared" si="2"/>
        <v>0</v>
      </c>
      <c r="I8" s="16">
        <v>251363.0</v>
      </c>
      <c r="J8" s="16">
        <v>126320.0</v>
      </c>
      <c r="K8" s="17">
        <f t="shared" si="3"/>
        <v>126320</v>
      </c>
      <c r="L8" s="18">
        <f t="shared" si="4"/>
        <v>185129</v>
      </c>
      <c r="M8" s="18">
        <f t="shared" si="5"/>
        <v>211607.6415</v>
      </c>
      <c r="N8" s="19">
        <f t="shared" si="11"/>
        <v>287314.962</v>
      </c>
      <c r="O8" s="20">
        <f t="shared" si="6"/>
        <v>0.5758708063</v>
      </c>
      <c r="P8" s="21">
        <v>0.0</v>
      </c>
      <c r="Q8" s="21">
        <v>0.0</v>
      </c>
      <c r="R8" s="21">
        <v>126000.0</v>
      </c>
      <c r="S8" s="21">
        <v>0.0</v>
      </c>
      <c r="T8" s="52">
        <v>0.0</v>
      </c>
      <c r="U8" s="21">
        <f t="shared" si="7"/>
        <v>126000</v>
      </c>
      <c r="V8" s="23">
        <f t="shared" si="8"/>
        <v>503683</v>
      </c>
      <c r="W8" s="23">
        <f t="shared" si="9"/>
        <v>67191</v>
      </c>
      <c r="X8" s="20">
        <f t="shared" si="10"/>
        <v>1.153934093</v>
      </c>
    </row>
    <row r="9" ht="14.25" customHeight="1">
      <c r="A9" s="11" t="s">
        <v>38</v>
      </c>
      <c r="B9" s="11" t="s">
        <v>39</v>
      </c>
      <c r="C9" s="12">
        <v>337451.0</v>
      </c>
      <c r="D9" s="13">
        <v>0.6342280588381257</v>
      </c>
      <c r="E9" s="14">
        <f t="shared" si="1"/>
        <v>214020.8927</v>
      </c>
      <c r="F9" s="15">
        <v>0.0</v>
      </c>
      <c r="G9" s="15">
        <v>346315.0</v>
      </c>
      <c r="H9" s="15">
        <f t="shared" si="2"/>
        <v>346315</v>
      </c>
      <c r="I9" s="15">
        <v>337451.0</v>
      </c>
      <c r="J9" s="15">
        <v>0.0</v>
      </c>
      <c r="K9" s="17">
        <f t="shared" si="3"/>
        <v>346315</v>
      </c>
      <c r="L9" s="18">
        <f t="shared" si="4"/>
        <v>0</v>
      </c>
      <c r="M9" s="18">
        <f t="shared" si="5"/>
        <v>0</v>
      </c>
      <c r="N9" s="19">
        <f t="shared" si="11"/>
        <v>214020.8927</v>
      </c>
      <c r="O9" s="20">
        <f t="shared" si="6"/>
        <v>1</v>
      </c>
      <c r="P9" s="21">
        <v>0.0</v>
      </c>
      <c r="Q9" s="21">
        <v>0.0</v>
      </c>
      <c r="R9" s="21">
        <v>0.0</v>
      </c>
      <c r="S9" s="21">
        <v>0.0</v>
      </c>
      <c r="T9" s="52">
        <v>0.0</v>
      </c>
      <c r="U9" s="21">
        <f t="shared" si="7"/>
        <v>0</v>
      </c>
      <c r="V9" s="23">
        <f t="shared" si="8"/>
        <v>683766</v>
      </c>
      <c r="W9" s="23">
        <f t="shared" si="9"/>
        <v>346315</v>
      </c>
      <c r="X9" s="20">
        <f t="shared" si="10"/>
        <v>2.026267517</v>
      </c>
    </row>
    <row r="10" ht="14.25" customHeight="1">
      <c r="A10" s="11" t="s">
        <v>40</v>
      </c>
      <c r="B10" s="11" t="s">
        <v>41</v>
      </c>
      <c r="C10" s="12">
        <v>261900.0</v>
      </c>
      <c r="D10" s="13">
        <v>0.8935280588381259</v>
      </c>
      <c r="E10" s="12">
        <f t="shared" si="1"/>
        <v>234014.9986</v>
      </c>
      <c r="F10" s="16">
        <v>0.0</v>
      </c>
      <c r="G10" s="16">
        <v>0.0</v>
      </c>
      <c r="H10" s="15">
        <f t="shared" si="2"/>
        <v>0</v>
      </c>
      <c r="I10" s="15">
        <v>0.0</v>
      </c>
      <c r="J10" s="16">
        <v>0.0</v>
      </c>
      <c r="K10" s="17">
        <f t="shared" si="3"/>
        <v>0</v>
      </c>
      <c r="L10" s="18">
        <f t="shared" si="4"/>
        <v>261900</v>
      </c>
      <c r="M10" s="18">
        <f t="shared" si="5"/>
        <v>234014.9986</v>
      </c>
      <c r="N10" s="19">
        <f t="shared" si="11"/>
        <v>0</v>
      </c>
      <c r="O10" s="20">
        <f t="shared" si="6"/>
        <v>0</v>
      </c>
      <c r="P10" s="21">
        <v>0.0</v>
      </c>
      <c r="Q10" s="21">
        <v>0.0</v>
      </c>
      <c r="R10" s="21">
        <v>0.0</v>
      </c>
      <c r="S10" s="21">
        <v>0.0</v>
      </c>
      <c r="T10" s="52">
        <v>0.0</v>
      </c>
      <c r="U10" s="21">
        <f t="shared" si="7"/>
        <v>0</v>
      </c>
      <c r="V10" s="23">
        <f t="shared" si="8"/>
        <v>0</v>
      </c>
      <c r="W10" s="23">
        <f t="shared" si="9"/>
        <v>-261900</v>
      </c>
      <c r="X10" s="20">
        <f t="shared" si="10"/>
        <v>0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8">
        <f t="shared" si="5"/>
        <v>0</v>
      </c>
      <c r="N11" s="19">
        <f t="shared" si="11"/>
        <v>0</v>
      </c>
      <c r="O11" s="20" t="str">
        <f t="shared" si="6"/>
        <v>#DIV/0!</v>
      </c>
      <c r="P11" s="21">
        <v>0.0</v>
      </c>
      <c r="Q11" s="21">
        <v>0.0</v>
      </c>
      <c r="R11" s="21">
        <v>0.0</v>
      </c>
      <c r="S11" s="21">
        <v>0.0</v>
      </c>
      <c r="T11" s="21">
        <v>0.0</v>
      </c>
      <c r="U11" s="21">
        <f t="shared" si="7"/>
        <v>0</v>
      </c>
      <c r="V11" s="23">
        <f t="shared" si="8"/>
        <v>0</v>
      </c>
      <c r="W11" s="23">
        <f t="shared" si="9"/>
        <v>0</v>
      </c>
      <c r="X11" s="20" t="str">
        <f t="shared" si="10"/>
        <v>#DIV/0!</v>
      </c>
    </row>
    <row r="12" ht="14.25" customHeight="1">
      <c r="A12" s="11" t="s">
        <v>44</v>
      </c>
      <c r="B12" s="11" t="s">
        <v>45</v>
      </c>
      <c r="C12" s="12">
        <v>34000.0</v>
      </c>
      <c r="D12" s="13">
        <v>3.97</v>
      </c>
      <c r="E12" s="14">
        <f t="shared" si="1"/>
        <v>134980</v>
      </c>
      <c r="F12" s="15">
        <v>0.0</v>
      </c>
      <c r="G12" s="15">
        <v>0.0</v>
      </c>
      <c r="H12" s="15">
        <f t="shared" ref="H12:H19" si="12">F12+G12</f>
        <v>0</v>
      </c>
      <c r="I12" s="15">
        <v>33933.0</v>
      </c>
      <c r="J12" s="15">
        <v>0.0</v>
      </c>
      <c r="K12" s="17">
        <f t="shared" si="3"/>
        <v>0</v>
      </c>
      <c r="L12" s="18">
        <f t="shared" si="4"/>
        <v>67</v>
      </c>
      <c r="M12" s="18">
        <f t="shared" si="5"/>
        <v>265.99</v>
      </c>
      <c r="N12" s="19">
        <f t="shared" si="11"/>
        <v>134714.01</v>
      </c>
      <c r="O12" s="20">
        <f t="shared" si="6"/>
        <v>0.9980294118</v>
      </c>
      <c r="P12" s="21">
        <v>0.0</v>
      </c>
      <c r="Q12" s="21">
        <v>0.0</v>
      </c>
      <c r="R12" s="21">
        <v>0.0</v>
      </c>
      <c r="S12" s="21">
        <v>0.0</v>
      </c>
      <c r="T12" s="21">
        <v>0.0</v>
      </c>
      <c r="U12" s="21">
        <f t="shared" si="7"/>
        <v>0</v>
      </c>
      <c r="V12" s="23">
        <f t="shared" si="8"/>
        <v>33933</v>
      </c>
      <c r="W12" s="23">
        <f t="shared" si="9"/>
        <v>-67</v>
      </c>
      <c r="X12" s="20">
        <f t="shared" si="10"/>
        <v>0.9980294118</v>
      </c>
    </row>
    <row r="13" ht="14.25" customHeight="1">
      <c r="A13" s="26">
        <v>6.0000000032802E13</v>
      </c>
      <c r="B13" s="11" t="s">
        <v>46</v>
      </c>
      <c r="C13" s="12">
        <v>17950.0</v>
      </c>
      <c r="D13" s="13">
        <v>8.34</v>
      </c>
      <c r="E13" s="14">
        <f t="shared" si="1"/>
        <v>149703</v>
      </c>
      <c r="F13" s="15">
        <v>0.0</v>
      </c>
      <c r="G13" s="15">
        <v>17024.0</v>
      </c>
      <c r="H13" s="15">
        <f t="shared" si="12"/>
        <v>17024</v>
      </c>
      <c r="I13" s="15">
        <v>17950.0</v>
      </c>
      <c r="J13" s="15">
        <v>0.0</v>
      </c>
      <c r="K13" s="17">
        <f t="shared" si="3"/>
        <v>17024</v>
      </c>
      <c r="L13" s="18">
        <f t="shared" si="4"/>
        <v>0</v>
      </c>
      <c r="M13" s="18">
        <f t="shared" si="5"/>
        <v>0</v>
      </c>
      <c r="N13" s="19">
        <f t="shared" si="11"/>
        <v>149703</v>
      </c>
      <c r="O13" s="20">
        <f t="shared" si="6"/>
        <v>1</v>
      </c>
      <c r="P13" s="21">
        <v>0.0</v>
      </c>
      <c r="Q13" s="21">
        <v>0.0</v>
      </c>
      <c r="R13" s="21">
        <v>0.0</v>
      </c>
      <c r="S13" s="21">
        <v>0.0</v>
      </c>
      <c r="T13" s="21">
        <v>0.0</v>
      </c>
      <c r="U13" s="21">
        <f t="shared" si="7"/>
        <v>0</v>
      </c>
      <c r="V13" s="23">
        <f t="shared" si="8"/>
        <v>34974</v>
      </c>
      <c r="W13" s="23">
        <f t="shared" si="9"/>
        <v>17024</v>
      </c>
      <c r="X13" s="20">
        <f t="shared" si="10"/>
        <v>1.948412256</v>
      </c>
    </row>
    <row r="14" ht="14.25" customHeight="1">
      <c r="A14" s="11" t="s">
        <v>47</v>
      </c>
      <c r="B14" s="11" t="s">
        <v>48</v>
      </c>
      <c r="C14" s="12">
        <v>33800.0</v>
      </c>
      <c r="D14" s="13">
        <v>7.3</v>
      </c>
      <c r="E14" s="14">
        <f t="shared" si="1"/>
        <v>246740</v>
      </c>
      <c r="F14" s="15">
        <v>0.0</v>
      </c>
      <c r="G14" s="15">
        <v>0.0</v>
      </c>
      <c r="H14" s="15">
        <f t="shared" si="12"/>
        <v>0</v>
      </c>
      <c r="I14" s="15">
        <v>0.0</v>
      </c>
      <c r="J14" s="15">
        <v>32484.0</v>
      </c>
      <c r="K14" s="17">
        <f t="shared" si="3"/>
        <v>32484</v>
      </c>
      <c r="L14" s="18">
        <f t="shared" si="4"/>
        <v>33800</v>
      </c>
      <c r="M14" s="18">
        <f t="shared" si="5"/>
        <v>246740</v>
      </c>
      <c r="N14" s="19">
        <f t="shared" si="11"/>
        <v>0</v>
      </c>
      <c r="O14" s="20">
        <f t="shared" si="6"/>
        <v>0</v>
      </c>
      <c r="P14" s="21">
        <v>0.0</v>
      </c>
      <c r="Q14" s="21">
        <v>0.0</v>
      </c>
      <c r="R14" s="21">
        <v>0.0</v>
      </c>
      <c r="S14" s="21">
        <v>0.0</v>
      </c>
      <c r="T14" s="21">
        <v>0.0</v>
      </c>
      <c r="U14" s="21">
        <f t="shared" si="7"/>
        <v>0</v>
      </c>
      <c r="V14" s="23">
        <f t="shared" si="8"/>
        <v>32484</v>
      </c>
      <c r="W14" s="23">
        <f t="shared" si="9"/>
        <v>-1316</v>
      </c>
      <c r="X14" s="20">
        <f t="shared" si="10"/>
        <v>0.9610650888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12"/>
        <v>0</v>
      </c>
      <c r="I15" s="29">
        <v>0.0</v>
      </c>
      <c r="J15" s="15">
        <v>0.0</v>
      </c>
      <c r="K15" s="17">
        <f t="shared" si="3"/>
        <v>0</v>
      </c>
      <c r="L15" s="18">
        <f t="shared" si="4"/>
        <v>0</v>
      </c>
      <c r="M15" s="18">
        <f t="shared" si="5"/>
        <v>0</v>
      </c>
      <c r="N15" s="19">
        <f t="shared" si="11"/>
        <v>0</v>
      </c>
      <c r="O15" s="20" t="str">
        <f t="shared" si="6"/>
        <v>#DIV/0!</v>
      </c>
      <c r="P15" s="21">
        <v>0.0</v>
      </c>
      <c r="Q15" s="21">
        <v>0.0</v>
      </c>
      <c r="R15" s="21">
        <v>0.0</v>
      </c>
      <c r="S15" s="21">
        <v>0.0</v>
      </c>
      <c r="T15" s="21">
        <v>0.0</v>
      </c>
      <c r="U15" s="21">
        <f t="shared" si="7"/>
        <v>0</v>
      </c>
      <c r="V15" s="23">
        <f t="shared" si="8"/>
        <v>0</v>
      </c>
      <c r="W15" s="23">
        <f t="shared" si="9"/>
        <v>0</v>
      </c>
      <c r="X15" s="20" t="str">
        <f t="shared" si="10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12"/>
        <v>0</v>
      </c>
      <c r="I16" s="29">
        <v>0.0</v>
      </c>
      <c r="J16" s="15">
        <v>0.0</v>
      </c>
      <c r="K16" s="17">
        <f t="shared" si="3"/>
        <v>0</v>
      </c>
      <c r="L16" s="18">
        <f t="shared" si="4"/>
        <v>0</v>
      </c>
      <c r="M16" s="18">
        <f t="shared" si="5"/>
        <v>0</v>
      </c>
      <c r="N16" s="19">
        <f t="shared" si="11"/>
        <v>0</v>
      </c>
      <c r="O16" s="20" t="str">
        <f t="shared" si="6"/>
        <v>#DIV/0!</v>
      </c>
      <c r="P16" s="21">
        <v>0.0</v>
      </c>
      <c r="Q16" s="21">
        <v>0.0</v>
      </c>
      <c r="R16" s="21">
        <v>0.0</v>
      </c>
      <c r="S16" s="21">
        <v>0.0</v>
      </c>
      <c r="T16" s="21">
        <v>0.0</v>
      </c>
      <c r="U16" s="21">
        <f t="shared" si="7"/>
        <v>0</v>
      </c>
      <c r="V16" s="23">
        <f t="shared" si="8"/>
        <v>0</v>
      </c>
      <c r="W16" s="23">
        <f t="shared" si="9"/>
        <v>0</v>
      </c>
      <c r="X16" s="20" t="str">
        <f t="shared" si="10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12"/>
        <v>0</v>
      </c>
      <c r="I17" s="29">
        <v>0.0</v>
      </c>
      <c r="J17" s="15">
        <v>0.0</v>
      </c>
      <c r="K17" s="17">
        <f t="shared" si="3"/>
        <v>0</v>
      </c>
      <c r="L17" s="18">
        <f t="shared" si="4"/>
        <v>0</v>
      </c>
      <c r="M17" s="18">
        <f t="shared" si="5"/>
        <v>0</v>
      </c>
      <c r="N17" s="19">
        <f t="shared" si="11"/>
        <v>0</v>
      </c>
      <c r="O17" s="20" t="str">
        <f t="shared" si="6"/>
        <v>#DIV/0!</v>
      </c>
      <c r="P17" s="21">
        <v>0.0</v>
      </c>
      <c r="Q17" s="21">
        <v>0.0</v>
      </c>
      <c r="R17" s="21">
        <v>0.0</v>
      </c>
      <c r="S17" s="21">
        <v>0.0</v>
      </c>
      <c r="T17" s="21">
        <v>0.0</v>
      </c>
      <c r="U17" s="21">
        <f t="shared" si="7"/>
        <v>0</v>
      </c>
      <c r="V17" s="23">
        <f t="shared" si="8"/>
        <v>0</v>
      </c>
      <c r="W17" s="23">
        <f t="shared" si="9"/>
        <v>0</v>
      </c>
      <c r="X17" s="20" t="str">
        <f t="shared" si="10"/>
        <v>#DIV/0!</v>
      </c>
    </row>
    <row r="18" ht="14.25" customHeight="1">
      <c r="A18" s="11" t="s">
        <v>55</v>
      </c>
      <c r="B18" s="11" t="s">
        <v>56</v>
      </c>
      <c r="C18" s="12">
        <v>495000.0</v>
      </c>
      <c r="D18" s="13">
        <v>1.16</v>
      </c>
      <c r="E18" s="12">
        <f t="shared" si="1"/>
        <v>574200</v>
      </c>
      <c r="F18" s="15">
        <v>579050.0</v>
      </c>
      <c r="G18" s="15">
        <v>0.0</v>
      </c>
      <c r="H18" s="15">
        <f t="shared" si="12"/>
        <v>579050</v>
      </c>
      <c r="I18" s="15">
        <v>323133.0</v>
      </c>
      <c r="J18" s="15">
        <v>172786.0</v>
      </c>
      <c r="K18" s="17">
        <f t="shared" si="3"/>
        <v>751836</v>
      </c>
      <c r="L18" s="18">
        <f t="shared" si="4"/>
        <v>171867</v>
      </c>
      <c r="M18" s="18">
        <f t="shared" si="5"/>
        <v>199365.72</v>
      </c>
      <c r="N18" s="19">
        <f t="shared" si="11"/>
        <v>374834.28</v>
      </c>
      <c r="O18" s="20">
        <f t="shared" si="6"/>
        <v>0.6527939394</v>
      </c>
      <c r="P18" s="21">
        <v>0.0</v>
      </c>
      <c r="Q18" s="21">
        <v>0.0</v>
      </c>
      <c r="R18" s="21">
        <v>0.0</v>
      </c>
      <c r="S18" s="21">
        <v>0.0</v>
      </c>
      <c r="T18" s="21">
        <v>0.0</v>
      </c>
      <c r="U18" s="21">
        <v>442000.0</v>
      </c>
      <c r="V18" s="23">
        <f t="shared" si="8"/>
        <v>1516969</v>
      </c>
      <c r="W18" s="23">
        <f t="shared" si="9"/>
        <v>1021969</v>
      </c>
      <c r="X18" s="20">
        <f t="shared" si="10"/>
        <v>3.064583838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12"/>
        <v>0</v>
      </c>
      <c r="I19" s="15">
        <v>0.0</v>
      </c>
      <c r="J19" s="15">
        <v>0.0</v>
      </c>
      <c r="K19" s="17">
        <f t="shared" si="3"/>
        <v>0</v>
      </c>
      <c r="L19" s="18">
        <f t="shared" si="4"/>
        <v>0</v>
      </c>
      <c r="M19" s="18">
        <f t="shared" si="5"/>
        <v>0</v>
      </c>
      <c r="N19" s="19">
        <f t="shared" si="11"/>
        <v>0</v>
      </c>
      <c r="O19" s="20" t="str">
        <f t="shared" si="6"/>
        <v>#DIV/0!</v>
      </c>
      <c r="P19" s="21">
        <v>0.0</v>
      </c>
      <c r="Q19" s="21">
        <v>0.0</v>
      </c>
      <c r="R19" s="21">
        <v>0.0</v>
      </c>
      <c r="S19" s="21">
        <v>0.0</v>
      </c>
      <c r="T19" s="21">
        <v>0.0</v>
      </c>
      <c r="U19" s="21">
        <f t="shared" ref="U19:U20" si="14">P19+Q19+R19+S19+T19</f>
        <v>0</v>
      </c>
      <c r="V19" s="23">
        <f t="shared" si="8"/>
        <v>0</v>
      </c>
      <c r="W19" s="23">
        <f t="shared" si="9"/>
        <v>0</v>
      </c>
      <c r="X19" s="20" t="str">
        <f t="shared" si="10"/>
        <v>#DIV/0!</v>
      </c>
    </row>
    <row r="20" ht="14.25" customHeight="1">
      <c r="A20" s="30" t="s">
        <v>59</v>
      </c>
      <c r="B20" s="30"/>
      <c r="C20" s="31">
        <f>SUM(C3:C19)</f>
        <v>2942964</v>
      </c>
      <c r="D20" s="32"/>
      <c r="E20" s="33">
        <f t="shared" ref="E20:N20" si="13">SUM(E3:E19)</f>
        <v>4845470.65</v>
      </c>
      <c r="F20" s="34">
        <f t="shared" si="13"/>
        <v>579050</v>
      </c>
      <c r="G20" s="34">
        <f t="shared" si="13"/>
        <v>447048</v>
      </c>
      <c r="H20" s="34">
        <f t="shared" si="13"/>
        <v>1026098</v>
      </c>
      <c r="I20" s="45">
        <f t="shared" si="13"/>
        <v>2496321</v>
      </c>
      <c r="J20" s="34">
        <f t="shared" si="13"/>
        <v>331590</v>
      </c>
      <c r="K20" s="35">
        <f t="shared" si="13"/>
        <v>1357688</v>
      </c>
      <c r="L20" s="36">
        <f t="shared" si="13"/>
        <v>446643</v>
      </c>
      <c r="M20" s="36">
        <f t="shared" si="13"/>
        <v>292989.4595</v>
      </c>
      <c r="N20" s="36">
        <f t="shared" si="13"/>
        <v>4552481.191</v>
      </c>
      <c r="O20" s="20">
        <f t="shared" si="6"/>
        <v>0.9395333332</v>
      </c>
      <c r="P20" s="21">
        <v>0.0</v>
      </c>
      <c r="Q20" s="21">
        <v>0.0</v>
      </c>
      <c r="R20" s="21">
        <v>0.0</v>
      </c>
      <c r="S20" s="21">
        <v>0.0</v>
      </c>
      <c r="T20" s="21">
        <v>0.0</v>
      </c>
      <c r="U20" s="21">
        <f t="shared" si="14"/>
        <v>0</v>
      </c>
      <c r="V20" s="23">
        <f t="shared" si="8"/>
        <v>3854009</v>
      </c>
      <c r="W20" s="37"/>
    </row>
    <row r="21" ht="14.25" customHeight="1"/>
    <row r="22" ht="14.25" customHeight="1"/>
    <row r="23" ht="14.25" customHeight="1">
      <c r="D23" s="55" t="s">
        <v>93</v>
      </c>
      <c r="E23" s="24"/>
    </row>
    <row r="24" ht="14.25" customHeight="1">
      <c r="E24" s="37"/>
      <c r="K24" s="55" t="s">
        <v>93</v>
      </c>
    </row>
    <row r="25" ht="14.25" customHeight="1"/>
    <row r="26" ht="14.25" customHeight="1"/>
    <row r="27" ht="14.25" customHeight="1">
      <c r="K27" s="37" t="s">
        <v>93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O3:O20 X3:X19">
    <cfRule type="cellIs" dxfId="0" priority="1" operator="between">
      <formula>0.8</formula>
      <formula>1</formula>
    </cfRule>
  </conditionalFormatting>
  <conditionalFormatting sqref="O3:O20 X3:X19">
    <cfRule type="cellIs" dxfId="1" priority="2" operator="lessThan">
      <formula>0.8</formula>
    </cfRule>
  </conditionalFormatting>
  <conditionalFormatting sqref="O3:O20 X3:X19">
    <cfRule type="cellIs" dxfId="2" priority="3" operator="greaterThan">
      <formula>1</formula>
    </cfRule>
  </conditionalFormatting>
  <conditionalFormatting sqref="O13">
    <cfRule type="cellIs" dxfId="0" priority="4" operator="between">
      <formula>0.8</formula>
      <formula>1</formula>
    </cfRule>
  </conditionalFormatting>
  <conditionalFormatting sqref="O13">
    <cfRule type="cellIs" dxfId="1" priority="5" operator="lessThan">
      <formula>0.8</formula>
    </cfRule>
  </conditionalFormatting>
  <conditionalFormatting sqref="O13">
    <cfRule type="cellIs" dxfId="2" priority="6" operator="greaterThan">
      <formula>1</formula>
    </cfRule>
  </conditionalFormatting>
  <conditionalFormatting sqref="X13">
    <cfRule type="cellIs" dxfId="0" priority="7" operator="between">
      <formula>0.8</formula>
      <formula>1</formula>
    </cfRule>
  </conditionalFormatting>
  <conditionalFormatting sqref="X13">
    <cfRule type="cellIs" dxfId="1" priority="8" operator="lessThan">
      <formula>0.8</formula>
    </cfRule>
  </conditionalFormatting>
  <conditionalFormatting sqref="X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29"/>
    <col customWidth="1" min="11" max="11" width="18.43"/>
    <col customWidth="1" min="12" max="14" width="16.71"/>
    <col customWidth="1" min="15" max="15" width="18.0"/>
    <col customWidth="1" min="16" max="20" width="12.43"/>
    <col customWidth="1" min="21" max="21" width="14.71"/>
    <col customWidth="1" min="22" max="22" width="11.43"/>
    <col customWidth="1" min="23" max="23" width="12.43"/>
    <col customWidth="1" min="24" max="26" width="10.71"/>
  </cols>
  <sheetData>
    <row r="1" ht="14.25" customHeight="1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ht="14.25" customHeight="1">
      <c r="A2" s="4" t="s">
        <v>5</v>
      </c>
      <c r="B2" s="4" t="s">
        <v>6</v>
      </c>
      <c r="C2" s="5" t="s">
        <v>110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111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112</v>
      </c>
      <c r="Q2" s="8" t="s">
        <v>113</v>
      </c>
      <c r="R2" s="8" t="s">
        <v>114</v>
      </c>
      <c r="S2" s="9" t="s">
        <v>115</v>
      </c>
      <c r="T2" s="8">
        <v>30.0</v>
      </c>
      <c r="U2" s="5" t="s">
        <v>22</v>
      </c>
      <c r="V2" s="5" t="s">
        <v>23</v>
      </c>
      <c r="W2" s="5" t="s">
        <v>24</v>
      </c>
      <c r="X2" s="10" t="s">
        <v>25</v>
      </c>
    </row>
    <row r="3" ht="14.25" customHeight="1">
      <c r="A3" s="11" t="s">
        <v>26</v>
      </c>
      <c r="B3" s="11" t="s">
        <v>27</v>
      </c>
      <c r="C3" s="12">
        <v>232983.0</v>
      </c>
      <c r="D3" s="13">
        <v>2.892378058838126</v>
      </c>
      <c r="E3" s="14">
        <f t="shared" ref="E3:E19" si="1">C3*D3</f>
        <v>673874.9173</v>
      </c>
      <c r="F3" s="15">
        <v>18419.0</v>
      </c>
      <c r="G3" s="15">
        <v>0.0</v>
      </c>
      <c r="H3" s="15">
        <f t="shared" ref="H3:H10" si="2">F3+G3</f>
        <v>18419</v>
      </c>
      <c r="I3" s="16">
        <v>84543.0</v>
      </c>
      <c r="J3" s="15">
        <v>36981.0</v>
      </c>
      <c r="K3" s="17">
        <f t="shared" ref="K3:K19" si="3">H3+J3</f>
        <v>55400</v>
      </c>
      <c r="L3" s="18">
        <f t="shared" ref="L3:L19" si="4">C3-I3</f>
        <v>148440</v>
      </c>
      <c r="M3" s="18">
        <f t="shared" ref="M3:M19" si="5">D3*L3</f>
        <v>429344.5991</v>
      </c>
      <c r="N3" s="19">
        <f>+I3*D3</f>
        <v>244530.3182</v>
      </c>
      <c r="O3" s="20">
        <f t="shared" ref="O3:O20" si="6">N3/E3</f>
        <v>0.3628719692</v>
      </c>
      <c r="P3" s="21">
        <v>0.0</v>
      </c>
      <c r="Q3" s="21">
        <v>55500.0</v>
      </c>
      <c r="R3" s="21">
        <v>37000.0</v>
      </c>
      <c r="S3" s="21">
        <v>111000.0</v>
      </c>
      <c r="T3" s="52">
        <v>0.0</v>
      </c>
      <c r="U3" s="21">
        <f t="shared" ref="U3:U20" si="7">P3+Q3+R3+S3+T3</f>
        <v>203500</v>
      </c>
      <c r="V3" s="23">
        <f t="shared" ref="V3:V20" si="8">I3+K3+U3</f>
        <v>343443</v>
      </c>
      <c r="W3" s="23">
        <f t="shared" ref="W3:W19" si="9">V3-C3</f>
        <v>110460</v>
      </c>
      <c r="X3" s="20">
        <f t="shared" ref="X3:X19" si="10">V3/C3</f>
        <v>1.474111845</v>
      </c>
    </row>
    <row r="4" ht="14.25" customHeight="1">
      <c r="A4" s="11" t="s">
        <v>28</v>
      </c>
      <c r="B4" s="11" t="s">
        <v>29</v>
      </c>
      <c r="C4" s="12">
        <v>147672.0</v>
      </c>
      <c r="D4" s="13">
        <v>1.56</v>
      </c>
      <c r="E4" s="14">
        <f t="shared" si="1"/>
        <v>230368.32</v>
      </c>
      <c r="F4" s="15">
        <v>0.0</v>
      </c>
      <c r="G4" s="15">
        <v>0.0</v>
      </c>
      <c r="H4" s="15">
        <f t="shared" si="2"/>
        <v>0</v>
      </c>
      <c r="I4" s="15">
        <v>0.0</v>
      </c>
      <c r="J4" s="15">
        <v>0.0</v>
      </c>
      <c r="K4" s="17">
        <f t="shared" si="3"/>
        <v>0</v>
      </c>
      <c r="L4" s="18">
        <f t="shared" si="4"/>
        <v>147672</v>
      </c>
      <c r="M4" s="18">
        <f t="shared" si="5"/>
        <v>230368.32</v>
      </c>
      <c r="N4" s="19">
        <f>D4*I4</f>
        <v>0</v>
      </c>
      <c r="O4" s="20">
        <f t="shared" si="6"/>
        <v>0</v>
      </c>
      <c r="P4" s="21">
        <v>0.0</v>
      </c>
      <c r="Q4" s="21">
        <v>0.0</v>
      </c>
      <c r="R4" s="21">
        <v>148000.0</v>
      </c>
      <c r="S4" s="21">
        <v>0.0</v>
      </c>
      <c r="T4" s="52">
        <v>0.0</v>
      </c>
      <c r="U4" s="21">
        <f t="shared" si="7"/>
        <v>148000</v>
      </c>
      <c r="V4" s="23">
        <f t="shared" si="8"/>
        <v>148000</v>
      </c>
      <c r="W4" s="23">
        <f t="shared" si="9"/>
        <v>328</v>
      </c>
      <c r="X4" s="20">
        <f t="shared" si="10"/>
        <v>1.002221139</v>
      </c>
    </row>
    <row r="5" ht="14.25" customHeight="1">
      <c r="A5" s="11" t="s">
        <v>30</v>
      </c>
      <c r="B5" s="11" t="s">
        <v>31</v>
      </c>
      <c r="C5" s="12">
        <v>73319.0</v>
      </c>
      <c r="D5" s="13">
        <v>1.06</v>
      </c>
      <c r="E5" s="14">
        <f t="shared" si="1"/>
        <v>77718.14</v>
      </c>
      <c r="F5" s="15">
        <v>0.0</v>
      </c>
      <c r="G5" s="15">
        <v>0.0</v>
      </c>
      <c r="H5" s="15">
        <f t="shared" si="2"/>
        <v>0</v>
      </c>
      <c r="I5" s="15">
        <v>73319.0</v>
      </c>
      <c r="J5" s="15">
        <v>0.0</v>
      </c>
      <c r="K5" s="17">
        <f t="shared" si="3"/>
        <v>0</v>
      </c>
      <c r="L5" s="18">
        <f t="shared" si="4"/>
        <v>0</v>
      </c>
      <c r="M5" s="18">
        <f t="shared" si="5"/>
        <v>0</v>
      </c>
      <c r="N5" s="19">
        <f t="shared" ref="N5:N19" si="11">+I5*D5</f>
        <v>77718.14</v>
      </c>
      <c r="O5" s="20">
        <f t="shared" si="6"/>
        <v>1</v>
      </c>
      <c r="P5" s="21">
        <v>0.0</v>
      </c>
      <c r="Q5" s="21">
        <v>0.0</v>
      </c>
      <c r="R5" s="21">
        <v>0.0</v>
      </c>
      <c r="S5" s="21">
        <v>0.0</v>
      </c>
      <c r="T5" s="52">
        <v>0.0</v>
      </c>
      <c r="U5" s="21">
        <f t="shared" si="7"/>
        <v>0</v>
      </c>
      <c r="V5" s="23">
        <f t="shared" si="8"/>
        <v>73319</v>
      </c>
      <c r="W5" s="23">
        <f t="shared" si="9"/>
        <v>0</v>
      </c>
      <c r="X5" s="20">
        <f t="shared" si="10"/>
        <v>1</v>
      </c>
    </row>
    <row r="6" ht="14.25" customHeight="1">
      <c r="A6" s="11" t="s">
        <v>32</v>
      </c>
      <c r="B6" s="11" t="s">
        <v>33</v>
      </c>
      <c r="C6" s="12">
        <v>236713.0</v>
      </c>
      <c r="D6" s="13">
        <v>2.1696780588381257</v>
      </c>
      <c r="E6" s="12">
        <f t="shared" si="1"/>
        <v>513591.0023</v>
      </c>
      <c r="F6" s="15">
        <v>0.0</v>
      </c>
      <c r="G6" s="15">
        <v>0.0</v>
      </c>
      <c r="H6" s="15">
        <f t="shared" si="2"/>
        <v>0</v>
      </c>
      <c r="I6" s="15">
        <v>0.0</v>
      </c>
      <c r="J6" s="15">
        <v>0.0</v>
      </c>
      <c r="K6" s="17">
        <f t="shared" si="3"/>
        <v>0</v>
      </c>
      <c r="L6" s="18">
        <f t="shared" si="4"/>
        <v>236713</v>
      </c>
      <c r="M6" s="18">
        <f t="shared" si="5"/>
        <v>513591.0023</v>
      </c>
      <c r="N6" s="19">
        <f t="shared" si="11"/>
        <v>0</v>
      </c>
      <c r="O6" s="20">
        <f t="shared" si="6"/>
        <v>0</v>
      </c>
      <c r="P6" s="21">
        <v>0.0</v>
      </c>
      <c r="Q6" s="21">
        <v>0.0</v>
      </c>
      <c r="R6" s="21">
        <v>0.0</v>
      </c>
      <c r="S6" s="21">
        <v>234000.0</v>
      </c>
      <c r="T6" s="24">
        <v>0.0</v>
      </c>
      <c r="U6" s="21">
        <f t="shared" si="7"/>
        <v>234000</v>
      </c>
      <c r="V6" s="23">
        <f t="shared" si="8"/>
        <v>234000</v>
      </c>
      <c r="W6" s="23">
        <f t="shared" si="9"/>
        <v>-2713</v>
      </c>
      <c r="X6" s="20">
        <f t="shared" si="10"/>
        <v>0.9885388635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8">
        <f t="shared" si="5"/>
        <v>0</v>
      </c>
      <c r="N7" s="19">
        <f t="shared" si="11"/>
        <v>0</v>
      </c>
      <c r="O7" s="20" t="str">
        <f t="shared" si="6"/>
        <v>#DIV/0!</v>
      </c>
      <c r="P7" s="21">
        <v>0.0</v>
      </c>
      <c r="Q7" s="21">
        <v>0.0</v>
      </c>
      <c r="R7" s="21">
        <v>0.0</v>
      </c>
      <c r="S7" s="21">
        <v>0.0</v>
      </c>
      <c r="T7" s="52">
        <v>0.0</v>
      </c>
      <c r="U7" s="21">
        <f t="shared" si="7"/>
        <v>0</v>
      </c>
      <c r="V7" s="23">
        <f t="shared" si="8"/>
        <v>0</v>
      </c>
      <c r="W7" s="23">
        <f t="shared" si="9"/>
        <v>0</v>
      </c>
      <c r="X7" s="20" t="str">
        <f t="shared" si="10"/>
        <v>#DIV/0!</v>
      </c>
    </row>
    <row r="8" ht="14.25" customHeight="1">
      <c r="A8" s="11" t="s">
        <v>36</v>
      </c>
      <c r="B8" s="11" t="s">
        <v>37</v>
      </c>
      <c r="C8" s="12">
        <v>589224.0</v>
      </c>
      <c r="D8" s="13">
        <v>1.1430280588381259</v>
      </c>
      <c r="E8" s="14">
        <f t="shared" si="1"/>
        <v>673499.5649</v>
      </c>
      <c r="F8" s="15">
        <v>0.0</v>
      </c>
      <c r="G8" s="15">
        <v>0.0</v>
      </c>
      <c r="H8" s="15">
        <f t="shared" si="2"/>
        <v>0</v>
      </c>
      <c r="I8" s="16">
        <v>285102.0</v>
      </c>
      <c r="J8" s="16">
        <v>0.0</v>
      </c>
      <c r="K8" s="17">
        <f t="shared" si="3"/>
        <v>0</v>
      </c>
      <c r="L8" s="18">
        <f t="shared" si="4"/>
        <v>304122</v>
      </c>
      <c r="M8" s="18">
        <f t="shared" si="5"/>
        <v>347619.9793</v>
      </c>
      <c r="N8" s="19">
        <f t="shared" si="11"/>
        <v>325879.5856</v>
      </c>
      <c r="O8" s="20">
        <f t="shared" si="6"/>
        <v>0.4838601279</v>
      </c>
      <c r="P8" s="21">
        <v>0.0</v>
      </c>
      <c r="Q8" s="21">
        <v>126000.0</v>
      </c>
      <c r="R8" s="21">
        <v>189000.0</v>
      </c>
      <c r="S8" s="21">
        <v>94500.0</v>
      </c>
      <c r="T8" s="52">
        <v>0.0</v>
      </c>
      <c r="U8" s="21">
        <f t="shared" si="7"/>
        <v>409500</v>
      </c>
      <c r="V8" s="23">
        <f t="shared" si="8"/>
        <v>694602</v>
      </c>
      <c r="W8" s="23">
        <f t="shared" si="9"/>
        <v>105378</v>
      </c>
      <c r="X8" s="20">
        <f t="shared" si="10"/>
        <v>1.178842002</v>
      </c>
    </row>
    <row r="9" ht="14.25" customHeight="1">
      <c r="A9" s="11" t="s">
        <v>38</v>
      </c>
      <c r="B9" s="11" t="s">
        <v>39</v>
      </c>
      <c r="C9" s="12">
        <v>346315.0</v>
      </c>
      <c r="D9" s="13">
        <v>0.6342280588381257</v>
      </c>
      <c r="E9" s="14">
        <f t="shared" si="1"/>
        <v>219642.6902</v>
      </c>
      <c r="F9" s="15">
        <v>0.0</v>
      </c>
      <c r="G9" s="15">
        <v>0.0</v>
      </c>
      <c r="H9" s="15">
        <f t="shared" si="2"/>
        <v>0</v>
      </c>
      <c r="I9" s="15">
        <v>346315.0</v>
      </c>
      <c r="J9" s="15">
        <v>0.0</v>
      </c>
      <c r="K9" s="17">
        <f t="shared" si="3"/>
        <v>0</v>
      </c>
      <c r="L9" s="18">
        <f t="shared" si="4"/>
        <v>0</v>
      </c>
      <c r="M9" s="18">
        <f t="shared" si="5"/>
        <v>0</v>
      </c>
      <c r="N9" s="19">
        <f t="shared" si="11"/>
        <v>219642.6902</v>
      </c>
      <c r="O9" s="20">
        <f t="shared" si="6"/>
        <v>1</v>
      </c>
      <c r="P9" s="21">
        <v>0.0</v>
      </c>
      <c r="Q9" s="21">
        <v>0.0</v>
      </c>
      <c r="R9" s="21">
        <v>0.0</v>
      </c>
      <c r="S9" s="21">
        <v>0.0</v>
      </c>
      <c r="T9" s="52">
        <v>0.0</v>
      </c>
      <c r="U9" s="21">
        <f t="shared" si="7"/>
        <v>0</v>
      </c>
      <c r="V9" s="23">
        <f t="shared" si="8"/>
        <v>346315</v>
      </c>
      <c r="W9" s="23">
        <f t="shared" si="9"/>
        <v>0</v>
      </c>
      <c r="X9" s="20">
        <f t="shared" si="10"/>
        <v>1</v>
      </c>
    </row>
    <row r="10" ht="14.25" customHeight="1">
      <c r="A10" s="11" t="s">
        <v>40</v>
      </c>
      <c r="B10" s="11" t="s">
        <v>41</v>
      </c>
      <c r="C10" s="12">
        <v>742050.0</v>
      </c>
      <c r="D10" s="13">
        <v>0.8935280588381259</v>
      </c>
      <c r="E10" s="12">
        <f t="shared" si="1"/>
        <v>663042.4961</v>
      </c>
      <c r="F10" s="16">
        <v>47848.0</v>
      </c>
      <c r="G10" s="16">
        <v>0.0</v>
      </c>
      <c r="H10" s="15">
        <f t="shared" si="2"/>
        <v>47848</v>
      </c>
      <c r="I10" s="15">
        <v>261646.0</v>
      </c>
      <c r="J10" s="16">
        <v>216000.0</v>
      </c>
      <c r="K10" s="17">
        <f t="shared" si="3"/>
        <v>263848</v>
      </c>
      <c r="L10" s="18">
        <f t="shared" si="4"/>
        <v>480404</v>
      </c>
      <c r="M10" s="18">
        <f t="shared" si="5"/>
        <v>429254.4536</v>
      </c>
      <c r="N10" s="19">
        <f t="shared" si="11"/>
        <v>233788.0425</v>
      </c>
      <c r="O10" s="20">
        <f t="shared" si="6"/>
        <v>0.3525988815</v>
      </c>
      <c r="P10" s="21">
        <v>0.0</v>
      </c>
      <c r="Q10" s="21">
        <v>176000.0</v>
      </c>
      <c r="R10" s="21">
        <v>0.0</v>
      </c>
      <c r="S10" s="21">
        <v>176000.0</v>
      </c>
      <c r="T10" s="52">
        <v>0.0</v>
      </c>
      <c r="U10" s="21">
        <f t="shared" si="7"/>
        <v>352000</v>
      </c>
      <c r="V10" s="23">
        <f t="shared" si="8"/>
        <v>877494</v>
      </c>
      <c r="W10" s="23">
        <f t="shared" si="9"/>
        <v>135444</v>
      </c>
      <c r="X10" s="20">
        <f t="shared" si="10"/>
        <v>1.182526784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8">
        <f t="shared" si="5"/>
        <v>0</v>
      </c>
      <c r="N11" s="19">
        <f t="shared" si="11"/>
        <v>0</v>
      </c>
      <c r="O11" s="20" t="str">
        <f t="shared" si="6"/>
        <v>#DIV/0!</v>
      </c>
      <c r="P11" s="21">
        <v>0.0</v>
      </c>
      <c r="Q11" s="21">
        <v>0.0</v>
      </c>
      <c r="R11" s="21">
        <v>0.0</v>
      </c>
      <c r="S11" s="21">
        <v>0.0</v>
      </c>
      <c r="T11" s="21">
        <v>0.0</v>
      </c>
      <c r="U11" s="21">
        <f t="shared" si="7"/>
        <v>0</v>
      </c>
      <c r="V11" s="23">
        <f t="shared" si="8"/>
        <v>0</v>
      </c>
      <c r="W11" s="23">
        <f t="shared" si="9"/>
        <v>0</v>
      </c>
      <c r="X11" s="20" t="str">
        <f t="shared" si="10"/>
        <v>#DIV/0!</v>
      </c>
    </row>
    <row r="12" ht="14.25" customHeight="1">
      <c r="A12" s="11" t="s">
        <v>44</v>
      </c>
      <c r="B12" s="11" t="s">
        <v>45</v>
      </c>
      <c r="C12" s="12">
        <v>48000.0</v>
      </c>
      <c r="D12" s="13">
        <v>3.97</v>
      </c>
      <c r="E12" s="14">
        <f t="shared" si="1"/>
        <v>190560</v>
      </c>
      <c r="F12" s="15">
        <v>42310.0</v>
      </c>
      <c r="G12" s="15">
        <v>0.0</v>
      </c>
      <c r="H12" s="15">
        <f t="shared" ref="H12:H19" si="12">F12+G12</f>
        <v>42310</v>
      </c>
      <c r="I12" s="15">
        <v>0.0</v>
      </c>
      <c r="J12" s="15">
        <v>0.0</v>
      </c>
      <c r="K12" s="17">
        <f t="shared" si="3"/>
        <v>42310</v>
      </c>
      <c r="L12" s="18">
        <f t="shared" si="4"/>
        <v>48000</v>
      </c>
      <c r="M12" s="18">
        <f t="shared" si="5"/>
        <v>190560</v>
      </c>
      <c r="N12" s="19">
        <f t="shared" si="11"/>
        <v>0</v>
      </c>
      <c r="O12" s="20">
        <f t="shared" si="6"/>
        <v>0</v>
      </c>
      <c r="P12" s="21">
        <v>0.0</v>
      </c>
      <c r="Q12" s="21">
        <v>0.0</v>
      </c>
      <c r="R12" s="21">
        <v>0.0</v>
      </c>
      <c r="S12" s="21">
        <v>21000.0</v>
      </c>
      <c r="T12" s="21">
        <v>0.0</v>
      </c>
      <c r="U12" s="21">
        <f t="shared" si="7"/>
        <v>21000</v>
      </c>
      <c r="V12" s="23">
        <f t="shared" si="8"/>
        <v>63310</v>
      </c>
      <c r="W12" s="23">
        <f t="shared" si="9"/>
        <v>15310</v>
      </c>
      <c r="X12" s="20">
        <f t="shared" si="10"/>
        <v>1.318958333</v>
      </c>
    </row>
    <row r="13" ht="14.25" customHeight="1">
      <c r="A13" s="26">
        <v>6.0000000032802E13</v>
      </c>
      <c r="B13" s="11" t="s">
        <v>46</v>
      </c>
      <c r="C13" s="12">
        <v>17950.0</v>
      </c>
      <c r="D13" s="13">
        <v>8.34</v>
      </c>
      <c r="E13" s="14">
        <f t="shared" si="1"/>
        <v>149703</v>
      </c>
      <c r="F13" s="15">
        <v>12239.0</v>
      </c>
      <c r="G13" s="15">
        <v>11187.0</v>
      </c>
      <c r="H13" s="15">
        <f t="shared" si="12"/>
        <v>23426</v>
      </c>
      <c r="I13" s="15">
        <v>5837.0</v>
      </c>
      <c r="J13" s="15">
        <v>0.0</v>
      </c>
      <c r="K13" s="17">
        <f t="shared" si="3"/>
        <v>23426</v>
      </c>
      <c r="L13" s="18">
        <f t="shared" si="4"/>
        <v>12113</v>
      </c>
      <c r="M13" s="18">
        <f t="shared" si="5"/>
        <v>101022.42</v>
      </c>
      <c r="N13" s="19">
        <f t="shared" si="11"/>
        <v>48680.58</v>
      </c>
      <c r="O13" s="20">
        <f t="shared" si="6"/>
        <v>0.3251810585</v>
      </c>
      <c r="P13" s="21">
        <v>0.0</v>
      </c>
      <c r="Q13" s="21">
        <v>0.0</v>
      </c>
      <c r="R13" s="21">
        <v>0.0</v>
      </c>
      <c r="S13" s="21">
        <v>0.0</v>
      </c>
      <c r="T13" s="21">
        <v>0.0</v>
      </c>
      <c r="U13" s="21">
        <f t="shared" si="7"/>
        <v>0</v>
      </c>
      <c r="V13" s="23">
        <f t="shared" si="8"/>
        <v>29263</v>
      </c>
      <c r="W13" s="23">
        <f t="shared" si="9"/>
        <v>11313</v>
      </c>
      <c r="X13" s="20">
        <f t="shared" si="10"/>
        <v>1.630250696</v>
      </c>
    </row>
    <row r="14" ht="14.25" customHeight="1">
      <c r="A14" s="11" t="s">
        <v>47</v>
      </c>
      <c r="B14" s="11" t="s">
        <v>48</v>
      </c>
      <c r="C14" s="12">
        <v>38516.0</v>
      </c>
      <c r="D14" s="13">
        <v>7.3</v>
      </c>
      <c r="E14" s="14">
        <f t="shared" si="1"/>
        <v>281166.8</v>
      </c>
      <c r="F14" s="15">
        <v>38464.0</v>
      </c>
      <c r="G14" s="15">
        <v>0.0</v>
      </c>
      <c r="H14" s="15">
        <f t="shared" si="12"/>
        <v>38464</v>
      </c>
      <c r="I14" s="15">
        <v>0.0</v>
      </c>
      <c r="J14" s="15">
        <v>0.0</v>
      </c>
      <c r="K14" s="17">
        <f t="shared" si="3"/>
        <v>38464</v>
      </c>
      <c r="L14" s="18">
        <f t="shared" si="4"/>
        <v>38516</v>
      </c>
      <c r="M14" s="18">
        <f t="shared" si="5"/>
        <v>281166.8</v>
      </c>
      <c r="N14" s="19">
        <f t="shared" si="11"/>
        <v>0</v>
      </c>
      <c r="O14" s="20">
        <f t="shared" si="6"/>
        <v>0</v>
      </c>
      <c r="P14" s="21">
        <v>0.0</v>
      </c>
      <c r="Q14" s="21">
        <v>0.0</v>
      </c>
      <c r="R14" s="21">
        <v>0.0</v>
      </c>
      <c r="S14" s="21">
        <v>0.0</v>
      </c>
      <c r="T14" s="21">
        <v>0.0</v>
      </c>
      <c r="U14" s="21">
        <f t="shared" si="7"/>
        <v>0</v>
      </c>
      <c r="V14" s="23">
        <f t="shared" si="8"/>
        <v>38464</v>
      </c>
      <c r="W14" s="23">
        <f t="shared" si="9"/>
        <v>-52</v>
      </c>
      <c r="X14" s="20">
        <f t="shared" si="10"/>
        <v>0.9986499117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12"/>
        <v>0</v>
      </c>
      <c r="I15" s="29">
        <v>0.0</v>
      </c>
      <c r="J15" s="15">
        <v>0.0</v>
      </c>
      <c r="K15" s="17">
        <f t="shared" si="3"/>
        <v>0</v>
      </c>
      <c r="L15" s="18">
        <f t="shared" si="4"/>
        <v>0</v>
      </c>
      <c r="M15" s="18">
        <f t="shared" si="5"/>
        <v>0</v>
      </c>
      <c r="N15" s="19">
        <f t="shared" si="11"/>
        <v>0</v>
      </c>
      <c r="O15" s="20" t="str">
        <f t="shared" si="6"/>
        <v>#DIV/0!</v>
      </c>
      <c r="P15" s="21">
        <v>0.0</v>
      </c>
      <c r="Q15" s="21">
        <v>0.0</v>
      </c>
      <c r="R15" s="21">
        <v>0.0</v>
      </c>
      <c r="S15" s="21">
        <v>0.0</v>
      </c>
      <c r="T15" s="21">
        <v>0.0</v>
      </c>
      <c r="U15" s="21">
        <f t="shared" si="7"/>
        <v>0</v>
      </c>
      <c r="V15" s="23">
        <f t="shared" si="8"/>
        <v>0</v>
      </c>
      <c r="W15" s="23">
        <f t="shared" si="9"/>
        <v>0</v>
      </c>
      <c r="X15" s="20" t="str">
        <f t="shared" si="10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12"/>
        <v>0</v>
      </c>
      <c r="I16" s="29">
        <v>0.0</v>
      </c>
      <c r="J16" s="15">
        <v>0.0</v>
      </c>
      <c r="K16" s="17">
        <f t="shared" si="3"/>
        <v>0</v>
      </c>
      <c r="L16" s="18">
        <f t="shared" si="4"/>
        <v>0</v>
      </c>
      <c r="M16" s="18">
        <f t="shared" si="5"/>
        <v>0</v>
      </c>
      <c r="N16" s="19">
        <f t="shared" si="11"/>
        <v>0</v>
      </c>
      <c r="O16" s="20" t="str">
        <f t="shared" si="6"/>
        <v>#DIV/0!</v>
      </c>
      <c r="P16" s="21">
        <v>0.0</v>
      </c>
      <c r="Q16" s="21">
        <v>0.0</v>
      </c>
      <c r="R16" s="21">
        <v>0.0</v>
      </c>
      <c r="S16" s="21">
        <v>0.0</v>
      </c>
      <c r="T16" s="21">
        <v>0.0</v>
      </c>
      <c r="U16" s="21">
        <f t="shared" si="7"/>
        <v>0</v>
      </c>
      <c r="V16" s="23">
        <f t="shared" si="8"/>
        <v>0</v>
      </c>
      <c r="W16" s="23">
        <f t="shared" si="9"/>
        <v>0</v>
      </c>
      <c r="X16" s="20" t="str">
        <f t="shared" si="10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12"/>
        <v>0</v>
      </c>
      <c r="I17" s="29">
        <v>0.0</v>
      </c>
      <c r="J17" s="15">
        <v>0.0</v>
      </c>
      <c r="K17" s="17">
        <f t="shared" si="3"/>
        <v>0</v>
      </c>
      <c r="L17" s="18">
        <f t="shared" si="4"/>
        <v>0</v>
      </c>
      <c r="M17" s="18">
        <f t="shared" si="5"/>
        <v>0</v>
      </c>
      <c r="N17" s="19">
        <f t="shared" si="11"/>
        <v>0</v>
      </c>
      <c r="O17" s="20" t="str">
        <f t="shared" si="6"/>
        <v>#DIV/0!</v>
      </c>
      <c r="P17" s="21">
        <v>0.0</v>
      </c>
      <c r="Q17" s="21">
        <v>0.0</v>
      </c>
      <c r="R17" s="21">
        <v>0.0</v>
      </c>
      <c r="S17" s="21">
        <v>0.0</v>
      </c>
      <c r="T17" s="21">
        <v>0.0</v>
      </c>
      <c r="U17" s="21">
        <f t="shared" si="7"/>
        <v>0</v>
      </c>
      <c r="V17" s="23">
        <f t="shared" si="8"/>
        <v>0</v>
      </c>
      <c r="W17" s="23">
        <f t="shared" si="9"/>
        <v>0</v>
      </c>
      <c r="X17" s="20" t="str">
        <f t="shared" si="10"/>
        <v>#DIV/0!</v>
      </c>
    </row>
    <row r="18" ht="14.25" customHeight="1">
      <c r="A18" s="11" t="s">
        <v>55</v>
      </c>
      <c r="B18" s="11" t="s">
        <v>56</v>
      </c>
      <c r="C18" s="12">
        <v>700000.0</v>
      </c>
      <c r="D18" s="13">
        <v>1.16</v>
      </c>
      <c r="E18" s="12">
        <f t="shared" si="1"/>
        <v>812000</v>
      </c>
      <c r="F18" s="15">
        <v>793569.0</v>
      </c>
      <c r="G18" s="15">
        <v>345587.0</v>
      </c>
      <c r="H18" s="15">
        <f t="shared" si="12"/>
        <v>1139156</v>
      </c>
      <c r="I18" s="15">
        <v>159206.0</v>
      </c>
      <c r="J18" s="15">
        <v>0.0</v>
      </c>
      <c r="K18" s="17">
        <f t="shared" si="3"/>
        <v>1139156</v>
      </c>
      <c r="L18" s="18">
        <f t="shared" si="4"/>
        <v>540794</v>
      </c>
      <c r="M18" s="18">
        <f t="shared" si="5"/>
        <v>627321.04</v>
      </c>
      <c r="N18" s="19">
        <f t="shared" si="11"/>
        <v>184678.96</v>
      </c>
      <c r="O18" s="20">
        <f t="shared" si="6"/>
        <v>0.2274371429</v>
      </c>
      <c r="P18" s="21">
        <v>0.0</v>
      </c>
      <c r="Q18" s="21">
        <v>0.0</v>
      </c>
      <c r="R18" s="21">
        <v>0.0</v>
      </c>
      <c r="S18" s="21">
        <v>0.0</v>
      </c>
      <c r="T18" s="21">
        <v>0.0</v>
      </c>
      <c r="U18" s="21">
        <f t="shared" si="7"/>
        <v>0</v>
      </c>
      <c r="V18" s="23">
        <f t="shared" si="8"/>
        <v>1298362</v>
      </c>
      <c r="W18" s="23">
        <f t="shared" si="9"/>
        <v>598362</v>
      </c>
      <c r="X18" s="20">
        <f t="shared" si="10"/>
        <v>1.854802857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12"/>
        <v>0</v>
      </c>
      <c r="I19" s="15">
        <v>0.0</v>
      </c>
      <c r="J19" s="15">
        <v>0.0</v>
      </c>
      <c r="K19" s="17">
        <f t="shared" si="3"/>
        <v>0</v>
      </c>
      <c r="L19" s="18">
        <f t="shared" si="4"/>
        <v>0</v>
      </c>
      <c r="M19" s="18">
        <f t="shared" si="5"/>
        <v>0</v>
      </c>
      <c r="N19" s="19">
        <f t="shared" si="11"/>
        <v>0</v>
      </c>
      <c r="O19" s="20" t="str">
        <f t="shared" si="6"/>
        <v>#DIV/0!</v>
      </c>
      <c r="P19" s="21">
        <v>0.0</v>
      </c>
      <c r="Q19" s="21">
        <v>0.0</v>
      </c>
      <c r="R19" s="21">
        <v>0.0</v>
      </c>
      <c r="S19" s="21">
        <v>0.0</v>
      </c>
      <c r="T19" s="21">
        <v>0.0</v>
      </c>
      <c r="U19" s="21">
        <f t="shared" si="7"/>
        <v>0</v>
      </c>
      <c r="V19" s="23">
        <f t="shared" si="8"/>
        <v>0</v>
      </c>
      <c r="W19" s="23">
        <f t="shared" si="9"/>
        <v>0</v>
      </c>
      <c r="X19" s="20" t="str">
        <f t="shared" si="10"/>
        <v>#DIV/0!</v>
      </c>
    </row>
    <row r="20" ht="14.25" customHeight="1">
      <c r="A20" s="30" t="s">
        <v>59</v>
      </c>
      <c r="B20" s="30"/>
      <c r="C20" s="31">
        <f>SUM(C3:C19)</f>
        <v>3172742</v>
      </c>
      <c r="D20" s="32"/>
      <c r="E20" s="33">
        <f t="shared" ref="E20:N20" si="13">SUM(E3:E19)</f>
        <v>4485166.931</v>
      </c>
      <c r="F20" s="34">
        <f t="shared" si="13"/>
        <v>952849</v>
      </c>
      <c r="G20" s="34">
        <f t="shared" si="13"/>
        <v>356774</v>
      </c>
      <c r="H20" s="34">
        <f t="shared" si="13"/>
        <v>1309623</v>
      </c>
      <c r="I20" s="45">
        <f t="shared" si="13"/>
        <v>1215968</v>
      </c>
      <c r="J20" s="34">
        <f t="shared" si="13"/>
        <v>252981</v>
      </c>
      <c r="K20" s="35">
        <f t="shared" si="13"/>
        <v>1562604</v>
      </c>
      <c r="L20" s="36">
        <f t="shared" si="13"/>
        <v>1956774</v>
      </c>
      <c r="M20" s="36">
        <f t="shared" si="13"/>
        <v>3150248.614</v>
      </c>
      <c r="N20" s="36">
        <f t="shared" si="13"/>
        <v>1334918.317</v>
      </c>
      <c r="O20" s="20">
        <f t="shared" si="6"/>
        <v>0.2976295726</v>
      </c>
      <c r="P20" s="21">
        <v>0.0</v>
      </c>
      <c r="Q20" s="21">
        <v>0.0</v>
      </c>
      <c r="R20" s="21">
        <v>0.0</v>
      </c>
      <c r="S20" s="21">
        <v>0.0</v>
      </c>
      <c r="T20" s="21">
        <v>0.0</v>
      </c>
      <c r="U20" s="21">
        <f t="shared" si="7"/>
        <v>0</v>
      </c>
      <c r="V20" s="23">
        <f t="shared" si="8"/>
        <v>2778572</v>
      </c>
      <c r="W20" s="37"/>
    </row>
    <row r="21" ht="14.25" customHeight="1"/>
    <row r="22" ht="14.25" customHeight="1"/>
    <row r="23" ht="14.25" customHeight="1">
      <c r="D23" s="55" t="s">
        <v>93</v>
      </c>
      <c r="E23" s="24"/>
      <c r="R23" s="24" t="s">
        <v>93</v>
      </c>
    </row>
    <row r="24" ht="14.25" customHeight="1">
      <c r="E24" s="37"/>
      <c r="K24" s="55" t="s">
        <v>93</v>
      </c>
    </row>
    <row r="25" ht="14.25" customHeight="1"/>
    <row r="26" ht="14.25" customHeight="1"/>
    <row r="27" ht="14.25" customHeight="1">
      <c r="K27" s="37" t="s">
        <v>93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O3:O20 X3:X19">
    <cfRule type="cellIs" dxfId="0" priority="1" operator="between">
      <formula>0.8</formula>
      <formula>1</formula>
    </cfRule>
  </conditionalFormatting>
  <conditionalFormatting sqref="O3:O20 X3:X19">
    <cfRule type="cellIs" dxfId="1" priority="2" operator="lessThan">
      <formula>0.8</formula>
    </cfRule>
  </conditionalFormatting>
  <conditionalFormatting sqref="O3:O20 X3:X19">
    <cfRule type="cellIs" dxfId="2" priority="3" operator="greaterThan">
      <formula>1</formula>
    </cfRule>
  </conditionalFormatting>
  <conditionalFormatting sqref="O13">
    <cfRule type="cellIs" dxfId="0" priority="4" operator="between">
      <formula>0.8</formula>
      <formula>1</formula>
    </cfRule>
  </conditionalFormatting>
  <conditionalFormatting sqref="O13">
    <cfRule type="cellIs" dxfId="1" priority="5" operator="lessThan">
      <formula>0.8</formula>
    </cfRule>
  </conditionalFormatting>
  <conditionalFormatting sqref="O13">
    <cfRule type="cellIs" dxfId="2" priority="6" operator="greaterThan">
      <formula>1</formula>
    </cfRule>
  </conditionalFormatting>
  <conditionalFormatting sqref="X13">
    <cfRule type="cellIs" dxfId="0" priority="7" operator="between">
      <formula>0.8</formula>
      <formula>1</formula>
    </cfRule>
  </conditionalFormatting>
  <conditionalFormatting sqref="X13">
    <cfRule type="cellIs" dxfId="1" priority="8" operator="lessThan">
      <formula>0.8</formula>
    </cfRule>
  </conditionalFormatting>
  <conditionalFormatting sqref="X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29"/>
    <col customWidth="1" min="11" max="11" width="18.43"/>
    <col customWidth="1" min="12" max="14" width="16.71"/>
    <col customWidth="1" min="15" max="15" width="18.0"/>
    <col customWidth="1" min="16" max="20" width="12.43"/>
    <col customWidth="1" min="21" max="21" width="14.71"/>
    <col customWidth="1" min="22" max="22" width="11.43"/>
    <col customWidth="1" min="23" max="23" width="12.43"/>
    <col customWidth="1" min="24" max="26" width="10.71"/>
  </cols>
  <sheetData>
    <row r="1" ht="14.25" customHeight="1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ht="14.25" customHeight="1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116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26.0</v>
      </c>
      <c r="Q2" s="8">
        <v>27.0</v>
      </c>
      <c r="R2" s="8">
        <v>28.0</v>
      </c>
      <c r="S2" s="9" t="s">
        <v>80</v>
      </c>
      <c r="T2" s="8" t="s">
        <v>92</v>
      </c>
      <c r="U2" s="5" t="s">
        <v>22</v>
      </c>
      <c r="V2" s="5" t="s">
        <v>23</v>
      </c>
      <c r="W2" s="5" t="s">
        <v>24</v>
      </c>
      <c r="X2" s="10" t="s">
        <v>25</v>
      </c>
    </row>
    <row r="3" ht="14.25" customHeight="1">
      <c r="A3" s="11" t="s">
        <v>26</v>
      </c>
      <c r="B3" s="11" t="s">
        <v>27</v>
      </c>
      <c r="C3" s="12">
        <v>239967.0</v>
      </c>
      <c r="D3" s="13">
        <v>2.892378058838126</v>
      </c>
      <c r="E3" s="14">
        <f t="shared" ref="E3:E19" si="1">C3*D3</f>
        <v>694075.2856</v>
      </c>
      <c r="F3" s="15">
        <v>0.0</v>
      </c>
      <c r="G3" s="15">
        <v>10390.0</v>
      </c>
      <c r="H3" s="15">
        <f t="shared" ref="H3:H10" si="2">F3+G3</f>
        <v>10390</v>
      </c>
      <c r="I3" s="16">
        <v>450000.0</v>
      </c>
      <c r="J3" s="15">
        <v>0.0</v>
      </c>
      <c r="K3" s="17">
        <f t="shared" ref="K3:K19" si="3">H3+J3</f>
        <v>10390</v>
      </c>
      <c r="L3" s="18">
        <f t="shared" ref="L3:L19" si="4">C3-I3</f>
        <v>-210033</v>
      </c>
      <c r="M3" s="18">
        <f t="shared" ref="M3:M19" si="5">D3*L3</f>
        <v>-607494.8408</v>
      </c>
      <c r="N3" s="19">
        <f>+I3*D3</f>
        <v>1301570.126</v>
      </c>
      <c r="O3" s="20">
        <f t="shared" ref="O3:O20" si="6">N3/E3</f>
        <v>1.875257848</v>
      </c>
      <c r="P3" s="21">
        <v>0.0</v>
      </c>
      <c r="Q3" s="21">
        <v>0.0</v>
      </c>
      <c r="R3" s="21">
        <v>0.0</v>
      </c>
      <c r="S3" s="21">
        <v>0.0</v>
      </c>
      <c r="T3" s="52">
        <v>0.0</v>
      </c>
      <c r="U3" s="21">
        <f t="shared" ref="U3:U17" si="7">P3+Q3+R3+S3+T3</f>
        <v>0</v>
      </c>
      <c r="V3" s="23">
        <f t="shared" ref="V3:V20" si="8">I3+K3+U3</f>
        <v>460390</v>
      </c>
      <c r="W3" s="23">
        <f t="shared" ref="W3:W19" si="9">V3-C3</f>
        <v>220423</v>
      </c>
      <c r="X3" s="20">
        <f t="shared" ref="X3:X19" si="10">V3/C3</f>
        <v>1.918555468</v>
      </c>
    </row>
    <row r="4" ht="14.25" customHeight="1">
      <c r="A4" s="11" t="s">
        <v>28</v>
      </c>
      <c r="B4" s="11" t="s">
        <v>29</v>
      </c>
      <c r="C4" s="12">
        <v>0.0</v>
      </c>
      <c r="D4" s="13">
        <v>1.56</v>
      </c>
      <c r="E4" s="14">
        <f t="shared" si="1"/>
        <v>0</v>
      </c>
      <c r="F4" s="15">
        <v>0.0</v>
      </c>
      <c r="G4" s="15">
        <v>0.0</v>
      </c>
      <c r="H4" s="15">
        <f t="shared" si="2"/>
        <v>0</v>
      </c>
      <c r="I4" s="15">
        <v>0.0</v>
      </c>
      <c r="J4" s="15">
        <v>0.0</v>
      </c>
      <c r="K4" s="17">
        <f t="shared" si="3"/>
        <v>0</v>
      </c>
      <c r="L4" s="18">
        <f t="shared" si="4"/>
        <v>0</v>
      </c>
      <c r="M4" s="18">
        <f t="shared" si="5"/>
        <v>0</v>
      </c>
      <c r="N4" s="19">
        <f>D4*I4</f>
        <v>0</v>
      </c>
      <c r="O4" s="20" t="str">
        <f t="shared" si="6"/>
        <v>#DIV/0!</v>
      </c>
      <c r="P4" s="21">
        <v>0.0</v>
      </c>
      <c r="Q4" s="21">
        <v>0.0</v>
      </c>
      <c r="R4" s="21">
        <v>0.0</v>
      </c>
      <c r="S4" s="21">
        <v>0.0</v>
      </c>
      <c r="T4" s="52">
        <v>0.0</v>
      </c>
      <c r="U4" s="21">
        <f t="shared" si="7"/>
        <v>0</v>
      </c>
      <c r="V4" s="23">
        <f t="shared" si="8"/>
        <v>0</v>
      </c>
      <c r="W4" s="23">
        <f t="shared" si="9"/>
        <v>0</v>
      </c>
      <c r="X4" s="20" t="str">
        <f t="shared" si="10"/>
        <v>#DIV/0!</v>
      </c>
    </row>
    <row r="5" ht="14.25" customHeight="1">
      <c r="A5" s="11" t="s">
        <v>30</v>
      </c>
      <c r="B5" s="11" t="s">
        <v>31</v>
      </c>
      <c r="C5" s="12">
        <v>232800.0</v>
      </c>
      <c r="D5" s="13">
        <v>1.06</v>
      </c>
      <c r="E5" s="14">
        <f t="shared" si="1"/>
        <v>246768</v>
      </c>
      <c r="F5" s="15">
        <v>0.0</v>
      </c>
      <c r="G5" s="15">
        <v>73319.0</v>
      </c>
      <c r="H5" s="15">
        <f t="shared" si="2"/>
        <v>73319</v>
      </c>
      <c r="I5" s="15">
        <v>232800.0</v>
      </c>
      <c r="J5" s="15">
        <v>0.0</v>
      </c>
      <c r="K5" s="17">
        <f t="shared" si="3"/>
        <v>73319</v>
      </c>
      <c r="L5" s="18">
        <f t="shared" si="4"/>
        <v>0</v>
      </c>
      <c r="M5" s="18">
        <f t="shared" si="5"/>
        <v>0</v>
      </c>
      <c r="N5" s="19">
        <f t="shared" ref="N5:N19" si="11">+I5*D5</f>
        <v>246768</v>
      </c>
      <c r="O5" s="20">
        <f t="shared" si="6"/>
        <v>1</v>
      </c>
      <c r="P5" s="21">
        <v>0.0</v>
      </c>
      <c r="Q5" s="21">
        <v>0.0</v>
      </c>
      <c r="R5" s="21">
        <v>0.0</v>
      </c>
      <c r="S5" s="21">
        <v>0.0</v>
      </c>
      <c r="T5" s="52">
        <v>0.0</v>
      </c>
      <c r="U5" s="21">
        <f t="shared" si="7"/>
        <v>0</v>
      </c>
      <c r="V5" s="23">
        <f t="shared" si="8"/>
        <v>306119</v>
      </c>
      <c r="W5" s="23">
        <f t="shared" si="9"/>
        <v>73319</v>
      </c>
      <c r="X5" s="20">
        <f t="shared" si="10"/>
        <v>1.314944158</v>
      </c>
    </row>
    <row r="6" ht="14.25" customHeight="1">
      <c r="A6" s="11" t="s">
        <v>32</v>
      </c>
      <c r="B6" s="11" t="s">
        <v>33</v>
      </c>
      <c r="C6" s="12">
        <v>853604.0</v>
      </c>
      <c r="D6" s="13">
        <v>2.1696780588381257</v>
      </c>
      <c r="E6" s="12">
        <f t="shared" si="1"/>
        <v>1852045.87</v>
      </c>
      <c r="F6" s="15">
        <v>0.0</v>
      </c>
      <c r="G6" s="15">
        <v>0.0</v>
      </c>
      <c r="H6" s="15">
        <f t="shared" si="2"/>
        <v>0</v>
      </c>
      <c r="I6" s="15">
        <v>849691.0</v>
      </c>
      <c r="J6" s="15">
        <v>0.0</v>
      </c>
      <c r="K6" s="17">
        <f t="shared" si="3"/>
        <v>0</v>
      </c>
      <c r="L6" s="18">
        <f t="shared" si="4"/>
        <v>3913</v>
      </c>
      <c r="M6" s="18">
        <f t="shared" si="5"/>
        <v>8489.950244</v>
      </c>
      <c r="N6" s="19">
        <f t="shared" si="11"/>
        <v>1843555.919</v>
      </c>
      <c r="O6" s="20">
        <f t="shared" si="6"/>
        <v>0.9954159071</v>
      </c>
      <c r="P6" s="21">
        <v>0.0</v>
      </c>
      <c r="Q6" s="21">
        <v>0.0</v>
      </c>
      <c r="R6" s="21">
        <v>39000.0</v>
      </c>
      <c r="S6" s="21">
        <v>0.0</v>
      </c>
      <c r="T6" s="24">
        <v>0.0</v>
      </c>
      <c r="U6" s="21">
        <f t="shared" si="7"/>
        <v>39000</v>
      </c>
      <c r="V6" s="23">
        <f t="shared" si="8"/>
        <v>888691</v>
      </c>
      <c r="W6" s="23">
        <f t="shared" si="9"/>
        <v>35087</v>
      </c>
      <c r="X6" s="20">
        <f t="shared" si="10"/>
        <v>1.04110454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8">
        <f t="shared" si="5"/>
        <v>0</v>
      </c>
      <c r="N7" s="19">
        <f t="shared" si="11"/>
        <v>0</v>
      </c>
      <c r="O7" s="20" t="str">
        <f t="shared" si="6"/>
        <v>#DIV/0!</v>
      </c>
      <c r="P7" s="21">
        <v>0.0</v>
      </c>
      <c r="Q7" s="21">
        <v>0.0</v>
      </c>
      <c r="R7" s="21">
        <v>0.0</v>
      </c>
      <c r="S7" s="21">
        <v>0.0</v>
      </c>
      <c r="T7" s="52">
        <v>0.0</v>
      </c>
      <c r="U7" s="21">
        <f t="shared" si="7"/>
        <v>0</v>
      </c>
      <c r="V7" s="23">
        <f t="shared" si="8"/>
        <v>0</v>
      </c>
      <c r="W7" s="23">
        <f t="shared" si="9"/>
        <v>0</v>
      </c>
      <c r="X7" s="20" t="str">
        <f t="shared" si="10"/>
        <v>#DIV/0!</v>
      </c>
    </row>
    <row r="8" ht="14.25" customHeight="1">
      <c r="A8" s="11" t="s">
        <v>36</v>
      </c>
      <c r="B8" s="11" t="s">
        <v>37</v>
      </c>
      <c r="C8" s="12">
        <v>436492.0</v>
      </c>
      <c r="D8" s="13">
        <v>1.1430280588381259</v>
      </c>
      <c r="E8" s="14">
        <f t="shared" si="1"/>
        <v>498922.6035</v>
      </c>
      <c r="F8" s="15">
        <v>95075.0</v>
      </c>
      <c r="G8" s="15">
        <v>0.0</v>
      </c>
      <c r="H8" s="15">
        <f t="shared" si="2"/>
        <v>95075</v>
      </c>
      <c r="I8" s="16">
        <v>377683.0</v>
      </c>
      <c r="J8" s="16">
        <v>0.0</v>
      </c>
      <c r="K8" s="17">
        <f t="shared" si="3"/>
        <v>95075</v>
      </c>
      <c r="L8" s="18">
        <f t="shared" si="4"/>
        <v>58809</v>
      </c>
      <c r="M8" s="18">
        <f t="shared" si="5"/>
        <v>67220.33711</v>
      </c>
      <c r="N8" s="19">
        <f t="shared" si="11"/>
        <v>431702.2663</v>
      </c>
      <c r="O8" s="20">
        <f t="shared" si="6"/>
        <v>0.8652690084</v>
      </c>
      <c r="P8" s="21">
        <v>0.0</v>
      </c>
      <c r="Q8" s="21">
        <v>0.0</v>
      </c>
      <c r="R8" s="21">
        <v>126000.0</v>
      </c>
      <c r="S8" s="21">
        <v>0.0</v>
      </c>
      <c r="T8" s="52">
        <v>0.0</v>
      </c>
      <c r="U8" s="21">
        <f t="shared" si="7"/>
        <v>126000</v>
      </c>
      <c r="V8" s="23">
        <f t="shared" si="8"/>
        <v>598758</v>
      </c>
      <c r="W8" s="23">
        <f t="shared" si="9"/>
        <v>162266</v>
      </c>
      <c r="X8" s="20">
        <f t="shared" si="10"/>
        <v>1.371750227</v>
      </c>
    </row>
    <row r="9" ht="14.25" customHeight="1">
      <c r="A9" s="11" t="s">
        <v>38</v>
      </c>
      <c r="B9" s="11" t="s">
        <v>39</v>
      </c>
      <c r="C9" s="12">
        <v>337451.0</v>
      </c>
      <c r="D9" s="13">
        <v>0.6342280588381257</v>
      </c>
      <c r="E9" s="14">
        <f t="shared" si="1"/>
        <v>214020.8927</v>
      </c>
      <c r="F9" s="15">
        <v>0.0</v>
      </c>
      <c r="G9" s="15">
        <v>346315.0</v>
      </c>
      <c r="H9" s="15">
        <f t="shared" si="2"/>
        <v>346315</v>
      </c>
      <c r="I9" s="15">
        <v>337451.0</v>
      </c>
      <c r="J9" s="15">
        <v>0.0</v>
      </c>
      <c r="K9" s="17">
        <f t="shared" si="3"/>
        <v>346315</v>
      </c>
      <c r="L9" s="18">
        <f t="shared" si="4"/>
        <v>0</v>
      </c>
      <c r="M9" s="18">
        <f t="shared" si="5"/>
        <v>0</v>
      </c>
      <c r="N9" s="19">
        <f t="shared" si="11"/>
        <v>214020.8927</v>
      </c>
      <c r="O9" s="20">
        <f t="shared" si="6"/>
        <v>1</v>
      </c>
      <c r="P9" s="21">
        <v>0.0</v>
      </c>
      <c r="Q9" s="21">
        <v>0.0</v>
      </c>
      <c r="R9" s="21">
        <v>0.0</v>
      </c>
      <c r="S9" s="21">
        <v>0.0</v>
      </c>
      <c r="T9" s="52">
        <v>0.0</v>
      </c>
      <c r="U9" s="21">
        <f t="shared" si="7"/>
        <v>0</v>
      </c>
      <c r="V9" s="23">
        <f t="shared" si="8"/>
        <v>683766</v>
      </c>
      <c r="W9" s="23">
        <f t="shared" si="9"/>
        <v>346315</v>
      </c>
      <c r="X9" s="20">
        <f t="shared" si="10"/>
        <v>2.026267517</v>
      </c>
    </row>
    <row r="10" ht="14.25" customHeight="1">
      <c r="A10" s="11" t="s">
        <v>40</v>
      </c>
      <c r="B10" s="11" t="s">
        <v>41</v>
      </c>
      <c r="C10" s="12">
        <v>261900.0</v>
      </c>
      <c r="D10" s="13">
        <v>0.8935280588381259</v>
      </c>
      <c r="E10" s="12">
        <f t="shared" si="1"/>
        <v>234014.9986</v>
      </c>
      <c r="F10" s="16">
        <v>0.0</v>
      </c>
      <c r="G10" s="16">
        <v>0.0</v>
      </c>
      <c r="H10" s="15">
        <f t="shared" si="2"/>
        <v>0</v>
      </c>
      <c r="I10" s="15">
        <v>0.0</v>
      </c>
      <c r="J10" s="16">
        <v>0.0</v>
      </c>
      <c r="K10" s="17">
        <f t="shared" si="3"/>
        <v>0</v>
      </c>
      <c r="L10" s="18">
        <f t="shared" si="4"/>
        <v>261900</v>
      </c>
      <c r="M10" s="18">
        <f t="shared" si="5"/>
        <v>234014.9986</v>
      </c>
      <c r="N10" s="19">
        <f t="shared" si="11"/>
        <v>0</v>
      </c>
      <c r="O10" s="20">
        <f t="shared" si="6"/>
        <v>0</v>
      </c>
      <c r="P10" s="21">
        <v>0.0</v>
      </c>
      <c r="Q10" s="21">
        <v>0.0</v>
      </c>
      <c r="R10" s="21">
        <v>0.0</v>
      </c>
      <c r="S10" s="21">
        <v>0.0</v>
      </c>
      <c r="T10" s="52">
        <v>0.0</v>
      </c>
      <c r="U10" s="21">
        <f t="shared" si="7"/>
        <v>0</v>
      </c>
      <c r="V10" s="23">
        <f t="shared" si="8"/>
        <v>0</v>
      </c>
      <c r="W10" s="23">
        <f t="shared" si="9"/>
        <v>-261900</v>
      </c>
      <c r="X10" s="20">
        <f t="shared" si="10"/>
        <v>0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8">
        <f t="shared" si="5"/>
        <v>0</v>
      </c>
      <c r="N11" s="19">
        <f t="shared" si="11"/>
        <v>0</v>
      </c>
      <c r="O11" s="20" t="str">
        <f t="shared" si="6"/>
        <v>#DIV/0!</v>
      </c>
      <c r="P11" s="21">
        <v>0.0</v>
      </c>
      <c r="Q11" s="21">
        <v>0.0</v>
      </c>
      <c r="R11" s="21">
        <v>0.0</v>
      </c>
      <c r="S11" s="21">
        <v>0.0</v>
      </c>
      <c r="T11" s="21">
        <v>0.0</v>
      </c>
      <c r="U11" s="21">
        <f t="shared" si="7"/>
        <v>0</v>
      </c>
      <c r="V11" s="23">
        <f t="shared" si="8"/>
        <v>0</v>
      </c>
      <c r="W11" s="23">
        <f t="shared" si="9"/>
        <v>0</v>
      </c>
      <c r="X11" s="20" t="str">
        <f t="shared" si="10"/>
        <v>#DIV/0!</v>
      </c>
    </row>
    <row r="12" ht="14.25" customHeight="1">
      <c r="A12" s="11" t="s">
        <v>44</v>
      </c>
      <c r="B12" s="11" t="s">
        <v>45</v>
      </c>
      <c r="C12" s="12">
        <v>34000.0</v>
      </c>
      <c r="D12" s="13">
        <v>3.97</v>
      </c>
      <c r="E12" s="14">
        <f t="shared" si="1"/>
        <v>134980</v>
      </c>
      <c r="F12" s="15">
        <v>0.0</v>
      </c>
      <c r="G12" s="15">
        <v>0.0</v>
      </c>
      <c r="H12" s="15">
        <f t="shared" ref="H12:H19" si="12">F12+G12</f>
        <v>0</v>
      </c>
      <c r="I12" s="15">
        <v>33933.0</v>
      </c>
      <c r="J12" s="15">
        <v>0.0</v>
      </c>
      <c r="K12" s="17">
        <f t="shared" si="3"/>
        <v>0</v>
      </c>
      <c r="L12" s="18">
        <f t="shared" si="4"/>
        <v>67</v>
      </c>
      <c r="M12" s="18">
        <f t="shared" si="5"/>
        <v>265.99</v>
      </c>
      <c r="N12" s="19">
        <f t="shared" si="11"/>
        <v>134714.01</v>
      </c>
      <c r="O12" s="20">
        <f t="shared" si="6"/>
        <v>0.9980294118</v>
      </c>
      <c r="P12" s="21">
        <v>0.0</v>
      </c>
      <c r="Q12" s="21">
        <v>0.0</v>
      </c>
      <c r="R12" s="21">
        <v>0.0</v>
      </c>
      <c r="S12" s="21">
        <v>0.0</v>
      </c>
      <c r="T12" s="21">
        <v>0.0</v>
      </c>
      <c r="U12" s="21">
        <f t="shared" si="7"/>
        <v>0</v>
      </c>
      <c r="V12" s="23">
        <f t="shared" si="8"/>
        <v>33933</v>
      </c>
      <c r="W12" s="23">
        <f t="shared" si="9"/>
        <v>-67</v>
      </c>
      <c r="X12" s="20">
        <f t="shared" si="10"/>
        <v>0.9980294118</v>
      </c>
    </row>
    <row r="13" ht="14.25" customHeight="1">
      <c r="A13" s="26">
        <v>6.0000000032802E13</v>
      </c>
      <c r="B13" s="11" t="s">
        <v>46</v>
      </c>
      <c r="C13" s="12">
        <v>17950.0</v>
      </c>
      <c r="D13" s="13">
        <v>8.34</v>
      </c>
      <c r="E13" s="14">
        <f t="shared" si="1"/>
        <v>149703</v>
      </c>
      <c r="F13" s="15">
        <v>0.0</v>
      </c>
      <c r="G13" s="15">
        <v>17024.0</v>
      </c>
      <c r="H13" s="15">
        <f t="shared" si="12"/>
        <v>17024</v>
      </c>
      <c r="I13" s="15">
        <v>17950.0</v>
      </c>
      <c r="J13" s="15">
        <v>0.0</v>
      </c>
      <c r="K13" s="17">
        <f t="shared" si="3"/>
        <v>17024</v>
      </c>
      <c r="L13" s="18">
        <f t="shared" si="4"/>
        <v>0</v>
      </c>
      <c r="M13" s="18">
        <f t="shared" si="5"/>
        <v>0</v>
      </c>
      <c r="N13" s="19">
        <f t="shared" si="11"/>
        <v>149703</v>
      </c>
      <c r="O13" s="20">
        <f t="shared" si="6"/>
        <v>1</v>
      </c>
      <c r="P13" s="21">
        <v>0.0</v>
      </c>
      <c r="Q13" s="21">
        <v>0.0</v>
      </c>
      <c r="R13" s="21">
        <v>0.0</v>
      </c>
      <c r="S13" s="21">
        <v>0.0</v>
      </c>
      <c r="T13" s="21">
        <v>0.0</v>
      </c>
      <c r="U13" s="21">
        <f t="shared" si="7"/>
        <v>0</v>
      </c>
      <c r="V13" s="23">
        <f t="shared" si="8"/>
        <v>34974</v>
      </c>
      <c r="W13" s="23">
        <f t="shared" si="9"/>
        <v>17024</v>
      </c>
      <c r="X13" s="20">
        <f t="shared" si="10"/>
        <v>1.948412256</v>
      </c>
    </row>
    <row r="14" ht="14.25" customHeight="1">
      <c r="A14" s="11" t="s">
        <v>47</v>
      </c>
      <c r="B14" s="11" t="s">
        <v>48</v>
      </c>
      <c r="C14" s="12">
        <v>33800.0</v>
      </c>
      <c r="D14" s="13">
        <v>7.3</v>
      </c>
      <c r="E14" s="14">
        <f t="shared" si="1"/>
        <v>246740</v>
      </c>
      <c r="F14" s="15">
        <v>38464.0</v>
      </c>
      <c r="G14" s="15">
        <v>0.0</v>
      </c>
      <c r="H14" s="15">
        <f t="shared" si="12"/>
        <v>38464</v>
      </c>
      <c r="I14" s="15">
        <v>32484.0</v>
      </c>
      <c r="J14" s="15">
        <v>0.0</v>
      </c>
      <c r="K14" s="17">
        <f t="shared" si="3"/>
        <v>38464</v>
      </c>
      <c r="L14" s="18">
        <f t="shared" si="4"/>
        <v>1316</v>
      </c>
      <c r="M14" s="18">
        <f t="shared" si="5"/>
        <v>9606.8</v>
      </c>
      <c r="N14" s="19">
        <f t="shared" si="11"/>
        <v>237133.2</v>
      </c>
      <c r="O14" s="20">
        <f t="shared" si="6"/>
        <v>0.9610650888</v>
      </c>
      <c r="P14" s="21">
        <v>0.0</v>
      </c>
      <c r="Q14" s="21">
        <v>0.0</v>
      </c>
      <c r="R14" s="21">
        <v>0.0</v>
      </c>
      <c r="S14" s="21">
        <v>0.0</v>
      </c>
      <c r="T14" s="21">
        <v>0.0</v>
      </c>
      <c r="U14" s="21">
        <f t="shared" si="7"/>
        <v>0</v>
      </c>
      <c r="V14" s="23">
        <f t="shared" si="8"/>
        <v>70948</v>
      </c>
      <c r="W14" s="23">
        <f t="shared" si="9"/>
        <v>37148</v>
      </c>
      <c r="X14" s="20">
        <f t="shared" si="10"/>
        <v>2.099053254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12"/>
        <v>0</v>
      </c>
      <c r="I15" s="29">
        <v>0.0</v>
      </c>
      <c r="J15" s="15">
        <v>0.0</v>
      </c>
      <c r="K15" s="17">
        <f t="shared" si="3"/>
        <v>0</v>
      </c>
      <c r="L15" s="18">
        <f t="shared" si="4"/>
        <v>0</v>
      </c>
      <c r="M15" s="18">
        <f t="shared" si="5"/>
        <v>0</v>
      </c>
      <c r="N15" s="19">
        <f t="shared" si="11"/>
        <v>0</v>
      </c>
      <c r="O15" s="20" t="str">
        <f t="shared" si="6"/>
        <v>#DIV/0!</v>
      </c>
      <c r="P15" s="21">
        <v>0.0</v>
      </c>
      <c r="Q15" s="21">
        <v>0.0</v>
      </c>
      <c r="R15" s="21">
        <v>0.0</v>
      </c>
      <c r="S15" s="21">
        <v>0.0</v>
      </c>
      <c r="T15" s="21">
        <v>0.0</v>
      </c>
      <c r="U15" s="21">
        <f t="shared" si="7"/>
        <v>0</v>
      </c>
      <c r="V15" s="23">
        <f t="shared" si="8"/>
        <v>0</v>
      </c>
      <c r="W15" s="23">
        <f t="shared" si="9"/>
        <v>0</v>
      </c>
      <c r="X15" s="20" t="str">
        <f t="shared" si="10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12"/>
        <v>0</v>
      </c>
      <c r="I16" s="29">
        <v>0.0</v>
      </c>
      <c r="J16" s="15">
        <v>0.0</v>
      </c>
      <c r="K16" s="17">
        <f t="shared" si="3"/>
        <v>0</v>
      </c>
      <c r="L16" s="18">
        <f t="shared" si="4"/>
        <v>0</v>
      </c>
      <c r="M16" s="18">
        <f t="shared" si="5"/>
        <v>0</v>
      </c>
      <c r="N16" s="19">
        <f t="shared" si="11"/>
        <v>0</v>
      </c>
      <c r="O16" s="20" t="str">
        <f t="shared" si="6"/>
        <v>#DIV/0!</v>
      </c>
      <c r="P16" s="21">
        <v>0.0</v>
      </c>
      <c r="Q16" s="21">
        <v>0.0</v>
      </c>
      <c r="R16" s="21">
        <v>0.0</v>
      </c>
      <c r="S16" s="21">
        <v>0.0</v>
      </c>
      <c r="T16" s="21">
        <v>0.0</v>
      </c>
      <c r="U16" s="21">
        <f t="shared" si="7"/>
        <v>0</v>
      </c>
      <c r="V16" s="23">
        <f t="shared" si="8"/>
        <v>0</v>
      </c>
      <c r="W16" s="23">
        <f t="shared" si="9"/>
        <v>0</v>
      </c>
      <c r="X16" s="20" t="str">
        <f t="shared" si="10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12"/>
        <v>0</v>
      </c>
      <c r="I17" s="29">
        <v>0.0</v>
      </c>
      <c r="J17" s="15">
        <v>0.0</v>
      </c>
      <c r="K17" s="17">
        <f t="shared" si="3"/>
        <v>0</v>
      </c>
      <c r="L17" s="18">
        <f t="shared" si="4"/>
        <v>0</v>
      </c>
      <c r="M17" s="18">
        <f t="shared" si="5"/>
        <v>0</v>
      </c>
      <c r="N17" s="19">
        <f t="shared" si="11"/>
        <v>0</v>
      </c>
      <c r="O17" s="20" t="str">
        <f t="shared" si="6"/>
        <v>#DIV/0!</v>
      </c>
      <c r="P17" s="21">
        <v>0.0</v>
      </c>
      <c r="Q17" s="21">
        <v>0.0</v>
      </c>
      <c r="R17" s="21">
        <v>0.0</v>
      </c>
      <c r="S17" s="21">
        <v>0.0</v>
      </c>
      <c r="T17" s="21">
        <v>0.0</v>
      </c>
      <c r="U17" s="21">
        <f t="shared" si="7"/>
        <v>0</v>
      </c>
      <c r="V17" s="23">
        <f t="shared" si="8"/>
        <v>0</v>
      </c>
      <c r="W17" s="23">
        <f t="shared" si="9"/>
        <v>0</v>
      </c>
      <c r="X17" s="20" t="str">
        <f t="shared" si="10"/>
        <v>#DIV/0!</v>
      </c>
    </row>
    <row r="18" ht="14.25" customHeight="1">
      <c r="A18" s="11" t="s">
        <v>55</v>
      </c>
      <c r="B18" s="11" t="s">
        <v>56</v>
      </c>
      <c r="C18" s="12">
        <v>495000.0</v>
      </c>
      <c r="D18" s="13">
        <v>1.16</v>
      </c>
      <c r="E18" s="12">
        <f t="shared" si="1"/>
        <v>574200</v>
      </c>
      <c r="F18" s="15">
        <v>847622.0</v>
      </c>
      <c r="G18" s="15">
        <v>0.0</v>
      </c>
      <c r="H18" s="15">
        <f t="shared" si="12"/>
        <v>847622</v>
      </c>
      <c r="I18" s="15">
        <v>495919.0</v>
      </c>
      <c r="J18" s="15">
        <v>0.0</v>
      </c>
      <c r="K18" s="17">
        <f t="shared" si="3"/>
        <v>847622</v>
      </c>
      <c r="L18" s="18">
        <f t="shared" si="4"/>
        <v>-919</v>
      </c>
      <c r="M18" s="18">
        <f t="shared" si="5"/>
        <v>-1066.04</v>
      </c>
      <c r="N18" s="19">
        <f t="shared" si="11"/>
        <v>575266.04</v>
      </c>
      <c r="O18" s="20">
        <f t="shared" si="6"/>
        <v>1.001856566</v>
      </c>
      <c r="P18" s="21">
        <v>0.0</v>
      </c>
      <c r="Q18" s="21">
        <v>0.0</v>
      </c>
      <c r="R18" s="21">
        <v>0.0</v>
      </c>
      <c r="S18" s="21">
        <v>0.0</v>
      </c>
      <c r="T18" s="21">
        <v>0.0</v>
      </c>
      <c r="U18" s="21">
        <v>442000.0</v>
      </c>
      <c r="V18" s="23">
        <f t="shared" si="8"/>
        <v>1785541</v>
      </c>
      <c r="W18" s="23">
        <f t="shared" si="9"/>
        <v>1290541</v>
      </c>
      <c r="X18" s="20">
        <f t="shared" si="10"/>
        <v>3.607153535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12"/>
        <v>0</v>
      </c>
      <c r="I19" s="15">
        <v>0.0</v>
      </c>
      <c r="J19" s="15">
        <v>0.0</v>
      </c>
      <c r="K19" s="17">
        <f t="shared" si="3"/>
        <v>0</v>
      </c>
      <c r="L19" s="18">
        <f t="shared" si="4"/>
        <v>0</v>
      </c>
      <c r="M19" s="18">
        <f t="shared" si="5"/>
        <v>0</v>
      </c>
      <c r="N19" s="19">
        <f t="shared" si="11"/>
        <v>0</v>
      </c>
      <c r="O19" s="20" t="str">
        <f t="shared" si="6"/>
        <v>#DIV/0!</v>
      </c>
      <c r="P19" s="21">
        <v>0.0</v>
      </c>
      <c r="Q19" s="21">
        <v>0.0</v>
      </c>
      <c r="R19" s="21">
        <v>0.0</v>
      </c>
      <c r="S19" s="21">
        <v>0.0</v>
      </c>
      <c r="T19" s="21">
        <v>0.0</v>
      </c>
      <c r="U19" s="21">
        <f t="shared" ref="U19:U20" si="14">P19+Q19+R19+S19+T19</f>
        <v>0</v>
      </c>
      <c r="V19" s="23">
        <f t="shared" si="8"/>
        <v>0</v>
      </c>
      <c r="W19" s="23">
        <f t="shared" si="9"/>
        <v>0</v>
      </c>
      <c r="X19" s="20" t="str">
        <f t="shared" si="10"/>
        <v>#DIV/0!</v>
      </c>
    </row>
    <row r="20" ht="14.25" customHeight="1">
      <c r="A20" s="30" t="s">
        <v>59</v>
      </c>
      <c r="B20" s="30"/>
      <c r="C20" s="31">
        <f>SUM(C3:C19)</f>
        <v>2942964</v>
      </c>
      <c r="D20" s="32"/>
      <c r="E20" s="33">
        <f t="shared" ref="E20:N20" si="13">SUM(E3:E19)</f>
        <v>4845470.65</v>
      </c>
      <c r="F20" s="34">
        <f t="shared" si="13"/>
        <v>981161</v>
      </c>
      <c r="G20" s="34">
        <f t="shared" si="13"/>
        <v>447048</v>
      </c>
      <c r="H20" s="34">
        <f t="shared" si="13"/>
        <v>1428209</v>
      </c>
      <c r="I20" s="45">
        <f t="shared" si="13"/>
        <v>2827911</v>
      </c>
      <c r="J20" s="34">
        <f t="shared" si="13"/>
        <v>0</v>
      </c>
      <c r="K20" s="35">
        <f t="shared" si="13"/>
        <v>1428209</v>
      </c>
      <c r="L20" s="36">
        <f t="shared" si="13"/>
        <v>115053</v>
      </c>
      <c r="M20" s="36">
        <f t="shared" si="13"/>
        <v>-288962.8049</v>
      </c>
      <c r="N20" s="36">
        <f t="shared" si="13"/>
        <v>5134433.455</v>
      </c>
      <c r="O20" s="20">
        <f t="shared" si="6"/>
        <v>1.059635653</v>
      </c>
      <c r="P20" s="21">
        <v>0.0</v>
      </c>
      <c r="Q20" s="21">
        <v>0.0</v>
      </c>
      <c r="R20" s="21">
        <v>0.0</v>
      </c>
      <c r="S20" s="21">
        <v>0.0</v>
      </c>
      <c r="T20" s="21">
        <v>0.0</v>
      </c>
      <c r="U20" s="21">
        <f t="shared" si="14"/>
        <v>0</v>
      </c>
      <c r="V20" s="23">
        <f t="shared" si="8"/>
        <v>4256120</v>
      </c>
      <c r="W20" s="37"/>
    </row>
    <row r="21" ht="14.25" customHeight="1"/>
    <row r="22" ht="14.25" customHeight="1"/>
    <row r="23" ht="14.25" customHeight="1">
      <c r="D23" s="55" t="s">
        <v>93</v>
      </c>
      <c r="E23" s="24"/>
    </row>
    <row r="24" ht="14.25" customHeight="1">
      <c r="E24" s="37"/>
      <c r="K24" s="55" t="s">
        <v>93</v>
      </c>
    </row>
    <row r="25" ht="14.25" customHeight="1"/>
    <row r="26" ht="14.25" customHeight="1"/>
    <row r="27" ht="14.25" customHeight="1">
      <c r="K27" s="37" t="s">
        <v>93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O3:O20 X3:X19">
    <cfRule type="cellIs" dxfId="0" priority="1" operator="between">
      <formula>0.8</formula>
      <formula>1</formula>
    </cfRule>
  </conditionalFormatting>
  <conditionalFormatting sqref="O3:O20 X3:X19">
    <cfRule type="cellIs" dxfId="1" priority="2" operator="lessThan">
      <formula>0.8</formula>
    </cfRule>
  </conditionalFormatting>
  <conditionalFormatting sqref="O3:O20 X3:X19">
    <cfRule type="cellIs" dxfId="2" priority="3" operator="greaterThan">
      <formula>1</formula>
    </cfRule>
  </conditionalFormatting>
  <conditionalFormatting sqref="O13">
    <cfRule type="cellIs" dxfId="0" priority="4" operator="between">
      <formula>0.8</formula>
      <formula>1</formula>
    </cfRule>
  </conditionalFormatting>
  <conditionalFormatting sqref="O13">
    <cfRule type="cellIs" dxfId="1" priority="5" operator="lessThan">
      <formula>0.8</formula>
    </cfRule>
  </conditionalFormatting>
  <conditionalFormatting sqref="O13">
    <cfRule type="cellIs" dxfId="2" priority="6" operator="greaterThan">
      <formula>1</formula>
    </cfRule>
  </conditionalFormatting>
  <conditionalFormatting sqref="X13">
    <cfRule type="cellIs" dxfId="0" priority="7" operator="between">
      <formula>0.8</formula>
      <formula>1</formula>
    </cfRule>
  </conditionalFormatting>
  <conditionalFormatting sqref="X13">
    <cfRule type="cellIs" dxfId="1" priority="8" operator="lessThan">
      <formula>0.8</formula>
    </cfRule>
  </conditionalFormatting>
  <conditionalFormatting sqref="X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29"/>
    <col customWidth="1" min="11" max="11" width="18.43"/>
    <col customWidth="1" min="12" max="14" width="16.71"/>
    <col customWidth="1" min="15" max="15" width="18.0"/>
    <col customWidth="1" min="16" max="20" width="12.43"/>
    <col customWidth="1" min="21" max="21" width="14.71"/>
    <col customWidth="1" min="22" max="22" width="11.43"/>
    <col customWidth="1" min="23" max="23" width="12.43"/>
    <col customWidth="1" min="24" max="26" width="10.71"/>
  </cols>
  <sheetData>
    <row r="1" ht="14.25" customHeight="1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ht="14.25" customHeight="1">
      <c r="A2" s="4" t="s">
        <v>5</v>
      </c>
      <c r="B2" s="4" t="s">
        <v>6</v>
      </c>
      <c r="C2" s="5" t="s">
        <v>110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117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112</v>
      </c>
      <c r="Q2" s="8" t="s">
        <v>113</v>
      </c>
      <c r="R2" s="8" t="s">
        <v>114</v>
      </c>
      <c r="S2" s="9" t="s">
        <v>115</v>
      </c>
      <c r="T2" s="8">
        <v>30.0</v>
      </c>
      <c r="U2" s="5" t="s">
        <v>22</v>
      </c>
      <c r="V2" s="5" t="s">
        <v>23</v>
      </c>
      <c r="W2" s="5" t="s">
        <v>24</v>
      </c>
      <c r="X2" s="10" t="s">
        <v>25</v>
      </c>
    </row>
    <row r="3" ht="14.25" customHeight="1">
      <c r="A3" s="11" t="s">
        <v>26</v>
      </c>
      <c r="B3" s="11" t="s">
        <v>27</v>
      </c>
      <c r="C3" s="12">
        <v>443016.0</v>
      </c>
      <c r="D3" s="13">
        <v>2.892378058838126</v>
      </c>
      <c r="E3" s="14">
        <f t="shared" ref="E3:E19" si="1">C3*D3</f>
        <v>1281369.758</v>
      </c>
      <c r="F3" s="15">
        <v>0.0</v>
      </c>
      <c r="G3" s="15">
        <v>10390.0</v>
      </c>
      <c r="H3" s="15">
        <f t="shared" ref="H3:H10" si="2">F3+G3</f>
        <v>10390</v>
      </c>
      <c r="I3" s="16">
        <v>0.0</v>
      </c>
      <c r="J3" s="15">
        <v>0.0</v>
      </c>
      <c r="K3" s="17">
        <f t="shared" ref="K3:K19" si="3">H3+J3</f>
        <v>10390</v>
      </c>
      <c r="L3" s="18">
        <f t="shared" ref="L3:L19" si="4">C3-I3</f>
        <v>443016</v>
      </c>
      <c r="M3" s="18">
        <f t="shared" ref="M3:M19" si="5">D3*L3</f>
        <v>1281369.758</v>
      </c>
      <c r="N3" s="19">
        <f>+I3*D3</f>
        <v>0</v>
      </c>
      <c r="O3" s="20">
        <f t="shared" ref="O3:O20" si="6">N3/E3</f>
        <v>0</v>
      </c>
      <c r="P3" s="21">
        <v>74000.0</v>
      </c>
      <c r="Q3" s="21">
        <v>92000.0</v>
      </c>
      <c r="R3" s="21">
        <v>0.0</v>
      </c>
      <c r="S3" s="21">
        <v>111000.0</v>
      </c>
      <c r="T3" s="52">
        <v>0.0</v>
      </c>
      <c r="U3" s="21">
        <f t="shared" ref="U3:U20" si="7">P3+Q3+R3+S3+T3</f>
        <v>277000</v>
      </c>
      <c r="V3" s="23">
        <f t="shared" ref="V3:V20" si="8">I3+K3+U3</f>
        <v>287390</v>
      </c>
      <c r="W3" s="23">
        <f t="shared" ref="W3:W19" si="9">V3-C3</f>
        <v>-155626</v>
      </c>
      <c r="X3" s="20">
        <f t="shared" ref="X3:X19" si="10">V3/C3</f>
        <v>0.6487124619</v>
      </c>
    </row>
    <row r="4" ht="14.25" customHeight="1">
      <c r="A4" s="11" t="s">
        <v>28</v>
      </c>
      <c r="B4" s="11" t="s">
        <v>29</v>
      </c>
      <c r="C4" s="12">
        <v>110754.0</v>
      </c>
      <c r="D4" s="13">
        <v>1.56</v>
      </c>
      <c r="E4" s="14">
        <f t="shared" si="1"/>
        <v>172776.24</v>
      </c>
      <c r="F4" s="15">
        <v>0.0</v>
      </c>
      <c r="G4" s="15">
        <v>0.0</v>
      </c>
      <c r="H4" s="15">
        <f t="shared" si="2"/>
        <v>0</v>
      </c>
      <c r="I4" s="15">
        <v>0.0</v>
      </c>
      <c r="J4" s="15">
        <v>0.0</v>
      </c>
      <c r="K4" s="17">
        <f t="shared" si="3"/>
        <v>0</v>
      </c>
      <c r="L4" s="18">
        <f t="shared" si="4"/>
        <v>110754</v>
      </c>
      <c r="M4" s="18">
        <f t="shared" si="5"/>
        <v>172776.24</v>
      </c>
      <c r="N4" s="19">
        <f>D4*I4</f>
        <v>0</v>
      </c>
      <c r="O4" s="20">
        <f t="shared" si="6"/>
        <v>0</v>
      </c>
      <c r="P4" s="21">
        <v>0.0</v>
      </c>
      <c r="Q4" s="21">
        <v>0.0</v>
      </c>
      <c r="R4" s="21">
        <v>148000.0</v>
      </c>
      <c r="S4" s="21">
        <v>0.0</v>
      </c>
      <c r="T4" s="52">
        <v>0.0</v>
      </c>
      <c r="U4" s="21">
        <f t="shared" si="7"/>
        <v>148000</v>
      </c>
      <c r="V4" s="23">
        <f t="shared" si="8"/>
        <v>148000</v>
      </c>
      <c r="W4" s="23">
        <f t="shared" si="9"/>
        <v>37246</v>
      </c>
      <c r="X4" s="20">
        <f t="shared" si="10"/>
        <v>1.336294852</v>
      </c>
    </row>
    <row r="5" ht="14.25" customHeight="1">
      <c r="A5" s="11" t="s">
        <v>30</v>
      </c>
      <c r="B5" s="11" t="s">
        <v>31</v>
      </c>
      <c r="C5" s="12">
        <v>73319.0</v>
      </c>
      <c r="D5" s="13">
        <v>1.06</v>
      </c>
      <c r="E5" s="14">
        <f t="shared" si="1"/>
        <v>77718.14</v>
      </c>
      <c r="F5" s="15">
        <v>0.0</v>
      </c>
      <c r="G5" s="15">
        <v>73319.0</v>
      </c>
      <c r="H5" s="15">
        <f t="shared" si="2"/>
        <v>73319</v>
      </c>
      <c r="I5" s="15">
        <v>0.0</v>
      </c>
      <c r="J5" s="15">
        <v>0.0</v>
      </c>
      <c r="K5" s="17">
        <f t="shared" si="3"/>
        <v>73319</v>
      </c>
      <c r="L5" s="18">
        <f t="shared" si="4"/>
        <v>73319</v>
      </c>
      <c r="M5" s="18">
        <f t="shared" si="5"/>
        <v>77718.14</v>
      </c>
      <c r="N5" s="19">
        <f t="shared" ref="N5:N19" si="11">+I5*D5</f>
        <v>0</v>
      </c>
      <c r="O5" s="20">
        <f t="shared" si="6"/>
        <v>0</v>
      </c>
      <c r="P5" s="21">
        <v>0.0</v>
      </c>
      <c r="Q5" s="21">
        <v>0.0</v>
      </c>
      <c r="R5" s="21">
        <v>0.0</v>
      </c>
      <c r="S5" s="21">
        <v>0.0</v>
      </c>
      <c r="T5" s="52">
        <v>0.0</v>
      </c>
      <c r="U5" s="21">
        <f t="shared" si="7"/>
        <v>0</v>
      </c>
      <c r="V5" s="23">
        <f t="shared" si="8"/>
        <v>73319</v>
      </c>
      <c r="W5" s="23">
        <f t="shared" si="9"/>
        <v>0</v>
      </c>
      <c r="X5" s="20">
        <f t="shared" si="10"/>
        <v>1</v>
      </c>
    </row>
    <row r="6" ht="14.25" customHeight="1">
      <c r="A6" s="11" t="s">
        <v>32</v>
      </c>
      <c r="B6" s="11" t="s">
        <v>33</v>
      </c>
      <c r="C6" s="12">
        <v>310400.0</v>
      </c>
      <c r="D6" s="13">
        <v>2.1696780588381257</v>
      </c>
      <c r="E6" s="12">
        <f t="shared" si="1"/>
        <v>673468.0695</v>
      </c>
      <c r="F6" s="15">
        <v>0.0</v>
      </c>
      <c r="G6" s="15">
        <v>0.0</v>
      </c>
      <c r="H6" s="15">
        <f t="shared" si="2"/>
        <v>0</v>
      </c>
      <c r="I6" s="15">
        <v>0.0</v>
      </c>
      <c r="J6" s="15">
        <v>0.0</v>
      </c>
      <c r="K6" s="17">
        <f t="shared" si="3"/>
        <v>0</v>
      </c>
      <c r="L6" s="18">
        <f t="shared" si="4"/>
        <v>310400</v>
      </c>
      <c r="M6" s="18">
        <f t="shared" si="5"/>
        <v>673468.0695</v>
      </c>
      <c r="N6" s="19">
        <f t="shared" si="11"/>
        <v>0</v>
      </c>
      <c r="O6" s="20">
        <f t="shared" si="6"/>
        <v>0</v>
      </c>
      <c r="P6" s="21">
        <v>0.0</v>
      </c>
      <c r="Q6" s="21">
        <v>0.0</v>
      </c>
      <c r="R6" s="21">
        <v>0.0</v>
      </c>
      <c r="S6" s="21">
        <v>0.0</v>
      </c>
      <c r="T6" s="24">
        <v>0.0</v>
      </c>
      <c r="U6" s="21">
        <f t="shared" si="7"/>
        <v>0</v>
      </c>
      <c r="V6" s="23">
        <f t="shared" si="8"/>
        <v>0</v>
      </c>
      <c r="W6" s="23">
        <f t="shared" si="9"/>
        <v>-310400</v>
      </c>
      <c r="X6" s="20">
        <f t="shared" si="10"/>
        <v>0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8">
        <f t="shared" si="5"/>
        <v>0</v>
      </c>
      <c r="N7" s="19">
        <f t="shared" si="11"/>
        <v>0</v>
      </c>
      <c r="O7" s="20" t="str">
        <f t="shared" si="6"/>
        <v>#DIV/0!</v>
      </c>
      <c r="P7" s="21">
        <v>0.0</v>
      </c>
      <c r="Q7" s="21">
        <v>0.0</v>
      </c>
      <c r="R7" s="21">
        <v>0.0</v>
      </c>
      <c r="S7" s="21">
        <v>0.0</v>
      </c>
      <c r="T7" s="52">
        <v>0.0</v>
      </c>
      <c r="U7" s="21">
        <f t="shared" si="7"/>
        <v>0</v>
      </c>
      <c r="V7" s="23">
        <f t="shared" si="8"/>
        <v>0</v>
      </c>
      <c r="W7" s="23">
        <f t="shared" si="9"/>
        <v>0</v>
      </c>
      <c r="X7" s="20" t="str">
        <f t="shared" si="10"/>
        <v>#DIV/0!</v>
      </c>
    </row>
    <row r="8" ht="14.25" customHeight="1">
      <c r="A8" s="11" t="s">
        <v>36</v>
      </c>
      <c r="B8" s="11" t="s">
        <v>37</v>
      </c>
      <c r="C8" s="12">
        <v>495301.0</v>
      </c>
      <c r="D8" s="13">
        <v>1.1430280588381259</v>
      </c>
      <c r="E8" s="14">
        <f t="shared" si="1"/>
        <v>566142.9406</v>
      </c>
      <c r="F8" s="15">
        <v>95075.0</v>
      </c>
      <c r="G8" s="15">
        <v>0.0</v>
      </c>
      <c r="H8" s="15">
        <f t="shared" si="2"/>
        <v>95075</v>
      </c>
      <c r="I8" s="16">
        <v>0.0</v>
      </c>
      <c r="J8" s="16">
        <v>0.0</v>
      </c>
      <c r="K8" s="17">
        <f t="shared" si="3"/>
        <v>95075</v>
      </c>
      <c r="L8" s="18">
        <f t="shared" si="4"/>
        <v>495301</v>
      </c>
      <c r="M8" s="18">
        <f t="shared" si="5"/>
        <v>566142.9406</v>
      </c>
      <c r="N8" s="19">
        <f t="shared" si="11"/>
        <v>0</v>
      </c>
      <c r="O8" s="20">
        <f t="shared" si="6"/>
        <v>0</v>
      </c>
      <c r="P8" s="21">
        <v>126000.0</v>
      </c>
      <c r="Q8" s="21">
        <v>189000.0</v>
      </c>
      <c r="R8" s="21">
        <v>189000.0</v>
      </c>
      <c r="S8" s="21">
        <v>94500.0</v>
      </c>
      <c r="T8" s="52">
        <v>0.0</v>
      </c>
      <c r="U8" s="21">
        <f t="shared" si="7"/>
        <v>598500</v>
      </c>
      <c r="V8" s="23">
        <f t="shared" si="8"/>
        <v>693575</v>
      </c>
      <c r="W8" s="23">
        <f t="shared" si="9"/>
        <v>198274</v>
      </c>
      <c r="X8" s="20">
        <f t="shared" si="10"/>
        <v>1.400310114</v>
      </c>
    </row>
    <row r="9" ht="14.25" customHeight="1">
      <c r="A9" s="11" t="s">
        <v>38</v>
      </c>
      <c r="B9" s="11" t="s">
        <v>39</v>
      </c>
      <c r="C9" s="12">
        <v>349200.0</v>
      </c>
      <c r="D9" s="13">
        <v>0.6342280588381257</v>
      </c>
      <c r="E9" s="14">
        <f t="shared" si="1"/>
        <v>221472.4381</v>
      </c>
      <c r="F9" s="15">
        <v>0.0</v>
      </c>
      <c r="G9" s="15">
        <v>346315.0</v>
      </c>
      <c r="H9" s="15">
        <f t="shared" si="2"/>
        <v>346315</v>
      </c>
      <c r="I9" s="15">
        <v>0.0</v>
      </c>
      <c r="J9" s="15">
        <v>0.0</v>
      </c>
      <c r="K9" s="17">
        <f t="shared" si="3"/>
        <v>346315</v>
      </c>
      <c r="L9" s="18">
        <f t="shared" si="4"/>
        <v>349200</v>
      </c>
      <c r="M9" s="18">
        <f t="shared" si="5"/>
        <v>221472.4381</v>
      </c>
      <c r="N9" s="19">
        <f t="shared" si="11"/>
        <v>0</v>
      </c>
      <c r="O9" s="20">
        <f t="shared" si="6"/>
        <v>0</v>
      </c>
      <c r="P9" s="21">
        <v>0.0</v>
      </c>
      <c r="Q9" s="21">
        <v>0.0</v>
      </c>
      <c r="R9" s="21">
        <v>0.0</v>
      </c>
      <c r="S9" s="21">
        <v>0.0</v>
      </c>
      <c r="T9" s="52">
        <v>0.0</v>
      </c>
      <c r="U9" s="21">
        <f t="shared" si="7"/>
        <v>0</v>
      </c>
      <c r="V9" s="23">
        <f t="shared" si="8"/>
        <v>346315</v>
      </c>
      <c r="W9" s="23">
        <f t="shared" si="9"/>
        <v>-2885</v>
      </c>
      <c r="X9" s="20">
        <f t="shared" si="10"/>
        <v>0.9917382589</v>
      </c>
    </row>
    <row r="10" ht="14.25" customHeight="1">
      <c r="A10" s="11" t="s">
        <v>40</v>
      </c>
      <c r="B10" s="11" t="s">
        <v>41</v>
      </c>
      <c r="C10" s="12">
        <v>654750.0</v>
      </c>
      <c r="D10" s="13">
        <v>0.8935280588381259</v>
      </c>
      <c r="E10" s="12">
        <f t="shared" si="1"/>
        <v>585037.4965</v>
      </c>
      <c r="F10" s="16">
        <v>0.0</v>
      </c>
      <c r="G10" s="16">
        <v>0.0</v>
      </c>
      <c r="H10" s="15">
        <f t="shared" si="2"/>
        <v>0</v>
      </c>
      <c r="I10" s="15">
        <v>0.0</v>
      </c>
      <c r="J10" s="16">
        <v>0.0</v>
      </c>
      <c r="K10" s="17">
        <f t="shared" si="3"/>
        <v>0</v>
      </c>
      <c r="L10" s="18">
        <f t="shared" si="4"/>
        <v>654750</v>
      </c>
      <c r="M10" s="18">
        <f t="shared" si="5"/>
        <v>585037.4965</v>
      </c>
      <c r="N10" s="19">
        <f t="shared" si="11"/>
        <v>0</v>
      </c>
      <c r="O10" s="20">
        <f t="shared" si="6"/>
        <v>0</v>
      </c>
      <c r="P10" s="21">
        <v>264000.0</v>
      </c>
      <c r="Q10" s="21">
        <v>440000.0</v>
      </c>
      <c r="R10" s="21">
        <v>0.0</v>
      </c>
      <c r="S10" s="21">
        <v>440000.0</v>
      </c>
      <c r="T10" s="52">
        <v>0.0</v>
      </c>
      <c r="U10" s="21">
        <f t="shared" si="7"/>
        <v>1144000</v>
      </c>
      <c r="V10" s="23">
        <f t="shared" si="8"/>
        <v>1144000</v>
      </c>
      <c r="W10" s="23">
        <f t="shared" si="9"/>
        <v>489250</v>
      </c>
      <c r="X10" s="20">
        <f t="shared" si="10"/>
        <v>1.747231768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8">
        <f t="shared" si="5"/>
        <v>0</v>
      </c>
      <c r="N11" s="19">
        <f t="shared" si="11"/>
        <v>0</v>
      </c>
      <c r="O11" s="20" t="str">
        <f t="shared" si="6"/>
        <v>#DIV/0!</v>
      </c>
      <c r="P11" s="21">
        <v>0.0</v>
      </c>
      <c r="Q11" s="21">
        <v>0.0</v>
      </c>
      <c r="R11" s="21">
        <v>0.0</v>
      </c>
      <c r="S11" s="21">
        <v>0.0</v>
      </c>
      <c r="T11" s="21">
        <v>0.0</v>
      </c>
      <c r="U11" s="21">
        <f t="shared" si="7"/>
        <v>0</v>
      </c>
      <c r="V11" s="23">
        <f t="shared" si="8"/>
        <v>0</v>
      </c>
      <c r="W11" s="23">
        <f t="shared" si="9"/>
        <v>0</v>
      </c>
      <c r="X11" s="20" t="str">
        <f t="shared" si="10"/>
        <v>#DIV/0!</v>
      </c>
    </row>
    <row r="12" ht="14.25" customHeight="1">
      <c r="A12" s="11" t="s">
        <v>44</v>
      </c>
      <c r="B12" s="11" t="s">
        <v>45</v>
      </c>
      <c r="C12" s="12">
        <v>48000.0</v>
      </c>
      <c r="D12" s="13">
        <v>3.97</v>
      </c>
      <c r="E12" s="14">
        <f t="shared" si="1"/>
        <v>190560</v>
      </c>
      <c r="F12" s="15">
        <v>0.0</v>
      </c>
      <c r="G12" s="15">
        <v>0.0</v>
      </c>
      <c r="H12" s="15">
        <f t="shared" ref="H12:H19" si="12">F12+G12</f>
        <v>0</v>
      </c>
      <c r="I12" s="15">
        <v>0.0</v>
      </c>
      <c r="J12" s="15">
        <v>0.0</v>
      </c>
      <c r="K12" s="17">
        <f t="shared" si="3"/>
        <v>0</v>
      </c>
      <c r="L12" s="18">
        <f t="shared" si="4"/>
        <v>48000</v>
      </c>
      <c r="M12" s="18">
        <f t="shared" si="5"/>
        <v>190560</v>
      </c>
      <c r="N12" s="19">
        <f t="shared" si="11"/>
        <v>0</v>
      </c>
      <c r="O12" s="20">
        <f t="shared" si="6"/>
        <v>0</v>
      </c>
      <c r="P12" s="21">
        <v>0.0</v>
      </c>
      <c r="Q12" s="21">
        <v>42336.0</v>
      </c>
      <c r="R12" s="21">
        <v>0.0</v>
      </c>
      <c r="S12" s="21">
        <v>21000.0</v>
      </c>
      <c r="T12" s="21">
        <v>0.0</v>
      </c>
      <c r="U12" s="21">
        <f t="shared" si="7"/>
        <v>63336</v>
      </c>
      <c r="V12" s="23">
        <f t="shared" si="8"/>
        <v>63336</v>
      </c>
      <c r="W12" s="23">
        <f t="shared" si="9"/>
        <v>15336</v>
      </c>
      <c r="X12" s="20">
        <f t="shared" si="10"/>
        <v>1.3195</v>
      </c>
    </row>
    <row r="13" ht="14.25" customHeight="1">
      <c r="A13" s="26">
        <v>6.0000000032802E13</v>
      </c>
      <c r="B13" s="11" t="s">
        <v>46</v>
      </c>
      <c r="C13" s="12">
        <v>17950.0</v>
      </c>
      <c r="D13" s="13">
        <v>8.34</v>
      </c>
      <c r="E13" s="14">
        <f t="shared" si="1"/>
        <v>149703</v>
      </c>
      <c r="F13" s="15">
        <v>0.0</v>
      </c>
      <c r="G13" s="15">
        <v>17024.0</v>
      </c>
      <c r="H13" s="15">
        <f t="shared" si="12"/>
        <v>17024</v>
      </c>
      <c r="I13" s="15">
        <v>0.0</v>
      </c>
      <c r="J13" s="15">
        <v>0.0</v>
      </c>
      <c r="K13" s="17">
        <f t="shared" si="3"/>
        <v>17024</v>
      </c>
      <c r="L13" s="18">
        <f t="shared" si="4"/>
        <v>17950</v>
      </c>
      <c r="M13" s="18">
        <f t="shared" si="5"/>
        <v>149703</v>
      </c>
      <c r="N13" s="19">
        <f t="shared" si="11"/>
        <v>0</v>
      </c>
      <c r="O13" s="20">
        <f t="shared" si="6"/>
        <v>0</v>
      </c>
      <c r="P13" s="21">
        <v>0.0</v>
      </c>
      <c r="Q13" s="21">
        <v>12252.0</v>
      </c>
      <c r="R13" s="21">
        <v>0.0</v>
      </c>
      <c r="S13" s="21">
        <v>0.0</v>
      </c>
      <c r="T13" s="21">
        <v>0.0</v>
      </c>
      <c r="U13" s="21">
        <f t="shared" si="7"/>
        <v>12252</v>
      </c>
      <c r="V13" s="23">
        <f t="shared" si="8"/>
        <v>29276</v>
      </c>
      <c r="W13" s="23">
        <f t="shared" si="9"/>
        <v>11326</v>
      </c>
      <c r="X13" s="20">
        <f t="shared" si="10"/>
        <v>1.63097493</v>
      </c>
    </row>
    <row r="14" ht="14.25" customHeight="1">
      <c r="A14" s="11" t="s">
        <v>47</v>
      </c>
      <c r="B14" s="11" t="s">
        <v>48</v>
      </c>
      <c r="C14" s="12">
        <v>38516.0</v>
      </c>
      <c r="D14" s="13">
        <v>7.3</v>
      </c>
      <c r="E14" s="14">
        <f t="shared" si="1"/>
        <v>281166.8</v>
      </c>
      <c r="F14" s="15">
        <v>38464.0</v>
      </c>
      <c r="G14" s="15">
        <v>0.0</v>
      </c>
      <c r="H14" s="15">
        <f t="shared" si="12"/>
        <v>38464</v>
      </c>
      <c r="I14" s="15">
        <v>0.0</v>
      </c>
      <c r="J14" s="15">
        <v>0.0</v>
      </c>
      <c r="K14" s="17">
        <f t="shared" si="3"/>
        <v>38464</v>
      </c>
      <c r="L14" s="18">
        <f t="shared" si="4"/>
        <v>38516</v>
      </c>
      <c r="M14" s="18">
        <f t="shared" si="5"/>
        <v>281166.8</v>
      </c>
      <c r="N14" s="19">
        <f t="shared" si="11"/>
        <v>0</v>
      </c>
      <c r="O14" s="20">
        <f t="shared" si="6"/>
        <v>0</v>
      </c>
      <c r="P14" s="21">
        <v>0.0</v>
      </c>
      <c r="Q14" s="21">
        <v>0.0</v>
      </c>
      <c r="R14" s="21">
        <v>0.0</v>
      </c>
      <c r="S14" s="21">
        <v>0.0</v>
      </c>
      <c r="T14" s="21">
        <v>0.0</v>
      </c>
      <c r="U14" s="21">
        <f t="shared" si="7"/>
        <v>0</v>
      </c>
      <c r="V14" s="23">
        <f t="shared" si="8"/>
        <v>38464</v>
      </c>
      <c r="W14" s="23">
        <f t="shared" si="9"/>
        <v>-52</v>
      </c>
      <c r="X14" s="20">
        <f t="shared" si="10"/>
        <v>0.9986499117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12"/>
        <v>0</v>
      </c>
      <c r="I15" s="29">
        <v>0.0</v>
      </c>
      <c r="J15" s="15">
        <v>0.0</v>
      </c>
      <c r="K15" s="17">
        <f t="shared" si="3"/>
        <v>0</v>
      </c>
      <c r="L15" s="18">
        <f t="shared" si="4"/>
        <v>0</v>
      </c>
      <c r="M15" s="18">
        <f t="shared" si="5"/>
        <v>0</v>
      </c>
      <c r="N15" s="19">
        <f t="shared" si="11"/>
        <v>0</v>
      </c>
      <c r="O15" s="20" t="str">
        <f t="shared" si="6"/>
        <v>#DIV/0!</v>
      </c>
      <c r="P15" s="21">
        <v>0.0</v>
      </c>
      <c r="Q15" s="21">
        <v>0.0</v>
      </c>
      <c r="R15" s="21">
        <v>0.0</v>
      </c>
      <c r="S15" s="21">
        <v>0.0</v>
      </c>
      <c r="T15" s="21">
        <v>0.0</v>
      </c>
      <c r="U15" s="21">
        <f t="shared" si="7"/>
        <v>0</v>
      </c>
      <c r="V15" s="23">
        <f t="shared" si="8"/>
        <v>0</v>
      </c>
      <c r="W15" s="23">
        <f t="shared" si="9"/>
        <v>0</v>
      </c>
      <c r="X15" s="20" t="str">
        <f t="shared" si="10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12"/>
        <v>0</v>
      </c>
      <c r="I16" s="29">
        <v>0.0</v>
      </c>
      <c r="J16" s="15">
        <v>0.0</v>
      </c>
      <c r="K16" s="17">
        <f t="shared" si="3"/>
        <v>0</v>
      </c>
      <c r="L16" s="18">
        <f t="shared" si="4"/>
        <v>0</v>
      </c>
      <c r="M16" s="18">
        <f t="shared" si="5"/>
        <v>0</v>
      </c>
      <c r="N16" s="19">
        <f t="shared" si="11"/>
        <v>0</v>
      </c>
      <c r="O16" s="20" t="str">
        <f t="shared" si="6"/>
        <v>#DIV/0!</v>
      </c>
      <c r="P16" s="21">
        <v>0.0</v>
      </c>
      <c r="Q16" s="21">
        <v>0.0</v>
      </c>
      <c r="R16" s="21">
        <v>0.0</v>
      </c>
      <c r="S16" s="21">
        <v>0.0</v>
      </c>
      <c r="T16" s="21">
        <v>0.0</v>
      </c>
      <c r="U16" s="21">
        <f t="shared" si="7"/>
        <v>0</v>
      </c>
      <c r="V16" s="23">
        <f t="shared" si="8"/>
        <v>0</v>
      </c>
      <c r="W16" s="23">
        <f t="shared" si="9"/>
        <v>0</v>
      </c>
      <c r="X16" s="20" t="str">
        <f t="shared" si="10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12"/>
        <v>0</v>
      </c>
      <c r="I17" s="29">
        <v>0.0</v>
      </c>
      <c r="J17" s="15">
        <v>0.0</v>
      </c>
      <c r="K17" s="17">
        <f t="shared" si="3"/>
        <v>0</v>
      </c>
      <c r="L17" s="18">
        <f t="shared" si="4"/>
        <v>0</v>
      </c>
      <c r="M17" s="18">
        <f t="shared" si="5"/>
        <v>0</v>
      </c>
      <c r="N17" s="19">
        <f t="shared" si="11"/>
        <v>0</v>
      </c>
      <c r="O17" s="20" t="str">
        <f t="shared" si="6"/>
        <v>#DIV/0!</v>
      </c>
      <c r="P17" s="21">
        <v>0.0</v>
      </c>
      <c r="Q17" s="21">
        <v>0.0</v>
      </c>
      <c r="R17" s="21">
        <v>0.0</v>
      </c>
      <c r="S17" s="21">
        <v>0.0</v>
      </c>
      <c r="T17" s="21">
        <v>0.0</v>
      </c>
      <c r="U17" s="21">
        <f t="shared" si="7"/>
        <v>0</v>
      </c>
      <c r="V17" s="23">
        <f t="shared" si="8"/>
        <v>0</v>
      </c>
      <c r="W17" s="23">
        <f t="shared" si="9"/>
        <v>0</v>
      </c>
      <c r="X17" s="20" t="str">
        <f t="shared" si="10"/>
        <v>#DIV/0!</v>
      </c>
    </row>
    <row r="18" ht="14.25" customHeight="1">
      <c r="A18" s="11" t="s">
        <v>55</v>
      </c>
      <c r="B18" s="11" t="s">
        <v>56</v>
      </c>
      <c r="C18" s="12">
        <v>700000.0</v>
      </c>
      <c r="D18" s="13">
        <v>1.16</v>
      </c>
      <c r="E18" s="12">
        <f t="shared" si="1"/>
        <v>812000</v>
      </c>
      <c r="F18" s="15">
        <v>847622.0</v>
      </c>
      <c r="G18" s="15">
        <v>0.0</v>
      </c>
      <c r="H18" s="15">
        <f t="shared" si="12"/>
        <v>847622</v>
      </c>
      <c r="I18" s="15">
        <v>0.0</v>
      </c>
      <c r="J18" s="15">
        <v>0.0</v>
      </c>
      <c r="K18" s="17">
        <f t="shared" si="3"/>
        <v>847622</v>
      </c>
      <c r="L18" s="18">
        <f t="shared" si="4"/>
        <v>700000</v>
      </c>
      <c r="M18" s="18">
        <f t="shared" si="5"/>
        <v>812000</v>
      </c>
      <c r="N18" s="19">
        <f t="shared" si="11"/>
        <v>0</v>
      </c>
      <c r="O18" s="20">
        <f t="shared" si="6"/>
        <v>0</v>
      </c>
      <c r="P18" s="21">
        <v>0.0</v>
      </c>
      <c r="Q18" s="21">
        <v>0.0</v>
      </c>
      <c r="R18" s="21">
        <v>0.0</v>
      </c>
      <c r="S18" s="21">
        <v>0.0</v>
      </c>
      <c r="T18" s="21">
        <v>0.0</v>
      </c>
      <c r="U18" s="21">
        <f t="shared" si="7"/>
        <v>0</v>
      </c>
      <c r="V18" s="23">
        <f t="shared" si="8"/>
        <v>847622</v>
      </c>
      <c r="W18" s="23">
        <f t="shared" si="9"/>
        <v>147622</v>
      </c>
      <c r="X18" s="20">
        <f t="shared" si="10"/>
        <v>1.210888571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12"/>
        <v>0</v>
      </c>
      <c r="I19" s="15">
        <v>0.0</v>
      </c>
      <c r="J19" s="15">
        <v>0.0</v>
      </c>
      <c r="K19" s="17">
        <f t="shared" si="3"/>
        <v>0</v>
      </c>
      <c r="L19" s="18">
        <f t="shared" si="4"/>
        <v>0</v>
      </c>
      <c r="M19" s="18">
        <f t="shared" si="5"/>
        <v>0</v>
      </c>
      <c r="N19" s="19">
        <f t="shared" si="11"/>
        <v>0</v>
      </c>
      <c r="O19" s="20" t="str">
        <f t="shared" si="6"/>
        <v>#DIV/0!</v>
      </c>
      <c r="P19" s="21">
        <v>0.0</v>
      </c>
      <c r="Q19" s="21">
        <v>0.0</v>
      </c>
      <c r="R19" s="21">
        <v>0.0</v>
      </c>
      <c r="S19" s="21">
        <v>0.0</v>
      </c>
      <c r="T19" s="21">
        <v>0.0</v>
      </c>
      <c r="U19" s="21">
        <f t="shared" si="7"/>
        <v>0</v>
      </c>
      <c r="V19" s="23">
        <f t="shared" si="8"/>
        <v>0</v>
      </c>
      <c r="W19" s="23">
        <f t="shared" si="9"/>
        <v>0</v>
      </c>
      <c r="X19" s="20" t="str">
        <f t="shared" si="10"/>
        <v>#DIV/0!</v>
      </c>
    </row>
    <row r="20" ht="14.25" customHeight="1">
      <c r="A20" s="30" t="s">
        <v>59</v>
      </c>
      <c r="B20" s="30"/>
      <c r="C20" s="31">
        <f>SUM(C3:C19)</f>
        <v>3241206</v>
      </c>
      <c r="D20" s="32"/>
      <c r="E20" s="33">
        <f t="shared" ref="E20:N20" si="13">SUM(E3:E19)</f>
        <v>5011414.883</v>
      </c>
      <c r="F20" s="34">
        <f t="shared" si="13"/>
        <v>981161</v>
      </c>
      <c r="G20" s="34">
        <f t="shared" si="13"/>
        <v>447048</v>
      </c>
      <c r="H20" s="34">
        <f t="shared" si="13"/>
        <v>1428209</v>
      </c>
      <c r="I20" s="45">
        <f t="shared" si="13"/>
        <v>0</v>
      </c>
      <c r="J20" s="34">
        <f t="shared" si="13"/>
        <v>0</v>
      </c>
      <c r="K20" s="35">
        <f t="shared" si="13"/>
        <v>1428209</v>
      </c>
      <c r="L20" s="36">
        <f t="shared" si="13"/>
        <v>3241206</v>
      </c>
      <c r="M20" s="36">
        <f t="shared" si="13"/>
        <v>5011414.883</v>
      </c>
      <c r="N20" s="36">
        <f t="shared" si="13"/>
        <v>0</v>
      </c>
      <c r="O20" s="20">
        <f t="shared" si="6"/>
        <v>0</v>
      </c>
      <c r="P20" s="21">
        <v>0.0</v>
      </c>
      <c r="Q20" s="21">
        <v>0.0</v>
      </c>
      <c r="R20" s="21">
        <v>0.0</v>
      </c>
      <c r="S20" s="21">
        <v>0.0</v>
      </c>
      <c r="T20" s="21">
        <v>0.0</v>
      </c>
      <c r="U20" s="21">
        <f t="shared" si="7"/>
        <v>0</v>
      </c>
      <c r="V20" s="23">
        <f t="shared" si="8"/>
        <v>1428209</v>
      </c>
      <c r="W20" s="37"/>
    </row>
    <row r="21" ht="14.25" customHeight="1"/>
    <row r="22" ht="14.25" customHeight="1"/>
    <row r="23" ht="14.25" customHeight="1">
      <c r="D23" s="55" t="s">
        <v>93</v>
      </c>
      <c r="E23" s="24"/>
      <c r="R23" s="24" t="s">
        <v>93</v>
      </c>
    </row>
    <row r="24" ht="14.25" customHeight="1">
      <c r="E24" s="37"/>
      <c r="K24" s="55" t="s">
        <v>93</v>
      </c>
    </row>
    <row r="25" ht="14.25" customHeight="1"/>
    <row r="26" ht="14.25" customHeight="1"/>
    <row r="27" ht="14.25" customHeight="1">
      <c r="K27" s="37" t="s">
        <v>93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O3:O20 X3:X19">
    <cfRule type="cellIs" dxfId="0" priority="1" operator="between">
      <formula>0.8</formula>
      <formula>1</formula>
    </cfRule>
  </conditionalFormatting>
  <conditionalFormatting sqref="O3:O20 X3:X19">
    <cfRule type="cellIs" dxfId="1" priority="2" operator="lessThan">
      <formula>0.8</formula>
    </cfRule>
  </conditionalFormatting>
  <conditionalFormatting sqref="O3:O20 X3:X19">
    <cfRule type="cellIs" dxfId="2" priority="3" operator="greaterThan">
      <formula>1</formula>
    </cfRule>
  </conditionalFormatting>
  <conditionalFormatting sqref="O13">
    <cfRule type="cellIs" dxfId="0" priority="4" operator="between">
      <formula>0.8</formula>
      <formula>1</formula>
    </cfRule>
  </conditionalFormatting>
  <conditionalFormatting sqref="O13">
    <cfRule type="cellIs" dxfId="1" priority="5" operator="lessThan">
      <formula>0.8</formula>
    </cfRule>
  </conditionalFormatting>
  <conditionalFormatting sqref="O13">
    <cfRule type="cellIs" dxfId="2" priority="6" operator="greaterThan">
      <formula>1</formula>
    </cfRule>
  </conditionalFormatting>
  <conditionalFormatting sqref="X13">
    <cfRule type="cellIs" dxfId="0" priority="7" operator="between">
      <formula>0.8</formula>
      <formula>1</formula>
    </cfRule>
  </conditionalFormatting>
  <conditionalFormatting sqref="X13">
    <cfRule type="cellIs" dxfId="1" priority="8" operator="lessThan">
      <formula>0.8</formula>
    </cfRule>
  </conditionalFormatting>
  <conditionalFormatting sqref="X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7" width="15.71"/>
    <col customWidth="1" min="8" max="8" width="17.43"/>
    <col customWidth="1" min="9" max="9" width="18.43"/>
    <col customWidth="1" min="10" max="11" width="16.71"/>
    <col customWidth="1" min="12" max="12" width="18.0"/>
    <col customWidth="1" min="13" max="17" width="12.43"/>
    <col customWidth="1" min="18" max="18" width="14.71"/>
    <col customWidth="1" min="19" max="19" width="11.43"/>
    <col customWidth="1" min="20" max="20" width="12.43"/>
    <col customWidth="1" min="21" max="26" width="10.71"/>
  </cols>
  <sheetData>
    <row r="1" ht="14.25" customHeight="1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ht="14.25" customHeight="1">
      <c r="A2" s="4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62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ht="14.25" customHeight="1">
      <c r="A3" s="11" t="s">
        <v>26</v>
      </c>
      <c r="B3" s="11" t="s">
        <v>27</v>
      </c>
      <c r="C3" s="12">
        <v>396771.0</v>
      </c>
      <c r="D3" s="13">
        <v>2.892378058838126</v>
      </c>
      <c r="E3" s="14">
        <f t="shared" ref="E3:E19" si="1">C3*D3</f>
        <v>1147611.735</v>
      </c>
      <c r="F3" s="15">
        <v>0.0</v>
      </c>
      <c r="G3" s="16">
        <v>230364.0</v>
      </c>
      <c r="H3" s="15">
        <v>0.0</v>
      </c>
      <c r="I3" s="17">
        <f t="shared" ref="I3:I19" si="2">F3+H3</f>
        <v>0</v>
      </c>
      <c r="J3" s="18">
        <f t="shared" ref="J3:J19" si="3">C3-G3</f>
        <v>166407</v>
      </c>
      <c r="K3" s="19">
        <f>+G3*D3</f>
        <v>666299.7791</v>
      </c>
      <c r="L3" s="20">
        <f t="shared" ref="L3:L20" si="4">K3/E3</f>
        <v>0.5805968682</v>
      </c>
      <c r="M3" s="21">
        <v>0.0</v>
      </c>
      <c r="N3" s="21">
        <v>0.0</v>
      </c>
      <c r="O3" s="21">
        <v>111000.0</v>
      </c>
      <c r="P3" s="21">
        <v>129000.0</v>
      </c>
      <c r="Q3" s="22">
        <v>74000.0</v>
      </c>
      <c r="R3" s="21">
        <f t="shared" ref="R3:R20" si="5">M3+N3+O3+P3+Q3</f>
        <v>314000</v>
      </c>
      <c r="S3" s="23">
        <f t="shared" ref="S3:S20" si="6">G3+I3+R3</f>
        <v>544364</v>
      </c>
      <c r="T3" s="23">
        <f t="shared" ref="T3:T19" si="7">S3-C3</f>
        <v>147593</v>
      </c>
      <c r="U3" s="20">
        <f t="shared" ref="U3:U19" si="8">S3/C3</f>
        <v>1.371985352</v>
      </c>
    </row>
    <row r="4" ht="14.25" customHeight="1">
      <c r="A4" s="11" t="s">
        <v>28</v>
      </c>
      <c r="B4" s="11" t="s">
        <v>29</v>
      </c>
      <c r="C4" s="12">
        <v>35386.0</v>
      </c>
      <c r="D4" s="13">
        <v>1.55492805883813</v>
      </c>
      <c r="E4" s="14">
        <f t="shared" si="1"/>
        <v>55022.68429</v>
      </c>
      <c r="F4" s="15">
        <v>0.0</v>
      </c>
      <c r="G4" s="15">
        <v>35386.0</v>
      </c>
      <c r="H4" s="15">
        <v>0.0</v>
      </c>
      <c r="I4" s="17">
        <f t="shared" si="2"/>
        <v>0</v>
      </c>
      <c r="J4" s="18">
        <f t="shared" si="3"/>
        <v>0</v>
      </c>
      <c r="K4" s="19">
        <f>D4*G4</f>
        <v>55022.68429</v>
      </c>
      <c r="L4" s="20">
        <f t="shared" si="4"/>
        <v>1</v>
      </c>
      <c r="M4" s="21">
        <v>0.0</v>
      </c>
      <c r="N4" s="21">
        <v>0.0</v>
      </c>
      <c r="O4" s="21">
        <v>0.0</v>
      </c>
      <c r="P4" s="21">
        <v>0.0</v>
      </c>
      <c r="Q4" s="21">
        <v>0.0</v>
      </c>
      <c r="R4" s="21">
        <f t="shared" si="5"/>
        <v>0</v>
      </c>
      <c r="S4" s="23">
        <f t="shared" si="6"/>
        <v>35386</v>
      </c>
      <c r="T4" s="23">
        <f t="shared" si="7"/>
        <v>0</v>
      </c>
      <c r="U4" s="20">
        <f t="shared" si="8"/>
        <v>1</v>
      </c>
    </row>
    <row r="5" ht="14.25" customHeight="1">
      <c r="A5" s="11" t="s">
        <v>30</v>
      </c>
      <c r="B5" s="11" t="s">
        <v>31</v>
      </c>
      <c r="C5" s="12">
        <v>134229.0</v>
      </c>
      <c r="D5" s="13">
        <v>1.0683280588381256</v>
      </c>
      <c r="E5" s="14">
        <f t="shared" si="1"/>
        <v>143400.607</v>
      </c>
      <c r="F5" s="15">
        <v>0.0</v>
      </c>
      <c r="G5" s="15">
        <v>134227.0</v>
      </c>
      <c r="H5" s="15">
        <v>0.0</v>
      </c>
      <c r="I5" s="17">
        <f t="shared" si="2"/>
        <v>0</v>
      </c>
      <c r="J5" s="18">
        <f t="shared" si="3"/>
        <v>2</v>
      </c>
      <c r="K5" s="19">
        <f t="shared" ref="K5:K19" si="9">+G5*D5</f>
        <v>143398.4704</v>
      </c>
      <c r="L5" s="20">
        <f t="shared" si="4"/>
        <v>0.9999851001</v>
      </c>
      <c r="M5" s="21">
        <v>0.0</v>
      </c>
      <c r="N5" s="21">
        <v>0.0</v>
      </c>
      <c r="O5" s="21">
        <v>0.0</v>
      </c>
      <c r="P5" s="24">
        <v>156000.0</v>
      </c>
      <c r="Q5" s="21">
        <v>0.0</v>
      </c>
      <c r="R5" s="21">
        <f t="shared" si="5"/>
        <v>156000</v>
      </c>
      <c r="S5" s="23">
        <f t="shared" si="6"/>
        <v>290227</v>
      </c>
      <c r="T5" s="23">
        <f t="shared" si="7"/>
        <v>155998</v>
      </c>
      <c r="U5" s="20">
        <f t="shared" si="8"/>
        <v>2.162178069</v>
      </c>
    </row>
    <row r="6" ht="14.25" customHeight="1">
      <c r="A6" s="11" t="s">
        <v>32</v>
      </c>
      <c r="B6" s="11" t="s">
        <v>33</v>
      </c>
      <c r="C6" s="12">
        <v>504532.0</v>
      </c>
      <c r="D6" s="25">
        <v>2.1696780588381257</v>
      </c>
      <c r="E6" s="12">
        <f t="shared" si="1"/>
        <v>1094672.01</v>
      </c>
      <c r="F6" s="15">
        <v>0.0</v>
      </c>
      <c r="G6" s="15">
        <v>349323.0</v>
      </c>
      <c r="H6" s="15">
        <v>0.0</v>
      </c>
      <c r="I6" s="17">
        <f t="shared" si="2"/>
        <v>0</v>
      </c>
      <c r="J6" s="18">
        <f t="shared" si="3"/>
        <v>155209</v>
      </c>
      <c r="K6" s="19">
        <f t="shared" si="9"/>
        <v>757918.4485</v>
      </c>
      <c r="L6" s="20">
        <f t="shared" si="4"/>
        <v>0.6923703551</v>
      </c>
      <c r="M6" s="21">
        <v>0.0</v>
      </c>
      <c r="N6" s="21">
        <v>0.0</v>
      </c>
      <c r="O6" s="21">
        <v>234000.0</v>
      </c>
      <c r="P6" s="21">
        <v>0.0</v>
      </c>
      <c r="Q6" s="21">
        <v>0.0</v>
      </c>
      <c r="R6" s="21">
        <f t="shared" si="5"/>
        <v>234000</v>
      </c>
      <c r="S6" s="23">
        <f t="shared" si="6"/>
        <v>583323</v>
      </c>
      <c r="T6" s="23">
        <f t="shared" si="7"/>
        <v>78791</v>
      </c>
      <c r="U6" s="20">
        <f t="shared" si="8"/>
        <v>1.156166507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4.329529382367538</v>
      </c>
      <c r="E7" s="14">
        <f t="shared" si="1"/>
        <v>0</v>
      </c>
      <c r="F7" s="15">
        <v>0.0</v>
      </c>
      <c r="G7" s="15">
        <v>0.0</v>
      </c>
      <c r="H7" s="15">
        <v>0.0</v>
      </c>
      <c r="I7" s="17">
        <f t="shared" si="2"/>
        <v>0</v>
      </c>
      <c r="J7" s="18">
        <f t="shared" si="3"/>
        <v>0</v>
      </c>
      <c r="K7" s="19">
        <f t="shared" si="9"/>
        <v>0</v>
      </c>
      <c r="L7" s="20" t="str">
        <f t="shared" si="4"/>
        <v>#DIV/0!</v>
      </c>
      <c r="M7" s="21">
        <v>0.0</v>
      </c>
      <c r="N7" s="21">
        <v>0.0</v>
      </c>
      <c r="O7" s="21">
        <v>0.0</v>
      </c>
      <c r="P7" s="21">
        <v>0.0</v>
      </c>
      <c r="Q7" s="21">
        <v>0.0</v>
      </c>
      <c r="R7" s="21">
        <f t="shared" si="5"/>
        <v>0</v>
      </c>
      <c r="S7" s="23">
        <f t="shared" si="6"/>
        <v>0</v>
      </c>
      <c r="T7" s="23">
        <f t="shared" si="7"/>
        <v>0</v>
      </c>
      <c r="U7" s="20" t="str">
        <f t="shared" si="8"/>
        <v>#DIV/0!</v>
      </c>
    </row>
    <row r="8" ht="14.25" customHeight="1">
      <c r="A8" s="11" t="s">
        <v>36</v>
      </c>
      <c r="B8" s="11" t="s">
        <v>37</v>
      </c>
      <c r="C8" s="12">
        <v>454700.0</v>
      </c>
      <c r="D8" s="13">
        <v>1.1430280588381259</v>
      </c>
      <c r="E8" s="14">
        <f t="shared" si="1"/>
        <v>519734.8584</v>
      </c>
      <c r="F8" s="15">
        <v>0.0</v>
      </c>
      <c r="G8" s="16">
        <v>455578.0</v>
      </c>
      <c r="H8" s="16">
        <v>0.0</v>
      </c>
      <c r="I8" s="17">
        <f t="shared" si="2"/>
        <v>0</v>
      </c>
      <c r="J8" s="18">
        <f t="shared" si="3"/>
        <v>-878</v>
      </c>
      <c r="K8" s="19">
        <f t="shared" si="9"/>
        <v>520738.437</v>
      </c>
      <c r="L8" s="20">
        <f t="shared" si="4"/>
        <v>1.001930943</v>
      </c>
      <c r="M8" s="21">
        <v>0.0</v>
      </c>
      <c r="N8" s="21">
        <v>0.0</v>
      </c>
      <c r="O8" s="21">
        <v>0.0</v>
      </c>
      <c r="P8" s="21">
        <v>252000.0</v>
      </c>
      <c r="Q8" s="21">
        <v>0.0</v>
      </c>
      <c r="R8" s="21">
        <f t="shared" si="5"/>
        <v>252000</v>
      </c>
      <c r="S8" s="23">
        <f t="shared" si="6"/>
        <v>707578</v>
      </c>
      <c r="T8" s="23">
        <f t="shared" si="7"/>
        <v>252878</v>
      </c>
      <c r="U8" s="20">
        <f t="shared" si="8"/>
        <v>1.556142512</v>
      </c>
    </row>
    <row r="9" ht="14.25" customHeight="1">
      <c r="A9" s="11" t="s">
        <v>38</v>
      </c>
      <c r="B9" s="11" t="s">
        <v>39</v>
      </c>
      <c r="C9" s="12">
        <v>345470.0</v>
      </c>
      <c r="D9" s="13">
        <v>0.6342280588381257</v>
      </c>
      <c r="E9" s="14">
        <f t="shared" si="1"/>
        <v>219106.7675</v>
      </c>
      <c r="F9" s="15">
        <v>0.0</v>
      </c>
      <c r="G9" s="16">
        <v>83481.0</v>
      </c>
      <c r="H9" s="15">
        <v>0.0</v>
      </c>
      <c r="I9" s="17">
        <f t="shared" si="2"/>
        <v>0</v>
      </c>
      <c r="J9" s="18">
        <f t="shared" si="3"/>
        <v>261989</v>
      </c>
      <c r="K9" s="19">
        <f t="shared" si="9"/>
        <v>52945.99258</v>
      </c>
      <c r="L9" s="20">
        <f t="shared" si="4"/>
        <v>0.2416447159</v>
      </c>
      <c r="M9" s="21">
        <v>0.0</v>
      </c>
      <c r="N9" s="21">
        <v>0.0</v>
      </c>
      <c r="O9" s="21">
        <v>176000.0</v>
      </c>
      <c r="P9" s="22">
        <v>176000.0</v>
      </c>
      <c r="Q9" s="22">
        <v>176000.0</v>
      </c>
      <c r="R9" s="21">
        <f t="shared" si="5"/>
        <v>528000</v>
      </c>
      <c r="S9" s="23">
        <f t="shared" si="6"/>
        <v>611481</v>
      </c>
      <c r="T9" s="23">
        <f t="shared" si="7"/>
        <v>266011</v>
      </c>
      <c r="U9" s="20">
        <f t="shared" si="8"/>
        <v>1.769997395</v>
      </c>
    </row>
    <row r="10" ht="14.25" customHeight="1">
      <c r="A10" s="11" t="s">
        <v>40</v>
      </c>
      <c r="B10" s="11" t="s">
        <v>41</v>
      </c>
      <c r="C10" s="12">
        <v>0.0</v>
      </c>
      <c r="D10" s="25">
        <v>0.8935280588381259</v>
      </c>
      <c r="E10" s="12">
        <f t="shared" si="1"/>
        <v>0</v>
      </c>
      <c r="F10" s="16">
        <v>0.0</v>
      </c>
      <c r="G10" s="15">
        <v>0.0</v>
      </c>
      <c r="H10" s="16">
        <v>0.0</v>
      </c>
      <c r="I10" s="17">
        <f t="shared" si="2"/>
        <v>0</v>
      </c>
      <c r="J10" s="18">
        <f t="shared" si="3"/>
        <v>0</v>
      </c>
      <c r="K10" s="19">
        <f t="shared" si="9"/>
        <v>0</v>
      </c>
      <c r="L10" s="20" t="str">
        <f t="shared" si="4"/>
        <v>#DIV/0!</v>
      </c>
      <c r="M10" s="21">
        <v>0.0</v>
      </c>
      <c r="N10" s="21">
        <v>0.0</v>
      </c>
      <c r="O10" s="21">
        <v>0.0</v>
      </c>
      <c r="P10" s="21">
        <v>132000.0</v>
      </c>
      <c r="Q10" s="21">
        <v>0.0</v>
      </c>
      <c r="R10" s="21">
        <f t="shared" si="5"/>
        <v>132000</v>
      </c>
      <c r="S10" s="23">
        <f t="shared" si="6"/>
        <v>132000</v>
      </c>
      <c r="T10" s="23">
        <f t="shared" si="7"/>
        <v>132000</v>
      </c>
      <c r="U10" s="20" t="str">
        <f t="shared" si="8"/>
        <v>#DIV/0!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v>0.0</v>
      </c>
      <c r="I11" s="17">
        <f t="shared" si="2"/>
        <v>0</v>
      </c>
      <c r="J11" s="18">
        <f t="shared" si="3"/>
        <v>0</v>
      </c>
      <c r="K11" s="19">
        <f t="shared" si="9"/>
        <v>0</v>
      </c>
      <c r="L11" s="20" t="str">
        <f t="shared" si="4"/>
        <v>#DIV/0!</v>
      </c>
      <c r="M11" s="21">
        <v>0.0</v>
      </c>
      <c r="N11" s="21">
        <v>0.0</v>
      </c>
      <c r="O11" s="21">
        <v>0.0</v>
      </c>
      <c r="P11" s="21">
        <v>0.0</v>
      </c>
      <c r="Q11" s="21">
        <v>0.0</v>
      </c>
      <c r="R11" s="21">
        <f t="shared" si="5"/>
        <v>0</v>
      </c>
      <c r="S11" s="23">
        <f t="shared" si="6"/>
        <v>0</v>
      </c>
      <c r="T11" s="23">
        <f t="shared" si="7"/>
        <v>0</v>
      </c>
      <c r="U11" s="20" t="str">
        <f t="shared" si="8"/>
        <v>#DIV/0!</v>
      </c>
    </row>
    <row r="12" ht="14.25" customHeight="1">
      <c r="A12" s="11" t="s">
        <v>44</v>
      </c>
      <c r="B12" s="11" t="s">
        <v>45</v>
      </c>
      <c r="C12" s="12">
        <v>0.0</v>
      </c>
      <c r="D12" s="13">
        <v>4.680539147073421</v>
      </c>
      <c r="E12" s="14">
        <f t="shared" si="1"/>
        <v>0</v>
      </c>
      <c r="F12" s="15">
        <v>0.0</v>
      </c>
      <c r="G12" s="15">
        <v>0.0</v>
      </c>
      <c r="H12" s="15">
        <v>0.0</v>
      </c>
      <c r="I12" s="17">
        <f t="shared" si="2"/>
        <v>0</v>
      </c>
      <c r="J12" s="18">
        <f t="shared" si="3"/>
        <v>0</v>
      </c>
      <c r="K12" s="19">
        <f t="shared" si="9"/>
        <v>0</v>
      </c>
      <c r="L12" s="20" t="str">
        <f t="shared" si="4"/>
        <v>#DIV/0!</v>
      </c>
      <c r="M12" s="21">
        <v>0.0</v>
      </c>
      <c r="N12" s="21">
        <v>0.0</v>
      </c>
      <c r="O12" s="21">
        <v>0.0</v>
      </c>
      <c r="P12" s="21">
        <v>0.0</v>
      </c>
      <c r="Q12" s="21">
        <v>0.0</v>
      </c>
      <c r="R12" s="21">
        <f t="shared" si="5"/>
        <v>0</v>
      </c>
      <c r="S12" s="23">
        <f t="shared" si="6"/>
        <v>0</v>
      </c>
      <c r="T12" s="23">
        <f t="shared" si="7"/>
        <v>0</v>
      </c>
      <c r="U12" s="20" t="str">
        <f t="shared" si="8"/>
        <v>#DIV/0!</v>
      </c>
    </row>
    <row r="13" ht="14.25" customHeight="1">
      <c r="A13" s="26">
        <v>6.0000000032802E13</v>
      </c>
      <c r="B13" s="11" t="s">
        <v>46</v>
      </c>
      <c r="C13" s="12">
        <v>0.0</v>
      </c>
      <c r="D13" s="13">
        <v>9.26</v>
      </c>
      <c r="E13" s="14">
        <f t="shared" si="1"/>
        <v>0</v>
      </c>
      <c r="F13" s="15">
        <v>0.0</v>
      </c>
      <c r="G13" s="15">
        <v>0.0</v>
      </c>
      <c r="H13" s="15">
        <v>0.0</v>
      </c>
      <c r="I13" s="17">
        <f t="shared" si="2"/>
        <v>0</v>
      </c>
      <c r="J13" s="18">
        <f t="shared" si="3"/>
        <v>0</v>
      </c>
      <c r="K13" s="19">
        <f t="shared" si="9"/>
        <v>0</v>
      </c>
      <c r="L13" s="20" t="str">
        <f t="shared" si="4"/>
        <v>#DIV/0!</v>
      </c>
      <c r="M13" s="21">
        <v>0.0</v>
      </c>
      <c r="N13" s="21">
        <v>0.0</v>
      </c>
      <c r="O13" s="21">
        <v>0.0</v>
      </c>
      <c r="P13" s="21">
        <v>0.0</v>
      </c>
      <c r="Q13" s="21">
        <v>0.0</v>
      </c>
      <c r="R13" s="21">
        <f t="shared" si="5"/>
        <v>0</v>
      </c>
      <c r="S13" s="23">
        <f t="shared" si="6"/>
        <v>0</v>
      </c>
      <c r="T13" s="23">
        <f t="shared" si="7"/>
        <v>0</v>
      </c>
      <c r="U13" s="20" t="str">
        <f t="shared" si="8"/>
        <v>#DIV/0!</v>
      </c>
    </row>
    <row r="14" ht="14.25" customHeight="1">
      <c r="A14" s="11" t="s">
        <v>47</v>
      </c>
      <c r="B14" s="11" t="s">
        <v>48</v>
      </c>
      <c r="C14" s="12">
        <v>0.0</v>
      </c>
      <c r="D14" s="13">
        <v>8.938878205896948</v>
      </c>
      <c r="E14" s="14">
        <f t="shared" si="1"/>
        <v>0</v>
      </c>
      <c r="F14" s="15">
        <v>0.0</v>
      </c>
      <c r="G14" s="15">
        <v>0.0</v>
      </c>
      <c r="H14" s="15">
        <v>0.0</v>
      </c>
      <c r="I14" s="17">
        <f t="shared" si="2"/>
        <v>0</v>
      </c>
      <c r="J14" s="18">
        <f t="shared" si="3"/>
        <v>0</v>
      </c>
      <c r="K14" s="19">
        <f t="shared" si="9"/>
        <v>0</v>
      </c>
      <c r="L14" s="20" t="str">
        <f t="shared" si="4"/>
        <v>#DIV/0!</v>
      </c>
      <c r="M14" s="21">
        <v>0.0</v>
      </c>
      <c r="N14" s="21">
        <v>0.0</v>
      </c>
      <c r="O14" s="21">
        <v>0.0</v>
      </c>
      <c r="P14" s="21">
        <v>0.0</v>
      </c>
      <c r="Q14" s="21">
        <v>0.0</v>
      </c>
      <c r="R14" s="21">
        <f t="shared" si="5"/>
        <v>0</v>
      </c>
      <c r="S14" s="23">
        <f t="shared" si="6"/>
        <v>0</v>
      </c>
      <c r="T14" s="23">
        <f t="shared" si="7"/>
        <v>0</v>
      </c>
      <c r="U14" s="20" t="str">
        <f t="shared" si="8"/>
        <v>#DIV/0!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6.79568577055403</v>
      </c>
      <c r="E15" s="14">
        <f t="shared" si="1"/>
        <v>0</v>
      </c>
      <c r="F15" s="15">
        <v>0.0</v>
      </c>
      <c r="G15" s="29">
        <v>0.0</v>
      </c>
      <c r="H15" s="15">
        <v>0.0</v>
      </c>
      <c r="I15" s="17">
        <f t="shared" si="2"/>
        <v>0</v>
      </c>
      <c r="J15" s="18">
        <f t="shared" si="3"/>
        <v>0</v>
      </c>
      <c r="K15" s="19">
        <f t="shared" si="9"/>
        <v>0</v>
      </c>
      <c r="L15" s="20" t="str">
        <f t="shared" si="4"/>
        <v>#DIV/0!</v>
      </c>
      <c r="M15" s="21">
        <v>0.0</v>
      </c>
      <c r="N15" s="21">
        <v>0.0</v>
      </c>
      <c r="O15" s="21">
        <v>0.0</v>
      </c>
      <c r="P15" s="21">
        <v>0.0</v>
      </c>
      <c r="Q15" s="21">
        <v>0.0</v>
      </c>
      <c r="R15" s="21">
        <f t="shared" si="5"/>
        <v>0</v>
      </c>
      <c r="S15" s="23">
        <f t="shared" si="6"/>
        <v>0</v>
      </c>
      <c r="T15" s="23">
        <f t="shared" si="7"/>
        <v>0</v>
      </c>
      <c r="U15" s="20" t="str">
        <f t="shared" si="8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10.033574703112851</v>
      </c>
      <c r="E16" s="14">
        <f t="shared" si="1"/>
        <v>0</v>
      </c>
      <c r="F16" s="15">
        <v>0.0</v>
      </c>
      <c r="G16" s="29">
        <v>0.0</v>
      </c>
      <c r="H16" s="15">
        <v>0.0</v>
      </c>
      <c r="I16" s="17">
        <f t="shared" si="2"/>
        <v>0</v>
      </c>
      <c r="J16" s="18">
        <f t="shared" si="3"/>
        <v>0</v>
      </c>
      <c r="K16" s="19">
        <f t="shared" si="9"/>
        <v>0</v>
      </c>
      <c r="L16" s="20" t="str">
        <f t="shared" si="4"/>
        <v>#DIV/0!</v>
      </c>
      <c r="M16" s="21">
        <v>0.0</v>
      </c>
      <c r="N16" s="21">
        <v>0.0</v>
      </c>
      <c r="O16" s="21">
        <v>0.0</v>
      </c>
      <c r="P16" s="21">
        <v>0.0</v>
      </c>
      <c r="Q16" s="21">
        <v>0.0</v>
      </c>
      <c r="R16" s="21">
        <f t="shared" si="5"/>
        <v>0</v>
      </c>
      <c r="S16" s="23">
        <f t="shared" si="6"/>
        <v>0</v>
      </c>
      <c r="T16" s="23">
        <f t="shared" si="7"/>
        <v>0</v>
      </c>
      <c r="U16" s="20" t="str">
        <f t="shared" si="8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12.061373764720482</v>
      </c>
      <c r="E17" s="14">
        <f t="shared" si="1"/>
        <v>0</v>
      </c>
      <c r="F17" s="15">
        <v>0.0</v>
      </c>
      <c r="G17" s="29">
        <v>0.0</v>
      </c>
      <c r="H17" s="15">
        <v>0.0</v>
      </c>
      <c r="I17" s="17">
        <f t="shared" si="2"/>
        <v>0</v>
      </c>
      <c r="J17" s="18">
        <f t="shared" si="3"/>
        <v>0</v>
      </c>
      <c r="K17" s="19">
        <f t="shared" si="9"/>
        <v>0</v>
      </c>
      <c r="L17" s="20" t="str">
        <f t="shared" si="4"/>
        <v>#DIV/0!</v>
      </c>
      <c r="M17" s="21">
        <v>0.0</v>
      </c>
      <c r="N17" s="21">
        <v>0.0</v>
      </c>
      <c r="O17" s="21">
        <v>0.0</v>
      </c>
      <c r="P17" s="21">
        <v>0.0</v>
      </c>
      <c r="Q17" s="21">
        <v>0.0</v>
      </c>
      <c r="R17" s="21">
        <f t="shared" si="5"/>
        <v>0</v>
      </c>
      <c r="S17" s="23">
        <f t="shared" si="6"/>
        <v>0</v>
      </c>
      <c r="T17" s="23">
        <f t="shared" si="7"/>
        <v>0</v>
      </c>
      <c r="U17" s="20" t="str">
        <f t="shared" si="8"/>
        <v>#DIV/0!</v>
      </c>
    </row>
    <row r="18" ht="14.25" customHeight="1">
      <c r="A18" s="11" t="s">
        <v>55</v>
      </c>
      <c r="B18" s="11" t="s">
        <v>56</v>
      </c>
      <c r="C18" s="12">
        <v>400000.0</v>
      </c>
      <c r="D18" s="25">
        <v>1.302934352955773</v>
      </c>
      <c r="E18" s="12">
        <f t="shared" si="1"/>
        <v>521173.7412</v>
      </c>
      <c r="F18" s="15">
        <v>492543.0</v>
      </c>
      <c r="G18" s="15">
        <v>0.0</v>
      </c>
      <c r="H18" s="15">
        <v>400000.0</v>
      </c>
      <c r="I18" s="17">
        <f t="shared" si="2"/>
        <v>892543</v>
      </c>
      <c r="J18" s="18">
        <f t="shared" si="3"/>
        <v>400000</v>
      </c>
      <c r="K18" s="19">
        <f t="shared" si="9"/>
        <v>0</v>
      </c>
      <c r="L18" s="20">
        <f t="shared" si="4"/>
        <v>0</v>
      </c>
      <c r="M18" s="21">
        <v>0.0</v>
      </c>
      <c r="N18" s="21">
        <v>0.0</v>
      </c>
      <c r="O18" s="21">
        <v>0.0</v>
      </c>
      <c r="P18" s="21">
        <v>0.0</v>
      </c>
      <c r="Q18" s="21">
        <v>0.0</v>
      </c>
      <c r="R18" s="21">
        <f t="shared" si="5"/>
        <v>0</v>
      </c>
      <c r="S18" s="23">
        <f t="shared" si="6"/>
        <v>892543</v>
      </c>
      <c r="T18" s="23">
        <f t="shared" si="7"/>
        <v>492543</v>
      </c>
      <c r="U18" s="20">
        <f t="shared" si="8"/>
        <v>2.2313575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v>0.0</v>
      </c>
      <c r="I19" s="17">
        <f t="shared" si="2"/>
        <v>0</v>
      </c>
      <c r="J19" s="18">
        <f t="shared" si="3"/>
        <v>0</v>
      </c>
      <c r="K19" s="19">
        <f t="shared" si="9"/>
        <v>0</v>
      </c>
      <c r="L19" s="20" t="str">
        <f t="shared" si="4"/>
        <v>#DIV/0!</v>
      </c>
      <c r="M19" s="21">
        <v>0.0</v>
      </c>
      <c r="N19" s="21">
        <v>0.0</v>
      </c>
      <c r="O19" s="21">
        <v>0.0</v>
      </c>
      <c r="P19" s="21">
        <v>0.0</v>
      </c>
      <c r="Q19" s="21">
        <v>0.0</v>
      </c>
      <c r="R19" s="21">
        <f t="shared" si="5"/>
        <v>0</v>
      </c>
      <c r="S19" s="23">
        <f t="shared" si="6"/>
        <v>0</v>
      </c>
      <c r="T19" s="23">
        <f t="shared" si="7"/>
        <v>0</v>
      </c>
      <c r="U19" s="20" t="str">
        <f t="shared" si="8"/>
        <v>#DIV/0!</v>
      </c>
    </row>
    <row r="20" ht="14.25" customHeight="1">
      <c r="A20" s="30" t="s">
        <v>59</v>
      </c>
      <c r="B20" s="30"/>
      <c r="C20" s="31">
        <f>SUM(C3:C19)</f>
        <v>2271088</v>
      </c>
      <c r="D20" s="32"/>
      <c r="E20" s="33">
        <f t="shared" ref="E20:K20" si="10">SUM(E3:E19)</f>
        <v>3700722.403</v>
      </c>
      <c r="F20" s="34">
        <f t="shared" si="10"/>
        <v>492543</v>
      </c>
      <c r="G20" s="34">
        <f t="shared" si="10"/>
        <v>1288359</v>
      </c>
      <c r="H20" s="34">
        <f t="shared" si="10"/>
        <v>400000</v>
      </c>
      <c r="I20" s="35">
        <f t="shared" si="10"/>
        <v>892543</v>
      </c>
      <c r="J20" s="36">
        <f t="shared" si="10"/>
        <v>982729</v>
      </c>
      <c r="K20" s="36">
        <f t="shared" si="10"/>
        <v>2196323.812</v>
      </c>
      <c r="L20" s="20">
        <f t="shared" si="4"/>
        <v>0.5934851557</v>
      </c>
      <c r="M20" s="21">
        <v>0.0</v>
      </c>
      <c r="N20" s="21">
        <v>0.0</v>
      </c>
      <c r="O20" s="21">
        <v>0.0</v>
      </c>
      <c r="P20" s="21">
        <v>0.0</v>
      </c>
      <c r="Q20" s="21">
        <v>0.0</v>
      </c>
      <c r="R20" s="21">
        <f t="shared" si="5"/>
        <v>0</v>
      </c>
      <c r="S20" s="23">
        <f t="shared" si="6"/>
        <v>2180902</v>
      </c>
      <c r="T20" s="37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L3:L20 U3:U19">
    <cfRule type="cellIs" dxfId="0" priority="1" operator="between">
      <formula>0.8</formula>
      <formula>1</formula>
    </cfRule>
  </conditionalFormatting>
  <conditionalFormatting sqref="L3:L20 U3:U19">
    <cfRule type="cellIs" dxfId="1" priority="2" operator="lessThan">
      <formula>0.8</formula>
    </cfRule>
  </conditionalFormatting>
  <conditionalFormatting sqref="L3:L20 U3:U19">
    <cfRule type="cellIs" dxfId="2" priority="3" operator="greaterThan">
      <formula>1</formula>
    </cfRule>
  </conditionalFormatting>
  <conditionalFormatting sqref="L13">
    <cfRule type="cellIs" dxfId="0" priority="4" operator="between">
      <formula>0.8</formula>
      <formula>1</formula>
    </cfRule>
  </conditionalFormatting>
  <conditionalFormatting sqref="L13">
    <cfRule type="cellIs" dxfId="1" priority="5" operator="lessThan">
      <formula>0.8</formula>
    </cfRule>
  </conditionalFormatting>
  <conditionalFormatting sqref="L13">
    <cfRule type="cellIs" dxfId="2" priority="6" operator="greaterThan">
      <formula>1</formula>
    </cfRule>
  </conditionalFormatting>
  <conditionalFormatting sqref="U13">
    <cfRule type="cellIs" dxfId="0" priority="7" operator="between">
      <formula>0.8</formula>
      <formula>1</formula>
    </cfRule>
  </conditionalFormatting>
  <conditionalFormatting sqref="U13">
    <cfRule type="cellIs" dxfId="1" priority="8" operator="lessThan">
      <formula>0.8</formula>
    </cfRule>
  </conditionalFormatting>
  <conditionalFormatting sqref="U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29"/>
    <col customWidth="1" min="11" max="11" width="18.43"/>
    <col customWidth="1" min="12" max="14" width="16.71"/>
    <col customWidth="1" min="15" max="15" width="18.0"/>
    <col customWidth="1" min="16" max="20" width="12.43"/>
    <col customWidth="1" min="21" max="21" width="14.71"/>
    <col customWidth="1" min="22" max="22" width="11.43"/>
    <col customWidth="1" min="23" max="23" width="12.43"/>
    <col customWidth="1" min="24" max="26" width="10.71"/>
  </cols>
  <sheetData>
    <row r="1" ht="14.25" customHeight="1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ht="14.25" customHeight="1">
      <c r="A2" s="4" t="s">
        <v>5</v>
      </c>
      <c r="B2" s="4" t="s">
        <v>6</v>
      </c>
      <c r="C2" s="5" t="s">
        <v>110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118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112</v>
      </c>
      <c r="Q2" s="8" t="s">
        <v>113</v>
      </c>
      <c r="R2" s="8" t="s">
        <v>114</v>
      </c>
      <c r="S2" s="9" t="s">
        <v>115</v>
      </c>
      <c r="T2" s="8">
        <v>30.0</v>
      </c>
      <c r="U2" s="5" t="s">
        <v>22</v>
      </c>
      <c r="V2" s="5" t="s">
        <v>23</v>
      </c>
      <c r="W2" s="5" t="s">
        <v>24</v>
      </c>
      <c r="X2" s="10" t="s">
        <v>25</v>
      </c>
    </row>
    <row r="3" ht="14.25" customHeight="1">
      <c r="A3" s="11" t="s">
        <v>26</v>
      </c>
      <c r="B3" s="11" t="s">
        <v>27</v>
      </c>
      <c r="C3" s="12">
        <v>443016.0</v>
      </c>
      <c r="D3" s="13">
        <v>2.892378058838126</v>
      </c>
      <c r="E3" s="14">
        <f t="shared" ref="E3:E19" si="1">C3*D3</f>
        <v>1281369.758</v>
      </c>
      <c r="F3" s="15">
        <v>37196.0</v>
      </c>
      <c r="G3" s="15">
        <v>0.0</v>
      </c>
      <c r="H3" s="15">
        <f t="shared" ref="H3:H10" si="2">F3+G3</f>
        <v>37196</v>
      </c>
      <c r="I3" s="16">
        <v>10390.0</v>
      </c>
      <c r="J3" s="15">
        <v>0.0</v>
      </c>
      <c r="K3" s="17">
        <f t="shared" ref="K3:K19" si="3">H3+J3</f>
        <v>37196</v>
      </c>
      <c r="L3" s="18">
        <f t="shared" ref="L3:L19" si="4">C3-I3</f>
        <v>432626</v>
      </c>
      <c r="M3" s="18">
        <f t="shared" ref="M3:M19" si="5">D3*L3</f>
        <v>1251317.95</v>
      </c>
      <c r="N3" s="19">
        <f>+I3*D3</f>
        <v>30051.80803</v>
      </c>
      <c r="O3" s="20">
        <f t="shared" ref="O3:O20" si="6">N3/E3</f>
        <v>0.02345287755</v>
      </c>
      <c r="P3" s="21">
        <v>37000.0</v>
      </c>
      <c r="Q3" s="21">
        <v>92000.0</v>
      </c>
      <c r="R3" s="21">
        <v>0.0</v>
      </c>
      <c r="S3" s="21">
        <v>111000.0</v>
      </c>
      <c r="T3" s="52">
        <v>0.0</v>
      </c>
      <c r="U3" s="21">
        <f t="shared" ref="U3:U20" si="7">P3+Q3+R3+S3+T3</f>
        <v>240000</v>
      </c>
      <c r="V3" s="23">
        <f t="shared" ref="V3:V20" si="8">I3+K3+U3</f>
        <v>287586</v>
      </c>
      <c r="W3" s="23">
        <f t="shared" ref="W3:W19" si="9">V3-C3</f>
        <v>-155430</v>
      </c>
      <c r="X3" s="20">
        <f t="shared" ref="X3:X19" si="10">V3/C3</f>
        <v>0.6491548838</v>
      </c>
    </row>
    <row r="4" ht="14.25" customHeight="1">
      <c r="A4" s="11" t="s">
        <v>28</v>
      </c>
      <c r="B4" s="11" t="s">
        <v>29</v>
      </c>
      <c r="C4" s="12">
        <v>110754.0</v>
      </c>
      <c r="D4" s="13">
        <v>1.56</v>
      </c>
      <c r="E4" s="14">
        <f t="shared" si="1"/>
        <v>172776.24</v>
      </c>
      <c r="F4" s="15">
        <v>0.0</v>
      </c>
      <c r="G4" s="15">
        <v>0.0</v>
      </c>
      <c r="H4" s="15">
        <f t="shared" si="2"/>
        <v>0</v>
      </c>
      <c r="I4" s="15">
        <v>0.0</v>
      </c>
      <c r="J4" s="15">
        <v>0.0</v>
      </c>
      <c r="K4" s="17">
        <f t="shared" si="3"/>
        <v>0</v>
      </c>
      <c r="L4" s="18">
        <f t="shared" si="4"/>
        <v>110754</v>
      </c>
      <c r="M4" s="18">
        <f t="shared" si="5"/>
        <v>172776.24</v>
      </c>
      <c r="N4" s="19">
        <f>D4*I4</f>
        <v>0</v>
      </c>
      <c r="O4" s="20">
        <f t="shared" si="6"/>
        <v>0</v>
      </c>
      <c r="P4" s="21">
        <v>0.0</v>
      </c>
      <c r="Q4" s="21">
        <v>0.0</v>
      </c>
      <c r="R4" s="21">
        <v>148000.0</v>
      </c>
      <c r="S4" s="21">
        <v>0.0</v>
      </c>
      <c r="T4" s="52">
        <v>0.0</v>
      </c>
      <c r="U4" s="21">
        <f t="shared" si="7"/>
        <v>148000</v>
      </c>
      <c r="V4" s="23">
        <f t="shared" si="8"/>
        <v>148000</v>
      </c>
      <c r="W4" s="23">
        <f t="shared" si="9"/>
        <v>37246</v>
      </c>
      <c r="X4" s="20">
        <f t="shared" si="10"/>
        <v>1.336294852</v>
      </c>
    </row>
    <row r="5" ht="14.25" customHeight="1">
      <c r="A5" s="11" t="s">
        <v>30</v>
      </c>
      <c r="B5" s="11" t="s">
        <v>31</v>
      </c>
      <c r="C5" s="12">
        <v>73319.0</v>
      </c>
      <c r="D5" s="13">
        <v>1.06</v>
      </c>
      <c r="E5" s="14">
        <f t="shared" si="1"/>
        <v>77718.14</v>
      </c>
      <c r="F5" s="15">
        <v>0.0</v>
      </c>
      <c r="G5" s="15">
        <v>0.0</v>
      </c>
      <c r="H5" s="15">
        <f t="shared" si="2"/>
        <v>0</v>
      </c>
      <c r="I5" s="15">
        <v>73319.0</v>
      </c>
      <c r="J5" s="15">
        <v>0.0</v>
      </c>
      <c r="K5" s="17">
        <f t="shared" si="3"/>
        <v>0</v>
      </c>
      <c r="L5" s="18">
        <f t="shared" si="4"/>
        <v>0</v>
      </c>
      <c r="M5" s="18">
        <f t="shared" si="5"/>
        <v>0</v>
      </c>
      <c r="N5" s="19">
        <f t="shared" ref="N5:N19" si="11">+I5*D5</f>
        <v>77718.14</v>
      </c>
      <c r="O5" s="20">
        <f t="shared" si="6"/>
        <v>1</v>
      </c>
      <c r="P5" s="21">
        <v>0.0</v>
      </c>
      <c r="Q5" s="21">
        <v>0.0</v>
      </c>
      <c r="R5" s="21">
        <v>0.0</v>
      </c>
      <c r="S5" s="21">
        <v>0.0</v>
      </c>
      <c r="T5" s="52">
        <v>0.0</v>
      </c>
      <c r="U5" s="21">
        <f t="shared" si="7"/>
        <v>0</v>
      </c>
      <c r="V5" s="23">
        <f t="shared" si="8"/>
        <v>73319</v>
      </c>
      <c r="W5" s="23">
        <f t="shared" si="9"/>
        <v>0</v>
      </c>
      <c r="X5" s="20">
        <f t="shared" si="10"/>
        <v>1</v>
      </c>
    </row>
    <row r="6" ht="14.25" customHeight="1">
      <c r="A6" s="11" t="s">
        <v>32</v>
      </c>
      <c r="B6" s="11" t="s">
        <v>33</v>
      </c>
      <c r="C6" s="12">
        <v>310400.0</v>
      </c>
      <c r="D6" s="13">
        <v>2.1696780588381257</v>
      </c>
      <c r="E6" s="12">
        <f t="shared" si="1"/>
        <v>673468.0695</v>
      </c>
      <c r="F6" s="15">
        <v>0.0</v>
      </c>
      <c r="G6" s="15">
        <v>0.0</v>
      </c>
      <c r="H6" s="15">
        <f t="shared" si="2"/>
        <v>0</v>
      </c>
      <c r="I6" s="15">
        <v>0.0</v>
      </c>
      <c r="J6" s="15">
        <v>0.0</v>
      </c>
      <c r="K6" s="17">
        <f t="shared" si="3"/>
        <v>0</v>
      </c>
      <c r="L6" s="18">
        <f t="shared" si="4"/>
        <v>310400</v>
      </c>
      <c r="M6" s="18">
        <f t="shared" si="5"/>
        <v>673468.0695</v>
      </c>
      <c r="N6" s="19">
        <f t="shared" si="11"/>
        <v>0</v>
      </c>
      <c r="O6" s="20">
        <f t="shared" si="6"/>
        <v>0</v>
      </c>
      <c r="P6" s="21">
        <v>0.0</v>
      </c>
      <c r="Q6" s="21">
        <v>0.0</v>
      </c>
      <c r="R6" s="21">
        <v>0.0</v>
      </c>
      <c r="S6" s="21">
        <v>0.0</v>
      </c>
      <c r="T6" s="24">
        <v>0.0</v>
      </c>
      <c r="U6" s="21">
        <f t="shared" si="7"/>
        <v>0</v>
      </c>
      <c r="V6" s="23">
        <f t="shared" si="8"/>
        <v>0</v>
      </c>
      <c r="W6" s="23">
        <f t="shared" si="9"/>
        <v>-310400</v>
      </c>
      <c r="X6" s="20">
        <f t="shared" si="10"/>
        <v>0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8">
        <f t="shared" si="5"/>
        <v>0</v>
      </c>
      <c r="N7" s="19">
        <f t="shared" si="11"/>
        <v>0</v>
      </c>
      <c r="O7" s="20" t="str">
        <f t="shared" si="6"/>
        <v>#DIV/0!</v>
      </c>
      <c r="P7" s="21">
        <v>0.0</v>
      </c>
      <c r="Q7" s="21">
        <v>0.0</v>
      </c>
      <c r="R7" s="21">
        <v>0.0</v>
      </c>
      <c r="S7" s="21">
        <v>0.0</v>
      </c>
      <c r="T7" s="52">
        <v>0.0</v>
      </c>
      <c r="U7" s="21">
        <f t="shared" si="7"/>
        <v>0</v>
      </c>
      <c r="V7" s="23">
        <f t="shared" si="8"/>
        <v>0</v>
      </c>
      <c r="W7" s="23">
        <f t="shared" si="9"/>
        <v>0</v>
      </c>
      <c r="X7" s="20" t="str">
        <f t="shared" si="10"/>
        <v>#DIV/0!</v>
      </c>
    </row>
    <row r="8" ht="14.25" customHeight="1">
      <c r="A8" s="11" t="s">
        <v>36</v>
      </c>
      <c r="B8" s="11" t="s">
        <v>37</v>
      </c>
      <c r="C8" s="12">
        <v>495301.0</v>
      </c>
      <c r="D8" s="13">
        <v>1.1430280588381259</v>
      </c>
      <c r="E8" s="14">
        <f t="shared" si="1"/>
        <v>566142.9406</v>
      </c>
      <c r="F8" s="15">
        <v>0.0</v>
      </c>
      <c r="G8" s="15">
        <v>0.0</v>
      </c>
      <c r="H8" s="15">
        <f t="shared" si="2"/>
        <v>0</v>
      </c>
      <c r="I8" s="16">
        <v>95075.0</v>
      </c>
      <c r="J8" s="16">
        <v>0.0</v>
      </c>
      <c r="K8" s="17">
        <f t="shared" si="3"/>
        <v>0</v>
      </c>
      <c r="L8" s="18">
        <f t="shared" si="4"/>
        <v>400226</v>
      </c>
      <c r="M8" s="18">
        <f t="shared" si="5"/>
        <v>457469.5479</v>
      </c>
      <c r="N8" s="19">
        <f t="shared" si="11"/>
        <v>108673.3927</v>
      </c>
      <c r="O8" s="20">
        <f t="shared" si="6"/>
        <v>0.1919539835</v>
      </c>
      <c r="P8" s="21">
        <v>126000.0</v>
      </c>
      <c r="Q8" s="21">
        <v>189000.0</v>
      </c>
      <c r="R8" s="21">
        <v>189000.0</v>
      </c>
      <c r="S8" s="21">
        <v>94500.0</v>
      </c>
      <c r="T8" s="52">
        <v>0.0</v>
      </c>
      <c r="U8" s="21">
        <f t="shared" si="7"/>
        <v>598500</v>
      </c>
      <c r="V8" s="23">
        <f t="shared" si="8"/>
        <v>693575</v>
      </c>
      <c r="W8" s="23">
        <f t="shared" si="9"/>
        <v>198274</v>
      </c>
      <c r="X8" s="20">
        <f t="shared" si="10"/>
        <v>1.400310114</v>
      </c>
    </row>
    <row r="9" ht="14.25" customHeight="1">
      <c r="A9" s="11" t="s">
        <v>38</v>
      </c>
      <c r="B9" s="11" t="s">
        <v>39</v>
      </c>
      <c r="C9" s="12">
        <v>349200.0</v>
      </c>
      <c r="D9" s="13">
        <v>0.6342280588381257</v>
      </c>
      <c r="E9" s="14">
        <f t="shared" si="1"/>
        <v>221472.4381</v>
      </c>
      <c r="F9" s="15">
        <v>0.0</v>
      </c>
      <c r="G9" s="15">
        <v>0.0</v>
      </c>
      <c r="H9" s="15">
        <f t="shared" si="2"/>
        <v>0</v>
      </c>
      <c r="I9" s="15">
        <v>14215.0</v>
      </c>
      <c r="J9" s="15">
        <v>332100.0</v>
      </c>
      <c r="K9" s="17">
        <f t="shared" si="3"/>
        <v>332100</v>
      </c>
      <c r="L9" s="18">
        <f t="shared" si="4"/>
        <v>334985</v>
      </c>
      <c r="M9" s="18">
        <f t="shared" si="5"/>
        <v>212456.8863</v>
      </c>
      <c r="N9" s="19">
        <f t="shared" si="11"/>
        <v>9015.551856</v>
      </c>
      <c r="O9" s="20">
        <f t="shared" si="6"/>
        <v>0.04070733104</v>
      </c>
      <c r="P9" s="21">
        <v>0.0</v>
      </c>
      <c r="Q9" s="21">
        <v>0.0</v>
      </c>
      <c r="R9" s="21">
        <v>0.0</v>
      </c>
      <c r="S9" s="21">
        <v>0.0</v>
      </c>
      <c r="T9" s="52">
        <v>0.0</v>
      </c>
      <c r="U9" s="21">
        <f t="shared" si="7"/>
        <v>0</v>
      </c>
      <c r="V9" s="23">
        <f t="shared" si="8"/>
        <v>346315</v>
      </c>
      <c r="W9" s="23">
        <f t="shared" si="9"/>
        <v>-2885</v>
      </c>
      <c r="X9" s="20">
        <f t="shared" si="10"/>
        <v>0.9917382589</v>
      </c>
    </row>
    <row r="10" ht="14.25" customHeight="1">
      <c r="A10" s="11" t="s">
        <v>40</v>
      </c>
      <c r="B10" s="11" t="s">
        <v>41</v>
      </c>
      <c r="C10" s="12">
        <v>654750.0</v>
      </c>
      <c r="D10" s="13">
        <v>0.8935280588381259</v>
      </c>
      <c r="E10" s="12">
        <f t="shared" si="1"/>
        <v>585037.4965</v>
      </c>
      <c r="F10" s="16">
        <v>0.0</v>
      </c>
      <c r="G10" s="16">
        <v>0.0</v>
      </c>
      <c r="H10" s="15">
        <f t="shared" si="2"/>
        <v>0</v>
      </c>
      <c r="I10" s="15">
        <v>0.0</v>
      </c>
      <c r="J10" s="16">
        <v>0.0</v>
      </c>
      <c r="K10" s="17">
        <f t="shared" si="3"/>
        <v>0</v>
      </c>
      <c r="L10" s="18">
        <f t="shared" si="4"/>
        <v>654750</v>
      </c>
      <c r="M10" s="18">
        <f t="shared" si="5"/>
        <v>585037.4965</v>
      </c>
      <c r="N10" s="19">
        <f t="shared" si="11"/>
        <v>0</v>
      </c>
      <c r="O10" s="20">
        <f t="shared" si="6"/>
        <v>0</v>
      </c>
      <c r="P10" s="21">
        <v>264000.0</v>
      </c>
      <c r="Q10" s="21">
        <v>440000.0</v>
      </c>
      <c r="R10" s="21">
        <v>0.0</v>
      </c>
      <c r="S10" s="21">
        <v>440000.0</v>
      </c>
      <c r="T10" s="52">
        <v>0.0</v>
      </c>
      <c r="U10" s="21">
        <f t="shared" si="7"/>
        <v>1144000</v>
      </c>
      <c r="V10" s="23">
        <f t="shared" si="8"/>
        <v>1144000</v>
      </c>
      <c r="W10" s="23">
        <f t="shared" si="9"/>
        <v>489250</v>
      </c>
      <c r="X10" s="20">
        <f t="shared" si="10"/>
        <v>1.747231768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8">
        <f t="shared" si="5"/>
        <v>0</v>
      </c>
      <c r="N11" s="19">
        <f t="shared" si="11"/>
        <v>0</v>
      </c>
      <c r="O11" s="20" t="str">
        <f t="shared" si="6"/>
        <v>#DIV/0!</v>
      </c>
      <c r="P11" s="21">
        <v>0.0</v>
      </c>
      <c r="Q11" s="21">
        <v>0.0</v>
      </c>
      <c r="R11" s="21">
        <v>0.0</v>
      </c>
      <c r="S11" s="21">
        <v>0.0</v>
      </c>
      <c r="T11" s="21">
        <v>0.0</v>
      </c>
      <c r="U11" s="21">
        <f t="shared" si="7"/>
        <v>0</v>
      </c>
      <c r="V11" s="23">
        <f t="shared" si="8"/>
        <v>0</v>
      </c>
      <c r="W11" s="23">
        <f t="shared" si="9"/>
        <v>0</v>
      </c>
      <c r="X11" s="20" t="str">
        <f t="shared" si="10"/>
        <v>#DIV/0!</v>
      </c>
    </row>
    <row r="12" ht="14.25" customHeight="1">
      <c r="A12" s="11" t="s">
        <v>44</v>
      </c>
      <c r="B12" s="11" t="s">
        <v>45</v>
      </c>
      <c r="C12" s="12">
        <v>48000.0</v>
      </c>
      <c r="D12" s="13">
        <v>3.97</v>
      </c>
      <c r="E12" s="14">
        <f t="shared" si="1"/>
        <v>190560</v>
      </c>
      <c r="F12" s="15">
        <v>0.0</v>
      </c>
      <c r="G12" s="15">
        <v>0.0</v>
      </c>
      <c r="H12" s="15">
        <f t="shared" ref="H12:H19" si="12">F12+G12</f>
        <v>0</v>
      </c>
      <c r="I12" s="15">
        <v>0.0</v>
      </c>
      <c r="J12" s="15">
        <v>0.0</v>
      </c>
      <c r="K12" s="17">
        <f t="shared" si="3"/>
        <v>0</v>
      </c>
      <c r="L12" s="18">
        <f t="shared" si="4"/>
        <v>48000</v>
      </c>
      <c r="M12" s="18">
        <f t="shared" si="5"/>
        <v>190560</v>
      </c>
      <c r="N12" s="19">
        <f t="shared" si="11"/>
        <v>0</v>
      </c>
      <c r="O12" s="20">
        <f t="shared" si="6"/>
        <v>0</v>
      </c>
      <c r="P12" s="21">
        <v>0.0</v>
      </c>
      <c r="Q12" s="21">
        <v>42336.0</v>
      </c>
      <c r="R12" s="21">
        <v>0.0</v>
      </c>
      <c r="S12" s="21">
        <v>21000.0</v>
      </c>
      <c r="T12" s="21">
        <v>0.0</v>
      </c>
      <c r="U12" s="21">
        <f t="shared" si="7"/>
        <v>63336</v>
      </c>
      <c r="V12" s="23">
        <f t="shared" si="8"/>
        <v>63336</v>
      </c>
      <c r="W12" s="23">
        <f t="shared" si="9"/>
        <v>15336</v>
      </c>
      <c r="X12" s="20">
        <f t="shared" si="10"/>
        <v>1.3195</v>
      </c>
    </row>
    <row r="13" ht="14.25" customHeight="1">
      <c r="A13" s="26">
        <v>6.0000000032802E13</v>
      </c>
      <c r="B13" s="11" t="s">
        <v>46</v>
      </c>
      <c r="C13" s="12">
        <v>17950.0</v>
      </c>
      <c r="D13" s="13">
        <v>8.34</v>
      </c>
      <c r="E13" s="14">
        <f t="shared" si="1"/>
        <v>149703</v>
      </c>
      <c r="F13" s="15">
        <v>0.0</v>
      </c>
      <c r="G13" s="15">
        <v>11187.0</v>
      </c>
      <c r="H13" s="15">
        <f t="shared" si="12"/>
        <v>11187</v>
      </c>
      <c r="I13" s="15">
        <v>5837.0</v>
      </c>
      <c r="J13" s="15">
        <v>0.0</v>
      </c>
      <c r="K13" s="17">
        <f t="shared" si="3"/>
        <v>11187</v>
      </c>
      <c r="L13" s="18">
        <f t="shared" si="4"/>
        <v>12113</v>
      </c>
      <c r="M13" s="18">
        <f t="shared" si="5"/>
        <v>101022.42</v>
      </c>
      <c r="N13" s="19">
        <f t="shared" si="11"/>
        <v>48680.58</v>
      </c>
      <c r="O13" s="20">
        <f t="shared" si="6"/>
        <v>0.3251810585</v>
      </c>
      <c r="P13" s="21">
        <v>0.0</v>
      </c>
      <c r="Q13" s="21">
        <v>12252.0</v>
      </c>
      <c r="R13" s="21">
        <v>0.0</v>
      </c>
      <c r="S13" s="21">
        <v>0.0</v>
      </c>
      <c r="T13" s="21">
        <v>0.0</v>
      </c>
      <c r="U13" s="21">
        <f t="shared" si="7"/>
        <v>12252</v>
      </c>
      <c r="V13" s="23">
        <f t="shared" si="8"/>
        <v>29276</v>
      </c>
      <c r="W13" s="23">
        <f t="shared" si="9"/>
        <v>11326</v>
      </c>
      <c r="X13" s="20">
        <f t="shared" si="10"/>
        <v>1.63097493</v>
      </c>
    </row>
    <row r="14" ht="14.25" customHeight="1">
      <c r="A14" s="11" t="s">
        <v>47</v>
      </c>
      <c r="B14" s="11" t="s">
        <v>48</v>
      </c>
      <c r="C14" s="12">
        <v>38516.0</v>
      </c>
      <c r="D14" s="13">
        <v>7.3</v>
      </c>
      <c r="E14" s="14">
        <f t="shared" si="1"/>
        <v>281166.8</v>
      </c>
      <c r="F14" s="15">
        <v>38464.0</v>
      </c>
      <c r="G14" s="15">
        <v>0.0</v>
      </c>
      <c r="H14" s="15">
        <f t="shared" si="12"/>
        <v>38464</v>
      </c>
      <c r="I14" s="15">
        <v>0.0</v>
      </c>
      <c r="J14" s="15">
        <v>0.0</v>
      </c>
      <c r="K14" s="17">
        <f t="shared" si="3"/>
        <v>38464</v>
      </c>
      <c r="L14" s="18">
        <f t="shared" si="4"/>
        <v>38516</v>
      </c>
      <c r="M14" s="18">
        <f t="shared" si="5"/>
        <v>281166.8</v>
      </c>
      <c r="N14" s="19">
        <f t="shared" si="11"/>
        <v>0</v>
      </c>
      <c r="O14" s="20">
        <f t="shared" si="6"/>
        <v>0</v>
      </c>
      <c r="P14" s="21">
        <v>0.0</v>
      </c>
      <c r="Q14" s="21">
        <v>0.0</v>
      </c>
      <c r="R14" s="21">
        <v>0.0</v>
      </c>
      <c r="S14" s="21">
        <v>0.0</v>
      </c>
      <c r="T14" s="21">
        <v>0.0</v>
      </c>
      <c r="U14" s="21">
        <f t="shared" si="7"/>
        <v>0</v>
      </c>
      <c r="V14" s="23">
        <f t="shared" si="8"/>
        <v>38464</v>
      </c>
      <c r="W14" s="23">
        <f t="shared" si="9"/>
        <v>-52</v>
      </c>
      <c r="X14" s="20">
        <f t="shared" si="10"/>
        <v>0.9986499117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12"/>
        <v>0</v>
      </c>
      <c r="I15" s="29">
        <v>0.0</v>
      </c>
      <c r="J15" s="15">
        <v>0.0</v>
      </c>
      <c r="K15" s="17">
        <f t="shared" si="3"/>
        <v>0</v>
      </c>
      <c r="L15" s="18">
        <f t="shared" si="4"/>
        <v>0</v>
      </c>
      <c r="M15" s="18">
        <f t="shared" si="5"/>
        <v>0</v>
      </c>
      <c r="N15" s="19">
        <f t="shared" si="11"/>
        <v>0</v>
      </c>
      <c r="O15" s="20" t="str">
        <f t="shared" si="6"/>
        <v>#DIV/0!</v>
      </c>
      <c r="P15" s="21">
        <v>0.0</v>
      </c>
      <c r="Q15" s="21">
        <v>0.0</v>
      </c>
      <c r="R15" s="21">
        <v>0.0</v>
      </c>
      <c r="S15" s="21">
        <v>0.0</v>
      </c>
      <c r="T15" s="21">
        <v>0.0</v>
      </c>
      <c r="U15" s="21">
        <f t="shared" si="7"/>
        <v>0</v>
      </c>
      <c r="V15" s="23">
        <f t="shared" si="8"/>
        <v>0</v>
      </c>
      <c r="W15" s="23">
        <f t="shared" si="9"/>
        <v>0</v>
      </c>
      <c r="X15" s="20" t="str">
        <f t="shared" si="10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12"/>
        <v>0</v>
      </c>
      <c r="I16" s="29">
        <v>0.0</v>
      </c>
      <c r="J16" s="15">
        <v>0.0</v>
      </c>
      <c r="K16" s="17">
        <f t="shared" si="3"/>
        <v>0</v>
      </c>
      <c r="L16" s="18">
        <f t="shared" si="4"/>
        <v>0</v>
      </c>
      <c r="M16" s="18">
        <f t="shared" si="5"/>
        <v>0</v>
      </c>
      <c r="N16" s="19">
        <f t="shared" si="11"/>
        <v>0</v>
      </c>
      <c r="O16" s="20" t="str">
        <f t="shared" si="6"/>
        <v>#DIV/0!</v>
      </c>
      <c r="P16" s="21">
        <v>0.0</v>
      </c>
      <c r="Q16" s="21">
        <v>0.0</v>
      </c>
      <c r="R16" s="21">
        <v>0.0</v>
      </c>
      <c r="S16" s="21">
        <v>0.0</v>
      </c>
      <c r="T16" s="21">
        <v>0.0</v>
      </c>
      <c r="U16" s="21">
        <f t="shared" si="7"/>
        <v>0</v>
      </c>
      <c r="V16" s="23">
        <f t="shared" si="8"/>
        <v>0</v>
      </c>
      <c r="W16" s="23">
        <f t="shared" si="9"/>
        <v>0</v>
      </c>
      <c r="X16" s="20" t="str">
        <f t="shared" si="10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12"/>
        <v>0</v>
      </c>
      <c r="I17" s="29">
        <v>0.0</v>
      </c>
      <c r="J17" s="15">
        <v>0.0</v>
      </c>
      <c r="K17" s="17">
        <f t="shared" si="3"/>
        <v>0</v>
      </c>
      <c r="L17" s="18">
        <f t="shared" si="4"/>
        <v>0</v>
      </c>
      <c r="M17" s="18">
        <f t="shared" si="5"/>
        <v>0</v>
      </c>
      <c r="N17" s="19">
        <f t="shared" si="11"/>
        <v>0</v>
      </c>
      <c r="O17" s="20" t="str">
        <f t="shared" si="6"/>
        <v>#DIV/0!</v>
      </c>
      <c r="P17" s="21">
        <v>0.0</v>
      </c>
      <c r="Q17" s="21">
        <v>0.0</v>
      </c>
      <c r="R17" s="21">
        <v>0.0</v>
      </c>
      <c r="S17" s="21">
        <v>0.0</v>
      </c>
      <c r="T17" s="21">
        <v>0.0</v>
      </c>
      <c r="U17" s="21">
        <f t="shared" si="7"/>
        <v>0</v>
      </c>
      <c r="V17" s="23">
        <f t="shared" si="8"/>
        <v>0</v>
      </c>
      <c r="W17" s="23">
        <f t="shared" si="9"/>
        <v>0</v>
      </c>
      <c r="X17" s="20" t="str">
        <f t="shared" si="10"/>
        <v>#DIV/0!</v>
      </c>
    </row>
    <row r="18" ht="14.25" customHeight="1">
      <c r="A18" s="11" t="s">
        <v>55</v>
      </c>
      <c r="B18" s="11" t="s">
        <v>56</v>
      </c>
      <c r="C18" s="12">
        <v>700000.0</v>
      </c>
      <c r="D18" s="13">
        <v>1.16</v>
      </c>
      <c r="E18" s="12">
        <f t="shared" si="1"/>
        <v>812000</v>
      </c>
      <c r="F18" s="15">
        <v>511162.0</v>
      </c>
      <c r="G18" s="15">
        <v>345587.0</v>
      </c>
      <c r="H18" s="15">
        <f t="shared" si="12"/>
        <v>856749</v>
      </c>
      <c r="I18" s="15">
        <v>96862.0</v>
      </c>
      <c r="J18" s="15">
        <v>62344.0</v>
      </c>
      <c r="K18" s="17">
        <f t="shared" si="3"/>
        <v>919093</v>
      </c>
      <c r="L18" s="18">
        <f t="shared" si="4"/>
        <v>603138</v>
      </c>
      <c r="M18" s="18">
        <f t="shared" si="5"/>
        <v>699640.08</v>
      </c>
      <c r="N18" s="19">
        <f t="shared" si="11"/>
        <v>112359.92</v>
      </c>
      <c r="O18" s="20">
        <f t="shared" si="6"/>
        <v>0.1383742857</v>
      </c>
      <c r="P18" s="21">
        <v>0.0</v>
      </c>
      <c r="Q18" s="21">
        <v>0.0</v>
      </c>
      <c r="R18" s="21">
        <v>0.0</v>
      </c>
      <c r="S18" s="21">
        <v>0.0</v>
      </c>
      <c r="T18" s="21">
        <v>0.0</v>
      </c>
      <c r="U18" s="21">
        <f t="shared" si="7"/>
        <v>0</v>
      </c>
      <c r="V18" s="23">
        <f t="shared" si="8"/>
        <v>1015955</v>
      </c>
      <c r="W18" s="23">
        <f t="shared" si="9"/>
        <v>315955</v>
      </c>
      <c r="X18" s="20">
        <f t="shared" si="10"/>
        <v>1.451364286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12"/>
        <v>0</v>
      </c>
      <c r="I19" s="15">
        <v>0.0</v>
      </c>
      <c r="J19" s="15">
        <v>0.0</v>
      </c>
      <c r="K19" s="17">
        <f t="shared" si="3"/>
        <v>0</v>
      </c>
      <c r="L19" s="18">
        <f t="shared" si="4"/>
        <v>0</v>
      </c>
      <c r="M19" s="18">
        <f t="shared" si="5"/>
        <v>0</v>
      </c>
      <c r="N19" s="19">
        <f t="shared" si="11"/>
        <v>0</v>
      </c>
      <c r="O19" s="20" t="str">
        <f t="shared" si="6"/>
        <v>#DIV/0!</v>
      </c>
      <c r="P19" s="21">
        <v>0.0</v>
      </c>
      <c r="Q19" s="21">
        <v>0.0</v>
      </c>
      <c r="R19" s="21">
        <v>0.0</v>
      </c>
      <c r="S19" s="21">
        <v>0.0</v>
      </c>
      <c r="T19" s="21">
        <v>0.0</v>
      </c>
      <c r="U19" s="21">
        <f t="shared" si="7"/>
        <v>0</v>
      </c>
      <c r="V19" s="23">
        <f t="shared" si="8"/>
        <v>0</v>
      </c>
      <c r="W19" s="23">
        <f t="shared" si="9"/>
        <v>0</v>
      </c>
      <c r="X19" s="20" t="str">
        <f t="shared" si="10"/>
        <v>#DIV/0!</v>
      </c>
    </row>
    <row r="20" ht="14.25" customHeight="1">
      <c r="A20" s="30" t="s">
        <v>59</v>
      </c>
      <c r="B20" s="30"/>
      <c r="C20" s="31">
        <f>SUM(C3:C19)</f>
        <v>3241206</v>
      </c>
      <c r="D20" s="32"/>
      <c r="E20" s="33">
        <f t="shared" ref="E20:N20" si="13">SUM(E3:E19)</f>
        <v>5011414.883</v>
      </c>
      <c r="F20" s="34">
        <f t="shared" si="13"/>
        <v>586822</v>
      </c>
      <c r="G20" s="34">
        <f t="shared" si="13"/>
        <v>356774</v>
      </c>
      <c r="H20" s="34">
        <f t="shared" si="13"/>
        <v>943596</v>
      </c>
      <c r="I20" s="45">
        <f t="shared" si="13"/>
        <v>295698</v>
      </c>
      <c r="J20" s="34">
        <f t="shared" si="13"/>
        <v>394444</v>
      </c>
      <c r="K20" s="35">
        <f t="shared" si="13"/>
        <v>1338040</v>
      </c>
      <c r="L20" s="36">
        <f t="shared" si="13"/>
        <v>2945508</v>
      </c>
      <c r="M20" s="36">
        <f t="shared" si="13"/>
        <v>4624915.49</v>
      </c>
      <c r="N20" s="36">
        <f t="shared" si="13"/>
        <v>386499.3926</v>
      </c>
      <c r="O20" s="20">
        <f t="shared" si="6"/>
        <v>0.07712380667</v>
      </c>
      <c r="P20" s="21">
        <v>0.0</v>
      </c>
      <c r="Q20" s="21">
        <v>0.0</v>
      </c>
      <c r="R20" s="21">
        <v>0.0</v>
      </c>
      <c r="S20" s="21">
        <v>0.0</v>
      </c>
      <c r="T20" s="21">
        <v>0.0</v>
      </c>
      <c r="U20" s="21">
        <f t="shared" si="7"/>
        <v>0</v>
      </c>
      <c r="V20" s="23">
        <f t="shared" si="8"/>
        <v>1633738</v>
      </c>
      <c r="W20" s="37"/>
    </row>
    <row r="21" ht="14.25" customHeight="1"/>
    <row r="22" ht="14.25" customHeight="1"/>
    <row r="23" ht="14.25" customHeight="1">
      <c r="D23" s="55" t="s">
        <v>93</v>
      </c>
      <c r="E23" s="24"/>
      <c r="R23" s="24" t="s">
        <v>93</v>
      </c>
    </row>
    <row r="24" ht="14.25" customHeight="1">
      <c r="E24" s="37"/>
      <c r="K24" s="55" t="s">
        <v>93</v>
      </c>
    </row>
    <row r="25" ht="14.25" customHeight="1"/>
    <row r="26" ht="14.25" customHeight="1"/>
    <row r="27" ht="14.25" customHeight="1">
      <c r="K27" s="37" t="s">
        <v>93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O3:O20 X3:X19">
    <cfRule type="cellIs" dxfId="0" priority="1" operator="between">
      <formula>0.8</formula>
      <formula>1</formula>
    </cfRule>
  </conditionalFormatting>
  <conditionalFormatting sqref="O3:O20 X3:X19">
    <cfRule type="cellIs" dxfId="1" priority="2" operator="lessThan">
      <formula>0.8</formula>
    </cfRule>
  </conditionalFormatting>
  <conditionalFormatting sqref="O3:O20 X3:X19">
    <cfRule type="cellIs" dxfId="2" priority="3" operator="greaterThan">
      <formula>1</formula>
    </cfRule>
  </conditionalFormatting>
  <conditionalFormatting sqref="O13">
    <cfRule type="cellIs" dxfId="0" priority="4" operator="between">
      <formula>0.8</formula>
      <formula>1</formula>
    </cfRule>
  </conditionalFormatting>
  <conditionalFormatting sqref="O13">
    <cfRule type="cellIs" dxfId="1" priority="5" operator="lessThan">
      <formula>0.8</formula>
    </cfRule>
  </conditionalFormatting>
  <conditionalFormatting sqref="O13">
    <cfRule type="cellIs" dxfId="2" priority="6" operator="greaterThan">
      <formula>1</formula>
    </cfRule>
  </conditionalFormatting>
  <conditionalFormatting sqref="X13">
    <cfRule type="cellIs" dxfId="0" priority="7" operator="between">
      <formula>0.8</formula>
      <formula>1</formula>
    </cfRule>
  </conditionalFormatting>
  <conditionalFormatting sqref="X13">
    <cfRule type="cellIs" dxfId="1" priority="8" operator="lessThan">
      <formula>0.8</formula>
    </cfRule>
  </conditionalFormatting>
  <conditionalFormatting sqref="X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29"/>
    <col customWidth="1" min="11" max="11" width="18.43"/>
    <col customWidth="1" min="12" max="14" width="16.71"/>
    <col customWidth="1" min="15" max="15" width="18.0"/>
    <col customWidth="1" min="16" max="20" width="12.43"/>
    <col customWidth="1" min="21" max="21" width="14.71"/>
    <col customWidth="1" min="22" max="22" width="11.43"/>
    <col customWidth="1" min="23" max="23" width="12.43"/>
    <col customWidth="1" min="24" max="26" width="10.71"/>
  </cols>
  <sheetData>
    <row r="1" ht="14.25" customHeight="1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ht="14.25" customHeight="1">
      <c r="A2" s="4" t="s">
        <v>5</v>
      </c>
      <c r="B2" s="4" t="s">
        <v>6</v>
      </c>
      <c r="C2" s="5" t="s">
        <v>110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119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112</v>
      </c>
      <c r="Q2" s="8" t="s">
        <v>113</v>
      </c>
      <c r="R2" s="8" t="s">
        <v>114</v>
      </c>
      <c r="S2" s="9" t="s">
        <v>115</v>
      </c>
      <c r="T2" s="8">
        <v>30.0</v>
      </c>
      <c r="U2" s="5" t="s">
        <v>22</v>
      </c>
      <c r="V2" s="5" t="s">
        <v>23</v>
      </c>
      <c r="W2" s="5" t="s">
        <v>24</v>
      </c>
      <c r="X2" s="10" t="s">
        <v>25</v>
      </c>
    </row>
    <row r="3" ht="14.25" customHeight="1">
      <c r="A3" s="11" t="s">
        <v>26</v>
      </c>
      <c r="B3" s="11" t="s">
        <v>27</v>
      </c>
      <c r="C3" s="12">
        <v>232983.0</v>
      </c>
      <c r="D3" s="13">
        <v>2.892378058838126</v>
      </c>
      <c r="E3" s="14">
        <f t="shared" ref="E3:E19" si="1">C3*D3</f>
        <v>673874.9173</v>
      </c>
      <c r="F3" s="15">
        <v>74153.0</v>
      </c>
      <c r="G3" s="15">
        <v>0.0</v>
      </c>
      <c r="H3" s="15">
        <f t="shared" ref="H3:H10" si="2">F3+G3</f>
        <v>74153</v>
      </c>
      <c r="I3" s="16">
        <v>10390.0</v>
      </c>
      <c r="J3" s="15">
        <v>0.0</v>
      </c>
      <c r="K3" s="17">
        <f t="shared" ref="K3:K19" si="3">H3+J3</f>
        <v>74153</v>
      </c>
      <c r="L3" s="18">
        <f t="shared" ref="L3:L19" si="4">C3-I3</f>
        <v>222593</v>
      </c>
      <c r="M3" s="18">
        <f t="shared" ref="M3:M19" si="5">D3*L3</f>
        <v>643823.1093</v>
      </c>
      <c r="N3" s="19">
        <f>+I3*D3</f>
        <v>30051.80803</v>
      </c>
      <c r="O3" s="20">
        <f t="shared" ref="O3:O20" si="6">N3/E3</f>
        <v>0.04459552843</v>
      </c>
      <c r="P3" s="21">
        <v>0.0</v>
      </c>
      <c r="Q3" s="21">
        <v>111000.0</v>
      </c>
      <c r="R3" s="21">
        <v>37000.0</v>
      </c>
      <c r="S3" s="21">
        <v>111000.0</v>
      </c>
      <c r="T3" s="52">
        <v>0.0</v>
      </c>
      <c r="U3" s="21">
        <f t="shared" ref="U3:U20" si="7">P3+Q3+R3+S3+T3</f>
        <v>259000</v>
      </c>
      <c r="V3" s="23">
        <f t="shared" ref="V3:V20" si="8">I3+K3+U3</f>
        <v>343543</v>
      </c>
      <c r="W3" s="23">
        <f t="shared" ref="W3:W19" si="9">V3-C3</f>
        <v>110560</v>
      </c>
      <c r="X3" s="20">
        <f t="shared" ref="X3:X19" si="10">V3/C3</f>
        <v>1.474541061</v>
      </c>
    </row>
    <row r="4" ht="14.25" customHeight="1">
      <c r="A4" s="11" t="s">
        <v>28</v>
      </c>
      <c r="B4" s="11" t="s">
        <v>29</v>
      </c>
      <c r="C4" s="12">
        <v>147672.0</v>
      </c>
      <c r="D4" s="13">
        <v>1.56</v>
      </c>
      <c r="E4" s="14">
        <f t="shared" si="1"/>
        <v>230368.32</v>
      </c>
      <c r="F4" s="15">
        <v>0.0</v>
      </c>
      <c r="G4" s="15">
        <v>0.0</v>
      </c>
      <c r="H4" s="15">
        <f t="shared" si="2"/>
        <v>0</v>
      </c>
      <c r="I4" s="15">
        <v>0.0</v>
      </c>
      <c r="J4" s="15">
        <v>0.0</v>
      </c>
      <c r="K4" s="17">
        <f t="shared" si="3"/>
        <v>0</v>
      </c>
      <c r="L4" s="18">
        <f t="shared" si="4"/>
        <v>147672</v>
      </c>
      <c r="M4" s="18">
        <f t="shared" si="5"/>
        <v>230368.32</v>
      </c>
      <c r="N4" s="19">
        <f>D4*I4</f>
        <v>0</v>
      </c>
      <c r="O4" s="20">
        <f t="shared" si="6"/>
        <v>0</v>
      </c>
      <c r="P4" s="21">
        <v>0.0</v>
      </c>
      <c r="Q4" s="21">
        <v>0.0</v>
      </c>
      <c r="R4" s="21">
        <v>148000.0</v>
      </c>
      <c r="S4" s="21">
        <v>0.0</v>
      </c>
      <c r="T4" s="52">
        <v>0.0</v>
      </c>
      <c r="U4" s="21">
        <f t="shared" si="7"/>
        <v>148000</v>
      </c>
      <c r="V4" s="23">
        <f t="shared" si="8"/>
        <v>148000</v>
      </c>
      <c r="W4" s="23">
        <f t="shared" si="9"/>
        <v>328</v>
      </c>
      <c r="X4" s="20">
        <f t="shared" si="10"/>
        <v>1.002221139</v>
      </c>
    </row>
    <row r="5" ht="14.25" customHeight="1">
      <c r="A5" s="11" t="s">
        <v>30</v>
      </c>
      <c r="B5" s="11" t="s">
        <v>31</v>
      </c>
      <c r="C5" s="12">
        <v>73319.0</v>
      </c>
      <c r="D5" s="13">
        <v>1.06</v>
      </c>
      <c r="E5" s="14">
        <f t="shared" si="1"/>
        <v>77718.14</v>
      </c>
      <c r="F5" s="15">
        <v>0.0</v>
      </c>
      <c r="G5" s="15">
        <v>0.0</v>
      </c>
      <c r="H5" s="15">
        <f t="shared" si="2"/>
        <v>0</v>
      </c>
      <c r="I5" s="15">
        <v>73319.0</v>
      </c>
      <c r="J5" s="15">
        <v>0.0</v>
      </c>
      <c r="K5" s="17">
        <f t="shared" si="3"/>
        <v>0</v>
      </c>
      <c r="L5" s="18">
        <f t="shared" si="4"/>
        <v>0</v>
      </c>
      <c r="M5" s="18">
        <f t="shared" si="5"/>
        <v>0</v>
      </c>
      <c r="N5" s="19">
        <f t="shared" ref="N5:N19" si="11">+I5*D5</f>
        <v>77718.14</v>
      </c>
      <c r="O5" s="20">
        <f t="shared" si="6"/>
        <v>1</v>
      </c>
      <c r="P5" s="21">
        <v>0.0</v>
      </c>
      <c r="Q5" s="21">
        <v>0.0</v>
      </c>
      <c r="R5" s="21">
        <v>0.0</v>
      </c>
      <c r="S5" s="21">
        <v>0.0</v>
      </c>
      <c r="T5" s="52">
        <v>0.0</v>
      </c>
      <c r="U5" s="21">
        <f t="shared" si="7"/>
        <v>0</v>
      </c>
      <c r="V5" s="23">
        <f t="shared" si="8"/>
        <v>73319</v>
      </c>
      <c r="W5" s="23">
        <f t="shared" si="9"/>
        <v>0</v>
      </c>
      <c r="X5" s="20">
        <f t="shared" si="10"/>
        <v>1</v>
      </c>
    </row>
    <row r="6" ht="14.25" customHeight="1">
      <c r="A6" s="11" t="s">
        <v>32</v>
      </c>
      <c r="B6" s="11" t="s">
        <v>33</v>
      </c>
      <c r="C6" s="12">
        <v>236713.0</v>
      </c>
      <c r="D6" s="13">
        <v>2.1696780588381257</v>
      </c>
      <c r="E6" s="12">
        <f t="shared" si="1"/>
        <v>513591.0023</v>
      </c>
      <c r="F6" s="15">
        <v>0.0</v>
      </c>
      <c r="G6" s="15">
        <v>0.0</v>
      </c>
      <c r="H6" s="15">
        <f t="shared" si="2"/>
        <v>0</v>
      </c>
      <c r="I6" s="15">
        <v>0.0</v>
      </c>
      <c r="J6" s="15">
        <v>0.0</v>
      </c>
      <c r="K6" s="17">
        <f t="shared" si="3"/>
        <v>0</v>
      </c>
      <c r="L6" s="18">
        <f t="shared" si="4"/>
        <v>236713</v>
      </c>
      <c r="M6" s="18">
        <f t="shared" si="5"/>
        <v>513591.0023</v>
      </c>
      <c r="N6" s="19">
        <f t="shared" si="11"/>
        <v>0</v>
      </c>
      <c r="O6" s="20">
        <f t="shared" si="6"/>
        <v>0</v>
      </c>
      <c r="P6" s="21">
        <v>0.0</v>
      </c>
      <c r="Q6" s="21">
        <v>0.0</v>
      </c>
      <c r="R6" s="21">
        <v>0.0</v>
      </c>
      <c r="S6" s="21">
        <v>234000.0</v>
      </c>
      <c r="T6" s="24">
        <v>0.0</v>
      </c>
      <c r="U6" s="21">
        <f t="shared" si="7"/>
        <v>234000</v>
      </c>
      <c r="V6" s="23">
        <f t="shared" si="8"/>
        <v>234000</v>
      </c>
      <c r="W6" s="23">
        <f t="shared" si="9"/>
        <v>-2713</v>
      </c>
      <c r="X6" s="20">
        <f t="shared" si="10"/>
        <v>0.9885388635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8">
        <f t="shared" si="5"/>
        <v>0</v>
      </c>
      <c r="N7" s="19">
        <f t="shared" si="11"/>
        <v>0</v>
      </c>
      <c r="O7" s="20" t="str">
        <f t="shared" si="6"/>
        <v>#DIV/0!</v>
      </c>
      <c r="P7" s="21">
        <v>0.0</v>
      </c>
      <c r="Q7" s="21">
        <v>0.0</v>
      </c>
      <c r="R7" s="21">
        <v>0.0</v>
      </c>
      <c r="S7" s="21">
        <v>0.0</v>
      </c>
      <c r="T7" s="52">
        <v>0.0</v>
      </c>
      <c r="U7" s="21">
        <f t="shared" si="7"/>
        <v>0</v>
      </c>
      <c r="V7" s="23">
        <f t="shared" si="8"/>
        <v>0</v>
      </c>
      <c r="W7" s="23">
        <f t="shared" si="9"/>
        <v>0</v>
      </c>
      <c r="X7" s="20" t="str">
        <f t="shared" si="10"/>
        <v>#DIV/0!</v>
      </c>
    </row>
    <row r="8" ht="14.25" customHeight="1">
      <c r="A8" s="11" t="s">
        <v>36</v>
      </c>
      <c r="B8" s="11" t="s">
        <v>37</v>
      </c>
      <c r="C8" s="12">
        <v>589224.0</v>
      </c>
      <c r="D8" s="13">
        <v>1.1430280588381259</v>
      </c>
      <c r="E8" s="14">
        <f t="shared" si="1"/>
        <v>673499.5649</v>
      </c>
      <c r="F8" s="15">
        <v>190027.0</v>
      </c>
      <c r="G8" s="15">
        <v>0.0</v>
      </c>
      <c r="H8" s="15">
        <f t="shared" si="2"/>
        <v>190027</v>
      </c>
      <c r="I8" s="16">
        <v>95075.0</v>
      </c>
      <c r="J8" s="16">
        <v>0.0</v>
      </c>
      <c r="K8" s="17">
        <f t="shared" si="3"/>
        <v>190027</v>
      </c>
      <c r="L8" s="18">
        <f t="shared" si="4"/>
        <v>494149</v>
      </c>
      <c r="M8" s="18">
        <f t="shared" si="5"/>
        <v>564826.1722</v>
      </c>
      <c r="N8" s="19">
        <f t="shared" si="11"/>
        <v>108673.3927</v>
      </c>
      <c r="O8" s="20">
        <f t="shared" si="6"/>
        <v>0.1613562923</v>
      </c>
      <c r="P8" s="21">
        <v>0.0</v>
      </c>
      <c r="Q8" s="21">
        <v>126000.0</v>
      </c>
      <c r="R8" s="21">
        <v>189000.0</v>
      </c>
      <c r="S8" s="21">
        <v>94500.0</v>
      </c>
      <c r="T8" s="52">
        <v>0.0</v>
      </c>
      <c r="U8" s="21">
        <f t="shared" si="7"/>
        <v>409500</v>
      </c>
      <c r="V8" s="23">
        <f t="shared" si="8"/>
        <v>694602</v>
      </c>
      <c r="W8" s="23">
        <f t="shared" si="9"/>
        <v>105378</v>
      </c>
      <c r="X8" s="20">
        <f t="shared" si="10"/>
        <v>1.178842002</v>
      </c>
    </row>
    <row r="9" ht="14.25" customHeight="1">
      <c r="A9" s="11" t="s">
        <v>38</v>
      </c>
      <c r="B9" s="11" t="s">
        <v>39</v>
      </c>
      <c r="C9" s="12">
        <v>346315.0</v>
      </c>
      <c r="D9" s="13">
        <v>0.6342280588381257</v>
      </c>
      <c r="E9" s="14">
        <f t="shared" si="1"/>
        <v>219642.6902</v>
      </c>
      <c r="F9" s="15">
        <v>0.0</v>
      </c>
      <c r="G9" s="15">
        <v>0.0</v>
      </c>
      <c r="H9" s="15">
        <f t="shared" si="2"/>
        <v>0</v>
      </c>
      <c r="I9" s="15">
        <v>227515.0</v>
      </c>
      <c r="J9" s="15">
        <v>118800.0</v>
      </c>
      <c r="K9" s="17">
        <f t="shared" si="3"/>
        <v>118800</v>
      </c>
      <c r="L9" s="18">
        <f t="shared" si="4"/>
        <v>118800</v>
      </c>
      <c r="M9" s="18">
        <f t="shared" si="5"/>
        <v>75346.29339</v>
      </c>
      <c r="N9" s="19">
        <f t="shared" si="11"/>
        <v>144296.3968</v>
      </c>
      <c r="O9" s="20">
        <f t="shared" si="6"/>
        <v>0.6569597043</v>
      </c>
      <c r="P9" s="21">
        <v>0.0</v>
      </c>
      <c r="Q9" s="21">
        <v>0.0</v>
      </c>
      <c r="R9" s="21">
        <v>0.0</v>
      </c>
      <c r="S9" s="21">
        <v>0.0</v>
      </c>
      <c r="T9" s="52">
        <v>0.0</v>
      </c>
      <c r="U9" s="21">
        <f t="shared" si="7"/>
        <v>0</v>
      </c>
      <c r="V9" s="23">
        <f t="shared" si="8"/>
        <v>346315</v>
      </c>
      <c r="W9" s="23">
        <f t="shared" si="9"/>
        <v>0</v>
      </c>
      <c r="X9" s="20">
        <f t="shared" si="10"/>
        <v>1</v>
      </c>
    </row>
    <row r="10" ht="14.25" customHeight="1">
      <c r="A10" s="11" t="s">
        <v>40</v>
      </c>
      <c r="B10" s="11" t="s">
        <v>41</v>
      </c>
      <c r="C10" s="12">
        <v>742050.0</v>
      </c>
      <c r="D10" s="13">
        <v>0.8935280588381259</v>
      </c>
      <c r="E10" s="12">
        <f t="shared" si="1"/>
        <v>663042.4961</v>
      </c>
      <c r="F10" s="16">
        <v>261646.0</v>
      </c>
      <c r="G10" s="16">
        <v>0.0</v>
      </c>
      <c r="H10" s="15">
        <f t="shared" si="2"/>
        <v>261646</v>
      </c>
      <c r="I10" s="15">
        <v>0.0</v>
      </c>
      <c r="J10" s="16">
        <v>0.0</v>
      </c>
      <c r="K10" s="17">
        <f t="shared" si="3"/>
        <v>261646</v>
      </c>
      <c r="L10" s="18">
        <f t="shared" si="4"/>
        <v>742050</v>
      </c>
      <c r="M10" s="18">
        <f t="shared" si="5"/>
        <v>663042.4961</v>
      </c>
      <c r="N10" s="19">
        <f t="shared" si="11"/>
        <v>0</v>
      </c>
      <c r="O10" s="20">
        <f t="shared" si="6"/>
        <v>0</v>
      </c>
      <c r="P10" s="21">
        <v>0.0</v>
      </c>
      <c r="Q10" s="21">
        <v>440000.0</v>
      </c>
      <c r="R10" s="21">
        <v>0.0</v>
      </c>
      <c r="S10" s="21">
        <v>176000.0</v>
      </c>
      <c r="T10" s="52">
        <v>0.0</v>
      </c>
      <c r="U10" s="21">
        <f t="shared" si="7"/>
        <v>616000</v>
      </c>
      <c r="V10" s="23">
        <f t="shared" si="8"/>
        <v>877646</v>
      </c>
      <c r="W10" s="23">
        <f t="shared" si="9"/>
        <v>135596</v>
      </c>
      <c r="X10" s="20">
        <f t="shared" si="10"/>
        <v>1.182731622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8">
        <f t="shared" si="5"/>
        <v>0</v>
      </c>
      <c r="N11" s="19">
        <f t="shared" si="11"/>
        <v>0</v>
      </c>
      <c r="O11" s="20" t="str">
        <f t="shared" si="6"/>
        <v>#DIV/0!</v>
      </c>
      <c r="P11" s="21">
        <v>0.0</v>
      </c>
      <c r="Q11" s="21">
        <v>0.0</v>
      </c>
      <c r="R11" s="21">
        <v>0.0</v>
      </c>
      <c r="S11" s="21">
        <v>0.0</v>
      </c>
      <c r="T11" s="21">
        <v>0.0</v>
      </c>
      <c r="U11" s="21">
        <f t="shared" si="7"/>
        <v>0</v>
      </c>
      <c r="V11" s="23">
        <f t="shared" si="8"/>
        <v>0</v>
      </c>
      <c r="W11" s="23">
        <f t="shared" si="9"/>
        <v>0</v>
      </c>
      <c r="X11" s="20" t="str">
        <f t="shared" si="10"/>
        <v>#DIV/0!</v>
      </c>
    </row>
    <row r="12" ht="14.25" customHeight="1">
      <c r="A12" s="11" t="s">
        <v>44</v>
      </c>
      <c r="B12" s="11" t="s">
        <v>45</v>
      </c>
      <c r="C12" s="12">
        <v>48000.0</v>
      </c>
      <c r="D12" s="13">
        <v>3.97</v>
      </c>
      <c r="E12" s="14">
        <f t="shared" si="1"/>
        <v>190560</v>
      </c>
      <c r="F12" s="15">
        <v>42310.0</v>
      </c>
      <c r="G12" s="15">
        <v>0.0</v>
      </c>
      <c r="H12" s="15">
        <f t="shared" ref="H12:H19" si="12">F12+G12</f>
        <v>42310</v>
      </c>
      <c r="I12" s="15">
        <v>0.0</v>
      </c>
      <c r="J12" s="15">
        <v>0.0</v>
      </c>
      <c r="K12" s="17">
        <f t="shared" si="3"/>
        <v>42310</v>
      </c>
      <c r="L12" s="18">
        <f t="shared" si="4"/>
        <v>48000</v>
      </c>
      <c r="M12" s="18">
        <f t="shared" si="5"/>
        <v>190560</v>
      </c>
      <c r="N12" s="19">
        <f t="shared" si="11"/>
        <v>0</v>
      </c>
      <c r="O12" s="20">
        <f t="shared" si="6"/>
        <v>0</v>
      </c>
      <c r="P12" s="21">
        <v>0.0</v>
      </c>
      <c r="Q12" s="21">
        <v>0.0</v>
      </c>
      <c r="R12" s="21">
        <v>0.0</v>
      </c>
      <c r="S12" s="21">
        <v>21000.0</v>
      </c>
      <c r="T12" s="21">
        <v>0.0</v>
      </c>
      <c r="U12" s="21">
        <f t="shared" si="7"/>
        <v>21000</v>
      </c>
      <c r="V12" s="23">
        <f t="shared" si="8"/>
        <v>63310</v>
      </c>
      <c r="W12" s="23">
        <f t="shared" si="9"/>
        <v>15310</v>
      </c>
      <c r="X12" s="20">
        <f t="shared" si="10"/>
        <v>1.318958333</v>
      </c>
    </row>
    <row r="13" ht="14.25" customHeight="1">
      <c r="A13" s="26">
        <v>6.0000000032802E13</v>
      </c>
      <c r="B13" s="11" t="s">
        <v>46</v>
      </c>
      <c r="C13" s="12">
        <v>17950.0</v>
      </c>
      <c r="D13" s="13">
        <v>8.34</v>
      </c>
      <c r="E13" s="14">
        <f t="shared" si="1"/>
        <v>149703</v>
      </c>
      <c r="F13" s="15">
        <v>12239.0</v>
      </c>
      <c r="G13" s="15">
        <v>11187.0</v>
      </c>
      <c r="H13" s="15">
        <f t="shared" si="12"/>
        <v>23426</v>
      </c>
      <c r="I13" s="15">
        <v>5837.0</v>
      </c>
      <c r="J13" s="15">
        <v>0.0</v>
      </c>
      <c r="K13" s="17">
        <f t="shared" si="3"/>
        <v>23426</v>
      </c>
      <c r="L13" s="18">
        <f t="shared" si="4"/>
        <v>12113</v>
      </c>
      <c r="M13" s="18">
        <f t="shared" si="5"/>
        <v>101022.42</v>
      </c>
      <c r="N13" s="19">
        <f t="shared" si="11"/>
        <v>48680.58</v>
      </c>
      <c r="O13" s="20">
        <f t="shared" si="6"/>
        <v>0.3251810585</v>
      </c>
      <c r="P13" s="21">
        <v>0.0</v>
      </c>
      <c r="Q13" s="21">
        <v>0.0</v>
      </c>
      <c r="R13" s="21">
        <v>0.0</v>
      </c>
      <c r="S13" s="21">
        <v>0.0</v>
      </c>
      <c r="T13" s="21">
        <v>0.0</v>
      </c>
      <c r="U13" s="21">
        <f t="shared" si="7"/>
        <v>0</v>
      </c>
      <c r="V13" s="23">
        <f t="shared" si="8"/>
        <v>29263</v>
      </c>
      <c r="W13" s="23">
        <f t="shared" si="9"/>
        <v>11313</v>
      </c>
      <c r="X13" s="20">
        <f t="shared" si="10"/>
        <v>1.630250696</v>
      </c>
    </row>
    <row r="14" ht="14.25" customHeight="1">
      <c r="A14" s="11" t="s">
        <v>47</v>
      </c>
      <c r="B14" s="11" t="s">
        <v>48</v>
      </c>
      <c r="C14" s="12">
        <v>38516.0</v>
      </c>
      <c r="D14" s="13">
        <v>7.3</v>
      </c>
      <c r="E14" s="14">
        <f t="shared" si="1"/>
        <v>281166.8</v>
      </c>
      <c r="F14" s="15">
        <v>38464.0</v>
      </c>
      <c r="G14" s="15">
        <v>0.0</v>
      </c>
      <c r="H14" s="15">
        <f t="shared" si="12"/>
        <v>38464</v>
      </c>
      <c r="I14" s="15">
        <v>0.0</v>
      </c>
      <c r="J14" s="15">
        <v>0.0</v>
      </c>
      <c r="K14" s="17">
        <f t="shared" si="3"/>
        <v>38464</v>
      </c>
      <c r="L14" s="18">
        <f t="shared" si="4"/>
        <v>38516</v>
      </c>
      <c r="M14" s="18">
        <f t="shared" si="5"/>
        <v>281166.8</v>
      </c>
      <c r="N14" s="19">
        <f t="shared" si="11"/>
        <v>0</v>
      </c>
      <c r="O14" s="20">
        <f t="shared" si="6"/>
        <v>0</v>
      </c>
      <c r="P14" s="21">
        <v>0.0</v>
      </c>
      <c r="Q14" s="21">
        <v>0.0</v>
      </c>
      <c r="R14" s="21">
        <v>0.0</v>
      </c>
      <c r="S14" s="21">
        <v>0.0</v>
      </c>
      <c r="T14" s="21">
        <v>0.0</v>
      </c>
      <c r="U14" s="21">
        <f t="shared" si="7"/>
        <v>0</v>
      </c>
      <c r="V14" s="23">
        <f t="shared" si="8"/>
        <v>38464</v>
      </c>
      <c r="W14" s="23">
        <f t="shared" si="9"/>
        <v>-52</v>
      </c>
      <c r="X14" s="20">
        <f t="shared" si="10"/>
        <v>0.9986499117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12"/>
        <v>0</v>
      </c>
      <c r="I15" s="29">
        <v>0.0</v>
      </c>
      <c r="J15" s="15">
        <v>0.0</v>
      </c>
      <c r="K15" s="17">
        <f t="shared" si="3"/>
        <v>0</v>
      </c>
      <c r="L15" s="18">
        <f t="shared" si="4"/>
        <v>0</v>
      </c>
      <c r="M15" s="18">
        <f t="shared" si="5"/>
        <v>0</v>
      </c>
      <c r="N15" s="19">
        <f t="shared" si="11"/>
        <v>0</v>
      </c>
      <c r="O15" s="20" t="str">
        <f t="shared" si="6"/>
        <v>#DIV/0!</v>
      </c>
      <c r="P15" s="21">
        <v>0.0</v>
      </c>
      <c r="Q15" s="21">
        <v>0.0</v>
      </c>
      <c r="R15" s="21">
        <v>0.0</v>
      </c>
      <c r="S15" s="21">
        <v>0.0</v>
      </c>
      <c r="T15" s="21">
        <v>0.0</v>
      </c>
      <c r="U15" s="21">
        <f t="shared" si="7"/>
        <v>0</v>
      </c>
      <c r="V15" s="23">
        <f t="shared" si="8"/>
        <v>0</v>
      </c>
      <c r="W15" s="23">
        <f t="shared" si="9"/>
        <v>0</v>
      </c>
      <c r="X15" s="20" t="str">
        <f t="shared" si="10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12"/>
        <v>0</v>
      </c>
      <c r="I16" s="29">
        <v>0.0</v>
      </c>
      <c r="J16" s="15">
        <v>0.0</v>
      </c>
      <c r="K16" s="17">
        <f t="shared" si="3"/>
        <v>0</v>
      </c>
      <c r="L16" s="18">
        <f t="shared" si="4"/>
        <v>0</v>
      </c>
      <c r="M16" s="18">
        <f t="shared" si="5"/>
        <v>0</v>
      </c>
      <c r="N16" s="19">
        <f t="shared" si="11"/>
        <v>0</v>
      </c>
      <c r="O16" s="20" t="str">
        <f t="shared" si="6"/>
        <v>#DIV/0!</v>
      </c>
      <c r="P16" s="21">
        <v>0.0</v>
      </c>
      <c r="Q16" s="21">
        <v>0.0</v>
      </c>
      <c r="R16" s="21">
        <v>0.0</v>
      </c>
      <c r="S16" s="21">
        <v>0.0</v>
      </c>
      <c r="T16" s="21">
        <v>0.0</v>
      </c>
      <c r="U16" s="21">
        <f t="shared" si="7"/>
        <v>0</v>
      </c>
      <c r="V16" s="23">
        <f t="shared" si="8"/>
        <v>0</v>
      </c>
      <c r="W16" s="23">
        <f t="shared" si="9"/>
        <v>0</v>
      </c>
      <c r="X16" s="20" t="str">
        <f t="shared" si="10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12"/>
        <v>0</v>
      </c>
      <c r="I17" s="29">
        <v>0.0</v>
      </c>
      <c r="J17" s="15">
        <v>0.0</v>
      </c>
      <c r="K17" s="17">
        <f t="shared" si="3"/>
        <v>0</v>
      </c>
      <c r="L17" s="18">
        <f t="shared" si="4"/>
        <v>0</v>
      </c>
      <c r="M17" s="18">
        <f t="shared" si="5"/>
        <v>0</v>
      </c>
      <c r="N17" s="19">
        <f t="shared" si="11"/>
        <v>0</v>
      </c>
      <c r="O17" s="20" t="str">
        <f t="shared" si="6"/>
        <v>#DIV/0!</v>
      </c>
      <c r="P17" s="21">
        <v>0.0</v>
      </c>
      <c r="Q17" s="21">
        <v>0.0</v>
      </c>
      <c r="R17" s="21">
        <v>0.0</v>
      </c>
      <c r="S17" s="21">
        <v>0.0</v>
      </c>
      <c r="T17" s="21">
        <v>0.0</v>
      </c>
      <c r="U17" s="21">
        <f t="shared" si="7"/>
        <v>0</v>
      </c>
      <c r="V17" s="23">
        <f t="shared" si="8"/>
        <v>0</v>
      </c>
      <c r="W17" s="23">
        <f t="shared" si="9"/>
        <v>0</v>
      </c>
      <c r="X17" s="20" t="str">
        <f t="shared" si="10"/>
        <v>#DIV/0!</v>
      </c>
    </row>
    <row r="18" ht="14.25" customHeight="1">
      <c r="A18" s="11" t="s">
        <v>55</v>
      </c>
      <c r="B18" s="11" t="s">
        <v>56</v>
      </c>
      <c r="C18" s="12">
        <v>700000.0</v>
      </c>
      <c r="D18" s="13">
        <v>1.16</v>
      </c>
      <c r="E18" s="12">
        <f t="shared" si="1"/>
        <v>812000</v>
      </c>
      <c r="F18" s="15">
        <v>793569.0</v>
      </c>
      <c r="G18" s="15">
        <v>345587.0</v>
      </c>
      <c r="H18" s="15">
        <f t="shared" si="12"/>
        <v>1139156</v>
      </c>
      <c r="I18" s="15">
        <v>133630.0</v>
      </c>
      <c r="J18" s="15">
        <v>25576.0</v>
      </c>
      <c r="K18" s="17">
        <f t="shared" si="3"/>
        <v>1164732</v>
      </c>
      <c r="L18" s="18">
        <f t="shared" si="4"/>
        <v>566370</v>
      </c>
      <c r="M18" s="18">
        <f t="shared" si="5"/>
        <v>656989.2</v>
      </c>
      <c r="N18" s="19">
        <f t="shared" si="11"/>
        <v>155010.8</v>
      </c>
      <c r="O18" s="20">
        <f t="shared" si="6"/>
        <v>0.1909</v>
      </c>
      <c r="P18" s="21">
        <v>0.0</v>
      </c>
      <c r="Q18" s="21">
        <v>0.0</v>
      </c>
      <c r="R18" s="21">
        <v>0.0</v>
      </c>
      <c r="S18" s="21">
        <v>0.0</v>
      </c>
      <c r="T18" s="21">
        <v>0.0</v>
      </c>
      <c r="U18" s="21">
        <f t="shared" si="7"/>
        <v>0</v>
      </c>
      <c r="V18" s="23">
        <f t="shared" si="8"/>
        <v>1298362</v>
      </c>
      <c r="W18" s="23">
        <f t="shared" si="9"/>
        <v>598362</v>
      </c>
      <c r="X18" s="20">
        <f t="shared" si="10"/>
        <v>1.854802857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12"/>
        <v>0</v>
      </c>
      <c r="I19" s="15">
        <v>0.0</v>
      </c>
      <c r="J19" s="15">
        <v>0.0</v>
      </c>
      <c r="K19" s="17">
        <f t="shared" si="3"/>
        <v>0</v>
      </c>
      <c r="L19" s="18">
        <f t="shared" si="4"/>
        <v>0</v>
      </c>
      <c r="M19" s="18">
        <f t="shared" si="5"/>
        <v>0</v>
      </c>
      <c r="N19" s="19">
        <f t="shared" si="11"/>
        <v>0</v>
      </c>
      <c r="O19" s="20" t="str">
        <f t="shared" si="6"/>
        <v>#DIV/0!</v>
      </c>
      <c r="P19" s="21">
        <v>0.0</v>
      </c>
      <c r="Q19" s="21">
        <v>0.0</v>
      </c>
      <c r="R19" s="21">
        <v>0.0</v>
      </c>
      <c r="S19" s="21">
        <v>0.0</v>
      </c>
      <c r="T19" s="21">
        <v>0.0</v>
      </c>
      <c r="U19" s="21">
        <f t="shared" si="7"/>
        <v>0</v>
      </c>
      <c r="V19" s="23">
        <f t="shared" si="8"/>
        <v>0</v>
      </c>
      <c r="W19" s="23">
        <f t="shared" si="9"/>
        <v>0</v>
      </c>
      <c r="X19" s="20" t="str">
        <f t="shared" si="10"/>
        <v>#DIV/0!</v>
      </c>
    </row>
    <row r="20" ht="14.25" customHeight="1">
      <c r="A20" s="30" t="s">
        <v>59</v>
      </c>
      <c r="B20" s="30"/>
      <c r="C20" s="31">
        <f>SUM(C3:C19)</f>
        <v>3172742</v>
      </c>
      <c r="D20" s="32"/>
      <c r="E20" s="33">
        <f t="shared" ref="E20:N20" si="13">SUM(E3:E19)</f>
        <v>4485166.931</v>
      </c>
      <c r="F20" s="34">
        <f t="shared" si="13"/>
        <v>1412408</v>
      </c>
      <c r="G20" s="34">
        <f t="shared" si="13"/>
        <v>356774</v>
      </c>
      <c r="H20" s="34">
        <f t="shared" si="13"/>
        <v>1769182</v>
      </c>
      <c r="I20" s="45">
        <f t="shared" si="13"/>
        <v>545766</v>
      </c>
      <c r="J20" s="34">
        <f t="shared" si="13"/>
        <v>144376</v>
      </c>
      <c r="K20" s="35">
        <f t="shared" si="13"/>
        <v>1913558</v>
      </c>
      <c r="L20" s="36">
        <f t="shared" si="13"/>
        <v>2626976</v>
      </c>
      <c r="M20" s="36">
        <f t="shared" si="13"/>
        <v>3920735.813</v>
      </c>
      <c r="N20" s="36">
        <f t="shared" si="13"/>
        <v>564431.1175</v>
      </c>
      <c r="O20" s="20">
        <f t="shared" si="6"/>
        <v>0.1258439488</v>
      </c>
      <c r="P20" s="21">
        <v>0.0</v>
      </c>
      <c r="Q20" s="21">
        <v>0.0</v>
      </c>
      <c r="R20" s="21">
        <v>0.0</v>
      </c>
      <c r="S20" s="21">
        <v>0.0</v>
      </c>
      <c r="T20" s="21">
        <v>0.0</v>
      </c>
      <c r="U20" s="21">
        <f t="shared" si="7"/>
        <v>0</v>
      </c>
      <c r="V20" s="23">
        <f t="shared" si="8"/>
        <v>2459324</v>
      </c>
      <c r="W20" s="37"/>
    </row>
    <row r="21" ht="14.25" customHeight="1"/>
    <row r="22" ht="14.25" customHeight="1"/>
    <row r="23" ht="14.25" customHeight="1">
      <c r="D23" s="55" t="s">
        <v>93</v>
      </c>
      <c r="E23" s="24"/>
      <c r="R23" s="24" t="s">
        <v>93</v>
      </c>
    </row>
    <row r="24" ht="14.25" customHeight="1">
      <c r="E24" s="37"/>
      <c r="K24" s="55" t="s">
        <v>93</v>
      </c>
    </row>
    <row r="25" ht="14.25" customHeight="1"/>
    <row r="26" ht="14.25" customHeight="1"/>
    <row r="27" ht="14.25" customHeight="1">
      <c r="K27" s="37" t="s">
        <v>93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O3:O20 X3:X19">
    <cfRule type="cellIs" dxfId="0" priority="1" operator="between">
      <formula>0.8</formula>
      <formula>1</formula>
    </cfRule>
  </conditionalFormatting>
  <conditionalFormatting sqref="O3:O20 X3:X19">
    <cfRule type="cellIs" dxfId="1" priority="2" operator="lessThan">
      <formula>0.8</formula>
    </cfRule>
  </conditionalFormatting>
  <conditionalFormatting sqref="O3:O20 X3:X19">
    <cfRule type="cellIs" dxfId="2" priority="3" operator="greaterThan">
      <formula>1</formula>
    </cfRule>
  </conditionalFormatting>
  <conditionalFormatting sqref="O13">
    <cfRule type="cellIs" dxfId="0" priority="4" operator="between">
      <formula>0.8</formula>
      <formula>1</formula>
    </cfRule>
  </conditionalFormatting>
  <conditionalFormatting sqref="O13">
    <cfRule type="cellIs" dxfId="1" priority="5" operator="lessThan">
      <formula>0.8</formula>
    </cfRule>
  </conditionalFormatting>
  <conditionalFormatting sqref="O13">
    <cfRule type="cellIs" dxfId="2" priority="6" operator="greaterThan">
      <formula>1</formula>
    </cfRule>
  </conditionalFormatting>
  <conditionalFormatting sqref="X13">
    <cfRule type="cellIs" dxfId="0" priority="7" operator="between">
      <formula>0.8</formula>
      <formula>1</formula>
    </cfRule>
  </conditionalFormatting>
  <conditionalFormatting sqref="X13">
    <cfRule type="cellIs" dxfId="1" priority="8" operator="lessThan">
      <formula>0.8</formula>
    </cfRule>
  </conditionalFormatting>
  <conditionalFormatting sqref="X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29"/>
    <col customWidth="1" min="11" max="11" width="18.43"/>
    <col customWidth="1" min="12" max="14" width="16.71"/>
    <col customWidth="1" min="15" max="15" width="18.0"/>
    <col customWidth="1" min="16" max="20" width="12.43"/>
    <col customWidth="1" min="21" max="21" width="14.71"/>
    <col customWidth="1" min="22" max="22" width="11.43"/>
    <col customWidth="1" min="23" max="23" width="12.43"/>
    <col customWidth="1" min="24" max="26" width="10.71"/>
  </cols>
  <sheetData>
    <row r="1" ht="14.25" customHeight="1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ht="14.25" customHeight="1">
      <c r="A2" s="4" t="s">
        <v>5</v>
      </c>
      <c r="B2" s="4" t="s">
        <v>6</v>
      </c>
      <c r="C2" s="5" t="s">
        <v>110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120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112</v>
      </c>
      <c r="Q2" s="8" t="s">
        <v>113</v>
      </c>
      <c r="R2" s="8" t="s">
        <v>114</v>
      </c>
      <c r="S2" s="9" t="s">
        <v>115</v>
      </c>
      <c r="T2" s="8">
        <v>30.0</v>
      </c>
      <c r="U2" s="5" t="s">
        <v>22</v>
      </c>
      <c r="V2" s="5" t="s">
        <v>23</v>
      </c>
      <c r="W2" s="5" t="s">
        <v>24</v>
      </c>
      <c r="X2" s="10" t="s">
        <v>25</v>
      </c>
    </row>
    <row r="3" ht="14.25" customHeight="1">
      <c r="A3" s="11" t="s">
        <v>26</v>
      </c>
      <c r="B3" s="11" t="s">
        <v>27</v>
      </c>
      <c r="C3" s="12">
        <v>232983.0</v>
      </c>
      <c r="D3" s="13">
        <v>2.892378058838126</v>
      </c>
      <c r="E3" s="14">
        <f t="shared" ref="E3:E19" si="1">C3*D3</f>
        <v>673874.9173</v>
      </c>
      <c r="F3" s="15">
        <v>0.0</v>
      </c>
      <c r="G3" s="15">
        <v>0.0</v>
      </c>
      <c r="H3" s="15">
        <f t="shared" ref="H3:H10" si="2">F3+G3</f>
        <v>0</v>
      </c>
      <c r="I3" s="16">
        <v>10390.0</v>
      </c>
      <c r="J3" s="15">
        <v>74153.0</v>
      </c>
      <c r="K3" s="17">
        <f t="shared" ref="K3:K19" si="3">H3+J3</f>
        <v>74153</v>
      </c>
      <c r="L3" s="18">
        <f t="shared" ref="L3:L19" si="4">C3-I3</f>
        <v>222593</v>
      </c>
      <c r="M3" s="18">
        <f t="shared" ref="M3:M19" si="5">D3*L3</f>
        <v>643823.1093</v>
      </c>
      <c r="N3" s="19">
        <f>+I3*D3</f>
        <v>30051.80803</v>
      </c>
      <c r="O3" s="20">
        <f t="shared" ref="O3:O20" si="6">N3/E3</f>
        <v>0.04459552843</v>
      </c>
      <c r="P3" s="21">
        <v>0.0</v>
      </c>
      <c r="Q3" s="21">
        <v>111000.0</v>
      </c>
      <c r="R3" s="21">
        <v>37000.0</v>
      </c>
      <c r="S3" s="21">
        <v>111000.0</v>
      </c>
      <c r="T3" s="52">
        <v>0.0</v>
      </c>
      <c r="U3" s="21">
        <f t="shared" ref="U3:U20" si="7">P3+Q3+R3+S3+T3</f>
        <v>259000</v>
      </c>
      <c r="V3" s="23">
        <f t="shared" ref="V3:V20" si="8">I3+K3+U3</f>
        <v>343543</v>
      </c>
      <c r="W3" s="23">
        <f t="shared" ref="W3:W19" si="9">V3-C3</f>
        <v>110560</v>
      </c>
      <c r="X3" s="20">
        <f t="shared" ref="X3:X19" si="10">V3/C3</f>
        <v>1.474541061</v>
      </c>
    </row>
    <row r="4" ht="14.25" customHeight="1">
      <c r="A4" s="11" t="s">
        <v>28</v>
      </c>
      <c r="B4" s="11" t="s">
        <v>29</v>
      </c>
      <c r="C4" s="12">
        <v>147672.0</v>
      </c>
      <c r="D4" s="13">
        <v>1.56</v>
      </c>
      <c r="E4" s="14">
        <f t="shared" si="1"/>
        <v>230368.32</v>
      </c>
      <c r="F4" s="15">
        <v>0.0</v>
      </c>
      <c r="G4" s="15">
        <v>0.0</v>
      </c>
      <c r="H4" s="15">
        <f t="shared" si="2"/>
        <v>0</v>
      </c>
      <c r="I4" s="15">
        <v>0.0</v>
      </c>
      <c r="J4" s="15">
        <v>0.0</v>
      </c>
      <c r="K4" s="17">
        <f t="shared" si="3"/>
        <v>0</v>
      </c>
      <c r="L4" s="18">
        <f t="shared" si="4"/>
        <v>147672</v>
      </c>
      <c r="M4" s="18">
        <f t="shared" si="5"/>
        <v>230368.32</v>
      </c>
      <c r="N4" s="19">
        <f>D4*I4</f>
        <v>0</v>
      </c>
      <c r="O4" s="20">
        <f t="shared" si="6"/>
        <v>0</v>
      </c>
      <c r="P4" s="21">
        <v>0.0</v>
      </c>
      <c r="Q4" s="21">
        <v>0.0</v>
      </c>
      <c r="R4" s="21">
        <v>148000.0</v>
      </c>
      <c r="S4" s="21">
        <v>0.0</v>
      </c>
      <c r="T4" s="52">
        <v>0.0</v>
      </c>
      <c r="U4" s="21">
        <f t="shared" si="7"/>
        <v>148000</v>
      </c>
      <c r="V4" s="23">
        <f t="shared" si="8"/>
        <v>148000</v>
      </c>
      <c r="W4" s="23">
        <f t="shared" si="9"/>
        <v>328</v>
      </c>
      <c r="X4" s="20">
        <f t="shared" si="10"/>
        <v>1.002221139</v>
      </c>
    </row>
    <row r="5" ht="14.25" customHeight="1">
      <c r="A5" s="11" t="s">
        <v>30</v>
      </c>
      <c r="B5" s="11" t="s">
        <v>31</v>
      </c>
      <c r="C5" s="12">
        <v>73319.0</v>
      </c>
      <c r="D5" s="13">
        <v>1.06</v>
      </c>
      <c r="E5" s="14">
        <f t="shared" si="1"/>
        <v>77718.14</v>
      </c>
      <c r="F5" s="15">
        <v>0.0</v>
      </c>
      <c r="G5" s="15">
        <v>0.0</v>
      </c>
      <c r="H5" s="15">
        <f t="shared" si="2"/>
        <v>0</v>
      </c>
      <c r="I5" s="15">
        <v>73319.0</v>
      </c>
      <c r="J5" s="15">
        <v>0.0</v>
      </c>
      <c r="K5" s="17">
        <f t="shared" si="3"/>
        <v>0</v>
      </c>
      <c r="L5" s="18">
        <f t="shared" si="4"/>
        <v>0</v>
      </c>
      <c r="M5" s="18">
        <f t="shared" si="5"/>
        <v>0</v>
      </c>
      <c r="N5" s="19">
        <f t="shared" ref="N5:N19" si="11">+I5*D5</f>
        <v>77718.14</v>
      </c>
      <c r="O5" s="20">
        <f t="shared" si="6"/>
        <v>1</v>
      </c>
      <c r="P5" s="21">
        <v>0.0</v>
      </c>
      <c r="Q5" s="21">
        <v>0.0</v>
      </c>
      <c r="R5" s="21">
        <v>0.0</v>
      </c>
      <c r="S5" s="21">
        <v>0.0</v>
      </c>
      <c r="T5" s="52">
        <v>0.0</v>
      </c>
      <c r="U5" s="21">
        <f t="shared" si="7"/>
        <v>0</v>
      </c>
      <c r="V5" s="23">
        <f t="shared" si="8"/>
        <v>73319</v>
      </c>
      <c r="W5" s="23">
        <f t="shared" si="9"/>
        <v>0</v>
      </c>
      <c r="X5" s="20">
        <f t="shared" si="10"/>
        <v>1</v>
      </c>
    </row>
    <row r="6" ht="14.25" customHeight="1">
      <c r="A6" s="11" t="s">
        <v>32</v>
      </c>
      <c r="B6" s="11" t="s">
        <v>33</v>
      </c>
      <c r="C6" s="12">
        <v>236713.0</v>
      </c>
      <c r="D6" s="13">
        <v>2.1696780588381257</v>
      </c>
      <c r="E6" s="12">
        <f t="shared" si="1"/>
        <v>513591.0023</v>
      </c>
      <c r="F6" s="15">
        <v>0.0</v>
      </c>
      <c r="G6" s="15">
        <v>0.0</v>
      </c>
      <c r="H6" s="15">
        <f t="shared" si="2"/>
        <v>0</v>
      </c>
      <c r="I6" s="15">
        <v>0.0</v>
      </c>
      <c r="J6" s="15">
        <v>0.0</v>
      </c>
      <c r="K6" s="17">
        <f t="shared" si="3"/>
        <v>0</v>
      </c>
      <c r="L6" s="18">
        <f t="shared" si="4"/>
        <v>236713</v>
      </c>
      <c r="M6" s="18">
        <f t="shared" si="5"/>
        <v>513591.0023</v>
      </c>
      <c r="N6" s="19">
        <f t="shared" si="11"/>
        <v>0</v>
      </c>
      <c r="O6" s="20">
        <f t="shared" si="6"/>
        <v>0</v>
      </c>
      <c r="P6" s="21">
        <v>0.0</v>
      </c>
      <c r="Q6" s="21">
        <v>0.0</v>
      </c>
      <c r="R6" s="21">
        <v>0.0</v>
      </c>
      <c r="S6" s="21">
        <v>234000.0</v>
      </c>
      <c r="T6" s="24">
        <v>0.0</v>
      </c>
      <c r="U6" s="21">
        <f t="shared" si="7"/>
        <v>234000</v>
      </c>
      <c r="V6" s="23">
        <f t="shared" si="8"/>
        <v>234000</v>
      </c>
      <c r="W6" s="23">
        <f t="shared" si="9"/>
        <v>-2713</v>
      </c>
      <c r="X6" s="20">
        <f t="shared" si="10"/>
        <v>0.9885388635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8">
        <f t="shared" si="5"/>
        <v>0</v>
      </c>
      <c r="N7" s="19">
        <f t="shared" si="11"/>
        <v>0</v>
      </c>
      <c r="O7" s="20" t="str">
        <f t="shared" si="6"/>
        <v>#DIV/0!</v>
      </c>
      <c r="P7" s="21">
        <v>0.0</v>
      </c>
      <c r="Q7" s="21">
        <v>0.0</v>
      </c>
      <c r="R7" s="21">
        <v>0.0</v>
      </c>
      <c r="S7" s="21">
        <v>0.0</v>
      </c>
      <c r="T7" s="52">
        <v>0.0</v>
      </c>
      <c r="U7" s="21">
        <f t="shared" si="7"/>
        <v>0</v>
      </c>
      <c r="V7" s="23">
        <f t="shared" si="8"/>
        <v>0</v>
      </c>
      <c r="W7" s="23">
        <f t="shared" si="9"/>
        <v>0</v>
      </c>
      <c r="X7" s="20" t="str">
        <f t="shared" si="10"/>
        <v>#DIV/0!</v>
      </c>
    </row>
    <row r="8" ht="14.25" customHeight="1">
      <c r="A8" s="11" t="s">
        <v>36</v>
      </c>
      <c r="B8" s="11" t="s">
        <v>37</v>
      </c>
      <c r="C8" s="12">
        <v>589224.0</v>
      </c>
      <c r="D8" s="13">
        <v>1.1430280588381259</v>
      </c>
      <c r="E8" s="14">
        <f t="shared" si="1"/>
        <v>673499.5649</v>
      </c>
      <c r="F8" s="15">
        <v>0.0</v>
      </c>
      <c r="G8" s="15">
        <v>0.0</v>
      </c>
      <c r="H8" s="15">
        <f t="shared" si="2"/>
        <v>0</v>
      </c>
      <c r="I8" s="16">
        <v>95075.0</v>
      </c>
      <c r="J8" s="16">
        <v>190027.0</v>
      </c>
      <c r="K8" s="17">
        <f t="shared" si="3"/>
        <v>190027</v>
      </c>
      <c r="L8" s="18">
        <f t="shared" si="4"/>
        <v>494149</v>
      </c>
      <c r="M8" s="18">
        <f t="shared" si="5"/>
        <v>564826.1722</v>
      </c>
      <c r="N8" s="19">
        <f t="shared" si="11"/>
        <v>108673.3927</v>
      </c>
      <c r="O8" s="20">
        <f t="shared" si="6"/>
        <v>0.1613562923</v>
      </c>
      <c r="P8" s="21">
        <v>0.0</v>
      </c>
      <c r="Q8" s="21">
        <v>126000.0</v>
      </c>
      <c r="R8" s="21">
        <v>189000.0</v>
      </c>
      <c r="S8" s="21">
        <v>94500.0</v>
      </c>
      <c r="T8" s="52">
        <v>0.0</v>
      </c>
      <c r="U8" s="21">
        <f t="shared" si="7"/>
        <v>409500</v>
      </c>
      <c r="V8" s="23">
        <f t="shared" si="8"/>
        <v>694602</v>
      </c>
      <c r="W8" s="23">
        <f t="shared" si="9"/>
        <v>105378</v>
      </c>
      <c r="X8" s="20">
        <f t="shared" si="10"/>
        <v>1.178842002</v>
      </c>
    </row>
    <row r="9" ht="14.25" customHeight="1">
      <c r="A9" s="11" t="s">
        <v>38</v>
      </c>
      <c r="B9" s="11" t="s">
        <v>39</v>
      </c>
      <c r="C9" s="12">
        <v>346315.0</v>
      </c>
      <c r="D9" s="13">
        <v>0.6342280588381257</v>
      </c>
      <c r="E9" s="14">
        <f t="shared" si="1"/>
        <v>219642.6902</v>
      </c>
      <c r="F9" s="15">
        <v>0.0</v>
      </c>
      <c r="G9" s="15">
        <v>0.0</v>
      </c>
      <c r="H9" s="15">
        <f t="shared" si="2"/>
        <v>0</v>
      </c>
      <c r="I9" s="15">
        <v>346315.0</v>
      </c>
      <c r="J9" s="15">
        <v>0.0</v>
      </c>
      <c r="K9" s="17">
        <f t="shared" si="3"/>
        <v>0</v>
      </c>
      <c r="L9" s="18">
        <f t="shared" si="4"/>
        <v>0</v>
      </c>
      <c r="M9" s="18">
        <f t="shared" si="5"/>
        <v>0</v>
      </c>
      <c r="N9" s="19">
        <f t="shared" si="11"/>
        <v>219642.6902</v>
      </c>
      <c r="O9" s="20">
        <f t="shared" si="6"/>
        <v>1</v>
      </c>
      <c r="P9" s="21">
        <v>0.0</v>
      </c>
      <c r="Q9" s="21">
        <v>0.0</v>
      </c>
      <c r="R9" s="21">
        <v>0.0</v>
      </c>
      <c r="S9" s="21">
        <v>0.0</v>
      </c>
      <c r="T9" s="52">
        <v>0.0</v>
      </c>
      <c r="U9" s="21">
        <f t="shared" si="7"/>
        <v>0</v>
      </c>
      <c r="V9" s="23">
        <f t="shared" si="8"/>
        <v>346315</v>
      </c>
      <c r="W9" s="23">
        <f t="shared" si="9"/>
        <v>0</v>
      </c>
      <c r="X9" s="20">
        <f t="shared" si="10"/>
        <v>1</v>
      </c>
    </row>
    <row r="10" ht="14.25" customHeight="1">
      <c r="A10" s="11" t="s">
        <v>40</v>
      </c>
      <c r="B10" s="11" t="s">
        <v>41</v>
      </c>
      <c r="C10" s="12">
        <v>742050.0</v>
      </c>
      <c r="D10" s="13">
        <v>0.8935280588381259</v>
      </c>
      <c r="E10" s="12">
        <f t="shared" si="1"/>
        <v>663042.4961</v>
      </c>
      <c r="F10" s="16">
        <v>0.0</v>
      </c>
      <c r="G10" s="16">
        <v>0.0</v>
      </c>
      <c r="H10" s="15">
        <f t="shared" si="2"/>
        <v>0</v>
      </c>
      <c r="I10" s="15">
        <v>0.0</v>
      </c>
      <c r="J10" s="16">
        <v>261646.0</v>
      </c>
      <c r="K10" s="17">
        <f t="shared" si="3"/>
        <v>261646</v>
      </c>
      <c r="L10" s="18">
        <f t="shared" si="4"/>
        <v>742050</v>
      </c>
      <c r="M10" s="18">
        <f t="shared" si="5"/>
        <v>663042.4961</v>
      </c>
      <c r="N10" s="19">
        <f t="shared" si="11"/>
        <v>0</v>
      </c>
      <c r="O10" s="20">
        <f t="shared" si="6"/>
        <v>0</v>
      </c>
      <c r="P10" s="21">
        <v>0.0</v>
      </c>
      <c r="Q10" s="21">
        <v>440000.0</v>
      </c>
      <c r="R10" s="21">
        <v>0.0</v>
      </c>
      <c r="S10" s="21">
        <v>176000.0</v>
      </c>
      <c r="T10" s="52">
        <v>0.0</v>
      </c>
      <c r="U10" s="21">
        <f t="shared" si="7"/>
        <v>616000</v>
      </c>
      <c r="V10" s="23">
        <f t="shared" si="8"/>
        <v>877646</v>
      </c>
      <c r="W10" s="23">
        <f t="shared" si="9"/>
        <v>135596</v>
      </c>
      <c r="X10" s="20">
        <f t="shared" si="10"/>
        <v>1.182731622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8">
        <f t="shared" si="5"/>
        <v>0</v>
      </c>
      <c r="N11" s="19">
        <f t="shared" si="11"/>
        <v>0</v>
      </c>
      <c r="O11" s="20" t="str">
        <f t="shared" si="6"/>
        <v>#DIV/0!</v>
      </c>
      <c r="P11" s="21">
        <v>0.0</v>
      </c>
      <c r="Q11" s="21">
        <v>0.0</v>
      </c>
      <c r="R11" s="21">
        <v>0.0</v>
      </c>
      <c r="S11" s="21">
        <v>0.0</v>
      </c>
      <c r="T11" s="21">
        <v>0.0</v>
      </c>
      <c r="U11" s="21">
        <f t="shared" si="7"/>
        <v>0</v>
      </c>
      <c r="V11" s="23">
        <f t="shared" si="8"/>
        <v>0</v>
      </c>
      <c r="W11" s="23">
        <f t="shared" si="9"/>
        <v>0</v>
      </c>
      <c r="X11" s="20" t="str">
        <f t="shared" si="10"/>
        <v>#DIV/0!</v>
      </c>
    </row>
    <row r="12" ht="14.25" customHeight="1">
      <c r="A12" s="11" t="s">
        <v>44</v>
      </c>
      <c r="B12" s="11" t="s">
        <v>45</v>
      </c>
      <c r="C12" s="12">
        <v>48000.0</v>
      </c>
      <c r="D12" s="13">
        <v>3.97</v>
      </c>
      <c r="E12" s="14">
        <f t="shared" si="1"/>
        <v>190560</v>
      </c>
      <c r="F12" s="15">
        <v>42310.0</v>
      </c>
      <c r="G12" s="15">
        <v>0.0</v>
      </c>
      <c r="H12" s="15">
        <f t="shared" ref="H12:H19" si="12">F12+G12</f>
        <v>42310</v>
      </c>
      <c r="I12" s="15">
        <v>0.0</v>
      </c>
      <c r="J12" s="15">
        <v>0.0</v>
      </c>
      <c r="K12" s="17">
        <f t="shared" si="3"/>
        <v>42310</v>
      </c>
      <c r="L12" s="18">
        <f t="shared" si="4"/>
        <v>48000</v>
      </c>
      <c r="M12" s="18">
        <f t="shared" si="5"/>
        <v>190560</v>
      </c>
      <c r="N12" s="19">
        <f t="shared" si="11"/>
        <v>0</v>
      </c>
      <c r="O12" s="20">
        <f t="shared" si="6"/>
        <v>0</v>
      </c>
      <c r="P12" s="21">
        <v>0.0</v>
      </c>
      <c r="Q12" s="21">
        <v>0.0</v>
      </c>
      <c r="R12" s="21">
        <v>0.0</v>
      </c>
      <c r="S12" s="21">
        <v>21000.0</v>
      </c>
      <c r="T12" s="21">
        <v>0.0</v>
      </c>
      <c r="U12" s="21">
        <f t="shared" si="7"/>
        <v>21000</v>
      </c>
      <c r="V12" s="23">
        <f t="shared" si="8"/>
        <v>63310</v>
      </c>
      <c r="W12" s="23">
        <f t="shared" si="9"/>
        <v>15310</v>
      </c>
      <c r="X12" s="20">
        <f t="shared" si="10"/>
        <v>1.318958333</v>
      </c>
    </row>
    <row r="13" ht="14.25" customHeight="1">
      <c r="A13" s="26">
        <v>6.0000000032802E13</v>
      </c>
      <c r="B13" s="11" t="s">
        <v>46</v>
      </c>
      <c r="C13" s="12">
        <v>17950.0</v>
      </c>
      <c r="D13" s="13">
        <v>8.34</v>
      </c>
      <c r="E13" s="14">
        <f t="shared" si="1"/>
        <v>149703</v>
      </c>
      <c r="F13" s="15">
        <v>12239.0</v>
      </c>
      <c r="G13" s="15">
        <v>11187.0</v>
      </c>
      <c r="H13" s="15">
        <f t="shared" si="12"/>
        <v>23426</v>
      </c>
      <c r="I13" s="15">
        <v>5837.0</v>
      </c>
      <c r="J13" s="15">
        <v>0.0</v>
      </c>
      <c r="K13" s="17">
        <f t="shared" si="3"/>
        <v>23426</v>
      </c>
      <c r="L13" s="18">
        <f t="shared" si="4"/>
        <v>12113</v>
      </c>
      <c r="M13" s="18">
        <f t="shared" si="5"/>
        <v>101022.42</v>
      </c>
      <c r="N13" s="19">
        <f t="shared" si="11"/>
        <v>48680.58</v>
      </c>
      <c r="O13" s="20">
        <f t="shared" si="6"/>
        <v>0.3251810585</v>
      </c>
      <c r="P13" s="21">
        <v>0.0</v>
      </c>
      <c r="Q13" s="21">
        <v>0.0</v>
      </c>
      <c r="R13" s="21">
        <v>0.0</v>
      </c>
      <c r="S13" s="21">
        <v>0.0</v>
      </c>
      <c r="T13" s="21">
        <v>0.0</v>
      </c>
      <c r="U13" s="21">
        <f t="shared" si="7"/>
        <v>0</v>
      </c>
      <c r="V13" s="23">
        <f t="shared" si="8"/>
        <v>29263</v>
      </c>
      <c r="W13" s="23">
        <f t="shared" si="9"/>
        <v>11313</v>
      </c>
      <c r="X13" s="20">
        <f t="shared" si="10"/>
        <v>1.630250696</v>
      </c>
    </row>
    <row r="14" ht="14.25" customHeight="1">
      <c r="A14" s="11" t="s">
        <v>47</v>
      </c>
      <c r="B14" s="11" t="s">
        <v>48</v>
      </c>
      <c r="C14" s="12">
        <v>38516.0</v>
      </c>
      <c r="D14" s="13">
        <v>7.3</v>
      </c>
      <c r="E14" s="14">
        <f t="shared" si="1"/>
        <v>281166.8</v>
      </c>
      <c r="F14" s="15">
        <v>38464.0</v>
      </c>
      <c r="G14" s="15">
        <v>0.0</v>
      </c>
      <c r="H14" s="15">
        <f t="shared" si="12"/>
        <v>38464</v>
      </c>
      <c r="I14" s="15">
        <v>0.0</v>
      </c>
      <c r="J14" s="15">
        <v>0.0</v>
      </c>
      <c r="K14" s="17">
        <f t="shared" si="3"/>
        <v>38464</v>
      </c>
      <c r="L14" s="18">
        <f t="shared" si="4"/>
        <v>38516</v>
      </c>
      <c r="M14" s="18">
        <f t="shared" si="5"/>
        <v>281166.8</v>
      </c>
      <c r="N14" s="19">
        <f t="shared" si="11"/>
        <v>0</v>
      </c>
      <c r="O14" s="20">
        <f t="shared" si="6"/>
        <v>0</v>
      </c>
      <c r="P14" s="21">
        <v>0.0</v>
      </c>
      <c r="Q14" s="21">
        <v>0.0</v>
      </c>
      <c r="R14" s="21">
        <v>0.0</v>
      </c>
      <c r="S14" s="21">
        <v>0.0</v>
      </c>
      <c r="T14" s="21">
        <v>0.0</v>
      </c>
      <c r="U14" s="21">
        <f t="shared" si="7"/>
        <v>0</v>
      </c>
      <c r="V14" s="23">
        <f t="shared" si="8"/>
        <v>38464</v>
      </c>
      <c r="W14" s="23">
        <f t="shared" si="9"/>
        <v>-52</v>
      </c>
      <c r="X14" s="20">
        <f t="shared" si="10"/>
        <v>0.9986499117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12"/>
        <v>0</v>
      </c>
      <c r="I15" s="29">
        <v>0.0</v>
      </c>
      <c r="J15" s="15">
        <v>0.0</v>
      </c>
      <c r="K15" s="17">
        <f t="shared" si="3"/>
        <v>0</v>
      </c>
      <c r="L15" s="18">
        <f t="shared" si="4"/>
        <v>0</v>
      </c>
      <c r="M15" s="18">
        <f t="shared" si="5"/>
        <v>0</v>
      </c>
      <c r="N15" s="19">
        <f t="shared" si="11"/>
        <v>0</v>
      </c>
      <c r="O15" s="20" t="str">
        <f t="shared" si="6"/>
        <v>#DIV/0!</v>
      </c>
      <c r="P15" s="21">
        <v>0.0</v>
      </c>
      <c r="Q15" s="21">
        <v>0.0</v>
      </c>
      <c r="R15" s="21">
        <v>0.0</v>
      </c>
      <c r="S15" s="21">
        <v>0.0</v>
      </c>
      <c r="T15" s="21">
        <v>0.0</v>
      </c>
      <c r="U15" s="21">
        <f t="shared" si="7"/>
        <v>0</v>
      </c>
      <c r="V15" s="23">
        <f t="shared" si="8"/>
        <v>0</v>
      </c>
      <c r="W15" s="23">
        <f t="shared" si="9"/>
        <v>0</v>
      </c>
      <c r="X15" s="20" t="str">
        <f t="shared" si="10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12"/>
        <v>0</v>
      </c>
      <c r="I16" s="29">
        <v>0.0</v>
      </c>
      <c r="J16" s="15">
        <v>0.0</v>
      </c>
      <c r="K16" s="17">
        <f t="shared" si="3"/>
        <v>0</v>
      </c>
      <c r="L16" s="18">
        <f t="shared" si="4"/>
        <v>0</v>
      </c>
      <c r="M16" s="18">
        <f t="shared" si="5"/>
        <v>0</v>
      </c>
      <c r="N16" s="19">
        <f t="shared" si="11"/>
        <v>0</v>
      </c>
      <c r="O16" s="20" t="str">
        <f t="shared" si="6"/>
        <v>#DIV/0!</v>
      </c>
      <c r="P16" s="21">
        <v>0.0</v>
      </c>
      <c r="Q16" s="21">
        <v>0.0</v>
      </c>
      <c r="R16" s="21">
        <v>0.0</v>
      </c>
      <c r="S16" s="21">
        <v>0.0</v>
      </c>
      <c r="T16" s="21">
        <v>0.0</v>
      </c>
      <c r="U16" s="21">
        <f t="shared" si="7"/>
        <v>0</v>
      </c>
      <c r="V16" s="23">
        <f t="shared" si="8"/>
        <v>0</v>
      </c>
      <c r="W16" s="23">
        <f t="shared" si="9"/>
        <v>0</v>
      </c>
      <c r="X16" s="20" t="str">
        <f t="shared" si="10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12"/>
        <v>0</v>
      </c>
      <c r="I17" s="29">
        <v>0.0</v>
      </c>
      <c r="J17" s="15">
        <v>0.0</v>
      </c>
      <c r="K17" s="17">
        <f t="shared" si="3"/>
        <v>0</v>
      </c>
      <c r="L17" s="18">
        <f t="shared" si="4"/>
        <v>0</v>
      </c>
      <c r="M17" s="18">
        <f t="shared" si="5"/>
        <v>0</v>
      </c>
      <c r="N17" s="19">
        <f t="shared" si="11"/>
        <v>0</v>
      </c>
      <c r="O17" s="20" t="str">
        <f t="shared" si="6"/>
        <v>#DIV/0!</v>
      </c>
      <c r="P17" s="21">
        <v>0.0</v>
      </c>
      <c r="Q17" s="21">
        <v>0.0</v>
      </c>
      <c r="R17" s="21">
        <v>0.0</v>
      </c>
      <c r="S17" s="21">
        <v>0.0</v>
      </c>
      <c r="T17" s="21">
        <v>0.0</v>
      </c>
      <c r="U17" s="21">
        <f t="shared" si="7"/>
        <v>0</v>
      </c>
      <c r="V17" s="23">
        <f t="shared" si="8"/>
        <v>0</v>
      </c>
      <c r="W17" s="23">
        <f t="shared" si="9"/>
        <v>0</v>
      </c>
      <c r="X17" s="20" t="str">
        <f t="shared" si="10"/>
        <v>#DIV/0!</v>
      </c>
    </row>
    <row r="18" ht="14.25" customHeight="1">
      <c r="A18" s="11" t="s">
        <v>55</v>
      </c>
      <c r="B18" s="11" t="s">
        <v>56</v>
      </c>
      <c r="C18" s="12">
        <v>700000.0</v>
      </c>
      <c r="D18" s="13">
        <v>1.16</v>
      </c>
      <c r="E18" s="12">
        <f t="shared" si="1"/>
        <v>812000</v>
      </c>
      <c r="F18" s="15">
        <v>793569.0</v>
      </c>
      <c r="G18" s="15">
        <v>345587.0</v>
      </c>
      <c r="H18" s="15">
        <f t="shared" si="12"/>
        <v>1139156</v>
      </c>
      <c r="I18" s="15">
        <v>133630.0</v>
      </c>
      <c r="J18" s="15">
        <v>25576.0</v>
      </c>
      <c r="K18" s="17">
        <f t="shared" si="3"/>
        <v>1164732</v>
      </c>
      <c r="L18" s="18">
        <f t="shared" si="4"/>
        <v>566370</v>
      </c>
      <c r="M18" s="18">
        <f t="shared" si="5"/>
        <v>656989.2</v>
      </c>
      <c r="N18" s="19">
        <f t="shared" si="11"/>
        <v>155010.8</v>
      </c>
      <c r="O18" s="20">
        <f t="shared" si="6"/>
        <v>0.1909</v>
      </c>
      <c r="P18" s="21">
        <v>0.0</v>
      </c>
      <c r="Q18" s="21">
        <v>0.0</v>
      </c>
      <c r="R18" s="21">
        <v>0.0</v>
      </c>
      <c r="S18" s="21">
        <v>0.0</v>
      </c>
      <c r="T18" s="21">
        <v>0.0</v>
      </c>
      <c r="U18" s="21">
        <f t="shared" si="7"/>
        <v>0</v>
      </c>
      <c r="V18" s="23">
        <f t="shared" si="8"/>
        <v>1298362</v>
      </c>
      <c r="W18" s="23">
        <f t="shared" si="9"/>
        <v>598362</v>
      </c>
      <c r="X18" s="20">
        <f t="shared" si="10"/>
        <v>1.854802857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12"/>
        <v>0</v>
      </c>
      <c r="I19" s="15">
        <v>0.0</v>
      </c>
      <c r="J19" s="15">
        <v>0.0</v>
      </c>
      <c r="K19" s="17">
        <f t="shared" si="3"/>
        <v>0</v>
      </c>
      <c r="L19" s="18">
        <f t="shared" si="4"/>
        <v>0</v>
      </c>
      <c r="M19" s="18">
        <f t="shared" si="5"/>
        <v>0</v>
      </c>
      <c r="N19" s="19">
        <f t="shared" si="11"/>
        <v>0</v>
      </c>
      <c r="O19" s="20" t="str">
        <f t="shared" si="6"/>
        <v>#DIV/0!</v>
      </c>
      <c r="P19" s="21">
        <v>0.0</v>
      </c>
      <c r="Q19" s="21">
        <v>0.0</v>
      </c>
      <c r="R19" s="21">
        <v>0.0</v>
      </c>
      <c r="S19" s="21">
        <v>0.0</v>
      </c>
      <c r="T19" s="21">
        <v>0.0</v>
      </c>
      <c r="U19" s="21">
        <f t="shared" si="7"/>
        <v>0</v>
      </c>
      <c r="V19" s="23">
        <f t="shared" si="8"/>
        <v>0</v>
      </c>
      <c r="W19" s="23">
        <f t="shared" si="9"/>
        <v>0</v>
      </c>
      <c r="X19" s="20" t="str">
        <f t="shared" si="10"/>
        <v>#DIV/0!</v>
      </c>
    </row>
    <row r="20" ht="14.25" customHeight="1">
      <c r="A20" s="30" t="s">
        <v>59</v>
      </c>
      <c r="B20" s="30"/>
      <c r="C20" s="31">
        <f>SUM(C3:C19)</f>
        <v>3172742</v>
      </c>
      <c r="D20" s="32"/>
      <c r="E20" s="33">
        <f t="shared" ref="E20:N20" si="13">SUM(E3:E19)</f>
        <v>4485166.931</v>
      </c>
      <c r="F20" s="34">
        <f t="shared" si="13"/>
        <v>886582</v>
      </c>
      <c r="G20" s="34">
        <f t="shared" si="13"/>
        <v>356774</v>
      </c>
      <c r="H20" s="34">
        <f t="shared" si="13"/>
        <v>1243356</v>
      </c>
      <c r="I20" s="45">
        <f t="shared" si="13"/>
        <v>664566</v>
      </c>
      <c r="J20" s="34">
        <f t="shared" si="13"/>
        <v>551402</v>
      </c>
      <c r="K20" s="35">
        <f t="shared" si="13"/>
        <v>1794758</v>
      </c>
      <c r="L20" s="36">
        <f t="shared" si="13"/>
        <v>2508176</v>
      </c>
      <c r="M20" s="36">
        <f t="shared" si="13"/>
        <v>3845389.52</v>
      </c>
      <c r="N20" s="36">
        <f t="shared" si="13"/>
        <v>639777.4109</v>
      </c>
      <c r="O20" s="20">
        <f t="shared" si="6"/>
        <v>0.142642943</v>
      </c>
      <c r="P20" s="21">
        <v>0.0</v>
      </c>
      <c r="Q20" s="21">
        <v>0.0</v>
      </c>
      <c r="R20" s="21">
        <v>0.0</v>
      </c>
      <c r="S20" s="21">
        <v>0.0</v>
      </c>
      <c r="T20" s="21">
        <v>0.0</v>
      </c>
      <c r="U20" s="21">
        <f t="shared" si="7"/>
        <v>0</v>
      </c>
      <c r="V20" s="23">
        <f t="shared" si="8"/>
        <v>2459324</v>
      </c>
      <c r="W20" s="37"/>
    </row>
    <row r="21" ht="14.25" customHeight="1"/>
    <row r="22" ht="14.25" customHeight="1"/>
    <row r="23" ht="14.25" customHeight="1">
      <c r="D23" s="55" t="s">
        <v>93</v>
      </c>
      <c r="E23" s="24"/>
      <c r="R23" s="24" t="s">
        <v>93</v>
      </c>
    </row>
    <row r="24" ht="14.25" customHeight="1">
      <c r="E24" s="37"/>
      <c r="K24" s="55" t="s">
        <v>93</v>
      </c>
    </row>
    <row r="25" ht="14.25" customHeight="1"/>
    <row r="26" ht="14.25" customHeight="1"/>
    <row r="27" ht="14.25" customHeight="1">
      <c r="K27" s="37" t="s">
        <v>93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O3:O20 X3:X19">
    <cfRule type="cellIs" dxfId="0" priority="1" operator="between">
      <formula>0.8</formula>
      <formula>1</formula>
    </cfRule>
  </conditionalFormatting>
  <conditionalFormatting sqref="O3:O20 X3:X19">
    <cfRule type="cellIs" dxfId="1" priority="2" operator="lessThan">
      <formula>0.8</formula>
    </cfRule>
  </conditionalFormatting>
  <conditionalFormatting sqref="O3:O20 X3:X19">
    <cfRule type="cellIs" dxfId="2" priority="3" operator="greaterThan">
      <formula>1</formula>
    </cfRule>
  </conditionalFormatting>
  <conditionalFormatting sqref="O13">
    <cfRule type="cellIs" dxfId="0" priority="4" operator="between">
      <formula>0.8</formula>
      <formula>1</formula>
    </cfRule>
  </conditionalFormatting>
  <conditionalFormatting sqref="O13">
    <cfRule type="cellIs" dxfId="1" priority="5" operator="lessThan">
      <formula>0.8</formula>
    </cfRule>
  </conditionalFormatting>
  <conditionalFormatting sqref="O13">
    <cfRule type="cellIs" dxfId="2" priority="6" operator="greaterThan">
      <formula>1</formula>
    </cfRule>
  </conditionalFormatting>
  <conditionalFormatting sqref="X13">
    <cfRule type="cellIs" dxfId="0" priority="7" operator="between">
      <formula>0.8</formula>
      <formula>1</formula>
    </cfRule>
  </conditionalFormatting>
  <conditionalFormatting sqref="X13">
    <cfRule type="cellIs" dxfId="1" priority="8" operator="lessThan">
      <formula>0.8</formula>
    </cfRule>
  </conditionalFormatting>
  <conditionalFormatting sqref="X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29"/>
    <col customWidth="1" min="11" max="11" width="18.43"/>
    <col customWidth="1" min="12" max="14" width="16.71"/>
    <col customWidth="1" min="15" max="15" width="18.0"/>
    <col customWidth="1" min="16" max="20" width="12.43"/>
    <col customWidth="1" min="21" max="21" width="14.71"/>
    <col customWidth="1" min="22" max="22" width="11.43"/>
    <col customWidth="1" min="23" max="23" width="12.43"/>
    <col customWidth="1" min="24" max="26" width="10.71"/>
  </cols>
  <sheetData>
    <row r="1" ht="14.25" customHeight="1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ht="14.25" customHeight="1">
      <c r="A2" s="4" t="s">
        <v>5</v>
      </c>
      <c r="B2" s="4" t="s">
        <v>6</v>
      </c>
      <c r="C2" s="5" t="s">
        <v>110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121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112</v>
      </c>
      <c r="Q2" s="8" t="s">
        <v>113</v>
      </c>
      <c r="R2" s="8" t="s">
        <v>114</v>
      </c>
      <c r="S2" s="9" t="s">
        <v>115</v>
      </c>
      <c r="T2" s="8">
        <v>30.0</v>
      </c>
      <c r="U2" s="5" t="s">
        <v>22</v>
      </c>
      <c r="V2" s="5" t="s">
        <v>23</v>
      </c>
      <c r="W2" s="5" t="s">
        <v>24</v>
      </c>
      <c r="X2" s="10" t="s">
        <v>25</v>
      </c>
    </row>
    <row r="3" ht="14.25" customHeight="1">
      <c r="A3" s="11" t="s">
        <v>26</v>
      </c>
      <c r="B3" s="11" t="s">
        <v>27</v>
      </c>
      <c r="C3" s="12">
        <v>232983.0</v>
      </c>
      <c r="D3" s="13">
        <v>2.892378058838126</v>
      </c>
      <c r="E3" s="14">
        <f t="shared" ref="E3:E19" si="1">C3*D3</f>
        <v>673874.9173</v>
      </c>
      <c r="F3" s="15">
        <v>36981.0</v>
      </c>
      <c r="G3" s="15">
        <v>0.0</v>
      </c>
      <c r="H3" s="15">
        <f t="shared" ref="H3:H10" si="2">F3+G3</f>
        <v>36981</v>
      </c>
      <c r="I3" s="16">
        <v>10390.0</v>
      </c>
      <c r="J3" s="15">
        <v>74153.0</v>
      </c>
      <c r="K3" s="17">
        <f t="shared" ref="K3:K19" si="3">H3+J3</f>
        <v>111134</v>
      </c>
      <c r="L3" s="18">
        <f t="shared" ref="L3:L19" si="4">C3-I3</f>
        <v>222593</v>
      </c>
      <c r="M3" s="18">
        <f t="shared" ref="M3:M19" si="5">D3*L3</f>
        <v>643823.1093</v>
      </c>
      <c r="N3" s="19">
        <f>+I3*D3</f>
        <v>30051.80803</v>
      </c>
      <c r="O3" s="20">
        <f t="shared" ref="O3:O20" si="6">N3/E3</f>
        <v>0.04459552843</v>
      </c>
      <c r="P3" s="21">
        <v>0.0</v>
      </c>
      <c r="Q3" s="21">
        <v>74000.0</v>
      </c>
      <c r="R3" s="21">
        <v>37000.0</v>
      </c>
      <c r="S3" s="21">
        <v>111000.0</v>
      </c>
      <c r="T3" s="52">
        <v>0.0</v>
      </c>
      <c r="U3" s="21">
        <f t="shared" ref="U3:U20" si="7">P3+Q3+R3+S3+T3</f>
        <v>222000</v>
      </c>
      <c r="V3" s="23">
        <f t="shared" ref="V3:V20" si="8">I3+K3+U3</f>
        <v>343524</v>
      </c>
      <c r="W3" s="23">
        <f t="shared" ref="W3:W19" si="9">V3-C3</f>
        <v>110541</v>
      </c>
      <c r="X3" s="20">
        <f t="shared" ref="X3:X19" si="10">V3/C3</f>
        <v>1.47445951</v>
      </c>
    </row>
    <row r="4" ht="14.25" customHeight="1">
      <c r="A4" s="11" t="s">
        <v>28</v>
      </c>
      <c r="B4" s="11" t="s">
        <v>29</v>
      </c>
      <c r="C4" s="12">
        <v>147672.0</v>
      </c>
      <c r="D4" s="13">
        <v>1.56</v>
      </c>
      <c r="E4" s="14">
        <f t="shared" si="1"/>
        <v>230368.32</v>
      </c>
      <c r="F4" s="15">
        <v>0.0</v>
      </c>
      <c r="G4" s="15">
        <v>0.0</v>
      </c>
      <c r="H4" s="15">
        <f t="shared" si="2"/>
        <v>0</v>
      </c>
      <c r="I4" s="15">
        <v>0.0</v>
      </c>
      <c r="J4" s="15">
        <v>0.0</v>
      </c>
      <c r="K4" s="17">
        <f t="shared" si="3"/>
        <v>0</v>
      </c>
      <c r="L4" s="18">
        <f t="shared" si="4"/>
        <v>147672</v>
      </c>
      <c r="M4" s="18">
        <f t="shared" si="5"/>
        <v>230368.32</v>
      </c>
      <c r="N4" s="19">
        <f>D4*I4</f>
        <v>0</v>
      </c>
      <c r="O4" s="20">
        <f t="shared" si="6"/>
        <v>0</v>
      </c>
      <c r="P4" s="21">
        <v>0.0</v>
      </c>
      <c r="Q4" s="21">
        <v>0.0</v>
      </c>
      <c r="R4" s="21">
        <v>148000.0</v>
      </c>
      <c r="S4" s="21">
        <v>0.0</v>
      </c>
      <c r="T4" s="52">
        <v>0.0</v>
      </c>
      <c r="U4" s="21">
        <f t="shared" si="7"/>
        <v>148000</v>
      </c>
      <c r="V4" s="23">
        <f t="shared" si="8"/>
        <v>148000</v>
      </c>
      <c r="W4" s="23">
        <f t="shared" si="9"/>
        <v>328</v>
      </c>
      <c r="X4" s="20">
        <f t="shared" si="10"/>
        <v>1.002221139</v>
      </c>
    </row>
    <row r="5" ht="14.25" customHeight="1">
      <c r="A5" s="11" t="s">
        <v>30</v>
      </c>
      <c r="B5" s="11" t="s">
        <v>31</v>
      </c>
      <c r="C5" s="12">
        <v>73319.0</v>
      </c>
      <c r="D5" s="13">
        <v>1.06</v>
      </c>
      <c r="E5" s="14">
        <f t="shared" si="1"/>
        <v>77718.14</v>
      </c>
      <c r="F5" s="15">
        <v>0.0</v>
      </c>
      <c r="G5" s="15">
        <v>0.0</v>
      </c>
      <c r="H5" s="15">
        <f t="shared" si="2"/>
        <v>0</v>
      </c>
      <c r="I5" s="15">
        <v>73319.0</v>
      </c>
      <c r="J5" s="15">
        <v>0.0</v>
      </c>
      <c r="K5" s="17">
        <f t="shared" si="3"/>
        <v>0</v>
      </c>
      <c r="L5" s="18">
        <f t="shared" si="4"/>
        <v>0</v>
      </c>
      <c r="M5" s="18">
        <f t="shared" si="5"/>
        <v>0</v>
      </c>
      <c r="N5" s="19">
        <f t="shared" ref="N5:N19" si="11">+I5*D5</f>
        <v>77718.14</v>
      </c>
      <c r="O5" s="20">
        <f t="shared" si="6"/>
        <v>1</v>
      </c>
      <c r="P5" s="21">
        <v>0.0</v>
      </c>
      <c r="Q5" s="21">
        <v>0.0</v>
      </c>
      <c r="R5" s="21">
        <v>0.0</v>
      </c>
      <c r="S5" s="21">
        <v>0.0</v>
      </c>
      <c r="T5" s="52">
        <v>0.0</v>
      </c>
      <c r="U5" s="21">
        <f t="shared" si="7"/>
        <v>0</v>
      </c>
      <c r="V5" s="23">
        <f t="shared" si="8"/>
        <v>73319</v>
      </c>
      <c r="W5" s="23">
        <f t="shared" si="9"/>
        <v>0</v>
      </c>
      <c r="X5" s="20">
        <f t="shared" si="10"/>
        <v>1</v>
      </c>
    </row>
    <row r="6" ht="14.25" customHeight="1">
      <c r="A6" s="11" t="s">
        <v>32</v>
      </c>
      <c r="B6" s="11" t="s">
        <v>33</v>
      </c>
      <c r="C6" s="12">
        <v>236713.0</v>
      </c>
      <c r="D6" s="13">
        <v>2.1696780588381257</v>
      </c>
      <c r="E6" s="12">
        <f t="shared" si="1"/>
        <v>513591.0023</v>
      </c>
      <c r="F6" s="15">
        <v>0.0</v>
      </c>
      <c r="G6" s="15">
        <v>0.0</v>
      </c>
      <c r="H6" s="15">
        <f t="shared" si="2"/>
        <v>0</v>
      </c>
      <c r="I6" s="15">
        <v>0.0</v>
      </c>
      <c r="J6" s="15">
        <v>0.0</v>
      </c>
      <c r="K6" s="17">
        <f t="shared" si="3"/>
        <v>0</v>
      </c>
      <c r="L6" s="18">
        <f t="shared" si="4"/>
        <v>236713</v>
      </c>
      <c r="M6" s="18">
        <f t="shared" si="5"/>
        <v>513591.0023</v>
      </c>
      <c r="N6" s="19">
        <f t="shared" si="11"/>
        <v>0</v>
      </c>
      <c r="O6" s="20">
        <f t="shared" si="6"/>
        <v>0</v>
      </c>
      <c r="P6" s="21">
        <v>0.0</v>
      </c>
      <c r="Q6" s="21">
        <v>0.0</v>
      </c>
      <c r="R6" s="21">
        <v>0.0</v>
      </c>
      <c r="S6" s="21">
        <v>234000.0</v>
      </c>
      <c r="T6" s="24">
        <v>0.0</v>
      </c>
      <c r="U6" s="21">
        <f t="shared" si="7"/>
        <v>234000</v>
      </c>
      <c r="V6" s="23">
        <f t="shared" si="8"/>
        <v>234000</v>
      </c>
      <c r="W6" s="23">
        <f t="shared" si="9"/>
        <v>-2713</v>
      </c>
      <c r="X6" s="20">
        <f t="shared" si="10"/>
        <v>0.9885388635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8">
        <f t="shared" si="5"/>
        <v>0</v>
      </c>
      <c r="N7" s="19">
        <f t="shared" si="11"/>
        <v>0</v>
      </c>
      <c r="O7" s="20" t="str">
        <f t="shared" si="6"/>
        <v>#DIV/0!</v>
      </c>
      <c r="P7" s="21">
        <v>0.0</v>
      </c>
      <c r="Q7" s="21">
        <v>0.0</v>
      </c>
      <c r="R7" s="21">
        <v>0.0</v>
      </c>
      <c r="S7" s="21">
        <v>0.0</v>
      </c>
      <c r="T7" s="52">
        <v>0.0</v>
      </c>
      <c r="U7" s="21">
        <f t="shared" si="7"/>
        <v>0</v>
      </c>
      <c r="V7" s="23">
        <f t="shared" si="8"/>
        <v>0</v>
      </c>
      <c r="W7" s="23">
        <f t="shared" si="9"/>
        <v>0</v>
      </c>
      <c r="X7" s="20" t="str">
        <f t="shared" si="10"/>
        <v>#DIV/0!</v>
      </c>
    </row>
    <row r="8" ht="14.25" customHeight="1">
      <c r="A8" s="11" t="s">
        <v>36</v>
      </c>
      <c r="B8" s="11" t="s">
        <v>37</v>
      </c>
      <c r="C8" s="12">
        <v>589224.0</v>
      </c>
      <c r="D8" s="13">
        <v>1.1430280588381259</v>
      </c>
      <c r="E8" s="14">
        <f t="shared" si="1"/>
        <v>673499.5649</v>
      </c>
      <c r="F8" s="15">
        <v>0.0</v>
      </c>
      <c r="G8" s="15">
        <v>0.0</v>
      </c>
      <c r="H8" s="15">
        <f t="shared" si="2"/>
        <v>0</v>
      </c>
      <c r="I8" s="16">
        <v>95075.0</v>
      </c>
      <c r="J8" s="16">
        <v>190027.0</v>
      </c>
      <c r="K8" s="17">
        <f t="shared" si="3"/>
        <v>190027</v>
      </c>
      <c r="L8" s="18">
        <f t="shared" si="4"/>
        <v>494149</v>
      </c>
      <c r="M8" s="18">
        <f t="shared" si="5"/>
        <v>564826.1722</v>
      </c>
      <c r="N8" s="19">
        <f t="shared" si="11"/>
        <v>108673.3927</v>
      </c>
      <c r="O8" s="20">
        <f t="shared" si="6"/>
        <v>0.1613562923</v>
      </c>
      <c r="P8" s="21">
        <v>0.0</v>
      </c>
      <c r="Q8" s="21">
        <v>126000.0</v>
      </c>
      <c r="R8" s="21">
        <v>189000.0</v>
      </c>
      <c r="S8" s="21">
        <v>94500.0</v>
      </c>
      <c r="T8" s="52">
        <v>0.0</v>
      </c>
      <c r="U8" s="21">
        <f t="shared" si="7"/>
        <v>409500</v>
      </c>
      <c r="V8" s="23">
        <f t="shared" si="8"/>
        <v>694602</v>
      </c>
      <c r="W8" s="23">
        <f t="shared" si="9"/>
        <v>105378</v>
      </c>
      <c r="X8" s="20">
        <f t="shared" si="10"/>
        <v>1.178842002</v>
      </c>
    </row>
    <row r="9" ht="14.25" customHeight="1">
      <c r="A9" s="11" t="s">
        <v>38</v>
      </c>
      <c r="B9" s="11" t="s">
        <v>39</v>
      </c>
      <c r="C9" s="12">
        <v>346315.0</v>
      </c>
      <c r="D9" s="13">
        <v>0.6342280588381257</v>
      </c>
      <c r="E9" s="14">
        <f t="shared" si="1"/>
        <v>219642.6902</v>
      </c>
      <c r="F9" s="15">
        <v>0.0</v>
      </c>
      <c r="G9" s="15">
        <v>0.0</v>
      </c>
      <c r="H9" s="15">
        <f t="shared" si="2"/>
        <v>0</v>
      </c>
      <c r="I9" s="15">
        <v>346315.0</v>
      </c>
      <c r="J9" s="15">
        <v>0.0</v>
      </c>
      <c r="K9" s="17">
        <f t="shared" si="3"/>
        <v>0</v>
      </c>
      <c r="L9" s="18">
        <f t="shared" si="4"/>
        <v>0</v>
      </c>
      <c r="M9" s="18">
        <f t="shared" si="5"/>
        <v>0</v>
      </c>
      <c r="N9" s="19">
        <f t="shared" si="11"/>
        <v>219642.6902</v>
      </c>
      <c r="O9" s="20">
        <f t="shared" si="6"/>
        <v>1</v>
      </c>
      <c r="P9" s="21">
        <v>0.0</v>
      </c>
      <c r="Q9" s="21">
        <v>0.0</v>
      </c>
      <c r="R9" s="21">
        <v>0.0</v>
      </c>
      <c r="S9" s="21">
        <v>0.0</v>
      </c>
      <c r="T9" s="52">
        <v>0.0</v>
      </c>
      <c r="U9" s="21">
        <f t="shared" si="7"/>
        <v>0</v>
      </c>
      <c r="V9" s="23">
        <f t="shared" si="8"/>
        <v>346315</v>
      </c>
      <c r="W9" s="23">
        <f t="shared" si="9"/>
        <v>0</v>
      </c>
      <c r="X9" s="20">
        <f t="shared" si="10"/>
        <v>1</v>
      </c>
    </row>
    <row r="10" ht="14.25" customHeight="1">
      <c r="A10" s="11" t="s">
        <v>40</v>
      </c>
      <c r="B10" s="11" t="s">
        <v>41</v>
      </c>
      <c r="C10" s="12">
        <v>742050.0</v>
      </c>
      <c r="D10" s="13">
        <v>0.8935280588381259</v>
      </c>
      <c r="E10" s="12">
        <f t="shared" si="1"/>
        <v>663042.4961</v>
      </c>
      <c r="F10" s="16">
        <v>263848.0</v>
      </c>
      <c r="G10" s="16">
        <v>0.0</v>
      </c>
      <c r="H10" s="15">
        <f t="shared" si="2"/>
        <v>263848</v>
      </c>
      <c r="I10" s="15">
        <v>237600.0</v>
      </c>
      <c r="J10" s="16">
        <v>24046.0</v>
      </c>
      <c r="K10" s="17">
        <f t="shared" si="3"/>
        <v>287894</v>
      </c>
      <c r="L10" s="18">
        <f t="shared" si="4"/>
        <v>504450</v>
      </c>
      <c r="M10" s="18">
        <f t="shared" si="5"/>
        <v>450740.2293</v>
      </c>
      <c r="N10" s="19">
        <f t="shared" si="11"/>
        <v>212302.2668</v>
      </c>
      <c r="O10" s="20">
        <f t="shared" si="6"/>
        <v>0.320194057</v>
      </c>
      <c r="P10" s="21">
        <v>0.0</v>
      </c>
      <c r="Q10" s="21">
        <v>176000.0</v>
      </c>
      <c r="R10" s="21">
        <v>0.0</v>
      </c>
      <c r="S10" s="21">
        <v>176000.0</v>
      </c>
      <c r="T10" s="52">
        <v>0.0</v>
      </c>
      <c r="U10" s="21">
        <f t="shared" si="7"/>
        <v>352000</v>
      </c>
      <c r="V10" s="23">
        <f t="shared" si="8"/>
        <v>877494</v>
      </c>
      <c r="W10" s="23">
        <f t="shared" si="9"/>
        <v>135444</v>
      </c>
      <c r="X10" s="20">
        <f t="shared" si="10"/>
        <v>1.182526784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8">
        <f t="shared" si="5"/>
        <v>0</v>
      </c>
      <c r="N11" s="19">
        <f t="shared" si="11"/>
        <v>0</v>
      </c>
      <c r="O11" s="20" t="str">
        <f t="shared" si="6"/>
        <v>#DIV/0!</v>
      </c>
      <c r="P11" s="21">
        <v>0.0</v>
      </c>
      <c r="Q11" s="21">
        <v>0.0</v>
      </c>
      <c r="R11" s="21">
        <v>0.0</v>
      </c>
      <c r="S11" s="21">
        <v>0.0</v>
      </c>
      <c r="T11" s="21">
        <v>0.0</v>
      </c>
      <c r="U11" s="21">
        <f t="shared" si="7"/>
        <v>0</v>
      </c>
      <c r="V11" s="23">
        <f t="shared" si="8"/>
        <v>0</v>
      </c>
      <c r="W11" s="23">
        <f t="shared" si="9"/>
        <v>0</v>
      </c>
      <c r="X11" s="20" t="str">
        <f t="shared" si="10"/>
        <v>#DIV/0!</v>
      </c>
    </row>
    <row r="12" ht="14.25" customHeight="1">
      <c r="A12" s="11" t="s">
        <v>44</v>
      </c>
      <c r="B12" s="11" t="s">
        <v>45</v>
      </c>
      <c r="C12" s="12">
        <v>48000.0</v>
      </c>
      <c r="D12" s="13">
        <v>3.97</v>
      </c>
      <c r="E12" s="14">
        <f t="shared" si="1"/>
        <v>190560</v>
      </c>
      <c r="F12" s="15">
        <v>42310.0</v>
      </c>
      <c r="G12" s="15">
        <v>0.0</v>
      </c>
      <c r="H12" s="15">
        <f t="shared" ref="H12:H19" si="12">F12+G12</f>
        <v>42310</v>
      </c>
      <c r="I12" s="15">
        <v>0.0</v>
      </c>
      <c r="J12" s="15">
        <v>0.0</v>
      </c>
      <c r="K12" s="17">
        <f t="shared" si="3"/>
        <v>42310</v>
      </c>
      <c r="L12" s="18">
        <f t="shared" si="4"/>
        <v>48000</v>
      </c>
      <c r="M12" s="18">
        <f t="shared" si="5"/>
        <v>190560</v>
      </c>
      <c r="N12" s="19">
        <f t="shared" si="11"/>
        <v>0</v>
      </c>
      <c r="O12" s="20">
        <f t="shared" si="6"/>
        <v>0</v>
      </c>
      <c r="P12" s="21">
        <v>0.0</v>
      </c>
      <c r="Q12" s="21">
        <v>0.0</v>
      </c>
      <c r="R12" s="21">
        <v>0.0</v>
      </c>
      <c r="S12" s="21">
        <v>21000.0</v>
      </c>
      <c r="T12" s="21">
        <v>0.0</v>
      </c>
      <c r="U12" s="21">
        <f t="shared" si="7"/>
        <v>21000</v>
      </c>
      <c r="V12" s="23">
        <f t="shared" si="8"/>
        <v>63310</v>
      </c>
      <c r="W12" s="23">
        <f t="shared" si="9"/>
        <v>15310</v>
      </c>
      <c r="X12" s="20">
        <f t="shared" si="10"/>
        <v>1.318958333</v>
      </c>
    </row>
    <row r="13" ht="14.25" customHeight="1">
      <c r="A13" s="26">
        <v>6.0000000032802E13</v>
      </c>
      <c r="B13" s="11" t="s">
        <v>46</v>
      </c>
      <c r="C13" s="12">
        <v>17950.0</v>
      </c>
      <c r="D13" s="13">
        <v>8.34</v>
      </c>
      <c r="E13" s="14">
        <f t="shared" si="1"/>
        <v>149703</v>
      </c>
      <c r="F13" s="15">
        <v>12239.0</v>
      </c>
      <c r="G13" s="15">
        <v>11187.0</v>
      </c>
      <c r="H13" s="15">
        <f t="shared" si="12"/>
        <v>23426</v>
      </c>
      <c r="I13" s="15">
        <v>5837.0</v>
      </c>
      <c r="J13" s="15">
        <v>0.0</v>
      </c>
      <c r="K13" s="17">
        <f t="shared" si="3"/>
        <v>23426</v>
      </c>
      <c r="L13" s="18">
        <f t="shared" si="4"/>
        <v>12113</v>
      </c>
      <c r="M13" s="18">
        <f t="shared" si="5"/>
        <v>101022.42</v>
      </c>
      <c r="N13" s="19">
        <f t="shared" si="11"/>
        <v>48680.58</v>
      </c>
      <c r="O13" s="20">
        <f t="shared" si="6"/>
        <v>0.3251810585</v>
      </c>
      <c r="P13" s="21">
        <v>0.0</v>
      </c>
      <c r="Q13" s="21">
        <v>0.0</v>
      </c>
      <c r="R13" s="21">
        <v>0.0</v>
      </c>
      <c r="S13" s="21">
        <v>0.0</v>
      </c>
      <c r="T13" s="21">
        <v>0.0</v>
      </c>
      <c r="U13" s="21">
        <f t="shared" si="7"/>
        <v>0</v>
      </c>
      <c r="V13" s="23">
        <f t="shared" si="8"/>
        <v>29263</v>
      </c>
      <c r="W13" s="23">
        <f t="shared" si="9"/>
        <v>11313</v>
      </c>
      <c r="X13" s="20">
        <f t="shared" si="10"/>
        <v>1.630250696</v>
      </c>
    </row>
    <row r="14" ht="14.25" customHeight="1">
      <c r="A14" s="11" t="s">
        <v>47</v>
      </c>
      <c r="B14" s="11" t="s">
        <v>48</v>
      </c>
      <c r="C14" s="12">
        <v>38516.0</v>
      </c>
      <c r="D14" s="13">
        <v>7.3</v>
      </c>
      <c r="E14" s="14">
        <f t="shared" si="1"/>
        <v>281166.8</v>
      </c>
      <c r="F14" s="15">
        <v>38464.0</v>
      </c>
      <c r="G14" s="15">
        <v>0.0</v>
      </c>
      <c r="H14" s="15">
        <f t="shared" si="12"/>
        <v>38464</v>
      </c>
      <c r="I14" s="15">
        <v>0.0</v>
      </c>
      <c r="J14" s="15">
        <v>0.0</v>
      </c>
      <c r="K14" s="17">
        <f t="shared" si="3"/>
        <v>38464</v>
      </c>
      <c r="L14" s="18">
        <f t="shared" si="4"/>
        <v>38516</v>
      </c>
      <c r="M14" s="18">
        <f t="shared" si="5"/>
        <v>281166.8</v>
      </c>
      <c r="N14" s="19">
        <f t="shared" si="11"/>
        <v>0</v>
      </c>
      <c r="O14" s="20">
        <f t="shared" si="6"/>
        <v>0</v>
      </c>
      <c r="P14" s="21">
        <v>0.0</v>
      </c>
      <c r="Q14" s="21">
        <v>0.0</v>
      </c>
      <c r="R14" s="21">
        <v>0.0</v>
      </c>
      <c r="S14" s="21">
        <v>0.0</v>
      </c>
      <c r="T14" s="21">
        <v>0.0</v>
      </c>
      <c r="U14" s="21">
        <f t="shared" si="7"/>
        <v>0</v>
      </c>
      <c r="V14" s="23">
        <f t="shared" si="8"/>
        <v>38464</v>
      </c>
      <c r="W14" s="23">
        <f t="shared" si="9"/>
        <v>-52</v>
      </c>
      <c r="X14" s="20">
        <f t="shared" si="10"/>
        <v>0.9986499117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12"/>
        <v>0</v>
      </c>
      <c r="I15" s="29">
        <v>0.0</v>
      </c>
      <c r="J15" s="15">
        <v>0.0</v>
      </c>
      <c r="K15" s="17">
        <f t="shared" si="3"/>
        <v>0</v>
      </c>
      <c r="L15" s="18">
        <f t="shared" si="4"/>
        <v>0</v>
      </c>
      <c r="M15" s="18">
        <f t="shared" si="5"/>
        <v>0</v>
      </c>
      <c r="N15" s="19">
        <f t="shared" si="11"/>
        <v>0</v>
      </c>
      <c r="O15" s="20" t="str">
        <f t="shared" si="6"/>
        <v>#DIV/0!</v>
      </c>
      <c r="P15" s="21">
        <v>0.0</v>
      </c>
      <c r="Q15" s="21">
        <v>0.0</v>
      </c>
      <c r="R15" s="21">
        <v>0.0</v>
      </c>
      <c r="S15" s="21">
        <v>0.0</v>
      </c>
      <c r="T15" s="21">
        <v>0.0</v>
      </c>
      <c r="U15" s="21">
        <f t="shared" si="7"/>
        <v>0</v>
      </c>
      <c r="V15" s="23">
        <f t="shared" si="8"/>
        <v>0</v>
      </c>
      <c r="W15" s="23">
        <f t="shared" si="9"/>
        <v>0</v>
      </c>
      <c r="X15" s="20" t="str">
        <f t="shared" si="10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12"/>
        <v>0</v>
      </c>
      <c r="I16" s="29">
        <v>0.0</v>
      </c>
      <c r="J16" s="15">
        <v>0.0</v>
      </c>
      <c r="K16" s="17">
        <f t="shared" si="3"/>
        <v>0</v>
      </c>
      <c r="L16" s="18">
        <f t="shared" si="4"/>
        <v>0</v>
      </c>
      <c r="M16" s="18">
        <f t="shared" si="5"/>
        <v>0</v>
      </c>
      <c r="N16" s="19">
        <f t="shared" si="11"/>
        <v>0</v>
      </c>
      <c r="O16" s="20" t="str">
        <f t="shared" si="6"/>
        <v>#DIV/0!</v>
      </c>
      <c r="P16" s="21">
        <v>0.0</v>
      </c>
      <c r="Q16" s="21">
        <v>0.0</v>
      </c>
      <c r="R16" s="21">
        <v>0.0</v>
      </c>
      <c r="S16" s="21">
        <v>0.0</v>
      </c>
      <c r="T16" s="21">
        <v>0.0</v>
      </c>
      <c r="U16" s="21">
        <f t="shared" si="7"/>
        <v>0</v>
      </c>
      <c r="V16" s="23">
        <f t="shared" si="8"/>
        <v>0</v>
      </c>
      <c r="W16" s="23">
        <f t="shared" si="9"/>
        <v>0</v>
      </c>
      <c r="X16" s="20" t="str">
        <f t="shared" si="10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12"/>
        <v>0</v>
      </c>
      <c r="I17" s="29">
        <v>0.0</v>
      </c>
      <c r="J17" s="15">
        <v>0.0</v>
      </c>
      <c r="K17" s="17">
        <f t="shared" si="3"/>
        <v>0</v>
      </c>
      <c r="L17" s="18">
        <f t="shared" si="4"/>
        <v>0</v>
      </c>
      <c r="M17" s="18">
        <f t="shared" si="5"/>
        <v>0</v>
      </c>
      <c r="N17" s="19">
        <f t="shared" si="11"/>
        <v>0</v>
      </c>
      <c r="O17" s="20" t="str">
        <f t="shared" si="6"/>
        <v>#DIV/0!</v>
      </c>
      <c r="P17" s="21">
        <v>0.0</v>
      </c>
      <c r="Q17" s="21">
        <v>0.0</v>
      </c>
      <c r="R17" s="21">
        <v>0.0</v>
      </c>
      <c r="S17" s="21">
        <v>0.0</v>
      </c>
      <c r="T17" s="21">
        <v>0.0</v>
      </c>
      <c r="U17" s="21">
        <f t="shared" si="7"/>
        <v>0</v>
      </c>
      <c r="V17" s="23">
        <f t="shared" si="8"/>
        <v>0</v>
      </c>
      <c r="W17" s="23">
        <f t="shared" si="9"/>
        <v>0</v>
      </c>
      <c r="X17" s="20" t="str">
        <f t="shared" si="10"/>
        <v>#DIV/0!</v>
      </c>
    </row>
    <row r="18" ht="14.25" customHeight="1">
      <c r="A18" s="11" t="s">
        <v>55</v>
      </c>
      <c r="B18" s="11" t="s">
        <v>56</v>
      </c>
      <c r="C18" s="12">
        <v>700000.0</v>
      </c>
      <c r="D18" s="13">
        <v>1.16</v>
      </c>
      <c r="E18" s="12">
        <f t="shared" si="1"/>
        <v>812000</v>
      </c>
      <c r="F18" s="15">
        <v>793569.0</v>
      </c>
      <c r="G18" s="15">
        <v>345587.0</v>
      </c>
      <c r="H18" s="15">
        <f t="shared" si="12"/>
        <v>1139156</v>
      </c>
      <c r="I18" s="15">
        <v>133630.0</v>
      </c>
      <c r="J18" s="15">
        <v>25576.0</v>
      </c>
      <c r="K18" s="17">
        <f t="shared" si="3"/>
        <v>1164732</v>
      </c>
      <c r="L18" s="18">
        <f t="shared" si="4"/>
        <v>566370</v>
      </c>
      <c r="M18" s="18">
        <f t="shared" si="5"/>
        <v>656989.2</v>
      </c>
      <c r="N18" s="19">
        <f t="shared" si="11"/>
        <v>155010.8</v>
      </c>
      <c r="O18" s="20">
        <f t="shared" si="6"/>
        <v>0.1909</v>
      </c>
      <c r="P18" s="21">
        <v>0.0</v>
      </c>
      <c r="Q18" s="21">
        <v>0.0</v>
      </c>
      <c r="R18" s="21">
        <v>0.0</v>
      </c>
      <c r="S18" s="21">
        <v>0.0</v>
      </c>
      <c r="T18" s="21">
        <v>0.0</v>
      </c>
      <c r="U18" s="21">
        <f t="shared" si="7"/>
        <v>0</v>
      </c>
      <c r="V18" s="23">
        <f t="shared" si="8"/>
        <v>1298362</v>
      </c>
      <c r="W18" s="23">
        <f t="shared" si="9"/>
        <v>598362</v>
      </c>
      <c r="X18" s="20">
        <f t="shared" si="10"/>
        <v>1.854802857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12"/>
        <v>0</v>
      </c>
      <c r="I19" s="15">
        <v>0.0</v>
      </c>
      <c r="J19" s="15">
        <v>0.0</v>
      </c>
      <c r="K19" s="17">
        <f t="shared" si="3"/>
        <v>0</v>
      </c>
      <c r="L19" s="18">
        <f t="shared" si="4"/>
        <v>0</v>
      </c>
      <c r="M19" s="18">
        <f t="shared" si="5"/>
        <v>0</v>
      </c>
      <c r="N19" s="19">
        <f t="shared" si="11"/>
        <v>0</v>
      </c>
      <c r="O19" s="20" t="str">
        <f t="shared" si="6"/>
        <v>#DIV/0!</v>
      </c>
      <c r="P19" s="21">
        <v>0.0</v>
      </c>
      <c r="Q19" s="21">
        <v>0.0</v>
      </c>
      <c r="R19" s="21">
        <v>0.0</v>
      </c>
      <c r="S19" s="21">
        <v>0.0</v>
      </c>
      <c r="T19" s="21">
        <v>0.0</v>
      </c>
      <c r="U19" s="21">
        <f t="shared" si="7"/>
        <v>0</v>
      </c>
      <c r="V19" s="23">
        <f t="shared" si="8"/>
        <v>0</v>
      </c>
      <c r="W19" s="23">
        <f t="shared" si="9"/>
        <v>0</v>
      </c>
      <c r="X19" s="20" t="str">
        <f t="shared" si="10"/>
        <v>#DIV/0!</v>
      </c>
    </row>
    <row r="20" ht="14.25" customHeight="1">
      <c r="A20" s="30" t="s">
        <v>59</v>
      </c>
      <c r="B20" s="30"/>
      <c r="C20" s="31">
        <f>SUM(C3:C19)</f>
        <v>3172742</v>
      </c>
      <c r="D20" s="32"/>
      <c r="E20" s="33">
        <f t="shared" ref="E20:N20" si="13">SUM(E3:E19)</f>
        <v>4485166.931</v>
      </c>
      <c r="F20" s="34">
        <f t="shared" si="13"/>
        <v>1187411</v>
      </c>
      <c r="G20" s="34">
        <f t="shared" si="13"/>
        <v>356774</v>
      </c>
      <c r="H20" s="34">
        <f t="shared" si="13"/>
        <v>1544185</v>
      </c>
      <c r="I20" s="45">
        <f t="shared" si="13"/>
        <v>902166</v>
      </c>
      <c r="J20" s="34">
        <f t="shared" si="13"/>
        <v>313802</v>
      </c>
      <c r="K20" s="35">
        <f t="shared" si="13"/>
        <v>1857987</v>
      </c>
      <c r="L20" s="36">
        <f t="shared" si="13"/>
        <v>2270576</v>
      </c>
      <c r="M20" s="36">
        <f t="shared" si="13"/>
        <v>3633087.253</v>
      </c>
      <c r="N20" s="36">
        <f t="shared" si="13"/>
        <v>852079.6777</v>
      </c>
      <c r="O20" s="20">
        <f t="shared" si="6"/>
        <v>0.1899772496</v>
      </c>
      <c r="P20" s="21">
        <v>0.0</v>
      </c>
      <c r="Q20" s="21">
        <v>0.0</v>
      </c>
      <c r="R20" s="21">
        <v>0.0</v>
      </c>
      <c r="S20" s="21">
        <v>0.0</v>
      </c>
      <c r="T20" s="21">
        <v>0.0</v>
      </c>
      <c r="U20" s="21">
        <f t="shared" si="7"/>
        <v>0</v>
      </c>
      <c r="V20" s="23">
        <f t="shared" si="8"/>
        <v>2760153</v>
      </c>
      <c r="W20" s="37"/>
    </row>
    <row r="21" ht="14.25" customHeight="1"/>
    <row r="22" ht="14.25" customHeight="1"/>
    <row r="23" ht="14.25" customHeight="1">
      <c r="D23" s="55" t="s">
        <v>93</v>
      </c>
      <c r="E23" s="24"/>
      <c r="R23" s="24" t="s">
        <v>93</v>
      </c>
    </row>
    <row r="24" ht="14.25" customHeight="1">
      <c r="E24" s="37"/>
      <c r="K24" s="55" t="s">
        <v>93</v>
      </c>
    </row>
    <row r="25" ht="14.25" customHeight="1"/>
    <row r="26" ht="14.25" customHeight="1"/>
    <row r="27" ht="14.25" customHeight="1">
      <c r="K27" s="37" t="s">
        <v>93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O3:O20 X3:X19">
    <cfRule type="cellIs" dxfId="0" priority="1" operator="between">
      <formula>0.8</formula>
      <formula>1</formula>
    </cfRule>
  </conditionalFormatting>
  <conditionalFormatting sqref="O3:O20 X3:X19">
    <cfRule type="cellIs" dxfId="1" priority="2" operator="lessThan">
      <formula>0.8</formula>
    </cfRule>
  </conditionalFormatting>
  <conditionalFormatting sqref="O3:O20 X3:X19">
    <cfRule type="cellIs" dxfId="2" priority="3" operator="greaterThan">
      <formula>1</formula>
    </cfRule>
  </conditionalFormatting>
  <conditionalFormatting sqref="O13">
    <cfRule type="cellIs" dxfId="0" priority="4" operator="between">
      <formula>0.8</formula>
      <formula>1</formula>
    </cfRule>
  </conditionalFormatting>
  <conditionalFormatting sqref="O13">
    <cfRule type="cellIs" dxfId="1" priority="5" operator="lessThan">
      <formula>0.8</formula>
    </cfRule>
  </conditionalFormatting>
  <conditionalFormatting sqref="O13">
    <cfRule type="cellIs" dxfId="2" priority="6" operator="greaterThan">
      <formula>1</formula>
    </cfRule>
  </conditionalFormatting>
  <conditionalFormatting sqref="X13">
    <cfRule type="cellIs" dxfId="0" priority="7" operator="between">
      <formula>0.8</formula>
      <formula>1</formula>
    </cfRule>
  </conditionalFormatting>
  <conditionalFormatting sqref="X13">
    <cfRule type="cellIs" dxfId="1" priority="8" operator="lessThan">
      <formula>0.8</formula>
    </cfRule>
  </conditionalFormatting>
  <conditionalFormatting sqref="X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29"/>
    <col customWidth="1" min="11" max="11" width="18.43"/>
    <col customWidth="1" min="12" max="14" width="16.71"/>
    <col customWidth="1" min="15" max="15" width="18.0"/>
    <col customWidth="1" min="16" max="20" width="12.43"/>
    <col customWidth="1" min="21" max="21" width="14.71"/>
    <col customWidth="1" min="22" max="22" width="11.43"/>
    <col customWidth="1" min="23" max="23" width="12.43"/>
    <col customWidth="1" min="24" max="26" width="10.71"/>
  </cols>
  <sheetData>
    <row r="1" ht="14.25" customHeight="1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ht="14.25" customHeight="1">
      <c r="A2" s="4" t="s">
        <v>5</v>
      </c>
      <c r="B2" s="4" t="s">
        <v>6</v>
      </c>
      <c r="C2" s="5" t="s">
        <v>110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122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112</v>
      </c>
      <c r="Q2" s="8" t="s">
        <v>113</v>
      </c>
      <c r="R2" s="8" t="s">
        <v>114</v>
      </c>
      <c r="S2" s="9" t="s">
        <v>115</v>
      </c>
      <c r="T2" s="8">
        <v>30.0</v>
      </c>
      <c r="U2" s="5" t="s">
        <v>22</v>
      </c>
      <c r="V2" s="5" t="s">
        <v>23</v>
      </c>
      <c r="W2" s="5" t="s">
        <v>24</v>
      </c>
      <c r="X2" s="10" t="s">
        <v>25</v>
      </c>
    </row>
    <row r="3" ht="14.25" customHeight="1">
      <c r="A3" s="11" t="s">
        <v>26</v>
      </c>
      <c r="B3" s="11" t="s">
        <v>27</v>
      </c>
      <c r="C3" s="12">
        <v>232983.0</v>
      </c>
      <c r="D3" s="13">
        <v>2.892378058838126</v>
      </c>
      <c r="E3" s="14">
        <f t="shared" ref="E3:E19" si="1">C3*D3</f>
        <v>673874.9173</v>
      </c>
      <c r="F3" s="15">
        <v>36996.0</v>
      </c>
      <c r="G3" s="15">
        <v>18419.0</v>
      </c>
      <c r="H3" s="15">
        <f t="shared" ref="H3:H10" si="2">F3+G3</f>
        <v>55415</v>
      </c>
      <c r="I3" s="16">
        <v>121524.0</v>
      </c>
      <c r="J3" s="15">
        <v>0.0</v>
      </c>
      <c r="K3" s="17">
        <f t="shared" ref="K3:K19" si="3">H3+J3</f>
        <v>55415</v>
      </c>
      <c r="L3" s="18">
        <f t="shared" ref="L3:L19" si="4">C3-I3</f>
        <v>111459</v>
      </c>
      <c r="M3" s="18">
        <f t="shared" ref="M3:M19" si="5">D3*L3</f>
        <v>322381.5661</v>
      </c>
      <c r="N3" s="19">
        <f>+I3*D3</f>
        <v>351493.3512</v>
      </c>
      <c r="O3" s="20">
        <f t="shared" ref="O3:O20" si="6">N3/E3</f>
        <v>0.5216002884</v>
      </c>
      <c r="P3" s="21">
        <v>0.0</v>
      </c>
      <c r="Q3" s="21">
        <v>0.0</v>
      </c>
      <c r="R3" s="21">
        <v>37000.0</v>
      </c>
      <c r="S3" s="21">
        <v>111000.0</v>
      </c>
      <c r="T3" s="52">
        <v>0.0</v>
      </c>
      <c r="U3" s="21">
        <f t="shared" ref="U3:U20" si="7">P3+Q3+R3+S3+T3</f>
        <v>148000</v>
      </c>
      <c r="V3" s="23">
        <f t="shared" ref="V3:V20" si="8">I3+K3+U3</f>
        <v>324939</v>
      </c>
      <c r="W3" s="23">
        <f t="shared" ref="W3:W19" si="9">V3-C3</f>
        <v>91956</v>
      </c>
      <c r="X3" s="20">
        <f t="shared" ref="X3:X19" si="10">V3/C3</f>
        <v>1.394689741</v>
      </c>
    </row>
    <row r="4" ht="14.25" customHeight="1">
      <c r="A4" s="11" t="s">
        <v>28</v>
      </c>
      <c r="B4" s="11" t="s">
        <v>29</v>
      </c>
      <c r="C4" s="12">
        <v>147672.0</v>
      </c>
      <c r="D4" s="13">
        <v>1.56</v>
      </c>
      <c r="E4" s="14">
        <f t="shared" si="1"/>
        <v>230368.32</v>
      </c>
      <c r="F4" s="15">
        <v>0.0</v>
      </c>
      <c r="G4" s="15">
        <v>0.0</v>
      </c>
      <c r="H4" s="15">
        <f t="shared" si="2"/>
        <v>0</v>
      </c>
      <c r="I4" s="15">
        <v>0.0</v>
      </c>
      <c r="J4" s="15">
        <v>0.0</v>
      </c>
      <c r="K4" s="17">
        <f t="shared" si="3"/>
        <v>0</v>
      </c>
      <c r="L4" s="18">
        <f t="shared" si="4"/>
        <v>147672</v>
      </c>
      <c r="M4" s="18">
        <f t="shared" si="5"/>
        <v>230368.32</v>
      </c>
      <c r="N4" s="19">
        <f>D4*I4</f>
        <v>0</v>
      </c>
      <c r="O4" s="20">
        <f t="shared" si="6"/>
        <v>0</v>
      </c>
      <c r="P4" s="21">
        <v>0.0</v>
      </c>
      <c r="Q4" s="21">
        <v>0.0</v>
      </c>
      <c r="R4" s="21">
        <v>148000.0</v>
      </c>
      <c r="S4" s="21">
        <v>0.0</v>
      </c>
      <c r="T4" s="52">
        <v>0.0</v>
      </c>
      <c r="U4" s="21">
        <f t="shared" si="7"/>
        <v>148000</v>
      </c>
      <c r="V4" s="23">
        <f t="shared" si="8"/>
        <v>148000</v>
      </c>
      <c r="W4" s="23">
        <f t="shared" si="9"/>
        <v>328</v>
      </c>
      <c r="X4" s="20">
        <f t="shared" si="10"/>
        <v>1.002221139</v>
      </c>
    </row>
    <row r="5" ht="14.25" customHeight="1">
      <c r="A5" s="11" t="s">
        <v>30</v>
      </c>
      <c r="B5" s="11" t="s">
        <v>31</v>
      </c>
      <c r="C5" s="12">
        <v>73319.0</v>
      </c>
      <c r="D5" s="13">
        <v>1.06</v>
      </c>
      <c r="E5" s="14">
        <f t="shared" si="1"/>
        <v>77718.14</v>
      </c>
      <c r="F5" s="15">
        <v>0.0</v>
      </c>
      <c r="G5" s="15">
        <v>0.0</v>
      </c>
      <c r="H5" s="15">
        <f t="shared" si="2"/>
        <v>0</v>
      </c>
      <c r="I5" s="15">
        <v>73319.0</v>
      </c>
      <c r="J5" s="15">
        <v>0.0</v>
      </c>
      <c r="K5" s="17">
        <f t="shared" si="3"/>
        <v>0</v>
      </c>
      <c r="L5" s="18">
        <f t="shared" si="4"/>
        <v>0</v>
      </c>
      <c r="M5" s="18">
        <f t="shared" si="5"/>
        <v>0</v>
      </c>
      <c r="N5" s="19">
        <f t="shared" ref="N5:N19" si="11">+I5*D5</f>
        <v>77718.14</v>
      </c>
      <c r="O5" s="20">
        <f t="shared" si="6"/>
        <v>1</v>
      </c>
      <c r="P5" s="21">
        <v>0.0</v>
      </c>
      <c r="Q5" s="21">
        <v>0.0</v>
      </c>
      <c r="R5" s="21">
        <v>0.0</v>
      </c>
      <c r="S5" s="21">
        <v>0.0</v>
      </c>
      <c r="T5" s="52">
        <v>0.0</v>
      </c>
      <c r="U5" s="21">
        <f t="shared" si="7"/>
        <v>0</v>
      </c>
      <c r="V5" s="23">
        <f t="shared" si="8"/>
        <v>73319</v>
      </c>
      <c r="W5" s="23">
        <f t="shared" si="9"/>
        <v>0</v>
      </c>
      <c r="X5" s="20">
        <f t="shared" si="10"/>
        <v>1</v>
      </c>
    </row>
    <row r="6" ht="14.25" customHeight="1">
      <c r="A6" s="11" t="s">
        <v>32</v>
      </c>
      <c r="B6" s="11" t="s">
        <v>33</v>
      </c>
      <c r="C6" s="12">
        <v>236713.0</v>
      </c>
      <c r="D6" s="13">
        <v>2.1696780588381257</v>
      </c>
      <c r="E6" s="12">
        <f t="shared" si="1"/>
        <v>513591.0023</v>
      </c>
      <c r="F6" s="15">
        <v>0.0</v>
      </c>
      <c r="G6" s="15">
        <v>0.0</v>
      </c>
      <c r="H6" s="15">
        <f t="shared" si="2"/>
        <v>0</v>
      </c>
      <c r="I6" s="15">
        <v>0.0</v>
      </c>
      <c r="J6" s="15">
        <v>0.0</v>
      </c>
      <c r="K6" s="17">
        <f t="shared" si="3"/>
        <v>0</v>
      </c>
      <c r="L6" s="18">
        <f t="shared" si="4"/>
        <v>236713</v>
      </c>
      <c r="M6" s="18">
        <f t="shared" si="5"/>
        <v>513591.0023</v>
      </c>
      <c r="N6" s="19">
        <f t="shared" si="11"/>
        <v>0</v>
      </c>
      <c r="O6" s="20">
        <f t="shared" si="6"/>
        <v>0</v>
      </c>
      <c r="P6" s="21">
        <v>0.0</v>
      </c>
      <c r="Q6" s="21">
        <v>0.0</v>
      </c>
      <c r="R6" s="21">
        <v>0.0</v>
      </c>
      <c r="S6" s="21">
        <v>234000.0</v>
      </c>
      <c r="T6" s="24">
        <v>0.0</v>
      </c>
      <c r="U6" s="21">
        <f t="shared" si="7"/>
        <v>234000</v>
      </c>
      <c r="V6" s="23">
        <f t="shared" si="8"/>
        <v>234000</v>
      </c>
      <c r="W6" s="23">
        <f t="shared" si="9"/>
        <v>-2713</v>
      </c>
      <c r="X6" s="20">
        <f t="shared" si="10"/>
        <v>0.9885388635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8">
        <f t="shared" si="5"/>
        <v>0</v>
      </c>
      <c r="N7" s="19">
        <f t="shared" si="11"/>
        <v>0</v>
      </c>
      <c r="O7" s="20" t="str">
        <f t="shared" si="6"/>
        <v>#DIV/0!</v>
      </c>
      <c r="P7" s="21">
        <v>0.0</v>
      </c>
      <c r="Q7" s="21">
        <v>0.0</v>
      </c>
      <c r="R7" s="21">
        <v>0.0</v>
      </c>
      <c r="S7" s="21">
        <v>0.0</v>
      </c>
      <c r="T7" s="52">
        <v>0.0</v>
      </c>
      <c r="U7" s="21">
        <f t="shared" si="7"/>
        <v>0</v>
      </c>
      <c r="V7" s="23">
        <f t="shared" si="8"/>
        <v>0</v>
      </c>
      <c r="W7" s="23">
        <f t="shared" si="9"/>
        <v>0</v>
      </c>
      <c r="X7" s="20" t="str">
        <f t="shared" si="10"/>
        <v>#DIV/0!</v>
      </c>
    </row>
    <row r="8" ht="14.25" customHeight="1">
      <c r="A8" s="11" t="s">
        <v>36</v>
      </c>
      <c r="B8" s="11" t="s">
        <v>37</v>
      </c>
      <c r="C8" s="12">
        <v>589224.0</v>
      </c>
      <c r="D8" s="13">
        <v>1.1430280588381259</v>
      </c>
      <c r="E8" s="14">
        <f t="shared" si="1"/>
        <v>673499.5649</v>
      </c>
      <c r="F8" s="15">
        <v>0.0</v>
      </c>
      <c r="G8" s="15">
        <v>0.0</v>
      </c>
      <c r="H8" s="15">
        <f t="shared" si="2"/>
        <v>0</v>
      </c>
      <c r="I8" s="16">
        <v>285102.0</v>
      </c>
      <c r="J8" s="16">
        <v>0.0</v>
      </c>
      <c r="K8" s="17">
        <f t="shared" si="3"/>
        <v>0</v>
      </c>
      <c r="L8" s="18">
        <f t="shared" si="4"/>
        <v>304122</v>
      </c>
      <c r="M8" s="18">
        <f t="shared" si="5"/>
        <v>347619.9793</v>
      </c>
      <c r="N8" s="19">
        <f t="shared" si="11"/>
        <v>325879.5856</v>
      </c>
      <c r="O8" s="20">
        <f t="shared" si="6"/>
        <v>0.4838601279</v>
      </c>
      <c r="P8" s="21">
        <v>0.0</v>
      </c>
      <c r="Q8" s="21">
        <v>0.0</v>
      </c>
      <c r="R8" s="21">
        <v>189000.0</v>
      </c>
      <c r="S8" s="21">
        <v>94500.0</v>
      </c>
      <c r="T8" s="52">
        <v>0.0</v>
      </c>
      <c r="U8" s="21">
        <f t="shared" si="7"/>
        <v>283500</v>
      </c>
      <c r="V8" s="23">
        <f t="shared" si="8"/>
        <v>568602</v>
      </c>
      <c r="W8" s="23">
        <f t="shared" si="9"/>
        <v>-20622</v>
      </c>
      <c r="X8" s="20">
        <f t="shared" si="10"/>
        <v>0.9650014256</v>
      </c>
    </row>
    <row r="9" ht="14.25" customHeight="1">
      <c r="A9" s="11" t="s">
        <v>38</v>
      </c>
      <c r="B9" s="11" t="s">
        <v>39</v>
      </c>
      <c r="C9" s="12">
        <v>346315.0</v>
      </c>
      <c r="D9" s="13">
        <v>0.6342280588381257</v>
      </c>
      <c r="E9" s="14">
        <f t="shared" si="1"/>
        <v>219642.6902</v>
      </c>
      <c r="F9" s="15">
        <v>0.0</v>
      </c>
      <c r="G9" s="15">
        <v>0.0</v>
      </c>
      <c r="H9" s="15">
        <f t="shared" si="2"/>
        <v>0</v>
      </c>
      <c r="I9" s="15">
        <v>346315.0</v>
      </c>
      <c r="J9" s="15">
        <v>0.0</v>
      </c>
      <c r="K9" s="17">
        <f t="shared" si="3"/>
        <v>0</v>
      </c>
      <c r="L9" s="18">
        <f t="shared" si="4"/>
        <v>0</v>
      </c>
      <c r="M9" s="18">
        <f t="shared" si="5"/>
        <v>0</v>
      </c>
      <c r="N9" s="19">
        <f t="shared" si="11"/>
        <v>219642.6902</v>
      </c>
      <c r="O9" s="20">
        <f t="shared" si="6"/>
        <v>1</v>
      </c>
      <c r="P9" s="21">
        <v>0.0</v>
      </c>
      <c r="Q9" s="21">
        <v>0.0</v>
      </c>
      <c r="R9" s="21">
        <v>0.0</v>
      </c>
      <c r="S9" s="21">
        <v>0.0</v>
      </c>
      <c r="T9" s="52">
        <v>0.0</v>
      </c>
      <c r="U9" s="21">
        <f t="shared" si="7"/>
        <v>0</v>
      </c>
      <c r="V9" s="23">
        <f t="shared" si="8"/>
        <v>346315</v>
      </c>
      <c r="W9" s="23">
        <f t="shared" si="9"/>
        <v>0</v>
      </c>
      <c r="X9" s="20">
        <f t="shared" si="10"/>
        <v>1</v>
      </c>
    </row>
    <row r="10" ht="14.25" customHeight="1">
      <c r="A10" s="11" t="s">
        <v>40</v>
      </c>
      <c r="B10" s="11" t="s">
        <v>41</v>
      </c>
      <c r="C10" s="12">
        <v>742050.0</v>
      </c>
      <c r="D10" s="13">
        <v>0.8935280588381259</v>
      </c>
      <c r="E10" s="12">
        <f t="shared" si="1"/>
        <v>663042.4961</v>
      </c>
      <c r="F10" s="16">
        <v>0.0</v>
      </c>
      <c r="G10" s="16">
        <v>47848.0</v>
      </c>
      <c r="H10" s="15">
        <f t="shared" si="2"/>
        <v>47848</v>
      </c>
      <c r="I10" s="15">
        <v>477646.0</v>
      </c>
      <c r="J10" s="16">
        <v>0.0</v>
      </c>
      <c r="K10" s="17">
        <f t="shared" si="3"/>
        <v>47848</v>
      </c>
      <c r="L10" s="18">
        <f t="shared" si="4"/>
        <v>264404</v>
      </c>
      <c r="M10" s="18">
        <f t="shared" si="5"/>
        <v>236252.3929</v>
      </c>
      <c r="N10" s="19">
        <f t="shared" si="11"/>
        <v>426790.1032</v>
      </c>
      <c r="O10" s="20">
        <f t="shared" si="6"/>
        <v>0.6436843878</v>
      </c>
      <c r="P10" s="21">
        <v>0.0</v>
      </c>
      <c r="Q10" s="21">
        <v>0.0</v>
      </c>
      <c r="R10" s="21">
        <v>0.0</v>
      </c>
      <c r="S10" s="21">
        <v>176000.0</v>
      </c>
      <c r="T10" s="52">
        <v>0.0</v>
      </c>
      <c r="U10" s="21">
        <f t="shared" si="7"/>
        <v>176000</v>
      </c>
      <c r="V10" s="23">
        <f t="shared" si="8"/>
        <v>701494</v>
      </c>
      <c r="W10" s="23">
        <f t="shared" si="9"/>
        <v>-40556</v>
      </c>
      <c r="X10" s="20">
        <f t="shared" si="10"/>
        <v>0.9453460009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8">
        <f t="shared" si="5"/>
        <v>0</v>
      </c>
      <c r="N11" s="19">
        <f t="shared" si="11"/>
        <v>0</v>
      </c>
      <c r="O11" s="20" t="str">
        <f t="shared" si="6"/>
        <v>#DIV/0!</v>
      </c>
      <c r="P11" s="21">
        <v>0.0</v>
      </c>
      <c r="Q11" s="21">
        <v>0.0</v>
      </c>
      <c r="R11" s="21">
        <v>0.0</v>
      </c>
      <c r="S11" s="21">
        <v>0.0</v>
      </c>
      <c r="T11" s="21">
        <v>0.0</v>
      </c>
      <c r="U11" s="21">
        <f t="shared" si="7"/>
        <v>0</v>
      </c>
      <c r="V11" s="23">
        <f t="shared" si="8"/>
        <v>0</v>
      </c>
      <c r="W11" s="23">
        <f t="shared" si="9"/>
        <v>0</v>
      </c>
      <c r="X11" s="20" t="str">
        <f t="shared" si="10"/>
        <v>#DIV/0!</v>
      </c>
    </row>
    <row r="12" ht="14.25" customHeight="1">
      <c r="A12" s="11" t="s">
        <v>44</v>
      </c>
      <c r="B12" s="11" t="s">
        <v>45</v>
      </c>
      <c r="C12" s="12">
        <v>48000.0</v>
      </c>
      <c r="D12" s="13">
        <v>3.97</v>
      </c>
      <c r="E12" s="14">
        <f t="shared" si="1"/>
        <v>190560</v>
      </c>
      <c r="F12" s="15">
        <v>42310.0</v>
      </c>
      <c r="G12" s="15">
        <v>0.0</v>
      </c>
      <c r="H12" s="15">
        <f t="shared" ref="H12:H19" si="12">F12+G12</f>
        <v>42310</v>
      </c>
      <c r="I12" s="15">
        <v>0.0</v>
      </c>
      <c r="J12" s="15">
        <v>0.0</v>
      </c>
      <c r="K12" s="17">
        <f t="shared" si="3"/>
        <v>42310</v>
      </c>
      <c r="L12" s="18">
        <f t="shared" si="4"/>
        <v>48000</v>
      </c>
      <c r="M12" s="18">
        <f t="shared" si="5"/>
        <v>190560</v>
      </c>
      <c r="N12" s="19">
        <f t="shared" si="11"/>
        <v>0</v>
      </c>
      <c r="O12" s="20">
        <f t="shared" si="6"/>
        <v>0</v>
      </c>
      <c r="P12" s="21">
        <v>0.0</v>
      </c>
      <c r="Q12" s="21">
        <v>0.0</v>
      </c>
      <c r="R12" s="21">
        <v>0.0</v>
      </c>
      <c r="S12" s="21">
        <v>21000.0</v>
      </c>
      <c r="T12" s="21">
        <v>0.0</v>
      </c>
      <c r="U12" s="21">
        <f t="shared" si="7"/>
        <v>21000</v>
      </c>
      <c r="V12" s="23">
        <f t="shared" si="8"/>
        <v>63310</v>
      </c>
      <c r="W12" s="23">
        <f t="shared" si="9"/>
        <v>15310</v>
      </c>
      <c r="X12" s="20">
        <f t="shared" si="10"/>
        <v>1.318958333</v>
      </c>
    </row>
    <row r="13" ht="14.25" customHeight="1">
      <c r="A13" s="26">
        <v>6.0000000032802E13</v>
      </c>
      <c r="B13" s="11" t="s">
        <v>46</v>
      </c>
      <c r="C13" s="12">
        <v>17950.0</v>
      </c>
      <c r="D13" s="13">
        <v>8.34</v>
      </c>
      <c r="E13" s="14">
        <f t="shared" si="1"/>
        <v>149703</v>
      </c>
      <c r="F13" s="15">
        <v>12239.0</v>
      </c>
      <c r="G13" s="15">
        <v>11187.0</v>
      </c>
      <c r="H13" s="15">
        <f t="shared" si="12"/>
        <v>23426</v>
      </c>
      <c r="I13" s="15">
        <v>5837.0</v>
      </c>
      <c r="J13" s="15">
        <v>0.0</v>
      </c>
      <c r="K13" s="17">
        <f t="shared" si="3"/>
        <v>23426</v>
      </c>
      <c r="L13" s="18">
        <f t="shared" si="4"/>
        <v>12113</v>
      </c>
      <c r="M13" s="18">
        <f t="shared" si="5"/>
        <v>101022.42</v>
      </c>
      <c r="N13" s="19">
        <f t="shared" si="11"/>
        <v>48680.58</v>
      </c>
      <c r="O13" s="20">
        <f t="shared" si="6"/>
        <v>0.3251810585</v>
      </c>
      <c r="P13" s="21">
        <v>0.0</v>
      </c>
      <c r="Q13" s="21">
        <v>0.0</v>
      </c>
      <c r="R13" s="21">
        <v>0.0</v>
      </c>
      <c r="S13" s="21">
        <v>0.0</v>
      </c>
      <c r="T13" s="21">
        <v>0.0</v>
      </c>
      <c r="U13" s="21">
        <f t="shared" si="7"/>
        <v>0</v>
      </c>
      <c r="V13" s="23">
        <f t="shared" si="8"/>
        <v>29263</v>
      </c>
      <c r="W13" s="23">
        <f t="shared" si="9"/>
        <v>11313</v>
      </c>
      <c r="X13" s="20">
        <f t="shared" si="10"/>
        <v>1.630250696</v>
      </c>
    </row>
    <row r="14" ht="14.25" customHeight="1">
      <c r="A14" s="11" t="s">
        <v>47</v>
      </c>
      <c r="B14" s="11" t="s">
        <v>48</v>
      </c>
      <c r="C14" s="12">
        <v>38516.0</v>
      </c>
      <c r="D14" s="13">
        <v>7.3</v>
      </c>
      <c r="E14" s="14">
        <f t="shared" si="1"/>
        <v>281166.8</v>
      </c>
      <c r="F14" s="15">
        <v>38464.0</v>
      </c>
      <c r="G14" s="15">
        <v>0.0</v>
      </c>
      <c r="H14" s="15">
        <f t="shared" si="12"/>
        <v>38464</v>
      </c>
      <c r="I14" s="15">
        <v>0.0</v>
      </c>
      <c r="J14" s="15">
        <v>0.0</v>
      </c>
      <c r="K14" s="17">
        <f t="shared" si="3"/>
        <v>38464</v>
      </c>
      <c r="L14" s="18">
        <f t="shared" si="4"/>
        <v>38516</v>
      </c>
      <c r="M14" s="18">
        <f t="shared" si="5"/>
        <v>281166.8</v>
      </c>
      <c r="N14" s="19">
        <f t="shared" si="11"/>
        <v>0</v>
      </c>
      <c r="O14" s="20">
        <f t="shared" si="6"/>
        <v>0</v>
      </c>
      <c r="P14" s="21">
        <v>0.0</v>
      </c>
      <c r="Q14" s="21">
        <v>0.0</v>
      </c>
      <c r="R14" s="21">
        <v>0.0</v>
      </c>
      <c r="S14" s="21">
        <v>0.0</v>
      </c>
      <c r="T14" s="21">
        <v>0.0</v>
      </c>
      <c r="U14" s="21">
        <f t="shared" si="7"/>
        <v>0</v>
      </c>
      <c r="V14" s="23">
        <f t="shared" si="8"/>
        <v>38464</v>
      </c>
      <c r="W14" s="23">
        <f t="shared" si="9"/>
        <v>-52</v>
      </c>
      <c r="X14" s="20">
        <f t="shared" si="10"/>
        <v>0.9986499117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12"/>
        <v>0</v>
      </c>
      <c r="I15" s="29">
        <v>0.0</v>
      </c>
      <c r="J15" s="15">
        <v>0.0</v>
      </c>
      <c r="K15" s="17">
        <f t="shared" si="3"/>
        <v>0</v>
      </c>
      <c r="L15" s="18">
        <f t="shared" si="4"/>
        <v>0</v>
      </c>
      <c r="M15" s="18">
        <f t="shared" si="5"/>
        <v>0</v>
      </c>
      <c r="N15" s="19">
        <f t="shared" si="11"/>
        <v>0</v>
      </c>
      <c r="O15" s="20" t="str">
        <f t="shared" si="6"/>
        <v>#DIV/0!</v>
      </c>
      <c r="P15" s="21">
        <v>0.0</v>
      </c>
      <c r="Q15" s="21">
        <v>0.0</v>
      </c>
      <c r="R15" s="21">
        <v>0.0</v>
      </c>
      <c r="S15" s="21">
        <v>0.0</v>
      </c>
      <c r="T15" s="21">
        <v>0.0</v>
      </c>
      <c r="U15" s="21">
        <f t="shared" si="7"/>
        <v>0</v>
      </c>
      <c r="V15" s="23">
        <f t="shared" si="8"/>
        <v>0</v>
      </c>
      <c r="W15" s="23">
        <f t="shared" si="9"/>
        <v>0</v>
      </c>
      <c r="X15" s="20" t="str">
        <f t="shared" si="10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12"/>
        <v>0</v>
      </c>
      <c r="I16" s="29">
        <v>0.0</v>
      </c>
      <c r="J16" s="15">
        <v>0.0</v>
      </c>
      <c r="K16" s="17">
        <f t="shared" si="3"/>
        <v>0</v>
      </c>
      <c r="L16" s="18">
        <f t="shared" si="4"/>
        <v>0</v>
      </c>
      <c r="M16" s="18">
        <f t="shared" si="5"/>
        <v>0</v>
      </c>
      <c r="N16" s="19">
        <f t="shared" si="11"/>
        <v>0</v>
      </c>
      <c r="O16" s="20" t="str">
        <f t="shared" si="6"/>
        <v>#DIV/0!</v>
      </c>
      <c r="P16" s="21">
        <v>0.0</v>
      </c>
      <c r="Q16" s="21">
        <v>0.0</v>
      </c>
      <c r="R16" s="21">
        <v>0.0</v>
      </c>
      <c r="S16" s="21">
        <v>0.0</v>
      </c>
      <c r="T16" s="21">
        <v>0.0</v>
      </c>
      <c r="U16" s="21">
        <f t="shared" si="7"/>
        <v>0</v>
      </c>
      <c r="V16" s="23">
        <f t="shared" si="8"/>
        <v>0</v>
      </c>
      <c r="W16" s="23">
        <f t="shared" si="9"/>
        <v>0</v>
      </c>
      <c r="X16" s="20" t="str">
        <f t="shared" si="10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12"/>
        <v>0</v>
      </c>
      <c r="I17" s="29">
        <v>0.0</v>
      </c>
      <c r="J17" s="15">
        <v>0.0</v>
      </c>
      <c r="K17" s="17">
        <f t="shared" si="3"/>
        <v>0</v>
      </c>
      <c r="L17" s="18">
        <f t="shared" si="4"/>
        <v>0</v>
      </c>
      <c r="M17" s="18">
        <f t="shared" si="5"/>
        <v>0</v>
      </c>
      <c r="N17" s="19">
        <f t="shared" si="11"/>
        <v>0</v>
      </c>
      <c r="O17" s="20" t="str">
        <f t="shared" si="6"/>
        <v>#DIV/0!</v>
      </c>
      <c r="P17" s="21">
        <v>0.0</v>
      </c>
      <c r="Q17" s="21">
        <v>0.0</v>
      </c>
      <c r="R17" s="21">
        <v>0.0</v>
      </c>
      <c r="S17" s="21">
        <v>0.0</v>
      </c>
      <c r="T17" s="21">
        <v>0.0</v>
      </c>
      <c r="U17" s="21">
        <f t="shared" si="7"/>
        <v>0</v>
      </c>
      <c r="V17" s="23">
        <f t="shared" si="8"/>
        <v>0</v>
      </c>
      <c r="W17" s="23">
        <f t="shared" si="9"/>
        <v>0</v>
      </c>
      <c r="X17" s="20" t="str">
        <f t="shared" si="10"/>
        <v>#DIV/0!</v>
      </c>
    </row>
    <row r="18" ht="14.25" customHeight="1">
      <c r="A18" s="11" t="s">
        <v>55</v>
      </c>
      <c r="B18" s="11" t="s">
        <v>56</v>
      </c>
      <c r="C18" s="12">
        <v>700000.0</v>
      </c>
      <c r="D18" s="13">
        <v>1.16</v>
      </c>
      <c r="E18" s="12">
        <f t="shared" si="1"/>
        <v>812000</v>
      </c>
      <c r="F18" s="15">
        <v>793569.0</v>
      </c>
      <c r="G18" s="15">
        <v>345587.0</v>
      </c>
      <c r="H18" s="15">
        <f t="shared" si="12"/>
        <v>1139156</v>
      </c>
      <c r="I18" s="15">
        <v>159206.0</v>
      </c>
      <c r="J18" s="15">
        <v>0.0</v>
      </c>
      <c r="K18" s="17">
        <f t="shared" si="3"/>
        <v>1139156</v>
      </c>
      <c r="L18" s="18">
        <f t="shared" si="4"/>
        <v>540794</v>
      </c>
      <c r="M18" s="18">
        <f t="shared" si="5"/>
        <v>627321.04</v>
      </c>
      <c r="N18" s="19">
        <f t="shared" si="11"/>
        <v>184678.96</v>
      </c>
      <c r="O18" s="20">
        <f t="shared" si="6"/>
        <v>0.2274371429</v>
      </c>
      <c r="P18" s="21">
        <v>0.0</v>
      </c>
      <c r="Q18" s="21">
        <v>0.0</v>
      </c>
      <c r="R18" s="21">
        <v>0.0</v>
      </c>
      <c r="S18" s="21">
        <v>0.0</v>
      </c>
      <c r="T18" s="21">
        <v>0.0</v>
      </c>
      <c r="U18" s="21">
        <f t="shared" si="7"/>
        <v>0</v>
      </c>
      <c r="V18" s="23">
        <f t="shared" si="8"/>
        <v>1298362</v>
      </c>
      <c r="W18" s="23">
        <f t="shared" si="9"/>
        <v>598362</v>
      </c>
      <c r="X18" s="20">
        <f t="shared" si="10"/>
        <v>1.854802857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12"/>
        <v>0</v>
      </c>
      <c r="I19" s="15">
        <v>0.0</v>
      </c>
      <c r="J19" s="15">
        <v>0.0</v>
      </c>
      <c r="K19" s="17">
        <f t="shared" si="3"/>
        <v>0</v>
      </c>
      <c r="L19" s="18">
        <f t="shared" si="4"/>
        <v>0</v>
      </c>
      <c r="M19" s="18">
        <f t="shared" si="5"/>
        <v>0</v>
      </c>
      <c r="N19" s="19">
        <f t="shared" si="11"/>
        <v>0</v>
      </c>
      <c r="O19" s="20" t="str">
        <f t="shared" si="6"/>
        <v>#DIV/0!</v>
      </c>
      <c r="P19" s="21">
        <v>0.0</v>
      </c>
      <c r="Q19" s="21">
        <v>0.0</v>
      </c>
      <c r="R19" s="21">
        <v>0.0</v>
      </c>
      <c r="S19" s="21">
        <v>0.0</v>
      </c>
      <c r="T19" s="21">
        <v>0.0</v>
      </c>
      <c r="U19" s="21">
        <f t="shared" si="7"/>
        <v>0</v>
      </c>
      <c r="V19" s="23">
        <f t="shared" si="8"/>
        <v>0</v>
      </c>
      <c r="W19" s="23">
        <f t="shared" si="9"/>
        <v>0</v>
      </c>
      <c r="X19" s="20" t="str">
        <f t="shared" si="10"/>
        <v>#DIV/0!</v>
      </c>
    </row>
    <row r="20" ht="14.25" customHeight="1">
      <c r="A20" s="30" t="s">
        <v>59</v>
      </c>
      <c r="B20" s="30"/>
      <c r="C20" s="31">
        <f>SUM(C3:C19)</f>
        <v>3172742</v>
      </c>
      <c r="D20" s="32"/>
      <c r="E20" s="33">
        <f t="shared" ref="E20:N20" si="13">SUM(E3:E19)</f>
        <v>4485166.931</v>
      </c>
      <c r="F20" s="34">
        <f t="shared" si="13"/>
        <v>923578</v>
      </c>
      <c r="G20" s="34">
        <f t="shared" si="13"/>
        <v>423041</v>
      </c>
      <c r="H20" s="34">
        <f t="shared" si="13"/>
        <v>1346619</v>
      </c>
      <c r="I20" s="45">
        <f t="shared" si="13"/>
        <v>1468949</v>
      </c>
      <c r="J20" s="34">
        <f t="shared" si="13"/>
        <v>0</v>
      </c>
      <c r="K20" s="35">
        <f t="shared" si="13"/>
        <v>1346619</v>
      </c>
      <c r="L20" s="36">
        <f t="shared" si="13"/>
        <v>1703793</v>
      </c>
      <c r="M20" s="36">
        <f t="shared" si="13"/>
        <v>2850283.521</v>
      </c>
      <c r="N20" s="36">
        <f t="shared" si="13"/>
        <v>1634883.41</v>
      </c>
      <c r="O20" s="20">
        <f t="shared" si="6"/>
        <v>0.3645089325</v>
      </c>
      <c r="P20" s="21">
        <v>0.0</v>
      </c>
      <c r="Q20" s="21">
        <v>0.0</v>
      </c>
      <c r="R20" s="21">
        <v>0.0</v>
      </c>
      <c r="S20" s="21">
        <v>0.0</v>
      </c>
      <c r="T20" s="21">
        <v>0.0</v>
      </c>
      <c r="U20" s="21">
        <f t="shared" si="7"/>
        <v>0</v>
      </c>
      <c r="V20" s="23">
        <f t="shared" si="8"/>
        <v>2815568</v>
      </c>
      <c r="W20" s="37"/>
    </row>
    <row r="21" ht="14.25" customHeight="1"/>
    <row r="22" ht="14.25" customHeight="1"/>
    <row r="23" ht="14.25" customHeight="1">
      <c r="D23" s="55" t="s">
        <v>93</v>
      </c>
      <c r="E23" s="24"/>
      <c r="R23" s="24" t="s">
        <v>93</v>
      </c>
    </row>
    <row r="24" ht="14.25" customHeight="1">
      <c r="E24" s="37"/>
      <c r="K24" s="55" t="s">
        <v>93</v>
      </c>
    </row>
    <row r="25" ht="14.25" customHeight="1"/>
    <row r="26" ht="14.25" customHeight="1"/>
    <row r="27" ht="14.25" customHeight="1">
      <c r="K27" s="37" t="s">
        <v>93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O3:O20 X3:X19">
    <cfRule type="cellIs" dxfId="0" priority="1" operator="between">
      <formula>0.8</formula>
      <formula>1</formula>
    </cfRule>
  </conditionalFormatting>
  <conditionalFormatting sqref="O3:O20 X3:X19">
    <cfRule type="cellIs" dxfId="1" priority="2" operator="lessThan">
      <formula>0.8</formula>
    </cfRule>
  </conditionalFormatting>
  <conditionalFormatting sqref="O3:O20 X3:X19">
    <cfRule type="cellIs" dxfId="2" priority="3" operator="greaterThan">
      <formula>1</formula>
    </cfRule>
  </conditionalFormatting>
  <conditionalFormatting sqref="O13">
    <cfRule type="cellIs" dxfId="0" priority="4" operator="between">
      <formula>0.8</formula>
      <formula>1</formula>
    </cfRule>
  </conditionalFormatting>
  <conditionalFormatting sqref="O13">
    <cfRule type="cellIs" dxfId="1" priority="5" operator="lessThan">
      <formula>0.8</formula>
    </cfRule>
  </conditionalFormatting>
  <conditionalFormatting sqref="O13">
    <cfRule type="cellIs" dxfId="2" priority="6" operator="greaterThan">
      <formula>1</formula>
    </cfRule>
  </conditionalFormatting>
  <conditionalFormatting sqref="X13">
    <cfRule type="cellIs" dxfId="0" priority="7" operator="between">
      <formula>0.8</formula>
      <formula>1</formula>
    </cfRule>
  </conditionalFormatting>
  <conditionalFormatting sqref="X13">
    <cfRule type="cellIs" dxfId="1" priority="8" operator="lessThan">
      <formula>0.8</formula>
    </cfRule>
  </conditionalFormatting>
  <conditionalFormatting sqref="X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123</v>
      </c>
    </row>
    <row r="2">
      <c r="A2" s="4" t="s">
        <v>5</v>
      </c>
      <c r="B2" s="4" t="s">
        <v>6</v>
      </c>
      <c r="C2" s="5" t="s">
        <v>124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125</v>
      </c>
      <c r="I2" s="39" t="s">
        <v>11</v>
      </c>
      <c r="J2" s="4" t="s">
        <v>12</v>
      </c>
      <c r="K2" s="6" t="s">
        <v>126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127</v>
      </c>
      <c r="Q2" s="8" t="s">
        <v>128</v>
      </c>
      <c r="R2" s="8" t="s">
        <v>129</v>
      </c>
      <c r="S2" s="9" t="s">
        <v>130</v>
      </c>
      <c r="T2" s="8">
        <v>30.0</v>
      </c>
      <c r="U2" s="5" t="s">
        <v>22</v>
      </c>
      <c r="V2" s="5" t="s">
        <v>23</v>
      </c>
      <c r="W2" s="5" t="s">
        <v>24</v>
      </c>
      <c r="X2" s="10" t="s">
        <v>25</v>
      </c>
    </row>
    <row r="3">
      <c r="A3" s="11">
        <v>6.0000000041337E13</v>
      </c>
      <c r="B3" s="11" t="s">
        <v>27</v>
      </c>
      <c r="C3" s="12" t="s">
        <v>131</v>
      </c>
      <c r="D3" s="13">
        <v>2.89</v>
      </c>
      <c r="E3" s="14" t="s">
        <v>132</v>
      </c>
      <c r="F3" s="15" t="s">
        <v>133</v>
      </c>
      <c r="G3" s="15" t="s">
        <v>134</v>
      </c>
      <c r="H3" s="15" t="s">
        <v>135</v>
      </c>
      <c r="I3" s="58">
        <v>121524.0</v>
      </c>
      <c r="J3" s="15">
        <v>0.0</v>
      </c>
      <c r="K3" s="17" t="s">
        <v>135</v>
      </c>
      <c r="L3" s="18" t="s">
        <v>136</v>
      </c>
      <c r="M3" s="18" t="s">
        <v>137</v>
      </c>
      <c r="N3" s="19">
        <f t="shared" ref="N3:N19" si="1">D3*I3</f>
        <v>351204.36</v>
      </c>
      <c r="O3" s="20">
        <v>0.5</v>
      </c>
      <c r="P3" s="21">
        <v>0.0</v>
      </c>
      <c r="Q3" s="21">
        <v>0.0</v>
      </c>
      <c r="R3" s="21" t="s">
        <v>138</v>
      </c>
      <c r="S3" s="21" t="s">
        <v>139</v>
      </c>
      <c r="T3" s="52">
        <v>0.0</v>
      </c>
      <c r="U3" s="21" t="s">
        <v>140</v>
      </c>
      <c r="V3" s="23" t="s">
        <v>141</v>
      </c>
      <c r="W3" s="23" t="s">
        <v>142</v>
      </c>
      <c r="X3" s="20">
        <v>1.49</v>
      </c>
    </row>
    <row r="4">
      <c r="A4" s="11" t="s">
        <v>28</v>
      </c>
      <c r="B4" s="11" t="s">
        <v>29</v>
      </c>
      <c r="C4" s="12" t="s">
        <v>143</v>
      </c>
      <c r="D4" s="13">
        <v>1.56</v>
      </c>
      <c r="E4" s="14" t="s">
        <v>144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7" t="s">
        <v>145</v>
      </c>
      <c r="L4" s="18" t="s">
        <v>143</v>
      </c>
      <c r="M4" s="18" t="s">
        <v>144</v>
      </c>
      <c r="N4" s="19">
        <f t="shared" si="1"/>
        <v>0</v>
      </c>
      <c r="O4" s="20">
        <v>0.0</v>
      </c>
      <c r="P4" s="21">
        <v>0.0</v>
      </c>
      <c r="Q4" s="21">
        <v>0.0</v>
      </c>
      <c r="R4" s="21" t="s">
        <v>146</v>
      </c>
      <c r="S4" s="21">
        <v>0.0</v>
      </c>
      <c r="T4" s="52">
        <v>0.0</v>
      </c>
      <c r="U4" s="21" t="s">
        <v>146</v>
      </c>
      <c r="V4" s="23" t="s">
        <v>146</v>
      </c>
      <c r="W4" s="23">
        <v>328.0</v>
      </c>
      <c r="X4" s="20">
        <v>1.0</v>
      </c>
    </row>
    <row r="5">
      <c r="A5" s="11">
        <v>1.034000004E9</v>
      </c>
      <c r="B5" s="11" t="s">
        <v>31</v>
      </c>
      <c r="C5" s="12" t="s">
        <v>147</v>
      </c>
      <c r="D5" s="13">
        <v>1.06</v>
      </c>
      <c r="E5" s="14" t="s">
        <v>148</v>
      </c>
      <c r="F5" s="15">
        <v>0.0</v>
      </c>
      <c r="G5" s="15">
        <v>0.0</v>
      </c>
      <c r="H5" s="15">
        <v>0.0</v>
      </c>
      <c r="I5" s="59">
        <v>73319.0</v>
      </c>
      <c r="J5" s="15">
        <v>0.0</v>
      </c>
      <c r="K5" s="17" t="s">
        <v>145</v>
      </c>
      <c r="L5" s="18" t="s">
        <v>145</v>
      </c>
      <c r="M5" s="18" t="s">
        <v>145</v>
      </c>
      <c r="N5" s="19">
        <f t="shared" si="1"/>
        <v>77718.14</v>
      </c>
      <c r="O5" s="20">
        <v>1.0</v>
      </c>
      <c r="P5" s="21">
        <v>0.0</v>
      </c>
      <c r="Q5" s="21">
        <v>0.0</v>
      </c>
      <c r="R5" s="21">
        <v>0.0</v>
      </c>
      <c r="S5" s="21">
        <v>0.0</v>
      </c>
      <c r="T5" s="52">
        <v>0.0</v>
      </c>
      <c r="U5" s="21">
        <v>0.0</v>
      </c>
      <c r="V5" s="23" t="s">
        <v>147</v>
      </c>
      <c r="W5" s="23" t="s">
        <v>145</v>
      </c>
      <c r="X5" s="20">
        <v>1.0</v>
      </c>
    </row>
    <row r="6">
      <c r="A6" s="11">
        <v>1.034000005E9</v>
      </c>
      <c r="B6" s="11" t="s">
        <v>33</v>
      </c>
      <c r="C6" s="12" t="s">
        <v>149</v>
      </c>
      <c r="D6" s="13">
        <v>2.17</v>
      </c>
      <c r="E6" s="12" t="s">
        <v>150</v>
      </c>
      <c r="F6" s="15">
        <v>0.0</v>
      </c>
      <c r="G6" s="15">
        <v>0.0</v>
      </c>
      <c r="H6" s="15">
        <v>0.0</v>
      </c>
      <c r="I6" s="15">
        <v>0.0</v>
      </c>
      <c r="J6" s="15">
        <v>0.0</v>
      </c>
      <c r="K6" s="17" t="s">
        <v>145</v>
      </c>
      <c r="L6" s="18" t="s">
        <v>149</v>
      </c>
      <c r="M6" s="18" t="s">
        <v>150</v>
      </c>
      <c r="N6" s="19">
        <f t="shared" si="1"/>
        <v>0</v>
      </c>
      <c r="O6" s="20">
        <v>0.0</v>
      </c>
      <c r="P6" s="21">
        <v>0.0</v>
      </c>
      <c r="Q6" s="21">
        <v>0.0</v>
      </c>
      <c r="R6" s="21" t="s">
        <v>151</v>
      </c>
      <c r="S6" s="21" t="s">
        <v>151</v>
      </c>
      <c r="T6" s="24">
        <v>0.0</v>
      </c>
      <c r="U6" s="21" t="s">
        <v>152</v>
      </c>
      <c r="V6" s="23" t="s">
        <v>152</v>
      </c>
      <c r="W6" s="23" t="s">
        <v>153</v>
      </c>
      <c r="X6" s="20">
        <v>2.01</v>
      </c>
    </row>
    <row r="7">
      <c r="A7" s="11">
        <v>6.0000000100079E13</v>
      </c>
      <c r="B7" s="11" t="s">
        <v>35</v>
      </c>
      <c r="C7" s="12" t="s">
        <v>145</v>
      </c>
      <c r="D7" s="13">
        <v>4.24</v>
      </c>
      <c r="E7" s="14" t="s">
        <v>145</v>
      </c>
      <c r="F7" s="15">
        <v>0.0</v>
      </c>
      <c r="G7" s="15">
        <v>0.0</v>
      </c>
      <c r="H7" s="15">
        <v>0.0</v>
      </c>
      <c r="I7" s="15">
        <v>0.0</v>
      </c>
      <c r="J7" s="15">
        <v>0.0</v>
      </c>
      <c r="K7" s="17" t="s">
        <v>145</v>
      </c>
      <c r="L7" s="18" t="s">
        <v>145</v>
      </c>
      <c r="M7" s="18" t="s">
        <v>145</v>
      </c>
      <c r="N7" s="19">
        <f t="shared" si="1"/>
        <v>0</v>
      </c>
      <c r="O7" s="20" t="e">
        <v>#DIV/0!</v>
      </c>
      <c r="P7" s="21">
        <v>0.0</v>
      </c>
      <c r="Q7" s="21">
        <v>0.0</v>
      </c>
      <c r="R7" s="21">
        <v>0.0</v>
      </c>
      <c r="S7" s="21">
        <v>0.0</v>
      </c>
      <c r="T7" s="52">
        <v>0.0</v>
      </c>
      <c r="U7" s="21">
        <v>0.0</v>
      </c>
      <c r="V7" s="23" t="s">
        <v>145</v>
      </c>
      <c r="W7" s="23" t="s">
        <v>145</v>
      </c>
      <c r="X7" s="20" t="e">
        <v>#DIV/0!</v>
      </c>
    </row>
    <row r="8">
      <c r="A8" s="11">
        <v>1.031000007E9</v>
      </c>
      <c r="B8" s="11" t="s">
        <v>37</v>
      </c>
      <c r="C8" s="12" t="s">
        <v>154</v>
      </c>
      <c r="D8" s="13">
        <v>1.14</v>
      </c>
      <c r="E8" s="14" t="s">
        <v>155</v>
      </c>
      <c r="F8" s="15">
        <v>0.0</v>
      </c>
      <c r="G8" s="15">
        <v>0.0</v>
      </c>
      <c r="H8" s="15">
        <v>0.0</v>
      </c>
      <c r="I8" s="58">
        <v>285102.0</v>
      </c>
      <c r="J8" s="16">
        <v>0.0</v>
      </c>
      <c r="K8" s="17" t="s">
        <v>145</v>
      </c>
      <c r="L8" s="18" t="s">
        <v>156</v>
      </c>
      <c r="M8" s="18" t="s">
        <v>157</v>
      </c>
      <c r="N8" s="19">
        <f t="shared" si="1"/>
        <v>325016.28</v>
      </c>
      <c r="O8" s="20">
        <v>0.48</v>
      </c>
      <c r="P8" s="21">
        <v>0.0</v>
      </c>
      <c r="Q8" s="21">
        <v>0.0</v>
      </c>
      <c r="R8" s="21" t="s">
        <v>158</v>
      </c>
      <c r="S8" s="21" t="s">
        <v>159</v>
      </c>
      <c r="T8" s="52">
        <v>0.0</v>
      </c>
      <c r="U8" s="21" t="s">
        <v>160</v>
      </c>
      <c r="V8" s="23" t="s">
        <v>161</v>
      </c>
      <c r="W8" s="23" t="s">
        <v>162</v>
      </c>
      <c r="X8" s="20">
        <v>1.17</v>
      </c>
    </row>
    <row r="9">
      <c r="A9" s="11">
        <v>1.034000001E9</v>
      </c>
      <c r="B9" s="11" t="s">
        <v>39</v>
      </c>
      <c r="C9" s="12" t="s">
        <v>163</v>
      </c>
      <c r="D9" s="13">
        <v>0.63</v>
      </c>
      <c r="E9" s="14" t="s">
        <v>164</v>
      </c>
      <c r="F9" s="15">
        <v>0.0</v>
      </c>
      <c r="G9" s="15">
        <v>0.0</v>
      </c>
      <c r="H9" s="15">
        <v>0.0</v>
      </c>
      <c r="I9" s="59">
        <v>346315.0</v>
      </c>
      <c r="J9" s="15">
        <v>0.0</v>
      </c>
      <c r="K9" s="17" t="s">
        <v>145</v>
      </c>
      <c r="L9" s="18" t="s">
        <v>145</v>
      </c>
      <c r="M9" s="18" t="s">
        <v>145</v>
      </c>
      <c r="N9" s="19">
        <f t="shared" si="1"/>
        <v>218178.45</v>
      </c>
      <c r="O9" s="20">
        <v>1.0</v>
      </c>
      <c r="P9" s="21">
        <v>0.0</v>
      </c>
      <c r="Q9" s="21">
        <v>0.0</v>
      </c>
      <c r="R9" s="21">
        <v>0.0</v>
      </c>
      <c r="S9" s="21">
        <v>0.0</v>
      </c>
      <c r="T9" s="52">
        <v>0.0</v>
      </c>
      <c r="U9" s="21">
        <v>0.0</v>
      </c>
      <c r="V9" s="23" t="s">
        <v>163</v>
      </c>
      <c r="W9" s="23" t="s">
        <v>145</v>
      </c>
      <c r="X9" s="20">
        <v>1.0</v>
      </c>
    </row>
    <row r="10">
      <c r="A10" s="11">
        <v>1.034000002E9</v>
      </c>
      <c r="B10" s="11" t="s">
        <v>41</v>
      </c>
      <c r="C10" s="12" t="s">
        <v>165</v>
      </c>
      <c r="D10" s="13">
        <v>0.89</v>
      </c>
      <c r="E10" s="12" t="s">
        <v>166</v>
      </c>
      <c r="F10" s="16">
        <v>0.0</v>
      </c>
      <c r="G10" s="16" t="s">
        <v>167</v>
      </c>
      <c r="H10" s="15" t="s">
        <v>167</v>
      </c>
      <c r="I10" s="59">
        <v>477646.0</v>
      </c>
      <c r="J10" s="16">
        <v>0.0</v>
      </c>
      <c r="K10" s="17" t="s">
        <v>167</v>
      </c>
      <c r="L10" s="18" t="s">
        <v>168</v>
      </c>
      <c r="M10" s="18" t="s">
        <v>169</v>
      </c>
      <c r="N10" s="19">
        <f t="shared" si="1"/>
        <v>425104.94</v>
      </c>
      <c r="O10" s="20">
        <v>0.64</v>
      </c>
      <c r="P10" s="21">
        <v>0.0</v>
      </c>
      <c r="Q10" s="21">
        <v>0.0</v>
      </c>
      <c r="R10" s="21">
        <v>0.0</v>
      </c>
      <c r="S10" s="21" t="s">
        <v>170</v>
      </c>
      <c r="T10" s="52">
        <v>0.0</v>
      </c>
      <c r="U10" s="21" t="s">
        <v>170</v>
      </c>
      <c r="V10" s="23" t="s">
        <v>171</v>
      </c>
      <c r="W10" s="23" t="s">
        <v>172</v>
      </c>
      <c r="X10" s="20">
        <v>0.95</v>
      </c>
    </row>
    <row r="11">
      <c r="A11" s="11">
        <v>1.031000001E9</v>
      </c>
      <c r="B11" s="11" t="s">
        <v>43</v>
      </c>
      <c r="C11" s="12" t="s">
        <v>145</v>
      </c>
      <c r="D11" s="13">
        <v>0.4</v>
      </c>
      <c r="E11" s="14" t="s">
        <v>145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7" t="s">
        <v>145</v>
      </c>
      <c r="L11" s="18" t="s">
        <v>145</v>
      </c>
      <c r="M11" s="18" t="s">
        <v>145</v>
      </c>
      <c r="N11" s="19">
        <f t="shared" si="1"/>
        <v>0</v>
      </c>
      <c r="O11" s="20" t="e">
        <v>#DIV/0!</v>
      </c>
      <c r="P11" s="21">
        <v>0.0</v>
      </c>
      <c r="Q11" s="21">
        <v>0.0</v>
      </c>
      <c r="R11" s="21">
        <v>0.0</v>
      </c>
      <c r="S11" s="21">
        <v>0.0</v>
      </c>
      <c r="T11" s="21">
        <v>0.0</v>
      </c>
      <c r="U11" s="21">
        <v>0.0</v>
      </c>
      <c r="V11" s="23" t="s">
        <v>145</v>
      </c>
      <c r="W11" s="23" t="s">
        <v>145</v>
      </c>
      <c r="X11" s="20" t="e">
        <v>#DIV/0!</v>
      </c>
    </row>
    <row r="12">
      <c r="A12" s="11">
        <v>1.0000000096737E13</v>
      </c>
      <c r="B12" s="11" t="s">
        <v>45</v>
      </c>
      <c r="C12" s="12" t="s">
        <v>173</v>
      </c>
      <c r="D12" s="13">
        <v>3.97</v>
      </c>
      <c r="E12" s="14" t="s">
        <v>174</v>
      </c>
      <c r="F12" s="15" t="s">
        <v>175</v>
      </c>
      <c r="G12" s="15">
        <v>0.0</v>
      </c>
      <c r="H12" s="15" t="s">
        <v>175</v>
      </c>
      <c r="I12" s="15">
        <v>0.0</v>
      </c>
      <c r="J12" s="15">
        <v>0.0</v>
      </c>
      <c r="K12" s="17" t="s">
        <v>175</v>
      </c>
      <c r="L12" s="18" t="s">
        <v>173</v>
      </c>
      <c r="M12" s="18" t="s">
        <v>174</v>
      </c>
      <c r="N12" s="19">
        <f t="shared" si="1"/>
        <v>0</v>
      </c>
      <c r="O12" s="20">
        <v>0.0</v>
      </c>
      <c r="P12" s="21">
        <v>0.0</v>
      </c>
      <c r="Q12" s="21">
        <v>0.0</v>
      </c>
      <c r="R12" s="21">
        <v>0.0</v>
      </c>
      <c r="S12" s="21" t="s">
        <v>176</v>
      </c>
      <c r="T12" s="21">
        <v>0.0</v>
      </c>
      <c r="U12" s="21" t="s">
        <v>176</v>
      </c>
      <c r="V12" s="23" t="s">
        <v>177</v>
      </c>
      <c r="W12" s="23" t="s">
        <v>178</v>
      </c>
      <c r="X12" s="20">
        <v>1.5</v>
      </c>
    </row>
    <row r="13">
      <c r="A13" s="26">
        <v>6.0000000032802E13</v>
      </c>
      <c r="B13" s="11" t="s">
        <v>46</v>
      </c>
      <c r="C13" s="12" t="s">
        <v>179</v>
      </c>
      <c r="D13" s="13">
        <v>8.34</v>
      </c>
      <c r="E13" s="14" t="s">
        <v>180</v>
      </c>
      <c r="F13" s="15" t="s">
        <v>181</v>
      </c>
      <c r="G13" s="15" t="s">
        <v>182</v>
      </c>
      <c r="H13" s="15" t="s">
        <v>183</v>
      </c>
      <c r="I13" s="59">
        <v>5837.0</v>
      </c>
      <c r="J13" s="15">
        <v>0.0</v>
      </c>
      <c r="K13" s="17" t="s">
        <v>183</v>
      </c>
      <c r="L13" s="18" t="s">
        <v>184</v>
      </c>
      <c r="M13" s="18" t="s">
        <v>185</v>
      </c>
      <c r="N13" s="19">
        <f t="shared" si="1"/>
        <v>48680.58</v>
      </c>
      <c r="O13" s="20">
        <v>0.33</v>
      </c>
      <c r="P13" s="21">
        <v>0.0</v>
      </c>
      <c r="Q13" s="21">
        <v>0.0</v>
      </c>
      <c r="R13" s="21">
        <v>0.0</v>
      </c>
      <c r="S13" s="21">
        <v>0.0</v>
      </c>
      <c r="T13" s="21">
        <v>0.0</v>
      </c>
      <c r="U13" s="21">
        <v>0.0</v>
      </c>
      <c r="V13" s="23" t="s">
        <v>186</v>
      </c>
      <c r="W13" s="23" t="s">
        <v>187</v>
      </c>
      <c r="X13" s="20">
        <v>1.63</v>
      </c>
    </row>
    <row r="14">
      <c r="A14" s="11">
        <v>6.0000000100513E13</v>
      </c>
      <c r="B14" s="11" t="s">
        <v>48</v>
      </c>
      <c r="C14" s="12" t="s">
        <v>188</v>
      </c>
      <c r="D14" s="13">
        <v>7.3</v>
      </c>
      <c r="E14" s="14" t="s">
        <v>189</v>
      </c>
      <c r="F14" s="15" t="s">
        <v>190</v>
      </c>
      <c r="G14" s="15">
        <v>0.0</v>
      </c>
      <c r="H14" s="15" t="s">
        <v>190</v>
      </c>
      <c r="I14" s="15">
        <v>0.0</v>
      </c>
      <c r="J14" s="15">
        <v>0.0</v>
      </c>
      <c r="K14" s="17" t="s">
        <v>190</v>
      </c>
      <c r="L14" s="18" t="s">
        <v>188</v>
      </c>
      <c r="M14" s="18" t="s">
        <v>189</v>
      </c>
      <c r="N14" s="19">
        <f t="shared" si="1"/>
        <v>0</v>
      </c>
      <c r="O14" s="20">
        <v>0.0</v>
      </c>
      <c r="P14" s="21">
        <v>0.0</v>
      </c>
      <c r="Q14" s="21">
        <v>0.0</v>
      </c>
      <c r="R14" s="21">
        <v>0.0</v>
      </c>
      <c r="S14" s="21">
        <v>0.0</v>
      </c>
      <c r="T14" s="21">
        <v>0.0</v>
      </c>
      <c r="U14" s="21">
        <v>0.0</v>
      </c>
      <c r="V14" s="23" t="s">
        <v>190</v>
      </c>
      <c r="W14" s="23" t="s">
        <v>191</v>
      </c>
      <c r="X14" s="20">
        <v>1.03</v>
      </c>
    </row>
    <row r="15">
      <c r="A15" s="27" t="s">
        <v>49</v>
      </c>
      <c r="B15" s="28" t="s">
        <v>50</v>
      </c>
      <c r="C15" s="12" t="s">
        <v>145</v>
      </c>
      <c r="D15" s="13">
        <v>6.8</v>
      </c>
      <c r="E15" s="14" t="s">
        <v>145</v>
      </c>
      <c r="F15" s="15">
        <v>0.0</v>
      </c>
      <c r="G15" s="15">
        <v>0.0</v>
      </c>
      <c r="H15" s="15">
        <v>0.0</v>
      </c>
      <c r="I15" s="29">
        <v>0.0</v>
      </c>
      <c r="J15" s="15">
        <v>0.0</v>
      </c>
      <c r="K15" s="17" t="s">
        <v>145</v>
      </c>
      <c r="L15" s="18" t="s">
        <v>145</v>
      </c>
      <c r="M15" s="18" t="s">
        <v>145</v>
      </c>
      <c r="N15" s="19">
        <f t="shared" si="1"/>
        <v>0</v>
      </c>
      <c r="O15" s="20" t="e">
        <v>#DIV/0!</v>
      </c>
      <c r="P15" s="21">
        <v>0.0</v>
      </c>
      <c r="Q15" s="21">
        <v>0.0</v>
      </c>
      <c r="R15" s="21">
        <v>0.0</v>
      </c>
      <c r="S15" s="21">
        <v>0.0</v>
      </c>
      <c r="T15" s="21">
        <v>0.0</v>
      </c>
      <c r="U15" s="21">
        <v>0.0</v>
      </c>
      <c r="V15" s="23" t="s">
        <v>145</v>
      </c>
      <c r="W15" s="23" t="s">
        <v>145</v>
      </c>
      <c r="X15" s="20" t="e">
        <v>#DIV/0!</v>
      </c>
    </row>
    <row r="16">
      <c r="A16" s="27" t="s">
        <v>51</v>
      </c>
      <c r="B16" s="28" t="s">
        <v>52</v>
      </c>
      <c r="C16" s="12" t="s">
        <v>145</v>
      </c>
      <c r="D16" s="13">
        <v>10.04</v>
      </c>
      <c r="E16" s="14" t="s">
        <v>145</v>
      </c>
      <c r="F16" s="15">
        <v>0.0</v>
      </c>
      <c r="G16" s="15">
        <v>0.0</v>
      </c>
      <c r="H16" s="15">
        <v>0.0</v>
      </c>
      <c r="I16" s="29">
        <v>0.0</v>
      </c>
      <c r="J16" s="15">
        <v>0.0</v>
      </c>
      <c r="K16" s="17" t="s">
        <v>145</v>
      </c>
      <c r="L16" s="18" t="s">
        <v>145</v>
      </c>
      <c r="M16" s="18" t="s">
        <v>145</v>
      </c>
      <c r="N16" s="19">
        <f t="shared" si="1"/>
        <v>0</v>
      </c>
      <c r="O16" s="20" t="e">
        <v>#DIV/0!</v>
      </c>
      <c r="P16" s="21">
        <v>0.0</v>
      </c>
      <c r="Q16" s="21">
        <v>0.0</v>
      </c>
      <c r="R16" s="21">
        <v>0.0</v>
      </c>
      <c r="S16" s="21">
        <v>0.0</v>
      </c>
      <c r="T16" s="21">
        <v>0.0</v>
      </c>
      <c r="U16" s="21">
        <v>0.0</v>
      </c>
      <c r="V16" s="23" t="s">
        <v>145</v>
      </c>
      <c r="W16" s="23" t="s">
        <v>145</v>
      </c>
      <c r="X16" s="20" t="e">
        <v>#DIV/0!</v>
      </c>
    </row>
    <row r="17">
      <c r="A17" s="11" t="s">
        <v>53</v>
      </c>
      <c r="B17" s="11" t="s">
        <v>54</v>
      </c>
      <c r="C17" s="12" t="s">
        <v>145</v>
      </c>
      <c r="D17" s="13">
        <v>12.07</v>
      </c>
      <c r="E17" s="14" t="s">
        <v>145</v>
      </c>
      <c r="F17" s="15">
        <v>0.0</v>
      </c>
      <c r="G17" s="15">
        <v>0.0</v>
      </c>
      <c r="H17" s="15">
        <v>0.0</v>
      </c>
      <c r="I17" s="29">
        <v>0.0</v>
      </c>
      <c r="J17" s="15">
        <v>0.0</v>
      </c>
      <c r="K17" s="17" t="s">
        <v>145</v>
      </c>
      <c r="L17" s="18" t="s">
        <v>145</v>
      </c>
      <c r="M17" s="18" t="s">
        <v>145</v>
      </c>
      <c r="N17" s="19">
        <f t="shared" si="1"/>
        <v>0</v>
      </c>
      <c r="O17" s="20" t="e">
        <v>#DIV/0!</v>
      </c>
      <c r="P17" s="21">
        <v>0.0</v>
      </c>
      <c r="Q17" s="21">
        <v>0.0</v>
      </c>
      <c r="R17" s="21">
        <v>0.0</v>
      </c>
      <c r="S17" s="21">
        <v>0.0</v>
      </c>
      <c r="T17" s="21">
        <v>0.0</v>
      </c>
      <c r="U17" s="21">
        <v>0.0</v>
      </c>
      <c r="V17" s="23" t="s">
        <v>145</v>
      </c>
      <c r="W17" s="23" t="s">
        <v>145</v>
      </c>
      <c r="X17" s="20" t="e">
        <v>#DIV/0!</v>
      </c>
    </row>
    <row r="18">
      <c r="A18" s="11" t="s">
        <v>55</v>
      </c>
      <c r="B18" s="11" t="s">
        <v>56</v>
      </c>
      <c r="C18" s="12" t="s">
        <v>192</v>
      </c>
      <c r="D18" s="13">
        <v>1.16</v>
      </c>
      <c r="E18" s="12" t="s">
        <v>193</v>
      </c>
      <c r="F18" s="15" t="s">
        <v>194</v>
      </c>
      <c r="G18" s="15" t="s">
        <v>195</v>
      </c>
      <c r="H18" s="15" t="s">
        <v>196</v>
      </c>
      <c r="I18" s="59">
        <v>159206.0</v>
      </c>
      <c r="J18" s="15">
        <v>0.0</v>
      </c>
      <c r="K18" s="17" t="s">
        <v>196</v>
      </c>
      <c r="L18" s="18" t="s">
        <v>197</v>
      </c>
      <c r="M18" s="18" t="s">
        <v>198</v>
      </c>
      <c r="N18" s="19">
        <f t="shared" si="1"/>
        <v>184678.96</v>
      </c>
      <c r="O18" s="20">
        <v>0.23</v>
      </c>
      <c r="P18" s="21">
        <v>0.0</v>
      </c>
      <c r="Q18" s="21">
        <v>0.0</v>
      </c>
      <c r="R18" s="21">
        <v>0.0</v>
      </c>
      <c r="S18" s="21">
        <v>0.0</v>
      </c>
      <c r="T18" s="21">
        <v>0.0</v>
      </c>
      <c r="U18" s="21">
        <v>0.0</v>
      </c>
      <c r="V18" s="23" t="s">
        <v>199</v>
      </c>
      <c r="W18" s="23" t="s">
        <v>200</v>
      </c>
      <c r="X18" s="20">
        <v>1.85</v>
      </c>
    </row>
    <row r="19">
      <c r="A19" s="11">
        <v>1.0000000040501E13</v>
      </c>
      <c r="B19" s="11" t="s">
        <v>58</v>
      </c>
      <c r="C19" s="12" t="s">
        <v>145</v>
      </c>
      <c r="D19" s="13">
        <v>3.06</v>
      </c>
      <c r="E19" s="14" t="s">
        <v>145</v>
      </c>
      <c r="F19" s="15">
        <v>0.0</v>
      </c>
      <c r="G19" s="15">
        <v>0.0</v>
      </c>
      <c r="H19" s="15">
        <v>0.0</v>
      </c>
      <c r="I19" s="15">
        <v>0.0</v>
      </c>
      <c r="J19" s="15">
        <v>0.0</v>
      </c>
      <c r="K19" s="17" t="s">
        <v>145</v>
      </c>
      <c r="L19" s="18" t="s">
        <v>145</v>
      </c>
      <c r="M19" s="18" t="s">
        <v>145</v>
      </c>
      <c r="N19" s="19">
        <f t="shared" si="1"/>
        <v>0</v>
      </c>
      <c r="O19" s="20" t="e">
        <v>#DIV/0!</v>
      </c>
      <c r="P19" s="21">
        <v>0.0</v>
      </c>
      <c r="Q19" s="21">
        <v>0.0</v>
      </c>
      <c r="R19" s="21">
        <v>0.0</v>
      </c>
      <c r="S19" s="21">
        <v>0.0</v>
      </c>
      <c r="T19" s="21">
        <v>0.0</v>
      </c>
      <c r="U19" s="21">
        <v>0.0</v>
      </c>
      <c r="V19" s="23" t="s">
        <v>145</v>
      </c>
      <c r="W19" s="23" t="s">
        <v>145</v>
      </c>
      <c r="X19" s="20" t="e">
        <v>#DIV/0!</v>
      </c>
    </row>
    <row r="20">
      <c r="A20" s="30" t="s">
        <v>59</v>
      </c>
      <c r="B20" s="30"/>
      <c r="C20" s="31" t="s">
        <v>201</v>
      </c>
      <c r="D20" s="32"/>
      <c r="E20" s="33" t="s">
        <v>202</v>
      </c>
      <c r="F20" s="34" t="s">
        <v>203</v>
      </c>
      <c r="G20" s="34" t="s">
        <v>204</v>
      </c>
      <c r="H20" s="34" t="s">
        <v>205</v>
      </c>
      <c r="I20" s="60">
        <v>1468949.0</v>
      </c>
      <c r="J20" s="34">
        <v>0.0</v>
      </c>
      <c r="K20" s="35" t="s">
        <v>205</v>
      </c>
      <c r="L20" s="36" t="s">
        <v>206</v>
      </c>
      <c r="M20" s="36" t="s">
        <v>207</v>
      </c>
      <c r="N20" s="36" t="s">
        <v>208</v>
      </c>
      <c r="O20" s="20">
        <v>0.36</v>
      </c>
      <c r="P20" s="21">
        <v>0.0</v>
      </c>
      <c r="Q20" s="21">
        <v>0.0</v>
      </c>
      <c r="R20" s="21">
        <v>0.0</v>
      </c>
      <c r="S20" s="21">
        <v>0.0</v>
      </c>
      <c r="T20" s="21">
        <v>0.0</v>
      </c>
      <c r="U20" s="21">
        <v>0.0</v>
      </c>
      <c r="V20" s="23" t="s">
        <v>209</v>
      </c>
      <c r="W20" s="37"/>
    </row>
  </sheetData>
  <conditionalFormatting sqref="O3:O20 X3:X19">
    <cfRule type="cellIs" dxfId="0" priority="1" operator="between">
      <formula>0.8</formula>
      <formula>1</formula>
    </cfRule>
  </conditionalFormatting>
  <conditionalFormatting sqref="O3:O20 X3:X19">
    <cfRule type="cellIs" dxfId="1" priority="2" operator="lessThan">
      <formula>0.8</formula>
    </cfRule>
  </conditionalFormatting>
  <conditionalFormatting sqref="O3:O20 X3:X19">
    <cfRule type="cellIs" dxfId="2" priority="3" operator="greaterThan">
      <formula>1</formula>
    </cfRule>
  </conditionalFormatting>
  <conditionalFormatting sqref="O13">
    <cfRule type="cellIs" dxfId="0" priority="4" operator="between">
      <formula>0.8</formula>
      <formula>1</formula>
    </cfRule>
  </conditionalFormatting>
  <conditionalFormatting sqref="O13">
    <cfRule type="cellIs" dxfId="1" priority="5" operator="lessThan">
      <formula>0.8</formula>
    </cfRule>
  </conditionalFormatting>
  <conditionalFormatting sqref="O13">
    <cfRule type="cellIs" dxfId="2" priority="6" operator="greaterThan">
      <formula>1</formula>
    </cfRule>
  </conditionalFormatting>
  <conditionalFormatting sqref="X13">
    <cfRule type="cellIs" dxfId="0" priority="7" operator="between">
      <formula>0.8</formula>
      <formula>1</formula>
    </cfRule>
  </conditionalFormatting>
  <conditionalFormatting sqref="X13">
    <cfRule type="cellIs" dxfId="1" priority="8" operator="lessThan">
      <formula>0.8</formula>
    </cfRule>
  </conditionalFormatting>
  <conditionalFormatting sqref="X13">
    <cfRule type="cellIs" dxfId="2" priority="9" operator="greaterThan">
      <formula>1</formula>
    </cfRule>
  </conditionalFormatting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1"/>
      <c r="B1" s="61"/>
      <c r="C1" s="61"/>
      <c r="D1" s="61"/>
      <c r="E1" s="61"/>
      <c r="F1" s="61"/>
      <c r="G1" s="61"/>
      <c r="H1" s="61"/>
      <c r="I1" s="61"/>
      <c r="J1" s="61"/>
      <c r="K1" s="62"/>
      <c r="L1" s="61"/>
      <c r="M1" s="61"/>
      <c r="N1" s="61"/>
      <c r="O1" s="61"/>
      <c r="P1" s="63" t="s">
        <v>0</v>
      </c>
      <c r="Q1" s="63" t="s">
        <v>1</v>
      </c>
      <c r="R1" s="63" t="s">
        <v>2</v>
      </c>
      <c r="S1" s="63" t="s">
        <v>3</v>
      </c>
      <c r="T1" s="64" t="s">
        <v>123</v>
      </c>
      <c r="U1" s="61"/>
      <c r="V1" s="61"/>
      <c r="W1" s="61"/>
      <c r="X1" s="61"/>
    </row>
    <row r="2">
      <c r="A2" s="65" t="s">
        <v>5</v>
      </c>
      <c r="B2" s="65" t="s">
        <v>6</v>
      </c>
      <c r="C2" s="66" t="s">
        <v>124</v>
      </c>
      <c r="D2" s="66" t="s">
        <v>63</v>
      </c>
      <c r="E2" s="66" t="s">
        <v>9</v>
      </c>
      <c r="F2" s="67" t="s">
        <v>67</v>
      </c>
      <c r="G2" s="67" t="s">
        <v>68</v>
      </c>
      <c r="H2" s="65" t="s">
        <v>125</v>
      </c>
      <c r="I2" s="68" t="s">
        <v>11</v>
      </c>
      <c r="J2" s="65" t="s">
        <v>12</v>
      </c>
      <c r="K2" s="69" t="s">
        <v>210</v>
      </c>
      <c r="L2" s="70" t="s">
        <v>14</v>
      </c>
      <c r="M2" s="70" t="s">
        <v>103</v>
      </c>
      <c r="N2" s="70" t="s">
        <v>15</v>
      </c>
      <c r="O2" s="70" t="s">
        <v>16</v>
      </c>
      <c r="P2" s="71" t="s">
        <v>127</v>
      </c>
      <c r="Q2" s="71" t="s">
        <v>128</v>
      </c>
      <c r="R2" s="71" t="s">
        <v>129</v>
      </c>
      <c r="S2" s="72" t="s">
        <v>130</v>
      </c>
      <c r="T2" s="71">
        <v>30.0</v>
      </c>
      <c r="U2" s="66" t="s">
        <v>22</v>
      </c>
      <c r="V2" s="66" t="s">
        <v>23</v>
      </c>
      <c r="W2" s="66" t="s">
        <v>24</v>
      </c>
      <c r="X2" s="73" t="s">
        <v>25</v>
      </c>
    </row>
    <row r="3">
      <c r="A3" s="74">
        <v>6.0000000041337E13</v>
      </c>
      <c r="B3" s="74" t="s">
        <v>27</v>
      </c>
      <c r="C3" s="75" t="s">
        <v>131</v>
      </c>
      <c r="D3" s="76">
        <v>2.89</v>
      </c>
      <c r="E3" s="77" t="s">
        <v>132</v>
      </c>
      <c r="F3" s="75">
        <v>0.0</v>
      </c>
      <c r="G3" s="75">
        <v>0.0</v>
      </c>
      <c r="H3" s="75">
        <v>0.0</v>
      </c>
      <c r="I3" s="78">
        <v>121524.0</v>
      </c>
      <c r="J3" s="75" t="s">
        <v>135</v>
      </c>
      <c r="K3" s="79" t="s">
        <v>135</v>
      </c>
      <c r="L3" s="80" t="s">
        <v>136</v>
      </c>
      <c r="M3" s="80" t="s">
        <v>137</v>
      </c>
      <c r="N3" s="81">
        <f t="shared" ref="N3:N19" si="1">I3*D3</f>
        <v>351204.36</v>
      </c>
      <c r="O3" s="82">
        <v>0.5</v>
      </c>
      <c r="P3" s="83">
        <v>0.0</v>
      </c>
      <c r="Q3" s="84">
        <v>0.0</v>
      </c>
      <c r="R3" s="83" t="s">
        <v>138</v>
      </c>
      <c r="S3" s="83" t="s">
        <v>139</v>
      </c>
      <c r="T3" s="85">
        <v>0.0</v>
      </c>
      <c r="U3" s="83" t="s">
        <v>140</v>
      </c>
      <c r="V3" s="83" t="s">
        <v>141</v>
      </c>
      <c r="W3" s="83" t="s">
        <v>142</v>
      </c>
      <c r="X3" s="86">
        <v>1.49</v>
      </c>
    </row>
    <row r="4">
      <c r="A4" s="74" t="s">
        <v>28</v>
      </c>
      <c r="B4" s="74" t="s">
        <v>29</v>
      </c>
      <c r="C4" s="75" t="s">
        <v>143</v>
      </c>
      <c r="D4" s="76">
        <v>1.56</v>
      </c>
      <c r="E4" s="77" t="s">
        <v>144</v>
      </c>
      <c r="F4" s="75">
        <v>0.0</v>
      </c>
      <c r="G4" s="75">
        <v>0.0</v>
      </c>
      <c r="H4" s="75">
        <v>0.0</v>
      </c>
      <c r="I4" s="75">
        <v>0.0</v>
      </c>
      <c r="J4" s="75" t="s">
        <v>211</v>
      </c>
      <c r="K4" s="79" t="s">
        <v>211</v>
      </c>
      <c r="L4" s="80" t="s">
        <v>143</v>
      </c>
      <c r="M4" s="80" t="s">
        <v>144</v>
      </c>
      <c r="N4" s="81">
        <f t="shared" si="1"/>
        <v>0</v>
      </c>
      <c r="O4" s="82">
        <v>0.0</v>
      </c>
      <c r="P4" s="83">
        <v>0.0</v>
      </c>
      <c r="Q4" s="84">
        <v>0.0</v>
      </c>
      <c r="R4" s="83">
        <v>0.0</v>
      </c>
      <c r="S4" s="83">
        <v>0.0</v>
      </c>
      <c r="T4" s="85">
        <v>0.0</v>
      </c>
      <c r="U4" s="83">
        <v>0.0</v>
      </c>
      <c r="V4" s="83" t="s">
        <v>211</v>
      </c>
      <c r="W4" s="83">
        <v>-155.0</v>
      </c>
      <c r="X4" s="87">
        <v>1.0</v>
      </c>
    </row>
    <row r="5">
      <c r="A5" s="74">
        <v>1.034000004E9</v>
      </c>
      <c r="B5" s="74" t="s">
        <v>31</v>
      </c>
      <c r="C5" s="75" t="s">
        <v>147</v>
      </c>
      <c r="D5" s="76">
        <v>1.06</v>
      </c>
      <c r="E5" s="77" t="s">
        <v>148</v>
      </c>
      <c r="F5" s="75">
        <v>0.0</v>
      </c>
      <c r="G5" s="75">
        <v>0.0</v>
      </c>
      <c r="H5" s="75">
        <v>0.0</v>
      </c>
      <c r="I5" s="88">
        <v>73319.0</v>
      </c>
      <c r="J5" s="75">
        <v>0.0</v>
      </c>
      <c r="K5" s="79" t="s">
        <v>145</v>
      </c>
      <c r="L5" s="80" t="s">
        <v>145</v>
      </c>
      <c r="M5" s="80" t="s">
        <v>145</v>
      </c>
      <c r="N5" s="81">
        <f t="shared" si="1"/>
        <v>77718.14</v>
      </c>
      <c r="O5" s="87">
        <v>1.0</v>
      </c>
      <c r="P5" s="83">
        <v>0.0</v>
      </c>
      <c r="Q5" s="84">
        <v>0.0</v>
      </c>
      <c r="R5" s="83">
        <v>0.0</v>
      </c>
      <c r="S5" s="83">
        <v>0.0</v>
      </c>
      <c r="T5" s="85">
        <v>0.0</v>
      </c>
      <c r="U5" s="83">
        <v>0.0</v>
      </c>
      <c r="V5" s="83" t="s">
        <v>147</v>
      </c>
      <c r="W5" s="83" t="s">
        <v>145</v>
      </c>
      <c r="X5" s="87">
        <v>1.0</v>
      </c>
    </row>
    <row r="6">
      <c r="A6" s="74">
        <v>1.034000005E9</v>
      </c>
      <c r="B6" s="74" t="s">
        <v>33</v>
      </c>
      <c r="C6" s="75" t="s">
        <v>149</v>
      </c>
      <c r="D6" s="76">
        <v>2.17</v>
      </c>
      <c r="E6" s="75" t="s">
        <v>150</v>
      </c>
      <c r="F6" s="75">
        <v>0.0</v>
      </c>
      <c r="G6" s="75">
        <v>0.0</v>
      </c>
      <c r="H6" s="75">
        <v>0.0</v>
      </c>
      <c r="I6" s="88">
        <v>0.0</v>
      </c>
      <c r="J6" s="75">
        <v>0.0</v>
      </c>
      <c r="K6" s="79" t="s">
        <v>145</v>
      </c>
      <c r="L6" s="80" t="s">
        <v>149</v>
      </c>
      <c r="M6" s="80" t="s">
        <v>150</v>
      </c>
      <c r="N6" s="81">
        <f t="shared" si="1"/>
        <v>0</v>
      </c>
      <c r="O6" s="82">
        <v>0.0</v>
      </c>
      <c r="P6" s="83">
        <v>0.0</v>
      </c>
      <c r="Q6" s="84">
        <v>0.0</v>
      </c>
      <c r="R6" s="83" t="s">
        <v>151</v>
      </c>
      <c r="S6" s="83" t="s">
        <v>151</v>
      </c>
      <c r="T6" s="89">
        <v>0.0</v>
      </c>
      <c r="U6" s="83" t="s">
        <v>152</v>
      </c>
      <c r="V6" s="83" t="s">
        <v>152</v>
      </c>
      <c r="W6" s="83" t="s">
        <v>153</v>
      </c>
      <c r="X6" s="86">
        <v>2.01</v>
      </c>
    </row>
    <row r="7">
      <c r="A7" s="74">
        <v>6.0000000100079E13</v>
      </c>
      <c r="B7" s="74" t="s">
        <v>35</v>
      </c>
      <c r="C7" s="75" t="s">
        <v>145</v>
      </c>
      <c r="D7" s="76">
        <v>4.24</v>
      </c>
      <c r="E7" s="77" t="s">
        <v>145</v>
      </c>
      <c r="F7" s="75">
        <v>0.0</v>
      </c>
      <c r="G7" s="75">
        <v>0.0</v>
      </c>
      <c r="H7" s="75">
        <v>0.0</v>
      </c>
      <c r="I7" s="88">
        <v>0.0</v>
      </c>
      <c r="J7" s="75">
        <v>0.0</v>
      </c>
      <c r="K7" s="79" t="s">
        <v>145</v>
      </c>
      <c r="L7" s="80" t="s">
        <v>145</v>
      </c>
      <c r="M7" s="80" t="s">
        <v>145</v>
      </c>
      <c r="N7" s="81">
        <f t="shared" si="1"/>
        <v>0</v>
      </c>
      <c r="O7" s="90" t="e">
        <v>#DIV/0!</v>
      </c>
      <c r="P7" s="83">
        <v>0.0</v>
      </c>
      <c r="Q7" s="83">
        <v>0.0</v>
      </c>
      <c r="R7" s="83">
        <v>0.0</v>
      </c>
      <c r="S7" s="83">
        <v>0.0</v>
      </c>
      <c r="T7" s="85">
        <v>0.0</v>
      </c>
      <c r="U7" s="83">
        <v>0.0</v>
      </c>
      <c r="V7" s="83" t="s">
        <v>145</v>
      </c>
      <c r="W7" s="83" t="s">
        <v>145</v>
      </c>
      <c r="X7" s="90" t="e">
        <v>#DIV/0!</v>
      </c>
    </row>
    <row r="8">
      <c r="A8" s="74">
        <v>1.031000007E9</v>
      </c>
      <c r="B8" s="74" t="s">
        <v>37</v>
      </c>
      <c r="C8" s="75" t="s">
        <v>154</v>
      </c>
      <c r="D8" s="76">
        <v>1.14</v>
      </c>
      <c r="E8" s="77" t="s">
        <v>155</v>
      </c>
      <c r="F8" s="75">
        <v>0.0</v>
      </c>
      <c r="G8" s="75">
        <v>0.0</v>
      </c>
      <c r="H8" s="75">
        <v>0.0</v>
      </c>
      <c r="I8" s="91">
        <v>285102.0</v>
      </c>
      <c r="J8" s="78" t="s">
        <v>212</v>
      </c>
      <c r="K8" s="79" t="s">
        <v>212</v>
      </c>
      <c r="L8" s="80" t="s">
        <v>156</v>
      </c>
      <c r="M8" s="80" t="s">
        <v>157</v>
      </c>
      <c r="N8" s="81">
        <f t="shared" si="1"/>
        <v>325016.28</v>
      </c>
      <c r="O8" s="82">
        <v>0.48</v>
      </c>
      <c r="P8" s="83">
        <v>0.0</v>
      </c>
      <c r="Q8" s="84">
        <v>0.0</v>
      </c>
      <c r="R8" s="83" t="s">
        <v>213</v>
      </c>
      <c r="S8" s="83" t="s">
        <v>159</v>
      </c>
      <c r="T8" s="85">
        <v>0.0</v>
      </c>
      <c r="U8" s="83" t="s">
        <v>214</v>
      </c>
      <c r="V8" s="83" t="s">
        <v>215</v>
      </c>
      <c r="W8" s="83" t="s">
        <v>216</v>
      </c>
      <c r="X8" s="86">
        <v>1.17</v>
      </c>
    </row>
    <row r="9">
      <c r="A9" s="74">
        <v>1.034000001E9</v>
      </c>
      <c r="B9" s="74" t="s">
        <v>39</v>
      </c>
      <c r="C9" s="75" t="s">
        <v>163</v>
      </c>
      <c r="D9" s="76">
        <v>0.63</v>
      </c>
      <c r="E9" s="77" t="s">
        <v>164</v>
      </c>
      <c r="F9" s="75">
        <v>0.0</v>
      </c>
      <c r="G9" s="75">
        <v>0.0</v>
      </c>
      <c r="H9" s="75">
        <v>0.0</v>
      </c>
      <c r="I9" s="75">
        <v>346315.0</v>
      </c>
      <c r="J9" s="75">
        <v>0.0</v>
      </c>
      <c r="K9" s="79" t="s">
        <v>145</v>
      </c>
      <c r="L9" s="80" t="s">
        <v>145</v>
      </c>
      <c r="M9" s="80" t="s">
        <v>145</v>
      </c>
      <c r="N9" s="81">
        <f t="shared" si="1"/>
        <v>218178.45</v>
      </c>
      <c r="O9" s="87">
        <v>1.0</v>
      </c>
      <c r="P9" s="83">
        <v>0.0</v>
      </c>
      <c r="Q9" s="84">
        <v>0.0</v>
      </c>
      <c r="R9" s="83">
        <v>0.0</v>
      </c>
      <c r="S9" s="83">
        <v>0.0</v>
      </c>
      <c r="T9" s="85">
        <v>0.0</v>
      </c>
      <c r="U9" s="83">
        <v>0.0</v>
      </c>
      <c r="V9" s="83" t="s">
        <v>163</v>
      </c>
      <c r="W9" s="83" t="s">
        <v>145</v>
      </c>
      <c r="X9" s="87">
        <v>1.0</v>
      </c>
    </row>
    <row r="10">
      <c r="A10" s="74">
        <v>1.034000002E9</v>
      </c>
      <c r="B10" s="74" t="s">
        <v>41</v>
      </c>
      <c r="C10" s="75" t="s">
        <v>165</v>
      </c>
      <c r="D10" s="76">
        <v>0.89</v>
      </c>
      <c r="E10" s="75" t="s">
        <v>166</v>
      </c>
      <c r="F10" s="78">
        <v>0.0</v>
      </c>
      <c r="G10" s="78">
        <v>0.0</v>
      </c>
      <c r="H10" s="75">
        <v>0.0</v>
      </c>
      <c r="I10" s="88">
        <v>477646.0</v>
      </c>
      <c r="J10" s="78" t="s">
        <v>167</v>
      </c>
      <c r="K10" s="79" t="s">
        <v>167</v>
      </c>
      <c r="L10" s="80" t="s">
        <v>168</v>
      </c>
      <c r="M10" s="80" t="s">
        <v>169</v>
      </c>
      <c r="N10" s="81">
        <f t="shared" si="1"/>
        <v>425104.94</v>
      </c>
      <c r="O10" s="82">
        <v>0.64</v>
      </c>
      <c r="P10" s="83">
        <v>0.0</v>
      </c>
      <c r="Q10" s="84">
        <v>0.0</v>
      </c>
      <c r="R10" s="83">
        <v>0.0</v>
      </c>
      <c r="S10" s="83" t="s">
        <v>170</v>
      </c>
      <c r="T10" s="85">
        <v>0.0</v>
      </c>
      <c r="U10" s="83" t="s">
        <v>170</v>
      </c>
      <c r="V10" s="83" t="s">
        <v>171</v>
      </c>
      <c r="W10" s="83" t="s">
        <v>172</v>
      </c>
      <c r="X10" s="87">
        <v>0.95</v>
      </c>
    </row>
    <row r="11">
      <c r="A11" s="92">
        <v>1.031000001E9</v>
      </c>
      <c r="B11" s="74" t="s">
        <v>43</v>
      </c>
      <c r="C11" s="75" t="s">
        <v>145</v>
      </c>
      <c r="D11" s="76">
        <v>0.4</v>
      </c>
      <c r="E11" s="77" t="s">
        <v>145</v>
      </c>
      <c r="F11" s="75">
        <v>0.0</v>
      </c>
      <c r="G11" s="75">
        <v>0.0</v>
      </c>
      <c r="H11" s="75">
        <v>0.0</v>
      </c>
      <c r="I11" s="88">
        <v>0.0</v>
      </c>
      <c r="J11" s="75">
        <v>0.0</v>
      </c>
      <c r="K11" s="79" t="s">
        <v>145</v>
      </c>
      <c r="L11" s="80" t="s">
        <v>145</v>
      </c>
      <c r="M11" s="80" t="s">
        <v>145</v>
      </c>
      <c r="N11" s="81">
        <f t="shared" si="1"/>
        <v>0</v>
      </c>
      <c r="O11" s="90" t="e">
        <v>#DIV/0!</v>
      </c>
      <c r="P11" s="83">
        <v>0.0</v>
      </c>
      <c r="Q11" s="83">
        <v>0.0</v>
      </c>
      <c r="R11" s="83">
        <v>0.0</v>
      </c>
      <c r="S11" s="83">
        <v>0.0</v>
      </c>
      <c r="T11" s="83">
        <v>0.0</v>
      </c>
      <c r="U11" s="83">
        <v>0.0</v>
      </c>
      <c r="V11" s="83" t="s">
        <v>145</v>
      </c>
      <c r="W11" s="83" t="s">
        <v>145</v>
      </c>
      <c r="X11" s="90" t="e">
        <v>#DIV/0!</v>
      </c>
    </row>
    <row r="12">
      <c r="A12" s="74">
        <v>1.0000000096737E13</v>
      </c>
      <c r="B12" s="74" t="s">
        <v>45</v>
      </c>
      <c r="C12" s="75" t="s">
        <v>173</v>
      </c>
      <c r="D12" s="76">
        <v>3.97</v>
      </c>
      <c r="E12" s="77" t="s">
        <v>174</v>
      </c>
      <c r="F12" s="75" t="s">
        <v>175</v>
      </c>
      <c r="G12" s="75">
        <v>0.0</v>
      </c>
      <c r="H12" s="75" t="s">
        <v>175</v>
      </c>
      <c r="I12" s="88">
        <v>0.0</v>
      </c>
      <c r="J12" s="75">
        <v>0.0</v>
      </c>
      <c r="K12" s="79" t="s">
        <v>175</v>
      </c>
      <c r="L12" s="80" t="s">
        <v>173</v>
      </c>
      <c r="M12" s="80" t="s">
        <v>174</v>
      </c>
      <c r="N12" s="81">
        <f t="shared" si="1"/>
        <v>0</v>
      </c>
      <c r="O12" s="82">
        <v>0.0</v>
      </c>
      <c r="P12" s="83">
        <v>0.0</v>
      </c>
      <c r="Q12" s="83">
        <v>0.0</v>
      </c>
      <c r="R12" s="83">
        <v>0.0</v>
      </c>
      <c r="S12" s="83" t="s">
        <v>176</v>
      </c>
      <c r="T12" s="83">
        <v>0.0</v>
      </c>
      <c r="U12" s="83" t="s">
        <v>176</v>
      </c>
      <c r="V12" s="83" t="s">
        <v>177</v>
      </c>
      <c r="W12" s="83" t="s">
        <v>178</v>
      </c>
      <c r="X12" s="86">
        <v>1.5</v>
      </c>
    </row>
    <row r="13">
      <c r="A13" s="93">
        <v>6.0000000032802E13</v>
      </c>
      <c r="B13" s="74" t="s">
        <v>46</v>
      </c>
      <c r="C13" s="75" t="s">
        <v>179</v>
      </c>
      <c r="D13" s="76">
        <v>8.34</v>
      </c>
      <c r="E13" s="77" t="s">
        <v>180</v>
      </c>
      <c r="F13" s="75" t="s">
        <v>181</v>
      </c>
      <c r="G13" s="75" t="s">
        <v>182</v>
      </c>
      <c r="H13" s="75" t="s">
        <v>183</v>
      </c>
      <c r="I13" s="88">
        <v>5837.0</v>
      </c>
      <c r="J13" s="75">
        <v>0.0</v>
      </c>
      <c r="K13" s="79" t="s">
        <v>183</v>
      </c>
      <c r="L13" s="80" t="s">
        <v>184</v>
      </c>
      <c r="M13" s="80" t="s">
        <v>185</v>
      </c>
      <c r="N13" s="81">
        <f t="shared" si="1"/>
        <v>48680.58</v>
      </c>
      <c r="O13" s="82">
        <v>0.33</v>
      </c>
      <c r="P13" s="83">
        <v>0.0</v>
      </c>
      <c r="Q13" s="83">
        <v>0.0</v>
      </c>
      <c r="R13" s="83">
        <v>0.0</v>
      </c>
      <c r="S13" s="83">
        <v>0.0</v>
      </c>
      <c r="T13" s="83">
        <v>0.0</v>
      </c>
      <c r="U13" s="83">
        <v>0.0</v>
      </c>
      <c r="V13" s="83" t="s">
        <v>186</v>
      </c>
      <c r="W13" s="83" t="s">
        <v>187</v>
      </c>
      <c r="X13" s="86">
        <v>1.63</v>
      </c>
    </row>
    <row r="14">
      <c r="A14" s="74">
        <v>6.0000000100513E13</v>
      </c>
      <c r="B14" s="74" t="s">
        <v>48</v>
      </c>
      <c r="C14" s="75" t="s">
        <v>188</v>
      </c>
      <c r="D14" s="76">
        <v>7.3</v>
      </c>
      <c r="E14" s="77" t="s">
        <v>189</v>
      </c>
      <c r="F14" s="75" t="s">
        <v>190</v>
      </c>
      <c r="G14" s="75">
        <v>0.0</v>
      </c>
      <c r="H14" s="75" t="s">
        <v>190</v>
      </c>
      <c r="I14" s="88">
        <v>0.0</v>
      </c>
      <c r="J14" s="75">
        <v>0.0</v>
      </c>
      <c r="K14" s="79" t="s">
        <v>190</v>
      </c>
      <c r="L14" s="80" t="s">
        <v>188</v>
      </c>
      <c r="M14" s="80" t="s">
        <v>189</v>
      </c>
      <c r="N14" s="81">
        <f t="shared" si="1"/>
        <v>0</v>
      </c>
      <c r="O14" s="82">
        <v>0.0</v>
      </c>
      <c r="P14" s="83">
        <v>0.0</v>
      </c>
      <c r="Q14" s="83">
        <v>0.0</v>
      </c>
      <c r="R14" s="83">
        <v>0.0</v>
      </c>
      <c r="S14" s="83">
        <v>0.0</v>
      </c>
      <c r="T14" s="83">
        <v>0.0</v>
      </c>
      <c r="U14" s="83">
        <v>0.0</v>
      </c>
      <c r="V14" s="83" t="s">
        <v>190</v>
      </c>
      <c r="W14" s="83" t="s">
        <v>191</v>
      </c>
      <c r="X14" s="86">
        <v>1.03</v>
      </c>
    </row>
    <row r="15">
      <c r="A15" s="94" t="s">
        <v>49</v>
      </c>
      <c r="B15" s="94" t="s">
        <v>50</v>
      </c>
      <c r="C15" s="75" t="s">
        <v>145</v>
      </c>
      <c r="D15" s="76">
        <v>6.8</v>
      </c>
      <c r="E15" s="77" t="s">
        <v>145</v>
      </c>
      <c r="F15" s="75">
        <v>0.0</v>
      </c>
      <c r="G15" s="75">
        <v>0.0</v>
      </c>
      <c r="H15" s="75">
        <v>0.0</v>
      </c>
      <c r="I15" s="84">
        <v>0.0</v>
      </c>
      <c r="J15" s="75">
        <v>0.0</v>
      </c>
      <c r="K15" s="79" t="s">
        <v>145</v>
      </c>
      <c r="L15" s="80" t="s">
        <v>145</v>
      </c>
      <c r="M15" s="80" t="s">
        <v>145</v>
      </c>
      <c r="N15" s="81">
        <f t="shared" si="1"/>
        <v>0</v>
      </c>
      <c r="O15" s="90" t="e">
        <v>#DIV/0!</v>
      </c>
      <c r="P15" s="83">
        <v>0.0</v>
      </c>
      <c r="Q15" s="83">
        <v>0.0</v>
      </c>
      <c r="R15" s="83">
        <v>0.0</v>
      </c>
      <c r="S15" s="83">
        <v>0.0</v>
      </c>
      <c r="T15" s="83">
        <v>0.0</v>
      </c>
      <c r="U15" s="83">
        <v>0.0</v>
      </c>
      <c r="V15" s="83" t="s">
        <v>145</v>
      </c>
      <c r="W15" s="83" t="s">
        <v>145</v>
      </c>
      <c r="X15" s="90" t="e">
        <v>#DIV/0!</v>
      </c>
    </row>
    <row r="16">
      <c r="A16" s="94" t="s">
        <v>51</v>
      </c>
      <c r="B16" s="94" t="s">
        <v>52</v>
      </c>
      <c r="C16" s="75" t="s">
        <v>145</v>
      </c>
      <c r="D16" s="76">
        <v>10.04</v>
      </c>
      <c r="E16" s="77" t="s">
        <v>145</v>
      </c>
      <c r="F16" s="75">
        <v>0.0</v>
      </c>
      <c r="G16" s="75">
        <v>0.0</v>
      </c>
      <c r="H16" s="75">
        <v>0.0</v>
      </c>
      <c r="I16" s="84">
        <v>0.0</v>
      </c>
      <c r="J16" s="75">
        <v>0.0</v>
      </c>
      <c r="K16" s="79" t="s">
        <v>145</v>
      </c>
      <c r="L16" s="80" t="s">
        <v>145</v>
      </c>
      <c r="M16" s="80" t="s">
        <v>145</v>
      </c>
      <c r="N16" s="81">
        <f t="shared" si="1"/>
        <v>0</v>
      </c>
      <c r="O16" s="90" t="e">
        <v>#DIV/0!</v>
      </c>
      <c r="P16" s="83">
        <v>0.0</v>
      </c>
      <c r="Q16" s="83">
        <v>0.0</v>
      </c>
      <c r="R16" s="83">
        <v>0.0</v>
      </c>
      <c r="S16" s="83">
        <v>0.0</v>
      </c>
      <c r="T16" s="83">
        <v>0.0</v>
      </c>
      <c r="U16" s="83">
        <v>0.0</v>
      </c>
      <c r="V16" s="83" t="s">
        <v>145</v>
      </c>
      <c r="W16" s="83" t="s">
        <v>145</v>
      </c>
      <c r="X16" s="90" t="e">
        <v>#DIV/0!</v>
      </c>
    </row>
    <row r="17">
      <c r="A17" s="74" t="s">
        <v>53</v>
      </c>
      <c r="B17" s="74" t="s">
        <v>54</v>
      </c>
      <c r="C17" s="75" t="s">
        <v>145</v>
      </c>
      <c r="D17" s="76">
        <v>12.07</v>
      </c>
      <c r="E17" s="77" t="s">
        <v>145</v>
      </c>
      <c r="F17" s="75">
        <v>0.0</v>
      </c>
      <c r="G17" s="75">
        <v>0.0</v>
      </c>
      <c r="H17" s="75">
        <v>0.0</v>
      </c>
      <c r="I17" s="84">
        <v>0.0</v>
      </c>
      <c r="J17" s="75">
        <v>0.0</v>
      </c>
      <c r="K17" s="79" t="s">
        <v>145</v>
      </c>
      <c r="L17" s="80" t="s">
        <v>145</v>
      </c>
      <c r="M17" s="80" t="s">
        <v>145</v>
      </c>
      <c r="N17" s="81">
        <f t="shared" si="1"/>
        <v>0</v>
      </c>
      <c r="O17" s="90" t="e">
        <v>#DIV/0!</v>
      </c>
      <c r="P17" s="83">
        <v>0.0</v>
      </c>
      <c r="Q17" s="83">
        <v>0.0</v>
      </c>
      <c r="R17" s="83">
        <v>0.0</v>
      </c>
      <c r="S17" s="83">
        <v>0.0</v>
      </c>
      <c r="T17" s="83">
        <v>0.0</v>
      </c>
      <c r="U17" s="83">
        <v>0.0</v>
      </c>
      <c r="V17" s="83" t="s">
        <v>145</v>
      </c>
      <c r="W17" s="83" t="s">
        <v>145</v>
      </c>
      <c r="X17" s="90" t="e">
        <v>#DIV/0!</v>
      </c>
    </row>
    <row r="18">
      <c r="A18" s="74" t="s">
        <v>55</v>
      </c>
      <c r="B18" s="74" t="s">
        <v>56</v>
      </c>
      <c r="C18" s="75" t="s">
        <v>192</v>
      </c>
      <c r="D18" s="76">
        <v>1.16</v>
      </c>
      <c r="E18" s="75" t="s">
        <v>193</v>
      </c>
      <c r="F18" s="75" t="s">
        <v>217</v>
      </c>
      <c r="G18" s="75">
        <v>0.0</v>
      </c>
      <c r="H18" s="75" t="s">
        <v>217</v>
      </c>
      <c r="I18" s="75">
        <v>159206.0</v>
      </c>
      <c r="J18" s="75" t="s">
        <v>195</v>
      </c>
      <c r="K18" s="79" t="s">
        <v>218</v>
      </c>
      <c r="L18" s="80" t="s">
        <v>197</v>
      </c>
      <c r="M18" s="80" t="s">
        <v>198</v>
      </c>
      <c r="N18" s="81">
        <f t="shared" si="1"/>
        <v>184678.96</v>
      </c>
      <c r="O18" s="82">
        <v>0.23</v>
      </c>
      <c r="P18" s="83">
        <v>0.0</v>
      </c>
      <c r="Q18" s="84">
        <v>0.0</v>
      </c>
      <c r="R18" s="83">
        <v>0.0</v>
      </c>
      <c r="S18" s="83">
        <v>0.0</v>
      </c>
      <c r="T18" s="83">
        <v>0.0</v>
      </c>
      <c r="U18" s="83">
        <v>0.0</v>
      </c>
      <c r="V18" s="83" t="s">
        <v>219</v>
      </c>
      <c r="W18" s="83" t="s">
        <v>220</v>
      </c>
      <c r="X18" s="86">
        <v>1.87</v>
      </c>
    </row>
    <row r="19">
      <c r="A19" s="92">
        <v>1.0000000040501E13</v>
      </c>
      <c r="B19" s="74" t="s">
        <v>58</v>
      </c>
      <c r="C19" s="75" t="s">
        <v>145</v>
      </c>
      <c r="D19" s="76">
        <v>3.06</v>
      </c>
      <c r="E19" s="77" t="s">
        <v>145</v>
      </c>
      <c r="F19" s="75">
        <v>0.0</v>
      </c>
      <c r="G19" s="75">
        <v>0.0</v>
      </c>
      <c r="H19" s="75">
        <v>0.0</v>
      </c>
      <c r="I19" s="88">
        <v>0.0</v>
      </c>
      <c r="J19" s="75">
        <v>0.0</v>
      </c>
      <c r="K19" s="79" t="s">
        <v>145</v>
      </c>
      <c r="L19" s="80" t="s">
        <v>145</v>
      </c>
      <c r="M19" s="80" t="s">
        <v>145</v>
      </c>
      <c r="N19" s="81">
        <f t="shared" si="1"/>
        <v>0</v>
      </c>
      <c r="O19" s="90" t="e">
        <v>#DIV/0!</v>
      </c>
      <c r="P19" s="83">
        <v>0.0</v>
      </c>
      <c r="Q19" s="83">
        <v>0.0</v>
      </c>
      <c r="R19" s="83">
        <v>0.0</v>
      </c>
      <c r="S19" s="83">
        <v>0.0</v>
      </c>
      <c r="T19" s="83">
        <v>0.0</v>
      </c>
      <c r="U19" s="83">
        <v>0.0</v>
      </c>
      <c r="V19" s="83" t="s">
        <v>145</v>
      </c>
      <c r="W19" s="83" t="s">
        <v>145</v>
      </c>
      <c r="X19" s="90" t="e">
        <v>#DIV/0!</v>
      </c>
    </row>
    <row r="20">
      <c r="A20" s="95" t="s">
        <v>59</v>
      </c>
      <c r="B20" s="96"/>
      <c r="C20" s="66" t="s">
        <v>201</v>
      </c>
      <c r="D20" s="97"/>
      <c r="E20" s="66" t="s">
        <v>202</v>
      </c>
      <c r="F20" s="98" t="s">
        <v>221</v>
      </c>
      <c r="G20" s="98" t="s">
        <v>182</v>
      </c>
      <c r="H20" s="98" t="s">
        <v>222</v>
      </c>
      <c r="I20" s="99">
        <v>1468949.0</v>
      </c>
      <c r="J20" s="98" t="s">
        <v>223</v>
      </c>
      <c r="K20" s="100" t="s">
        <v>224</v>
      </c>
      <c r="L20" s="70" t="s">
        <v>206</v>
      </c>
      <c r="M20" s="70" t="s">
        <v>207</v>
      </c>
      <c r="N20" s="70" t="s">
        <v>208</v>
      </c>
      <c r="O20" s="82">
        <v>0.36</v>
      </c>
      <c r="P20" s="83">
        <v>0.0</v>
      </c>
      <c r="Q20" s="83">
        <v>0.0</v>
      </c>
      <c r="R20" s="83">
        <v>0.0</v>
      </c>
      <c r="S20" s="83">
        <v>0.0</v>
      </c>
      <c r="T20" s="83">
        <v>0.0</v>
      </c>
      <c r="U20" s="83">
        <v>0.0</v>
      </c>
      <c r="V20" s="83" t="s">
        <v>225</v>
      </c>
      <c r="W20" s="61"/>
      <c r="X20" s="61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1"/>
      <c r="B1" s="61"/>
      <c r="C1" s="61"/>
      <c r="D1" s="61"/>
      <c r="E1" s="61"/>
      <c r="F1" s="61"/>
      <c r="G1" s="61"/>
      <c r="H1" s="61"/>
      <c r="I1" s="61"/>
      <c r="J1" s="61"/>
      <c r="K1" s="62"/>
      <c r="L1" s="61"/>
      <c r="M1" s="61"/>
      <c r="N1" s="61"/>
      <c r="O1" s="61"/>
      <c r="P1" s="63" t="s">
        <v>0</v>
      </c>
      <c r="Q1" s="63" t="s">
        <v>1</v>
      </c>
      <c r="R1" s="63" t="s">
        <v>2</v>
      </c>
      <c r="S1" s="63" t="s">
        <v>3</v>
      </c>
      <c r="T1" s="64" t="s">
        <v>123</v>
      </c>
      <c r="U1" s="61"/>
      <c r="V1" s="61"/>
      <c r="W1" s="61"/>
      <c r="X1" s="61"/>
    </row>
    <row r="2">
      <c r="A2" s="65" t="s">
        <v>5</v>
      </c>
      <c r="B2" s="65" t="s">
        <v>6</v>
      </c>
      <c r="C2" s="66" t="s">
        <v>124</v>
      </c>
      <c r="D2" s="66" t="s">
        <v>63</v>
      </c>
      <c r="E2" s="66" t="s">
        <v>9</v>
      </c>
      <c r="F2" s="67" t="s">
        <v>67</v>
      </c>
      <c r="G2" s="67" t="s">
        <v>68</v>
      </c>
      <c r="H2" s="65" t="s">
        <v>125</v>
      </c>
      <c r="I2" s="68" t="s">
        <v>11</v>
      </c>
      <c r="J2" s="65" t="s">
        <v>12</v>
      </c>
      <c r="K2" s="69" t="s">
        <v>226</v>
      </c>
      <c r="L2" s="70" t="s">
        <v>14</v>
      </c>
      <c r="M2" s="70" t="s">
        <v>103</v>
      </c>
      <c r="N2" s="70" t="s">
        <v>15</v>
      </c>
      <c r="O2" s="70" t="s">
        <v>16</v>
      </c>
      <c r="P2" s="71" t="s">
        <v>127</v>
      </c>
      <c r="Q2" s="71" t="s">
        <v>128</v>
      </c>
      <c r="R2" s="71" t="s">
        <v>129</v>
      </c>
      <c r="S2" s="72" t="s">
        <v>130</v>
      </c>
      <c r="T2" s="71">
        <v>30.0</v>
      </c>
      <c r="U2" s="66" t="s">
        <v>22</v>
      </c>
      <c r="V2" s="66" t="s">
        <v>23</v>
      </c>
      <c r="W2" s="66" t="s">
        <v>24</v>
      </c>
      <c r="X2" s="73" t="s">
        <v>25</v>
      </c>
    </row>
    <row r="3">
      <c r="A3" s="74">
        <v>6.0000000041337E13</v>
      </c>
      <c r="B3" s="74" t="s">
        <v>27</v>
      </c>
      <c r="C3" s="75" t="s">
        <v>131</v>
      </c>
      <c r="D3" s="76">
        <v>2.89</v>
      </c>
      <c r="E3" s="77" t="s">
        <v>132</v>
      </c>
      <c r="F3" s="75">
        <v>0.0</v>
      </c>
      <c r="G3" s="75">
        <v>0.0</v>
      </c>
      <c r="H3" s="75">
        <v>0.0</v>
      </c>
      <c r="I3" s="78">
        <v>176939.0</v>
      </c>
      <c r="J3" s="75">
        <v>0.0</v>
      </c>
      <c r="K3" s="79" t="s">
        <v>145</v>
      </c>
      <c r="L3" s="80" t="s">
        <v>227</v>
      </c>
      <c r="M3" s="80" t="s">
        <v>228</v>
      </c>
      <c r="N3" s="81">
        <f t="shared" ref="N3:N19" si="1">I3*D3</f>
        <v>511353.71</v>
      </c>
      <c r="O3" s="82">
        <v>0.73</v>
      </c>
      <c r="P3" s="83">
        <v>0.0</v>
      </c>
      <c r="Q3" s="84">
        <v>0.0</v>
      </c>
      <c r="R3" s="83" t="s">
        <v>138</v>
      </c>
      <c r="S3" s="83" t="s">
        <v>139</v>
      </c>
      <c r="T3" s="85">
        <v>0.0</v>
      </c>
      <c r="U3" s="83" t="s">
        <v>140</v>
      </c>
      <c r="V3" s="83" t="s">
        <v>141</v>
      </c>
      <c r="W3" s="83" t="s">
        <v>142</v>
      </c>
      <c r="X3" s="86">
        <v>1.49</v>
      </c>
    </row>
    <row r="4">
      <c r="A4" s="74" t="s">
        <v>28</v>
      </c>
      <c r="B4" s="74" t="s">
        <v>29</v>
      </c>
      <c r="C4" s="75" t="s">
        <v>143</v>
      </c>
      <c r="D4" s="76">
        <v>1.56</v>
      </c>
      <c r="E4" s="77" t="s">
        <v>144</v>
      </c>
      <c r="F4" s="75">
        <v>0.0</v>
      </c>
      <c r="G4" s="75">
        <v>0.0</v>
      </c>
      <c r="H4" s="75">
        <v>0.0</v>
      </c>
      <c r="I4" s="75">
        <v>147517.0</v>
      </c>
      <c r="J4" s="75">
        <v>0.0</v>
      </c>
      <c r="K4" s="79" t="s">
        <v>145</v>
      </c>
      <c r="L4" s="80">
        <v>155.0</v>
      </c>
      <c r="M4" s="80">
        <v>242.0</v>
      </c>
      <c r="N4" s="81">
        <f t="shared" si="1"/>
        <v>230126.52</v>
      </c>
      <c r="O4" s="87">
        <v>1.0</v>
      </c>
      <c r="P4" s="83">
        <v>0.0</v>
      </c>
      <c r="Q4" s="84">
        <v>0.0</v>
      </c>
      <c r="R4" s="83">
        <v>0.0</v>
      </c>
      <c r="S4" s="83">
        <v>0.0</v>
      </c>
      <c r="T4" s="85">
        <v>0.0</v>
      </c>
      <c r="U4" s="83">
        <v>0.0</v>
      </c>
      <c r="V4" s="83" t="s">
        <v>211</v>
      </c>
      <c r="W4" s="83">
        <v>-155.0</v>
      </c>
      <c r="X4" s="87">
        <v>1.0</v>
      </c>
    </row>
    <row r="5">
      <c r="A5" s="74">
        <v>1.034000004E9</v>
      </c>
      <c r="B5" s="74" t="s">
        <v>31</v>
      </c>
      <c r="C5" s="75" t="s">
        <v>147</v>
      </c>
      <c r="D5" s="76">
        <v>1.06</v>
      </c>
      <c r="E5" s="77" t="s">
        <v>148</v>
      </c>
      <c r="F5" s="75">
        <v>0.0</v>
      </c>
      <c r="G5" s="75">
        <v>0.0</v>
      </c>
      <c r="H5" s="75">
        <v>0.0</v>
      </c>
      <c r="I5" s="88">
        <v>73319.0</v>
      </c>
      <c r="J5" s="75">
        <v>0.0</v>
      </c>
      <c r="K5" s="79" t="s">
        <v>145</v>
      </c>
      <c r="L5" s="80" t="s">
        <v>145</v>
      </c>
      <c r="M5" s="80" t="s">
        <v>145</v>
      </c>
      <c r="N5" s="81">
        <f t="shared" si="1"/>
        <v>77718.14</v>
      </c>
      <c r="O5" s="87">
        <v>1.0</v>
      </c>
      <c r="P5" s="83">
        <v>0.0</v>
      </c>
      <c r="Q5" s="84">
        <v>0.0</v>
      </c>
      <c r="R5" s="83">
        <v>0.0</v>
      </c>
      <c r="S5" s="83">
        <v>0.0</v>
      </c>
      <c r="T5" s="85">
        <v>0.0</v>
      </c>
      <c r="U5" s="83">
        <v>0.0</v>
      </c>
      <c r="V5" s="83" t="s">
        <v>147</v>
      </c>
      <c r="W5" s="83" t="s">
        <v>145</v>
      </c>
      <c r="X5" s="87">
        <v>1.0</v>
      </c>
    </row>
    <row r="6">
      <c r="A6" s="74">
        <v>1.034000005E9</v>
      </c>
      <c r="B6" s="74" t="s">
        <v>33</v>
      </c>
      <c r="C6" s="75" t="s">
        <v>149</v>
      </c>
      <c r="D6" s="76">
        <v>2.17</v>
      </c>
      <c r="E6" s="75" t="s">
        <v>150</v>
      </c>
      <c r="F6" s="75">
        <v>0.0</v>
      </c>
      <c r="G6" s="75">
        <v>0.0</v>
      </c>
      <c r="H6" s="75">
        <v>0.0</v>
      </c>
      <c r="I6" s="88">
        <v>0.0</v>
      </c>
      <c r="J6" s="75">
        <v>0.0</v>
      </c>
      <c r="K6" s="79" t="s">
        <v>145</v>
      </c>
      <c r="L6" s="80" t="s">
        <v>149</v>
      </c>
      <c r="M6" s="80" t="s">
        <v>150</v>
      </c>
      <c r="N6" s="81">
        <f t="shared" si="1"/>
        <v>0</v>
      </c>
      <c r="O6" s="82">
        <v>0.0</v>
      </c>
      <c r="P6" s="83">
        <v>0.0</v>
      </c>
      <c r="Q6" s="84">
        <v>0.0</v>
      </c>
      <c r="R6" s="83" t="s">
        <v>151</v>
      </c>
      <c r="S6" s="83" t="s">
        <v>151</v>
      </c>
      <c r="T6" s="89">
        <v>0.0</v>
      </c>
      <c r="U6" s="83" t="s">
        <v>152</v>
      </c>
      <c r="V6" s="83" t="s">
        <v>152</v>
      </c>
      <c r="W6" s="83" t="s">
        <v>153</v>
      </c>
      <c r="X6" s="86">
        <v>2.01</v>
      </c>
    </row>
    <row r="7">
      <c r="A7" s="74">
        <v>6.0000000100079E13</v>
      </c>
      <c r="B7" s="74" t="s">
        <v>35</v>
      </c>
      <c r="C7" s="75" t="s">
        <v>145</v>
      </c>
      <c r="D7" s="76">
        <v>4.24</v>
      </c>
      <c r="E7" s="77" t="s">
        <v>145</v>
      </c>
      <c r="F7" s="75">
        <v>0.0</v>
      </c>
      <c r="G7" s="75">
        <v>0.0</v>
      </c>
      <c r="H7" s="75">
        <v>0.0</v>
      </c>
      <c r="I7" s="88">
        <v>0.0</v>
      </c>
      <c r="J7" s="75">
        <v>0.0</v>
      </c>
      <c r="K7" s="79" t="s">
        <v>145</v>
      </c>
      <c r="L7" s="80" t="s">
        <v>145</v>
      </c>
      <c r="M7" s="80" t="s">
        <v>145</v>
      </c>
      <c r="N7" s="81">
        <f t="shared" si="1"/>
        <v>0</v>
      </c>
      <c r="O7" s="90" t="e">
        <v>#DIV/0!</v>
      </c>
      <c r="P7" s="83">
        <v>0.0</v>
      </c>
      <c r="Q7" s="83">
        <v>0.0</v>
      </c>
      <c r="R7" s="83">
        <v>0.0</v>
      </c>
      <c r="S7" s="83">
        <v>0.0</v>
      </c>
      <c r="T7" s="85">
        <v>0.0</v>
      </c>
      <c r="U7" s="83">
        <v>0.0</v>
      </c>
      <c r="V7" s="83" t="s">
        <v>145</v>
      </c>
      <c r="W7" s="83" t="s">
        <v>145</v>
      </c>
      <c r="X7" s="90" t="e">
        <v>#DIV/0!</v>
      </c>
    </row>
    <row r="8">
      <c r="A8" s="74">
        <v>1.031000007E9</v>
      </c>
      <c r="B8" s="74" t="s">
        <v>37</v>
      </c>
      <c r="C8" s="75" t="s">
        <v>154</v>
      </c>
      <c r="D8" s="76">
        <v>1.14</v>
      </c>
      <c r="E8" s="77" t="s">
        <v>155</v>
      </c>
      <c r="F8" s="75">
        <v>0.0</v>
      </c>
      <c r="G8" s="75">
        <v>0.0</v>
      </c>
      <c r="H8" s="75">
        <v>0.0</v>
      </c>
      <c r="I8" s="91">
        <v>348100.0</v>
      </c>
      <c r="J8" s="78" t="s">
        <v>229</v>
      </c>
      <c r="K8" s="79" t="s">
        <v>229</v>
      </c>
      <c r="L8" s="80" t="s">
        <v>230</v>
      </c>
      <c r="M8" s="80" t="s">
        <v>231</v>
      </c>
      <c r="N8" s="81">
        <f t="shared" si="1"/>
        <v>396834</v>
      </c>
      <c r="O8" s="82">
        <v>0.59</v>
      </c>
      <c r="P8" s="83">
        <v>0.0</v>
      </c>
      <c r="Q8" s="84">
        <v>0.0</v>
      </c>
      <c r="R8" s="83" t="s">
        <v>232</v>
      </c>
      <c r="S8" s="83" t="s">
        <v>159</v>
      </c>
      <c r="T8" s="85">
        <v>0.0</v>
      </c>
      <c r="U8" s="83" t="s">
        <v>233</v>
      </c>
      <c r="V8" s="83" t="s">
        <v>234</v>
      </c>
      <c r="W8" s="83" t="s">
        <v>235</v>
      </c>
      <c r="X8" s="86">
        <v>1.17</v>
      </c>
    </row>
    <row r="9">
      <c r="A9" s="74">
        <v>1.034000001E9</v>
      </c>
      <c r="B9" s="74" t="s">
        <v>39</v>
      </c>
      <c r="C9" s="75" t="s">
        <v>163</v>
      </c>
      <c r="D9" s="76">
        <v>0.63</v>
      </c>
      <c r="E9" s="77" t="s">
        <v>164</v>
      </c>
      <c r="F9" s="75">
        <v>0.0</v>
      </c>
      <c r="G9" s="75">
        <v>0.0</v>
      </c>
      <c r="H9" s="75">
        <v>0.0</v>
      </c>
      <c r="I9" s="75">
        <v>346315.0</v>
      </c>
      <c r="J9" s="75">
        <v>0.0</v>
      </c>
      <c r="K9" s="79" t="s">
        <v>145</v>
      </c>
      <c r="L9" s="80" t="s">
        <v>145</v>
      </c>
      <c r="M9" s="80" t="s">
        <v>145</v>
      </c>
      <c r="N9" s="81">
        <f t="shared" si="1"/>
        <v>218178.45</v>
      </c>
      <c r="O9" s="87">
        <v>1.0</v>
      </c>
      <c r="P9" s="83">
        <v>0.0</v>
      </c>
      <c r="Q9" s="84">
        <v>0.0</v>
      </c>
      <c r="R9" s="83">
        <v>0.0</v>
      </c>
      <c r="S9" s="83">
        <v>0.0</v>
      </c>
      <c r="T9" s="85">
        <v>0.0</v>
      </c>
      <c r="U9" s="83">
        <v>0.0</v>
      </c>
      <c r="V9" s="83" t="s">
        <v>163</v>
      </c>
      <c r="W9" s="83" t="s">
        <v>145</v>
      </c>
      <c r="X9" s="87">
        <v>1.0</v>
      </c>
    </row>
    <row r="10">
      <c r="A10" s="74">
        <v>1.034000002E9</v>
      </c>
      <c r="B10" s="74" t="s">
        <v>41</v>
      </c>
      <c r="C10" s="75" t="s">
        <v>165</v>
      </c>
      <c r="D10" s="76">
        <v>0.89</v>
      </c>
      <c r="E10" s="75" t="s">
        <v>166</v>
      </c>
      <c r="F10" s="78">
        <v>0.0</v>
      </c>
      <c r="G10" s="78">
        <v>0.0</v>
      </c>
      <c r="H10" s="75">
        <v>0.0</v>
      </c>
      <c r="I10" s="88">
        <v>525494.0</v>
      </c>
      <c r="J10" s="78">
        <v>0.0</v>
      </c>
      <c r="K10" s="79" t="s">
        <v>145</v>
      </c>
      <c r="L10" s="80" t="s">
        <v>236</v>
      </c>
      <c r="M10" s="80" t="s">
        <v>237</v>
      </c>
      <c r="N10" s="81">
        <f t="shared" si="1"/>
        <v>467689.66</v>
      </c>
      <c r="O10" s="82">
        <v>0.71</v>
      </c>
      <c r="P10" s="83">
        <v>0.0</v>
      </c>
      <c r="Q10" s="84">
        <v>0.0</v>
      </c>
      <c r="R10" s="83">
        <v>0.0</v>
      </c>
      <c r="S10" s="83" t="s">
        <v>170</v>
      </c>
      <c r="T10" s="85">
        <v>0.0</v>
      </c>
      <c r="U10" s="83" t="s">
        <v>170</v>
      </c>
      <c r="V10" s="83" t="s">
        <v>171</v>
      </c>
      <c r="W10" s="83" t="s">
        <v>172</v>
      </c>
      <c r="X10" s="87">
        <v>0.95</v>
      </c>
    </row>
    <row r="11">
      <c r="A11" s="92">
        <v>1.031000001E9</v>
      </c>
      <c r="B11" s="74" t="s">
        <v>43</v>
      </c>
      <c r="C11" s="75" t="s">
        <v>145</v>
      </c>
      <c r="D11" s="76">
        <v>0.4</v>
      </c>
      <c r="E11" s="77" t="s">
        <v>145</v>
      </c>
      <c r="F11" s="75">
        <v>0.0</v>
      </c>
      <c r="G11" s="75">
        <v>0.0</v>
      </c>
      <c r="H11" s="75">
        <v>0.0</v>
      </c>
      <c r="I11" s="88">
        <v>0.0</v>
      </c>
      <c r="J11" s="75">
        <v>0.0</v>
      </c>
      <c r="K11" s="79" t="s">
        <v>145</v>
      </c>
      <c r="L11" s="80" t="s">
        <v>145</v>
      </c>
      <c r="M11" s="80" t="s">
        <v>145</v>
      </c>
      <c r="N11" s="81">
        <f t="shared" si="1"/>
        <v>0</v>
      </c>
      <c r="O11" s="90" t="e">
        <v>#DIV/0!</v>
      </c>
      <c r="P11" s="83">
        <v>0.0</v>
      </c>
      <c r="Q11" s="83">
        <v>0.0</v>
      </c>
      <c r="R11" s="83">
        <v>0.0</v>
      </c>
      <c r="S11" s="83">
        <v>0.0</v>
      </c>
      <c r="T11" s="83">
        <v>0.0</v>
      </c>
      <c r="U11" s="83">
        <v>0.0</v>
      </c>
      <c r="V11" s="83" t="s">
        <v>145</v>
      </c>
      <c r="W11" s="83" t="s">
        <v>145</v>
      </c>
      <c r="X11" s="90" t="e">
        <v>#DIV/0!</v>
      </c>
    </row>
    <row r="12">
      <c r="A12" s="74">
        <v>1.0000000096737E13</v>
      </c>
      <c r="B12" s="74" t="s">
        <v>45</v>
      </c>
      <c r="C12" s="75" t="s">
        <v>173</v>
      </c>
      <c r="D12" s="76">
        <v>3.97</v>
      </c>
      <c r="E12" s="77" t="s">
        <v>174</v>
      </c>
      <c r="F12" s="75" t="s">
        <v>175</v>
      </c>
      <c r="G12" s="75">
        <v>0.0</v>
      </c>
      <c r="H12" s="75" t="s">
        <v>175</v>
      </c>
      <c r="I12" s="88">
        <v>0.0</v>
      </c>
      <c r="J12" s="75">
        <v>0.0</v>
      </c>
      <c r="K12" s="79" t="s">
        <v>175</v>
      </c>
      <c r="L12" s="80" t="s">
        <v>173</v>
      </c>
      <c r="M12" s="80" t="s">
        <v>174</v>
      </c>
      <c r="N12" s="81">
        <f t="shared" si="1"/>
        <v>0</v>
      </c>
      <c r="O12" s="82">
        <v>0.0</v>
      </c>
      <c r="P12" s="83">
        <v>0.0</v>
      </c>
      <c r="Q12" s="83">
        <v>0.0</v>
      </c>
      <c r="R12" s="83">
        <v>0.0</v>
      </c>
      <c r="S12" s="83" t="s">
        <v>176</v>
      </c>
      <c r="T12" s="83">
        <v>0.0</v>
      </c>
      <c r="U12" s="83" t="s">
        <v>176</v>
      </c>
      <c r="V12" s="83" t="s">
        <v>177</v>
      </c>
      <c r="W12" s="83" t="s">
        <v>178</v>
      </c>
      <c r="X12" s="86">
        <v>1.5</v>
      </c>
    </row>
    <row r="13">
      <c r="A13" s="93">
        <v>6.0000000032802E13</v>
      </c>
      <c r="B13" s="74" t="s">
        <v>46</v>
      </c>
      <c r="C13" s="75" t="s">
        <v>179</v>
      </c>
      <c r="D13" s="76">
        <v>8.34</v>
      </c>
      <c r="E13" s="77" t="s">
        <v>180</v>
      </c>
      <c r="F13" s="75" t="s">
        <v>181</v>
      </c>
      <c r="G13" s="75" t="s">
        <v>182</v>
      </c>
      <c r="H13" s="75" t="s">
        <v>183</v>
      </c>
      <c r="I13" s="88">
        <v>5837.0</v>
      </c>
      <c r="J13" s="75">
        <v>0.0</v>
      </c>
      <c r="K13" s="79" t="s">
        <v>183</v>
      </c>
      <c r="L13" s="80" t="s">
        <v>184</v>
      </c>
      <c r="M13" s="80" t="s">
        <v>185</v>
      </c>
      <c r="N13" s="81">
        <f t="shared" si="1"/>
        <v>48680.58</v>
      </c>
      <c r="O13" s="82">
        <v>0.33</v>
      </c>
      <c r="P13" s="83">
        <v>0.0</v>
      </c>
      <c r="Q13" s="83">
        <v>0.0</v>
      </c>
      <c r="R13" s="83">
        <v>0.0</v>
      </c>
      <c r="S13" s="83">
        <v>0.0</v>
      </c>
      <c r="T13" s="83">
        <v>0.0</v>
      </c>
      <c r="U13" s="83">
        <v>0.0</v>
      </c>
      <c r="V13" s="83" t="s">
        <v>186</v>
      </c>
      <c r="W13" s="83" t="s">
        <v>187</v>
      </c>
      <c r="X13" s="86">
        <v>1.63</v>
      </c>
    </row>
    <row r="14">
      <c r="A14" s="74">
        <v>6.0000000100513E13</v>
      </c>
      <c r="B14" s="74" t="s">
        <v>48</v>
      </c>
      <c r="C14" s="75" t="s">
        <v>188</v>
      </c>
      <c r="D14" s="76">
        <v>7.3</v>
      </c>
      <c r="E14" s="77" t="s">
        <v>189</v>
      </c>
      <c r="F14" s="75" t="s">
        <v>190</v>
      </c>
      <c r="G14" s="75">
        <v>0.0</v>
      </c>
      <c r="H14" s="75" t="s">
        <v>190</v>
      </c>
      <c r="I14" s="88">
        <v>0.0</v>
      </c>
      <c r="J14" s="75">
        <v>0.0</v>
      </c>
      <c r="K14" s="79" t="s">
        <v>190</v>
      </c>
      <c r="L14" s="80" t="s">
        <v>188</v>
      </c>
      <c r="M14" s="80" t="s">
        <v>189</v>
      </c>
      <c r="N14" s="81">
        <f t="shared" si="1"/>
        <v>0</v>
      </c>
      <c r="O14" s="82">
        <v>0.0</v>
      </c>
      <c r="P14" s="83">
        <v>0.0</v>
      </c>
      <c r="Q14" s="83">
        <v>0.0</v>
      </c>
      <c r="R14" s="83">
        <v>0.0</v>
      </c>
      <c r="S14" s="83">
        <v>0.0</v>
      </c>
      <c r="T14" s="83">
        <v>0.0</v>
      </c>
      <c r="U14" s="83">
        <v>0.0</v>
      </c>
      <c r="V14" s="83" t="s">
        <v>190</v>
      </c>
      <c r="W14" s="83" t="s">
        <v>191</v>
      </c>
      <c r="X14" s="86">
        <v>1.03</v>
      </c>
    </row>
    <row r="15">
      <c r="A15" s="94" t="s">
        <v>49</v>
      </c>
      <c r="B15" s="94" t="s">
        <v>50</v>
      </c>
      <c r="C15" s="75" t="s">
        <v>145</v>
      </c>
      <c r="D15" s="76">
        <v>6.8</v>
      </c>
      <c r="E15" s="77" t="s">
        <v>145</v>
      </c>
      <c r="F15" s="75">
        <v>0.0</v>
      </c>
      <c r="G15" s="75">
        <v>0.0</v>
      </c>
      <c r="H15" s="75">
        <v>0.0</v>
      </c>
      <c r="I15" s="84">
        <v>0.0</v>
      </c>
      <c r="J15" s="75">
        <v>0.0</v>
      </c>
      <c r="K15" s="79" t="s">
        <v>145</v>
      </c>
      <c r="L15" s="80" t="s">
        <v>145</v>
      </c>
      <c r="M15" s="80" t="s">
        <v>145</v>
      </c>
      <c r="N15" s="81">
        <f t="shared" si="1"/>
        <v>0</v>
      </c>
      <c r="O15" s="90" t="e">
        <v>#DIV/0!</v>
      </c>
      <c r="P15" s="83">
        <v>0.0</v>
      </c>
      <c r="Q15" s="83">
        <v>0.0</v>
      </c>
      <c r="R15" s="83">
        <v>0.0</v>
      </c>
      <c r="S15" s="83">
        <v>0.0</v>
      </c>
      <c r="T15" s="83">
        <v>0.0</v>
      </c>
      <c r="U15" s="83">
        <v>0.0</v>
      </c>
      <c r="V15" s="83" t="s">
        <v>145</v>
      </c>
      <c r="W15" s="83" t="s">
        <v>145</v>
      </c>
      <c r="X15" s="90" t="e">
        <v>#DIV/0!</v>
      </c>
    </row>
    <row r="16">
      <c r="A16" s="94" t="s">
        <v>51</v>
      </c>
      <c r="B16" s="94" t="s">
        <v>52</v>
      </c>
      <c r="C16" s="75" t="s">
        <v>145</v>
      </c>
      <c r="D16" s="76">
        <v>10.04</v>
      </c>
      <c r="E16" s="77" t="s">
        <v>145</v>
      </c>
      <c r="F16" s="75">
        <v>0.0</v>
      </c>
      <c r="G16" s="75">
        <v>0.0</v>
      </c>
      <c r="H16" s="75">
        <v>0.0</v>
      </c>
      <c r="I16" s="84">
        <v>0.0</v>
      </c>
      <c r="J16" s="75">
        <v>0.0</v>
      </c>
      <c r="K16" s="79" t="s">
        <v>145</v>
      </c>
      <c r="L16" s="80" t="s">
        <v>145</v>
      </c>
      <c r="M16" s="80" t="s">
        <v>145</v>
      </c>
      <c r="N16" s="81">
        <f t="shared" si="1"/>
        <v>0</v>
      </c>
      <c r="O16" s="90" t="e">
        <v>#DIV/0!</v>
      </c>
      <c r="P16" s="83">
        <v>0.0</v>
      </c>
      <c r="Q16" s="83">
        <v>0.0</v>
      </c>
      <c r="R16" s="83">
        <v>0.0</v>
      </c>
      <c r="S16" s="83">
        <v>0.0</v>
      </c>
      <c r="T16" s="83">
        <v>0.0</v>
      </c>
      <c r="U16" s="83">
        <v>0.0</v>
      </c>
      <c r="V16" s="83" t="s">
        <v>145</v>
      </c>
      <c r="W16" s="83" t="s">
        <v>145</v>
      </c>
      <c r="X16" s="90" t="e">
        <v>#DIV/0!</v>
      </c>
    </row>
    <row r="17">
      <c r="A17" s="74" t="s">
        <v>53</v>
      </c>
      <c r="B17" s="74" t="s">
        <v>54</v>
      </c>
      <c r="C17" s="75" t="s">
        <v>145</v>
      </c>
      <c r="D17" s="76">
        <v>12.07</v>
      </c>
      <c r="E17" s="77" t="s">
        <v>145</v>
      </c>
      <c r="F17" s="75">
        <v>0.0</v>
      </c>
      <c r="G17" s="75">
        <v>0.0</v>
      </c>
      <c r="H17" s="75">
        <v>0.0</v>
      </c>
      <c r="I17" s="84">
        <v>0.0</v>
      </c>
      <c r="J17" s="75">
        <v>0.0</v>
      </c>
      <c r="K17" s="79" t="s">
        <v>145</v>
      </c>
      <c r="L17" s="80" t="s">
        <v>145</v>
      </c>
      <c r="M17" s="80" t="s">
        <v>145</v>
      </c>
      <c r="N17" s="81">
        <f t="shared" si="1"/>
        <v>0</v>
      </c>
      <c r="O17" s="90" t="e">
        <v>#DIV/0!</v>
      </c>
      <c r="P17" s="83">
        <v>0.0</v>
      </c>
      <c r="Q17" s="83">
        <v>0.0</v>
      </c>
      <c r="R17" s="83">
        <v>0.0</v>
      </c>
      <c r="S17" s="83">
        <v>0.0</v>
      </c>
      <c r="T17" s="83">
        <v>0.0</v>
      </c>
      <c r="U17" s="83">
        <v>0.0</v>
      </c>
      <c r="V17" s="83" t="s">
        <v>145</v>
      </c>
      <c r="W17" s="83" t="s">
        <v>145</v>
      </c>
      <c r="X17" s="90" t="e">
        <v>#DIV/0!</v>
      </c>
    </row>
    <row r="18">
      <c r="A18" s="74" t="s">
        <v>55</v>
      </c>
      <c r="B18" s="74" t="s">
        <v>56</v>
      </c>
      <c r="C18" s="75" t="s">
        <v>192</v>
      </c>
      <c r="D18" s="76">
        <v>1.16</v>
      </c>
      <c r="E18" s="75" t="s">
        <v>193</v>
      </c>
      <c r="F18" s="75" t="s">
        <v>217</v>
      </c>
      <c r="G18" s="75">
        <v>0.0</v>
      </c>
      <c r="H18" s="75" t="s">
        <v>217</v>
      </c>
      <c r="I18" s="75">
        <v>159206.0</v>
      </c>
      <c r="J18" s="75" t="s">
        <v>195</v>
      </c>
      <c r="K18" s="79" t="s">
        <v>218</v>
      </c>
      <c r="L18" s="80" t="s">
        <v>197</v>
      </c>
      <c r="M18" s="80" t="s">
        <v>198</v>
      </c>
      <c r="N18" s="81">
        <f t="shared" si="1"/>
        <v>184678.96</v>
      </c>
      <c r="O18" s="82">
        <v>0.23</v>
      </c>
      <c r="P18" s="83">
        <v>0.0</v>
      </c>
      <c r="Q18" s="84">
        <v>0.0</v>
      </c>
      <c r="R18" s="83">
        <v>0.0</v>
      </c>
      <c r="S18" s="83">
        <v>0.0</v>
      </c>
      <c r="T18" s="83">
        <v>0.0</v>
      </c>
      <c r="U18" s="83">
        <v>0.0</v>
      </c>
      <c r="V18" s="83" t="s">
        <v>219</v>
      </c>
      <c r="W18" s="83" t="s">
        <v>220</v>
      </c>
      <c r="X18" s="86">
        <v>1.87</v>
      </c>
    </row>
    <row r="19">
      <c r="A19" s="92">
        <v>1.0000000040501E13</v>
      </c>
      <c r="B19" s="74" t="s">
        <v>58</v>
      </c>
      <c r="C19" s="75" t="s">
        <v>145</v>
      </c>
      <c r="D19" s="76">
        <v>3.06</v>
      </c>
      <c r="E19" s="77" t="s">
        <v>145</v>
      </c>
      <c r="F19" s="75">
        <v>0.0</v>
      </c>
      <c r="G19" s="75">
        <v>0.0</v>
      </c>
      <c r="H19" s="75">
        <v>0.0</v>
      </c>
      <c r="I19" s="88">
        <v>0.0</v>
      </c>
      <c r="J19" s="75">
        <v>0.0</v>
      </c>
      <c r="K19" s="79" t="s">
        <v>145</v>
      </c>
      <c r="L19" s="80" t="s">
        <v>145</v>
      </c>
      <c r="M19" s="80" t="s">
        <v>145</v>
      </c>
      <c r="N19" s="81">
        <f t="shared" si="1"/>
        <v>0</v>
      </c>
      <c r="O19" s="90" t="e">
        <v>#DIV/0!</v>
      </c>
      <c r="P19" s="83">
        <v>0.0</v>
      </c>
      <c r="Q19" s="83">
        <v>0.0</v>
      </c>
      <c r="R19" s="83">
        <v>0.0</v>
      </c>
      <c r="S19" s="83">
        <v>0.0</v>
      </c>
      <c r="T19" s="83">
        <v>0.0</v>
      </c>
      <c r="U19" s="83">
        <v>0.0</v>
      </c>
      <c r="V19" s="83" t="s">
        <v>145</v>
      </c>
      <c r="W19" s="83" t="s">
        <v>145</v>
      </c>
      <c r="X19" s="90" t="e">
        <v>#DIV/0!</v>
      </c>
    </row>
    <row r="20">
      <c r="A20" s="95" t="s">
        <v>59</v>
      </c>
      <c r="B20" s="96"/>
      <c r="C20" s="66" t="s">
        <v>201</v>
      </c>
      <c r="D20" s="97"/>
      <c r="E20" s="66" t="s">
        <v>202</v>
      </c>
      <c r="F20" s="98" t="s">
        <v>221</v>
      </c>
      <c r="G20" s="98" t="s">
        <v>182</v>
      </c>
      <c r="H20" s="98" t="s">
        <v>222</v>
      </c>
      <c r="I20" s="99">
        <v>1782727.0</v>
      </c>
      <c r="J20" s="98" t="s">
        <v>238</v>
      </c>
      <c r="K20" s="100" t="s">
        <v>239</v>
      </c>
      <c r="L20" s="70" t="s">
        <v>240</v>
      </c>
      <c r="M20" s="70" t="s">
        <v>241</v>
      </c>
      <c r="N20" s="70" t="s">
        <v>242</v>
      </c>
      <c r="O20" s="82">
        <v>0.48</v>
      </c>
      <c r="P20" s="83">
        <v>0.0</v>
      </c>
      <c r="Q20" s="83">
        <v>0.0</v>
      </c>
      <c r="R20" s="83">
        <v>0.0</v>
      </c>
      <c r="S20" s="83">
        <v>0.0</v>
      </c>
      <c r="T20" s="83">
        <v>0.0</v>
      </c>
      <c r="U20" s="83">
        <v>0.0</v>
      </c>
      <c r="V20" s="83" t="s">
        <v>243</v>
      </c>
      <c r="W20" s="61"/>
      <c r="X20" s="61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1"/>
      <c r="B1" s="61"/>
      <c r="C1" s="61"/>
      <c r="D1" s="61"/>
      <c r="E1" s="61"/>
      <c r="F1" s="61"/>
      <c r="G1" s="61"/>
      <c r="H1" s="61"/>
      <c r="I1" s="61"/>
      <c r="J1" s="61"/>
      <c r="K1" s="62"/>
      <c r="L1" s="61"/>
      <c r="M1" s="61"/>
      <c r="N1" s="61"/>
      <c r="O1" s="61"/>
      <c r="P1" s="63" t="s">
        <v>0</v>
      </c>
      <c r="Q1" s="63" t="s">
        <v>1</v>
      </c>
      <c r="R1" s="63" t="s">
        <v>2</v>
      </c>
      <c r="S1" s="63" t="s">
        <v>3</v>
      </c>
      <c r="T1" s="64" t="s">
        <v>123</v>
      </c>
      <c r="U1" s="61"/>
      <c r="V1" s="61"/>
      <c r="W1" s="61"/>
      <c r="X1" s="61"/>
    </row>
    <row r="2">
      <c r="A2" s="65" t="s">
        <v>5</v>
      </c>
      <c r="B2" s="65" t="s">
        <v>6</v>
      </c>
      <c r="C2" s="66" t="s">
        <v>124</v>
      </c>
      <c r="D2" s="66" t="s">
        <v>63</v>
      </c>
      <c r="E2" s="66" t="s">
        <v>9</v>
      </c>
      <c r="F2" s="67" t="s">
        <v>67</v>
      </c>
      <c r="G2" s="67" t="s">
        <v>68</v>
      </c>
      <c r="H2" s="65" t="s">
        <v>125</v>
      </c>
      <c r="I2" s="68" t="s">
        <v>11</v>
      </c>
      <c r="J2" s="65" t="s">
        <v>12</v>
      </c>
      <c r="K2" s="69" t="s">
        <v>244</v>
      </c>
      <c r="L2" s="70" t="s">
        <v>14</v>
      </c>
      <c r="M2" s="70" t="s">
        <v>103</v>
      </c>
      <c r="N2" s="70" t="s">
        <v>15</v>
      </c>
      <c r="O2" s="70" t="s">
        <v>16</v>
      </c>
      <c r="P2" s="71" t="s">
        <v>127</v>
      </c>
      <c r="Q2" s="71" t="s">
        <v>128</v>
      </c>
      <c r="R2" s="71" t="s">
        <v>129</v>
      </c>
      <c r="S2" s="72" t="s">
        <v>130</v>
      </c>
      <c r="T2" s="71">
        <v>30.0</v>
      </c>
      <c r="U2" s="66" t="s">
        <v>22</v>
      </c>
      <c r="V2" s="66" t="s">
        <v>23</v>
      </c>
      <c r="W2" s="66" t="s">
        <v>24</v>
      </c>
      <c r="X2" s="73" t="s">
        <v>25</v>
      </c>
    </row>
    <row r="3">
      <c r="A3" s="74">
        <v>6.0000000041337E13</v>
      </c>
      <c r="B3" s="74" t="s">
        <v>27</v>
      </c>
      <c r="C3" s="75" t="s">
        <v>131</v>
      </c>
      <c r="D3" s="76">
        <v>2.89</v>
      </c>
      <c r="E3" s="77" t="s">
        <v>132</v>
      </c>
      <c r="F3" s="75">
        <v>0.0</v>
      </c>
      <c r="G3" s="75">
        <v>0.0</v>
      </c>
      <c r="H3" s="75">
        <v>0.0</v>
      </c>
      <c r="I3" s="78">
        <v>176939.0</v>
      </c>
      <c r="J3" s="75">
        <v>0.0</v>
      </c>
      <c r="K3" s="79" t="s">
        <v>145</v>
      </c>
      <c r="L3" s="80" t="s">
        <v>227</v>
      </c>
      <c r="M3" s="80" t="s">
        <v>228</v>
      </c>
      <c r="N3" s="81">
        <f t="shared" ref="N3:N19" si="1">D3*I3</f>
        <v>511353.71</v>
      </c>
      <c r="O3" s="82">
        <v>0.73</v>
      </c>
      <c r="P3" s="83">
        <v>0.0</v>
      </c>
      <c r="Q3" s="84">
        <v>0.0</v>
      </c>
      <c r="R3" s="83">
        <v>0.0</v>
      </c>
      <c r="S3" s="83" t="s">
        <v>139</v>
      </c>
      <c r="T3" s="85">
        <v>0.0</v>
      </c>
      <c r="U3" s="83" t="s">
        <v>139</v>
      </c>
      <c r="V3" s="83" t="s">
        <v>245</v>
      </c>
      <c r="W3" s="83" t="s">
        <v>246</v>
      </c>
      <c r="X3" s="86">
        <v>1.18</v>
      </c>
    </row>
    <row r="4">
      <c r="A4" s="74" t="s">
        <v>28</v>
      </c>
      <c r="B4" s="74" t="s">
        <v>29</v>
      </c>
      <c r="C4" s="75" t="s">
        <v>143</v>
      </c>
      <c r="D4" s="76">
        <v>1.56</v>
      </c>
      <c r="E4" s="77" t="s">
        <v>144</v>
      </c>
      <c r="F4" s="75">
        <v>0.0</v>
      </c>
      <c r="G4" s="75">
        <v>0.0</v>
      </c>
      <c r="H4" s="75">
        <v>0.0</v>
      </c>
      <c r="I4" s="75">
        <v>147517.0</v>
      </c>
      <c r="J4" s="75">
        <v>0.0</v>
      </c>
      <c r="K4" s="79" t="s">
        <v>145</v>
      </c>
      <c r="L4" s="80">
        <v>155.0</v>
      </c>
      <c r="M4" s="80">
        <v>242.0</v>
      </c>
      <c r="N4" s="81">
        <f t="shared" si="1"/>
        <v>230126.52</v>
      </c>
      <c r="O4" s="87">
        <v>1.0</v>
      </c>
      <c r="P4" s="83">
        <v>0.0</v>
      </c>
      <c r="Q4" s="84">
        <v>0.0</v>
      </c>
      <c r="R4" s="83">
        <v>0.0</v>
      </c>
      <c r="S4" s="83">
        <v>0.0</v>
      </c>
      <c r="T4" s="85">
        <v>0.0</v>
      </c>
      <c r="U4" s="83">
        <v>0.0</v>
      </c>
      <c r="V4" s="83" t="s">
        <v>211</v>
      </c>
      <c r="W4" s="83">
        <v>-155.0</v>
      </c>
      <c r="X4" s="87">
        <v>1.0</v>
      </c>
    </row>
    <row r="5">
      <c r="A5" s="74">
        <v>1.034000004E9</v>
      </c>
      <c r="B5" s="74" t="s">
        <v>31</v>
      </c>
      <c r="C5" s="75" t="s">
        <v>147</v>
      </c>
      <c r="D5" s="76">
        <v>1.06</v>
      </c>
      <c r="E5" s="77" t="s">
        <v>148</v>
      </c>
      <c r="F5" s="75">
        <v>0.0</v>
      </c>
      <c r="G5" s="75">
        <v>0.0</v>
      </c>
      <c r="H5" s="75">
        <v>0.0</v>
      </c>
      <c r="I5" s="88">
        <v>73319.0</v>
      </c>
      <c r="J5" s="75">
        <v>0.0</v>
      </c>
      <c r="K5" s="79" t="s">
        <v>145</v>
      </c>
      <c r="L5" s="80" t="s">
        <v>145</v>
      </c>
      <c r="M5" s="80" t="s">
        <v>145</v>
      </c>
      <c r="N5" s="81">
        <f t="shared" si="1"/>
        <v>77718.14</v>
      </c>
      <c r="O5" s="87">
        <v>1.0</v>
      </c>
      <c r="P5" s="83">
        <v>0.0</v>
      </c>
      <c r="Q5" s="84">
        <v>0.0</v>
      </c>
      <c r="R5" s="83">
        <v>0.0</v>
      </c>
      <c r="S5" s="83">
        <v>0.0</v>
      </c>
      <c r="T5" s="85">
        <v>0.0</v>
      </c>
      <c r="U5" s="83">
        <v>0.0</v>
      </c>
      <c r="V5" s="83" t="s">
        <v>147</v>
      </c>
      <c r="W5" s="83" t="s">
        <v>145</v>
      </c>
      <c r="X5" s="87">
        <v>1.0</v>
      </c>
    </row>
    <row r="6">
      <c r="A6" s="74">
        <v>1.034000005E9</v>
      </c>
      <c r="B6" s="74" t="s">
        <v>33</v>
      </c>
      <c r="C6" s="75" t="s">
        <v>149</v>
      </c>
      <c r="D6" s="76">
        <v>2.17</v>
      </c>
      <c r="E6" s="75" t="s">
        <v>150</v>
      </c>
      <c r="F6" s="75">
        <v>0.0</v>
      </c>
      <c r="G6" s="75">
        <v>0.0</v>
      </c>
      <c r="H6" s="75">
        <v>0.0</v>
      </c>
      <c r="I6" s="88">
        <v>0.0</v>
      </c>
      <c r="J6" s="75">
        <v>0.0</v>
      </c>
      <c r="K6" s="79" t="s">
        <v>145</v>
      </c>
      <c r="L6" s="80" t="s">
        <v>149</v>
      </c>
      <c r="M6" s="80" t="s">
        <v>150</v>
      </c>
      <c r="N6" s="81">
        <f t="shared" si="1"/>
        <v>0</v>
      </c>
      <c r="O6" s="82">
        <v>0.0</v>
      </c>
      <c r="P6" s="83">
        <v>0.0</v>
      </c>
      <c r="Q6" s="84">
        <v>0.0</v>
      </c>
      <c r="R6" s="83">
        <v>0.0</v>
      </c>
      <c r="S6" s="83" t="s">
        <v>151</v>
      </c>
      <c r="T6" s="89">
        <v>0.0</v>
      </c>
      <c r="U6" s="83" t="s">
        <v>151</v>
      </c>
      <c r="V6" s="83" t="s">
        <v>151</v>
      </c>
      <c r="W6" s="83" t="s">
        <v>247</v>
      </c>
      <c r="X6" s="86">
        <v>1.01</v>
      </c>
    </row>
    <row r="7">
      <c r="A7" s="74">
        <v>6.0000000100079E13</v>
      </c>
      <c r="B7" s="74" t="s">
        <v>35</v>
      </c>
      <c r="C7" s="75" t="s">
        <v>145</v>
      </c>
      <c r="D7" s="76">
        <v>4.24</v>
      </c>
      <c r="E7" s="77" t="s">
        <v>145</v>
      </c>
      <c r="F7" s="75">
        <v>0.0</v>
      </c>
      <c r="G7" s="75">
        <v>0.0</v>
      </c>
      <c r="H7" s="75">
        <v>0.0</v>
      </c>
      <c r="I7" s="88">
        <v>0.0</v>
      </c>
      <c r="J7" s="75">
        <v>0.0</v>
      </c>
      <c r="K7" s="79" t="s">
        <v>145</v>
      </c>
      <c r="L7" s="80" t="s">
        <v>145</v>
      </c>
      <c r="M7" s="80" t="s">
        <v>145</v>
      </c>
      <c r="N7" s="81">
        <f t="shared" si="1"/>
        <v>0</v>
      </c>
      <c r="O7" s="90" t="e">
        <v>#DIV/0!</v>
      </c>
      <c r="P7" s="83">
        <v>0.0</v>
      </c>
      <c r="Q7" s="83">
        <v>0.0</v>
      </c>
      <c r="R7" s="83">
        <v>0.0</v>
      </c>
      <c r="S7" s="83">
        <v>0.0</v>
      </c>
      <c r="T7" s="85">
        <v>0.0</v>
      </c>
      <c r="U7" s="83">
        <v>0.0</v>
      </c>
      <c r="V7" s="83" t="s">
        <v>145</v>
      </c>
      <c r="W7" s="83" t="s">
        <v>145</v>
      </c>
      <c r="X7" s="90" t="e">
        <v>#DIV/0!</v>
      </c>
    </row>
    <row r="8">
      <c r="A8" s="74">
        <v>1.031000007E9</v>
      </c>
      <c r="B8" s="74" t="s">
        <v>37</v>
      </c>
      <c r="C8" s="75" t="s">
        <v>154</v>
      </c>
      <c r="D8" s="76">
        <v>1.14</v>
      </c>
      <c r="E8" s="77" t="s">
        <v>155</v>
      </c>
      <c r="F8" s="75">
        <v>0.0</v>
      </c>
      <c r="G8" s="75">
        <v>0.0</v>
      </c>
      <c r="H8" s="75">
        <v>0.0</v>
      </c>
      <c r="I8" s="91">
        <v>474595.0</v>
      </c>
      <c r="J8" s="78">
        <v>0.0</v>
      </c>
      <c r="K8" s="79" t="s">
        <v>145</v>
      </c>
      <c r="L8" s="80" t="s">
        <v>248</v>
      </c>
      <c r="M8" s="80" t="s">
        <v>249</v>
      </c>
      <c r="N8" s="81">
        <f t="shared" si="1"/>
        <v>541038.3</v>
      </c>
      <c r="O8" s="82">
        <v>0.8</v>
      </c>
      <c r="P8" s="83">
        <v>0.0</v>
      </c>
      <c r="Q8" s="84">
        <v>0.0</v>
      </c>
      <c r="R8" s="83">
        <v>0.0</v>
      </c>
      <c r="S8" s="83" t="s">
        <v>159</v>
      </c>
      <c r="T8" s="85">
        <v>0.0</v>
      </c>
      <c r="U8" s="83" t="s">
        <v>159</v>
      </c>
      <c r="V8" s="83" t="s">
        <v>250</v>
      </c>
      <c r="W8" s="83" t="s">
        <v>251</v>
      </c>
      <c r="X8" s="87">
        <v>0.96</v>
      </c>
    </row>
    <row r="9">
      <c r="A9" s="74">
        <v>1.034000001E9</v>
      </c>
      <c r="B9" s="74" t="s">
        <v>39</v>
      </c>
      <c r="C9" s="75" t="s">
        <v>163</v>
      </c>
      <c r="D9" s="76">
        <v>0.63</v>
      </c>
      <c r="E9" s="77" t="s">
        <v>164</v>
      </c>
      <c r="F9" s="75">
        <v>0.0</v>
      </c>
      <c r="G9" s="75">
        <v>0.0</v>
      </c>
      <c r="H9" s="75">
        <v>0.0</v>
      </c>
      <c r="I9" s="75">
        <v>346315.0</v>
      </c>
      <c r="J9" s="75">
        <v>0.0</v>
      </c>
      <c r="K9" s="79" t="s">
        <v>145</v>
      </c>
      <c r="L9" s="80" t="s">
        <v>145</v>
      </c>
      <c r="M9" s="80" t="s">
        <v>145</v>
      </c>
      <c r="N9" s="81">
        <f t="shared" si="1"/>
        <v>218178.45</v>
      </c>
      <c r="O9" s="87">
        <v>1.0</v>
      </c>
      <c r="P9" s="83">
        <v>0.0</v>
      </c>
      <c r="Q9" s="84">
        <v>0.0</v>
      </c>
      <c r="R9" s="83">
        <v>0.0</v>
      </c>
      <c r="S9" s="83">
        <v>0.0</v>
      </c>
      <c r="T9" s="85">
        <v>0.0</v>
      </c>
      <c r="U9" s="83">
        <v>0.0</v>
      </c>
      <c r="V9" s="83" t="s">
        <v>163</v>
      </c>
      <c r="W9" s="83" t="s">
        <v>145</v>
      </c>
      <c r="X9" s="87">
        <v>1.0</v>
      </c>
    </row>
    <row r="10">
      <c r="A10" s="74">
        <v>1.034000002E9</v>
      </c>
      <c r="B10" s="74" t="s">
        <v>41</v>
      </c>
      <c r="C10" s="75" t="s">
        <v>165</v>
      </c>
      <c r="D10" s="76">
        <v>0.89</v>
      </c>
      <c r="E10" s="75" t="s">
        <v>166</v>
      </c>
      <c r="F10" s="78" t="s">
        <v>252</v>
      </c>
      <c r="G10" s="78">
        <v>0.0</v>
      </c>
      <c r="H10" s="75" t="s">
        <v>252</v>
      </c>
      <c r="I10" s="88">
        <v>525494.0</v>
      </c>
      <c r="J10" s="78">
        <v>0.0</v>
      </c>
      <c r="K10" s="79" t="s">
        <v>252</v>
      </c>
      <c r="L10" s="80" t="s">
        <v>236</v>
      </c>
      <c r="M10" s="80" t="s">
        <v>237</v>
      </c>
      <c r="N10" s="81">
        <f t="shared" si="1"/>
        <v>467689.66</v>
      </c>
      <c r="O10" s="82">
        <v>0.71</v>
      </c>
      <c r="P10" s="83">
        <v>0.0</v>
      </c>
      <c r="Q10" s="84">
        <v>0.0</v>
      </c>
      <c r="R10" s="83">
        <v>0.0</v>
      </c>
      <c r="S10" s="83" t="s">
        <v>170</v>
      </c>
      <c r="T10" s="85">
        <v>0.0</v>
      </c>
      <c r="U10" s="83" t="s">
        <v>170</v>
      </c>
      <c r="V10" s="83" t="s">
        <v>253</v>
      </c>
      <c r="W10" s="83" t="s">
        <v>254</v>
      </c>
      <c r="X10" s="86">
        <v>1.07</v>
      </c>
    </row>
    <row r="11">
      <c r="A11" s="92">
        <v>1.031000001E9</v>
      </c>
      <c r="B11" s="74" t="s">
        <v>43</v>
      </c>
      <c r="C11" s="75" t="s">
        <v>145</v>
      </c>
      <c r="D11" s="76">
        <v>0.4</v>
      </c>
      <c r="E11" s="77" t="s">
        <v>145</v>
      </c>
      <c r="F11" s="75">
        <v>0.0</v>
      </c>
      <c r="G11" s="75">
        <v>0.0</v>
      </c>
      <c r="H11" s="75">
        <v>0.0</v>
      </c>
      <c r="I11" s="88">
        <v>0.0</v>
      </c>
      <c r="J11" s="75">
        <v>0.0</v>
      </c>
      <c r="K11" s="79" t="s">
        <v>145</v>
      </c>
      <c r="L11" s="80" t="s">
        <v>145</v>
      </c>
      <c r="M11" s="80" t="s">
        <v>145</v>
      </c>
      <c r="N11" s="81">
        <f t="shared" si="1"/>
        <v>0</v>
      </c>
      <c r="O11" s="90" t="e">
        <v>#DIV/0!</v>
      </c>
      <c r="P11" s="83">
        <v>0.0</v>
      </c>
      <c r="Q11" s="83">
        <v>0.0</v>
      </c>
      <c r="R11" s="83">
        <v>0.0</v>
      </c>
      <c r="S11" s="83">
        <v>0.0</v>
      </c>
      <c r="T11" s="83">
        <v>0.0</v>
      </c>
      <c r="U11" s="83">
        <v>0.0</v>
      </c>
      <c r="V11" s="83" t="s">
        <v>145</v>
      </c>
      <c r="W11" s="83" t="s">
        <v>145</v>
      </c>
      <c r="X11" s="90" t="e">
        <v>#DIV/0!</v>
      </c>
    </row>
    <row r="12">
      <c r="A12" s="74">
        <v>1.0000000096737E13</v>
      </c>
      <c r="B12" s="74" t="s">
        <v>45</v>
      </c>
      <c r="C12" s="75" t="s">
        <v>173</v>
      </c>
      <c r="D12" s="76">
        <v>3.97</v>
      </c>
      <c r="E12" s="77" t="s">
        <v>174</v>
      </c>
      <c r="F12" s="75" t="s">
        <v>175</v>
      </c>
      <c r="G12" s="75">
        <v>0.0</v>
      </c>
      <c r="H12" s="75" t="s">
        <v>175</v>
      </c>
      <c r="I12" s="88">
        <v>0.0</v>
      </c>
      <c r="J12" s="75">
        <v>0.0</v>
      </c>
      <c r="K12" s="79" t="s">
        <v>175</v>
      </c>
      <c r="L12" s="80" t="s">
        <v>173</v>
      </c>
      <c r="M12" s="80" t="s">
        <v>174</v>
      </c>
      <c r="N12" s="81">
        <f t="shared" si="1"/>
        <v>0</v>
      </c>
      <c r="O12" s="82">
        <v>0.0</v>
      </c>
      <c r="P12" s="83">
        <v>0.0</v>
      </c>
      <c r="Q12" s="83">
        <v>0.0</v>
      </c>
      <c r="R12" s="83">
        <v>0.0</v>
      </c>
      <c r="S12" s="83" t="s">
        <v>176</v>
      </c>
      <c r="T12" s="83">
        <v>0.0</v>
      </c>
      <c r="U12" s="83" t="s">
        <v>176</v>
      </c>
      <c r="V12" s="83" t="s">
        <v>177</v>
      </c>
      <c r="W12" s="83" t="s">
        <v>178</v>
      </c>
      <c r="X12" s="86">
        <v>1.5</v>
      </c>
    </row>
    <row r="13">
      <c r="A13" s="93">
        <v>6.0000000032802E13</v>
      </c>
      <c r="B13" s="74" t="s">
        <v>46</v>
      </c>
      <c r="C13" s="75" t="s">
        <v>179</v>
      </c>
      <c r="D13" s="76">
        <v>8.34</v>
      </c>
      <c r="E13" s="77" t="s">
        <v>180</v>
      </c>
      <c r="F13" s="75" t="s">
        <v>181</v>
      </c>
      <c r="G13" s="75" t="s">
        <v>182</v>
      </c>
      <c r="H13" s="75" t="s">
        <v>183</v>
      </c>
      <c r="I13" s="88">
        <v>5837.0</v>
      </c>
      <c r="J13" s="75">
        <v>0.0</v>
      </c>
      <c r="K13" s="79" t="s">
        <v>183</v>
      </c>
      <c r="L13" s="80" t="s">
        <v>184</v>
      </c>
      <c r="M13" s="80" t="s">
        <v>185</v>
      </c>
      <c r="N13" s="81">
        <f t="shared" si="1"/>
        <v>48680.58</v>
      </c>
      <c r="O13" s="82">
        <v>0.33</v>
      </c>
      <c r="P13" s="83">
        <v>0.0</v>
      </c>
      <c r="Q13" s="83">
        <v>0.0</v>
      </c>
      <c r="R13" s="83">
        <v>0.0</v>
      </c>
      <c r="S13" s="83">
        <v>0.0</v>
      </c>
      <c r="T13" s="83">
        <v>0.0</v>
      </c>
      <c r="U13" s="83">
        <v>0.0</v>
      </c>
      <c r="V13" s="83" t="s">
        <v>186</v>
      </c>
      <c r="W13" s="83" t="s">
        <v>187</v>
      </c>
      <c r="X13" s="86">
        <v>1.63</v>
      </c>
    </row>
    <row r="14">
      <c r="A14" s="74">
        <v>6.0000000100513E13</v>
      </c>
      <c r="B14" s="74" t="s">
        <v>48</v>
      </c>
      <c r="C14" s="75" t="s">
        <v>188</v>
      </c>
      <c r="D14" s="76">
        <v>7.3</v>
      </c>
      <c r="E14" s="77" t="s">
        <v>189</v>
      </c>
      <c r="F14" s="75" t="s">
        <v>190</v>
      </c>
      <c r="G14" s="75">
        <v>0.0</v>
      </c>
      <c r="H14" s="75" t="s">
        <v>190</v>
      </c>
      <c r="I14" s="88">
        <v>0.0</v>
      </c>
      <c r="J14" s="75">
        <v>0.0</v>
      </c>
      <c r="K14" s="79" t="s">
        <v>190</v>
      </c>
      <c r="L14" s="80" t="s">
        <v>188</v>
      </c>
      <c r="M14" s="80" t="s">
        <v>189</v>
      </c>
      <c r="N14" s="81">
        <f t="shared" si="1"/>
        <v>0</v>
      </c>
      <c r="O14" s="82">
        <v>0.0</v>
      </c>
      <c r="P14" s="83">
        <v>0.0</v>
      </c>
      <c r="Q14" s="83">
        <v>0.0</v>
      </c>
      <c r="R14" s="83">
        <v>0.0</v>
      </c>
      <c r="S14" s="83">
        <v>0.0</v>
      </c>
      <c r="T14" s="83">
        <v>0.0</v>
      </c>
      <c r="U14" s="83">
        <v>0.0</v>
      </c>
      <c r="V14" s="83" t="s">
        <v>190</v>
      </c>
      <c r="W14" s="83" t="s">
        <v>191</v>
      </c>
      <c r="X14" s="86">
        <v>1.03</v>
      </c>
    </row>
    <row r="15">
      <c r="A15" s="94" t="s">
        <v>49</v>
      </c>
      <c r="B15" s="94" t="s">
        <v>50</v>
      </c>
      <c r="C15" s="75" t="s">
        <v>145</v>
      </c>
      <c r="D15" s="76">
        <v>6.8</v>
      </c>
      <c r="E15" s="77" t="s">
        <v>145</v>
      </c>
      <c r="F15" s="75">
        <v>0.0</v>
      </c>
      <c r="G15" s="75">
        <v>0.0</v>
      </c>
      <c r="H15" s="75">
        <v>0.0</v>
      </c>
      <c r="I15" s="84">
        <v>0.0</v>
      </c>
      <c r="J15" s="75">
        <v>0.0</v>
      </c>
      <c r="K15" s="79" t="s">
        <v>145</v>
      </c>
      <c r="L15" s="80" t="s">
        <v>145</v>
      </c>
      <c r="M15" s="80" t="s">
        <v>145</v>
      </c>
      <c r="N15" s="81">
        <f t="shared" si="1"/>
        <v>0</v>
      </c>
      <c r="O15" s="90" t="e">
        <v>#DIV/0!</v>
      </c>
      <c r="P15" s="83">
        <v>0.0</v>
      </c>
      <c r="Q15" s="83">
        <v>0.0</v>
      </c>
      <c r="R15" s="83">
        <v>0.0</v>
      </c>
      <c r="S15" s="83">
        <v>0.0</v>
      </c>
      <c r="T15" s="83">
        <v>0.0</v>
      </c>
      <c r="U15" s="83">
        <v>0.0</v>
      </c>
      <c r="V15" s="83" t="s">
        <v>145</v>
      </c>
      <c r="W15" s="83" t="s">
        <v>145</v>
      </c>
      <c r="X15" s="90" t="e">
        <v>#DIV/0!</v>
      </c>
    </row>
    <row r="16">
      <c r="A16" s="94" t="s">
        <v>51</v>
      </c>
      <c r="B16" s="94" t="s">
        <v>52</v>
      </c>
      <c r="C16" s="75" t="s">
        <v>145</v>
      </c>
      <c r="D16" s="76">
        <v>10.04</v>
      </c>
      <c r="E16" s="77" t="s">
        <v>145</v>
      </c>
      <c r="F16" s="75">
        <v>0.0</v>
      </c>
      <c r="G16" s="75">
        <v>0.0</v>
      </c>
      <c r="H16" s="75">
        <v>0.0</v>
      </c>
      <c r="I16" s="84">
        <v>0.0</v>
      </c>
      <c r="J16" s="75">
        <v>0.0</v>
      </c>
      <c r="K16" s="79" t="s">
        <v>145</v>
      </c>
      <c r="L16" s="80" t="s">
        <v>145</v>
      </c>
      <c r="M16" s="80" t="s">
        <v>145</v>
      </c>
      <c r="N16" s="81">
        <f t="shared" si="1"/>
        <v>0</v>
      </c>
      <c r="O16" s="90" t="e">
        <v>#DIV/0!</v>
      </c>
      <c r="P16" s="83">
        <v>0.0</v>
      </c>
      <c r="Q16" s="83">
        <v>0.0</v>
      </c>
      <c r="R16" s="83">
        <v>0.0</v>
      </c>
      <c r="S16" s="83">
        <v>0.0</v>
      </c>
      <c r="T16" s="83">
        <v>0.0</v>
      </c>
      <c r="U16" s="83">
        <v>0.0</v>
      </c>
      <c r="V16" s="83" t="s">
        <v>145</v>
      </c>
      <c r="W16" s="83" t="s">
        <v>145</v>
      </c>
      <c r="X16" s="90" t="e">
        <v>#DIV/0!</v>
      </c>
    </row>
    <row r="17">
      <c r="A17" s="74" t="s">
        <v>53</v>
      </c>
      <c r="B17" s="74" t="s">
        <v>54</v>
      </c>
      <c r="C17" s="75" t="s">
        <v>145</v>
      </c>
      <c r="D17" s="76">
        <v>12.07</v>
      </c>
      <c r="E17" s="77" t="s">
        <v>145</v>
      </c>
      <c r="F17" s="75">
        <v>0.0</v>
      </c>
      <c r="G17" s="75">
        <v>0.0</v>
      </c>
      <c r="H17" s="75">
        <v>0.0</v>
      </c>
      <c r="I17" s="84">
        <v>0.0</v>
      </c>
      <c r="J17" s="75">
        <v>0.0</v>
      </c>
      <c r="K17" s="79" t="s">
        <v>145</v>
      </c>
      <c r="L17" s="80" t="s">
        <v>145</v>
      </c>
      <c r="M17" s="80" t="s">
        <v>145</v>
      </c>
      <c r="N17" s="81">
        <f t="shared" si="1"/>
        <v>0</v>
      </c>
      <c r="O17" s="90" t="e">
        <v>#DIV/0!</v>
      </c>
      <c r="P17" s="83">
        <v>0.0</v>
      </c>
      <c r="Q17" s="83">
        <v>0.0</v>
      </c>
      <c r="R17" s="83">
        <v>0.0</v>
      </c>
      <c r="S17" s="83">
        <v>0.0</v>
      </c>
      <c r="T17" s="83">
        <v>0.0</v>
      </c>
      <c r="U17" s="83">
        <v>0.0</v>
      </c>
      <c r="V17" s="83" t="s">
        <v>145</v>
      </c>
      <c r="W17" s="83" t="s">
        <v>145</v>
      </c>
      <c r="X17" s="90" t="e">
        <v>#DIV/0!</v>
      </c>
    </row>
    <row r="18">
      <c r="A18" s="74" t="s">
        <v>55</v>
      </c>
      <c r="B18" s="74" t="s">
        <v>56</v>
      </c>
      <c r="C18" s="75" t="s">
        <v>192</v>
      </c>
      <c r="D18" s="76">
        <v>1.16</v>
      </c>
      <c r="E18" s="75" t="s">
        <v>193</v>
      </c>
      <c r="F18" s="75" t="s">
        <v>217</v>
      </c>
      <c r="G18" s="75">
        <v>0.0</v>
      </c>
      <c r="H18" s="75" t="s">
        <v>217</v>
      </c>
      <c r="I18" s="75">
        <v>504793.0</v>
      </c>
      <c r="J18" s="75">
        <v>0.0</v>
      </c>
      <c r="K18" s="79" t="s">
        <v>217</v>
      </c>
      <c r="L18" s="80" t="s">
        <v>255</v>
      </c>
      <c r="M18" s="80" t="s">
        <v>256</v>
      </c>
      <c r="N18" s="81">
        <f t="shared" si="1"/>
        <v>585559.88</v>
      </c>
      <c r="O18" s="82">
        <v>0.72</v>
      </c>
      <c r="P18" s="83">
        <v>0.0</v>
      </c>
      <c r="Q18" s="84">
        <v>0.0</v>
      </c>
      <c r="R18" s="83">
        <v>0.0</v>
      </c>
      <c r="S18" s="83">
        <v>0.0</v>
      </c>
      <c r="T18" s="83">
        <v>0.0</v>
      </c>
      <c r="U18" s="83">
        <v>0.0</v>
      </c>
      <c r="V18" s="83" t="s">
        <v>219</v>
      </c>
      <c r="W18" s="83" t="s">
        <v>220</v>
      </c>
      <c r="X18" s="86">
        <v>1.87</v>
      </c>
    </row>
    <row r="19">
      <c r="A19" s="92">
        <v>1.0000000040501E13</v>
      </c>
      <c r="B19" s="74" t="s">
        <v>58</v>
      </c>
      <c r="C19" s="75" t="s">
        <v>145</v>
      </c>
      <c r="D19" s="76">
        <v>3.06</v>
      </c>
      <c r="E19" s="77" t="s">
        <v>145</v>
      </c>
      <c r="F19" s="75">
        <v>0.0</v>
      </c>
      <c r="G19" s="75">
        <v>0.0</v>
      </c>
      <c r="H19" s="75">
        <v>0.0</v>
      </c>
      <c r="I19" s="88">
        <v>0.0</v>
      </c>
      <c r="J19" s="75">
        <v>0.0</v>
      </c>
      <c r="K19" s="79" t="s">
        <v>145</v>
      </c>
      <c r="L19" s="80" t="s">
        <v>145</v>
      </c>
      <c r="M19" s="80" t="s">
        <v>145</v>
      </c>
      <c r="N19" s="81">
        <f t="shared" si="1"/>
        <v>0</v>
      </c>
      <c r="O19" s="90" t="e">
        <v>#DIV/0!</v>
      </c>
      <c r="P19" s="83">
        <v>0.0</v>
      </c>
      <c r="Q19" s="83">
        <v>0.0</v>
      </c>
      <c r="R19" s="83">
        <v>0.0</v>
      </c>
      <c r="S19" s="83">
        <v>0.0</v>
      </c>
      <c r="T19" s="83">
        <v>0.0</v>
      </c>
      <c r="U19" s="83">
        <v>0.0</v>
      </c>
      <c r="V19" s="83" t="s">
        <v>145</v>
      </c>
      <c r="W19" s="83" t="s">
        <v>145</v>
      </c>
      <c r="X19" s="90" t="e">
        <v>#DIV/0!</v>
      </c>
    </row>
    <row r="20">
      <c r="A20" s="95" t="s">
        <v>59</v>
      </c>
      <c r="B20" s="96"/>
      <c r="C20" s="66" t="s">
        <v>201</v>
      </c>
      <c r="D20" s="97"/>
      <c r="E20" s="66" t="s">
        <v>202</v>
      </c>
      <c r="F20" s="98" t="s">
        <v>257</v>
      </c>
      <c r="G20" s="98" t="s">
        <v>182</v>
      </c>
      <c r="H20" s="98" t="s">
        <v>258</v>
      </c>
      <c r="I20" s="99">
        <v>2254809.0</v>
      </c>
      <c r="J20" s="98">
        <v>0.0</v>
      </c>
      <c r="K20" s="100" t="s">
        <v>258</v>
      </c>
      <c r="L20" s="70" t="s">
        <v>259</v>
      </c>
      <c r="M20" s="70" t="s">
        <v>260</v>
      </c>
      <c r="N20" s="70" t="s">
        <v>261</v>
      </c>
      <c r="O20" s="82">
        <v>0.6</v>
      </c>
      <c r="P20" s="83">
        <v>0.0</v>
      </c>
      <c r="Q20" s="83">
        <v>0.0</v>
      </c>
      <c r="R20" s="83">
        <v>0.0</v>
      </c>
      <c r="S20" s="83">
        <v>0.0</v>
      </c>
      <c r="T20" s="83">
        <v>0.0</v>
      </c>
      <c r="U20" s="83">
        <v>0.0</v>
      </c>
      <c r="V20" s="83" t="s">
        <v>262</v>
      </c>
      <c r="W20" s="61"/>
      <c r="X20" s="61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1"/>
      <c r="B1" s="61"/>
      <c r="C1" s="61"/>
      <c r="D1" s="61"/>
      <c r="E1" s="61"/>
      <c r="F1" s="61"/>
      <c r="G1" s="61"/>
      <c r="H1" s="61"/>
      <c r="I1" s="61"/>
      <c r="J1" s="61"/>
      <c r="K1" s="62"/>
      <c r="L1" s="61"/>
      <c r="M1" s="61"/>
      <c r="N1" s="61"/>
      <c r="O1" s="61"/>
      <c r="P1" s="63" t="s">
        <v>0</v>
      </c>
      <c r="Q1" s="63" t="s">
        <v>1</v>
      </c>
      <c r="R1" s="63" t="s">
        <v>2</v>
      </c>
      <c r="S1" s="63" t="s">
        <v>3</v>
      </c>
      <c r="T1" s="64" t="s">
        <v>123</v>
      </c>
      <c r="U1" s="61"/>
      <c r="V1" s="61"/>
      <c r="W1" s="61"/>
      <c r="X1" s="61"/>
    </row>
    <row r="2">
      <c r="A2" s="65" t="s">
        <v>5</v>
      </c>
      <c r="B2" s="65" t="s">
        <v>6</v>
      </c>
      <c r="C2" s="66" t="s">
        <v>124</v>
      </c>
      <c r="D2" s="66" t="s">
        <v>63</v>
      </c>
      <c r="E2" s="66" t="s">
        <v>9</v>
      </c>
      <c r="F2" s="67" t="s">
        <v>67</v>
      </c>
      <c r="G2" s="67" t="s">
        <v>68</v>
      </c>
      <c r="H2" s="65" t="s">
        <v>125</v>
      </c>
      <c r="I2" s="68" t="s">
        <v>11</v>
      </c>
      <c r="J2" s="65" t="s">
        <v>12</v>
      </c>
      <c r="K2" s="69" t="s">
        <v>263</v>
      </c>
      <c r="L2" s="70" t="s">
        <v>14</v>
      </c>
      <c r="M2" s="70" t="s">
        <v>103</v>
      </c>
      <c r="N2" s="70" t="s">
        <v>15</v>
      </c>
      <c r="O2" s="70" t="s">
        <v>16</v>
      </c>
      <c r="P2" s="71" t="s">
        <v>127</v>
      </c>
      <c r="Q2" s="71" t="s">
        <v>128</v>
      </c>
      <c r="R2" s="71" t="s">
        <v>129</v>
      </c>
      <c r="S2" s="72" t="s">
        <v>130</v>
      </c>
      <c r="T2" s="71">
        <v>30.0</v>
      </c>
      <c r="U2" s="66" t="s">
        <v>22</v>
      </c>
      <c r="V2" s="66" t="s">
        <v>23</v>
      </c>
      <c r="W2" s="66" t="s">
        <v>24</v>
      </c>
      <c r="X2" s="73" t="s">
        <v>25</v>
      </c>
    </row>
    <row r="3">
      <c r="A3" s="74">
        <v>6.0000000041337E13</v>
      </c>
      <c r="B3" s="74" t="s">
        <v>27</v>
      </c>
      <c r="C3" s="75" t="s">
        <v>131</v>
      </c>
      <c r="D3" s="76">
        <v>2.89</v>
      </c>
      <c r="E3" s="77" t="s">
        <v>132</v>
      </c>
      <c r="F3" s="75" t="s">
        <v>264</v>
      </c>
      <c r="G3" s="75">
        <v>0.0</v>
      </c>
      <c r="H3" s="75" t="s">
        <v>264</v>
      </c>
      <c r="I3" s="78">
        <v>176939.0</v>
      </c>
      <c r="J3" s="75" t="s">
        <v>265</v>
      </c>
      <c r="K3" s="79" t="s">
        <v>266</v>
      </c>
      <c r="L3" s="80" t="s">
        <v>227</v>
      </c>
      <c r="M3" s="80" t="s">
        <v>228</v>
      </c>
      <c r="N3" s="81">
        <f t="shared" ref="N3:N19" si="1">D3*I3</f>
        <v>511353.71</v>
      </c>
      <c r="O3" s="82">
        <v>0.73</v>
      </c>
      <c r="P3" s="83">
        <v>0.0</v>
      </c>
      <c r="Q3" s="84">
        <v>0.0</v>
      </c>
      <c r="R3" s="83">
        <v>0.0</v>
      </c>
      <c r="S3" s="83" t="s">
        <v>267</v>
      </c>
      <c r="T3" s="101" t="s">
        <v>138</v>
      </c>
      <c r="U3" s="83" t="s">
        <v>268</v>
      </c>
      <c r="V3" s="83" t="s">
        <v>269</v>
      </c>
      <c r="W3" s="83" t="s">
        <v>270</v>
      </c>
      <c r="X3" s="86">
        <v>1.56</v>
      </c>
    </row>
    <row r="4">
      <c r="A4" s="74" t="s">
        <v>28</v>
      </c>
      <c r="B4" s="74" t="s">
        <v>29</v>
      </c>
      <c r="C4" s="75" t="s">
        <v>143</v>
      </c>
      <c r="D4" s="76">
        <v>1.56</v>
      </c>
      <c r="E4" s="77" t="s">
        <v>144</v>
      </c>
      <c r="F4" s="75">
        <v>0.0</v>
      </c>
      <c r="G4" s="75">
        <v>0.0</v>
      </c>
      <c r="H4" s="75">
        <v>0.0</v>
      </c>
      <c r="I4" s="75">
        <v>147517.0</v>
      </c>
      <c r="J4" s="75">
        <v>0.0</v>
      </c>
      <c r="K4" s="79" t="s">
        <v>145</v>
      </c>
      <c r="L4" s="80">
        <v>155.0</v>
      </c>
      <c r="M4" s="80">
        <v>242.0</v>
      </c>
      <c r="N4" s="81">
        <f t="shared" si="1"/>
        <v>230126.52</v>
      </c>
      <c r="O4" s="87">
        <v>1.0</v>
      </c>
      <c r="P4" s="83">
        <v>0.0</v>
      </c>
      <c r="Q4" s="84">
        <v>0.0</v>
      </c>
      <c r="R4" s="83">
        <v>0.0</v>
      </c>
      <c r="S4" s="83">
        <v>0.0</v>
      </c>
      <c r="T4" s="85">
        <v>0.0</v>
      </c>
      <c r="U4" s="83">
        <v>0.0</v>
      </c>
      <c r="V4" s="83" t="s">
        <v>211</v>
      </c>
      <c r="W4" s="83">
        <v>-155.0</v>
      </c>
      <c r="X4" s="87">
        <v>1.0</v>
      </c>
    </row>
    <row r="5">
      <c r="A5" s="74">
        <v>1.034000004E9</v>
      </c>
      <c r="B5" s="74" t="s">
        <v>31</v>
      </c>
      <c r="C5" s="75" t="s">
        <v>147</v>
      </c>
      <c r="D5" s="76">
        <v>1.06</v>
      </c>
      <c r="E5" s="77" t="s">
        <v>148</v>
      </c>
      <c r="F5" s="75">
        <v>0.0</v>
      </c>
      <c r="G5" s="75">
        <v>0.0</v>
      </c>
      <c r="H5" s="75">
        <v>0.0</v>
      </c>
      <c r="I5" s="88">
        <v>73319.0</v>
      </c>
      <c r="J5" s="75">
        <v>0.0</v>
      </c>
      <c r="K5" s="79" t="s">
        <v>145</v>
      </c>
      <c r="L5" s="80" t="s">
        <v>145</v>
      </c>
      <c r="M5" s="80" t="s">
        <v>145</v>
      </c>
      <c r="N5" s="81">
        <f t="shared" si="1"/>
        <v>77718.14</v>
      </c>
      <c r="O5" s="87">
        <v>1.0</v>
      </c>
      <c r="P5" s="83">
        <v>0.0</v>
      </c>
      <c r="Q5" s="84">
        <v>0.0</v>
      </c>
      <c r="R5" s="83">
        <v>0.0</v>
      </c>
      <c r="S5" s="83">
        <v>0.0</v>
      </c>
      <c r="T5" s="85">
        <v>0.0</v>
      </c>
      <c r="U5" s="83">
        <v>0.0</v>
      </c>
      <c r="V5" s="83" t="s">
        <v>147</v>
      </c>
      <c r="W5" s="83" t="s">
        <v>145</v>
      </c>
      <c r="X5" s="87">
        <v>1.0</v>
      </c>
    </row>
    <row r="6">
      <c r="A6" s="74">
        <v>1.034000005E9</v>
      </c>
      <c r="B6" s="74" t="s">
        <v>33</v>
      </c>
      <c r="C6" s="75" t="s">
        <v>149</v>
      </c>
      <c r="D6" s="76">
        <v>2.17</v>
      </c>
      <c r="E6" s="75" t="s">
        <v>150</v>
      </c>
      <c r="F6" s="75">
        <v>0.0</v>
      </c>
      <c r="G6" s="75">
        <v>0.0</v>
      </c>
      <c r="H6" s="75">
        <v>0.0</v>
      </c>
      <c r="I6" s="88">
        <v>0.0</v>
      </c>
      <c r="J6" s="75" t="s">
        <v>271</v>
      </c>
      <c r="K6" s="79" t="s">
        <v>271</v>
      </c>
      <c r="L6" s="80" t="s">
        <v>149</v>
      </c>
      <c r="M6" s="80" t="s">
        <v>150</v>
      </c>
      <c r="N6" s="81">
        <f t="shared" si="1"/>
        <v>0</v>
      </c>
      <c r="O6" s="82">
        <v>0.0</v>
      </c>
      <c r="P6" s="83">
        <v>0.0</v>
      </c>
      <c r="Q6" s="84">
        <v>0.0</v>
      </c>
      <c r="R6" s="83">
        <v>0.0</v>
      </c>
      <c r="S6" s="83">
        <v>0.0</v>
      </c>
      <c r="T6" s="102" t="s">
        <v>151</v>
      </c>
      <c r="U6" s="83" t="s">
        <v>151</v>
      </c>
      <c r="V6" s="83" t="s">
        <v>272</v>
      </c>
      <c r="W6" s="83" t="s">
        <v>273</v>
      </c>
      <c r="X6" s="86">
        <v>2.0</v>
      </c>
    </row>
    <row r="7">
      <c r="A7" s="74">
        <v>6.0000000100079E13</v>
      </c>
      <c r="B7" s="74" t="s">
        <v>35</v>
      </c>
      <c r="C7" s="75" t="s">
        <v>145</v>
      </c>
      <c r="D7" s="76">
        <v>4.24</v>
      </c>
      <c r="E7" s="77" t="s">
        <v>145</v>
      </c>
      <c r="F7" s="75">
        <v>0.0</v>
      </c>
      <c r="G7" s="75">
        <v>0.0</v>
      </c>
      <c r="H7" s="75">
        <v>0.0</v>
      </c>
      <c r="I7" s="88">
        <v>0.0</v>
      </c>
      <c r="J7" s="75">
        <v>0.0</v>
      </c>
      <c r="K7" s="79" t="s">
        <v>145</v>
      </c>
      <c r="L7" s="80" t="s">
        <v>145</v>
      </c>
      <c r="M7" s="80" t="s">
        <v>145</v>
      </c>
      <c r="N7" s="81">
        <f t="shared" si="1"/>
        <v>0</v>
      </c>
      <c r="O7" s="90" t="e">
        <v>#DIV/0!</v>
      </c>
      <c r="P7" s="83">
        <v>0.0</v>
      </c>
      <c r="Q7" s="83">
        <v>0.0</v>
      </c>
      <c r="R7" s="83">
        <v>0.0</v>
      </c>
      <c r="S7" s="83">
        <v>0.0</v>
      </c>
      <c r="T7" s="85">
        <v>0.0</v>
      </c>
      <c r="U7" s="83">
        <v>0.0</v>
      </c>
      <c r="V7" s="83" t="s">
        <v>145</v>
      </c>
      <c r="W7" s="83" t="s">
        <v>145</v>
      </c>
      <c r="X7" s="90" t="e">
        <v>#DIV/0!</v>
      </c>
    </row>
    <row r="8">
      <c r="A8" s="74">
        <v>1.031000007E9</v>
      </c>
      <c r="B8" s="74" t="s">
        <v>37</v>
      </c>
      <c r="C8" s="75" t="s">
        <v>154</v>
      </c>
      <c r="D8" s="76">
        <v>1.14</v>
      </c>
      <c r="E8" s="77" t="s">
        <v>155</v>
      </c>
      <c r="F8" s="75">
        <v>0.0</v>
      </c>
      <c r="G8" s="75">
        <v>0.0</v>
      </c>
      <c r="H8" s="75">
        <v>0.0</v>
      </c>
      <c r="I8" s="91">
        <v>474595.0</v>
      </c>
      <c r="J8" s="78">
        <v>0.0</v>
      </c>
      <c r="K8" s="79" t="s">
        <v>145</v>
      </c>
      <c r="L8" s="80" t="s">
        <v>248</v>
      </c>
      <c r="M8" s="80" t="s">
        <v>249</v>
      </c>
      <c r="N8" s="81">
        <f t="shared" si="1"/>
        <v>541038.3</v>
      </c>
      <c r="O8" s="82">
        <v>0.8</v>
      </c>
      <c r="P8" s="83">
        <v>0.0</v>
      </c>
      <c r="Q8" s="84">
        <v>0.0</v>
      </c>
      <c r="R8" s="83">
        <v>0.0</v>
      </c>
      <c r="S8" s="83" t="s">
        <v>232</v>
      </c>
      <c r="T8" s="85">
        <v>0.0</v>
      </c>
      <c r="U8" s="83" t="s">
        <v>232</v>
      </c>
      <c r="V8" s="83" t="s">
        <v>274</v>
      </c>
      <c r="W8" s="83" t="s">
        <v>275</v>
      </c>
      <c r="X8" s="86">
        <v>1.01</v>
      </c>
    </row>
    <row r="9">
      <c r="A9" s="74">
        <v>1.034000001E9</v>
      </c>
      <c r="B9" s="74" t="s">
        <v>39</v>
      </c>
      <c r="C9" s="75" t="s">
        <v>163</v>
      </c>
      <c r="D9" s="76">
        <v>0.63</v>
      </c>
      <c r="E9" s="77" t="s">
        <v>164</v>
      </c>
      <c r="F9" s="75">
        <v>0.0</v>
      </c>
      <c r="G9" s="75">
        <v>0.0</v>
      </c>
      <c r="H9" s="75">
        <v>0.0</v>
      </c>
      <c r="I9" s="75">
        <v>346315.0</v>
      </c>
      <c r="J9" s="75">
        <v>0.0</v>
      </c>
      <c r="K9" s="79" t="s">
        <v>145</v>
      </c>
      <c r="L9" s="80" t="s">
        <v>145</v>
      </c>
      <c r="M9" s="80" t="s">
        <v>145</v>
      </c>
      <c r="N9" s="81">
        <f t="shared" si="1"/>
        <v>218178.45</v>
      </c>
      <c r="O9" s="87">
        <v>1.0</v>
      </c>
      <c r="P9" s="83">
        <v>0.0</v>
      </c>
      <c r="Q9" s="84">
        <v>0.0</v>
      </c>
      <c r="R9" s="83">
        <v>0.0</v>
      </c>
      <c r="S9" s="83">
        <v>0.0</v>
      </c>
      <c r="T9" s="85">
        <v>0.0</v>
      </c>
      <c r="U9" s="83">
        <v>0.0</v>
      </c>
      <c r="V9" s="83" t="s">
        <v>163</v>
      </c>
      <c r="W9" s="83" t="s">
        <v>145</v>
      </c>
      <c r="X9" s="87">
        <v>1.0</v>
      </c>
    </row>
    <row r="10">
      <c r="A10" s="74">
        <v>1.034000002E9</v>
      </c>
      <c r="B10" s="74" t="s">
        <v>41</v>
      </c>
      <c r="C10" s="75" t="s">
        <v>165</v>
      </c>
      <c r="D10" s="76">
        <v>0.89</v>
      </c>
      <c r="E10" s="75" t="s">
        <v>166</v>
      </c>
      <c r="F10" s="78">
        <v>0.0</v>
      </c>
      <c r="G10" s="78">
        <v>0.0</v>
      </c>
      <c r="H10" s="75">
        <v>0.0</v>
      </c>
      <c r="I10" s="88">
        <v>525494.0</v>
      </c>
      <c r="J10" s="78" t="s">
        <v>276</v>
      </c>
      <c r="K10" s="79" t="s">
        <v>276</v>
      </c>
      <c r="L10" s="80" t="s">
        <v>236</v>
      </c>
      <c r="M10" s="80" t="s">
        <v>237</v>
      </c>
      <c r="N10" s="81">
        <f t="shared" si="1"/>
        <v>467689.66</v>
      </c>
      <c r="O10" s="82">
        <v>0.71</v>
      </c>
      <c r="P10" s="83">
        <v>0.0</v>
      </c>
      <c r="Q10" s="84">
        <v>0.0</v>
      </c>
      <c r="R10" s="83">
        <v>0.0</v>
      </c>
      <c r="S10" s="83">
        <v>0.0</v>
      </c>
      <c r="T10" s="85">
        <v>0.0</v>
      </c>
      <c r="U10" s="83">
        <v>0.0</v>
      </c>
      <c r="V10" s="83" t="s">
        <v>277</v>
      </c>
      <c r="W10" s="83" t="s">
        <v>278</v>
      </c>
      <c r="X10" s="87">
        <v>0.94</v>
      </c>
    </row>
    <row r="11">
      <c r="A11" s="92">
        <v>1.031000001E9</v>
      </c>
      <c r="B11" s="74" t="s">
        <v>43</v>
      </c>
      <c r="C11" s="75" t="s">
        <v>145</v>
      </c>
      <c r="D11" s="76">
        <v>0.4</v>
      </c>
      <c r="E11" s="77" t="s">
        <v>145</v>
      </c>
      <c r="F11" s="75">
        <v>0.0</v>
      </c>
      <c r="G11" s="75">
        <v>0.0</v>
      </c>
      <c r="H11" s="75">
        <v>0.0</v>
      </c>
      <c r="I11" s="88">
        <v>0.0</v>
      </c>
      <c r="J11" s="75">
        <v>0.0</v>
      </c>
      <c r="K11" s="79" t="s">
        <v>145</v>
      </c>
      <c r="L11" s="80" t="s">
        <v>145</v>
      </c>
      <c r="M11" s="80" t="s">
        <v>145</v>
      </c>
      <c r="N11" s="81">
        <f t="shared" si="1"/>
        <v>0</v>
      </c>
      <c r="O11" s="90" t="e">
        <v>#DIV/0!</v>
      </c>
      <c r="P11" s="83">
        <v>0.0</v>
      </c>
      <c r="Q11" s="83">
        <v>0.0</v>
      </c>
      <c r="R11" s="83">
        <v>0.0</v>
      </c>
      <c r="S11" s="83">
        <v>0.0</v>
      </c>
      <c r="T11" s="83">
        <v>0.0</v>
      </c>
      <c r="U11" s="83">
        <v>0.0</v>
      </c>
      <c r="V11" s="83" t="s">
        <v>145</v>
      </c>
      <c r="W11" s="83" t="s">
        <v>145</v>
      </c>
      <c r="X11" s="90" t="e">
        <v>#DIV/0!</v>
      </c>
    </row>
    <row r="12">
      <c r="A12" s="74">
        <v>1.0000000096737E13</v>
      </c>
      <c r="B12" s="74" t="s">
        <v>45</v>
      </c>
      <c r="C12" s="75" t="s">
        <v>173</v>
      </c>
      <c r="D12" s="76">
        <v>3.97</v>
      </c>
      <c r="E12" s="77" t="s">
        <v>174</v>
      </c>
      <c r="F12" s="75" t="s">
        <v>175</v>
      </c>
      <c r="G12" s="75">
        <v>0.0</v>
      </c>
      <c r="H12" s="75" t="s">
        <v>175</v>
      </c>
      <c r="I12" s="88">
        <v>0.0</v>
      </c>
      <c r="J12" s="75">
        <v>0.0</v>
      </c>
      <c r="K12" s="79" t="s">
        <v>175</v>
      </c>
      <c r="L12" s="80" t="s">
        <v>173</v>
      </c>
      <c r="M12" s="80" t="s">
        <v>174</v>
      </c>
      <c r="N12" s="81">
        <f t="shared" si="1"/>
        <v>0</v>
      </c>
      <c r="O12" s="82">
        <v>0.0</v>
      </c>
      <c r="P12" s="83">
        <v>0.0</v>
      </c>
      <c r="Q12" s="83">
        <v>0.0</v>
      </c>
      <c r="R12" s="83">
        <v>0.0</v>
      </c>
      <c r="S12" s="83" t="s">
        <v>176</v>
      </c>
      <c r="T12" s="83">
        <v>0.0</v>
      </c>
      <c r="U12" s="83" t="s">
        <v>176</v>
      </c>
      <c r="V12" s="83" t="s">
        <v>177</v>
      </c>
      <c r="W12" s="83" t="s">
        <v>178</v>
      </c>
      <c r="X12" s="86">
        <v>1.5</v>
      </c>
    </row>
    <row r="13">
      <c r="A13" s="93">
        <v>6.0000000032802E13</v>
      </c>
      <c r="B13" s="74" t="s">
        <v>46</v>
      </c>
      <c r="C13" s="75" t="s">
        <v>179</v>
      </c>
      <c r="D13" s="76">
        <v>8.34</v>
      </c>
      <c r="E13" s="77" t="s">
        <v>180</v>
      </c>
      <c r="F13" s="75" t="s">
        <v>181</v>
      </c>
      <c r="G13" s="75" t="s">
        <v>182</v>
      </c>
      <c r="H13" s="75" t="s">
        <v>183</v>
      </c>
      <c r="I13" s="88">
        <v>5837.0</v>
      </c>
      <c r="J13" s="75">
        <v>0.0</v>
      </c>
      <c r="K13" s="79" t="s">
        <v>183</v>
      </c>
      <c r="L13" s="80" t="s">
        <v>184</v>
      </c>
      <c r="M13" s="80" t="s">
        <v>185</v>
      </c>
      <c r="N13" s="81">
        <f t="shared" si="1"/>
        <v>48680.58</v>
      </c>
      <c r="O13" s="82">
        <v>0.33</v>
      </c>
      <c r="P13" s="83">
        <v>0.0</v>
      </c>
      <c r="Q13" s="83">
        <v>0.0</v>
      </c>
      <c r="R13" s="83">
        <v>0.0</v>
      </c>
      <c r="S13" s="83">
        <v>0.0</v>
      </c>
      <c r="T13" s="83">
        <v>0.0</v>
      </c>
      <c r="U13" s="83">
        <v>0.0</v>
      </c>
      <c r="V13" s="83" t="s">
        <v>186</v>
      </c>
      <c r="W13" s="83" t="s">
        <v>187</v>
      </c>
      <c r="X13" s="86">
        <v>1.63</v>
      </c>
    </row>
    <row r="14">
      <c r="A14" s="74">
        <v>6.0000000100513E13</v>
      </c>
      <c r="B14" s="74" t="s">
        <v>48</v>
      </c>
      <c r="C14" s="75" t="s">
        <v>188</v>
      </c>
      <c r="D14" s="76">
        <v>7.3</v>
      </c>
      <c r="E14" s="77" t="s">
        <v>189</v>
      </c>
      <c r="F14" s="75" t="s">
        <v>190</v>
      </c>
      <c r="G14" s="75">
        <v>0.0</v>
      </c>
      <c r="H14" s="75" t="s">
        <v>190</v>
      </c>
      <c r="I14" s="88">
        <v>0.0</v>
      </c>
      <c r="J14" s="75">
        <v>0.0</v>
      </c>
      <c r="K14" s="79" t="s">
        <v>190</v>
      </c>
      <c r="L14" s="80" t="s">
        <v>188</v>
      </c>
      <c r="M14" s="80" t="s">
        <v>189</v>
      </c>
      <c r="N14" s="81">
        <f t="shared" si="1"/>
        <v>0</v>
      </c>
      <c r="O14" s="82">
        <v>0.0</v>
      </c>
      <c r="P14" s="83">
        <v>0.0</v>
      </c>
      <c r="Q14" s="83">
        <v>0.0</v>
      </c>
      <c r="R14" s="83">
        <v>0.0</v>
      </c>
      <c r="S14" s="83">
        <v>0.0</v>
      </c>
      <c r="T14" s="83">
        <v>0.0</v>
      </c>
      <c r="U14" s="83">
        <v>0.0</v>
      </c>
      <c r="V14" s="83" t="s">
        <v>190</v>
      </c>
      <c r="W14" s="83" t="s">
        <v>191</v>
      </c>
      <c r="X14" s="86">
        <v>1.03</v>
      </c>
    </row>
    <row r="15">
      <c r="A15" s="94" t="s">
        <v>49</v>
      </c>
      <c r="B15" s="94" t="s">
        <v>50</v>
      </c>
      <c r="C15" s="75" t="s">
        <v>145</v>
      </c>
      <c r="D15" s="76">
        <v>6.8</v>
      </c>
      <c r="E15" s="77" t="s">
        <v>145</v>
      </c>
      <c r="F15" s="75">
        <v>0.0</v>
      </c>
      <c r="G15" s="75">
        <v>0.0</v>
      </c>
      <c r="H15" s="75">
        <v>0.0</v>
      </c>
      <c r="I15" s="84">
        <v>0.0</v>
      </c>
      <c r="J15" s="75">
        <v>0.0</v>
      </c>
      <c r="K15" s="79" t="s">
        <v>145</v>
      </c>
      <c r="L15" s="80" t="s">
        <v>145</v>
      </c>
      <c r="M15" s="80" t="s">
        <v>145</v>
      </c>
      <c r="N15" s="81">
        <f t="shared" si="1"/>
        <v>0</v>
      </c>
      <c r="O15" s="90" t="e">
        <v>#DIV/0!</v>
      </c>
      <c r="P15" s="83">
        <v>0.0</v>
      </c>
      <c r="Q15" s="83">
        <v>0.0</v>
      </c>
      <c r="R15" s="83">
        <v>0.0</v>
      </c>
      <c r="S15" s="83">
        <v>0.0</v>
      </c>
      <c r="T15" s="83">
        <v>0.0</v>
      </c>
      <c r="U15" s="83">
        <v>0.0</v>
      </c>
      <c r="V15" s="83" t="s">
        <v>145</v>
      </c>
      <c r="W15" s="83" t="s">
        <v>145</v>
      </c>
      <c r="X15" s="90" t="e">
        <v>#DIV/0!</v>
      </c>
    </row>
    <row r="16">
      <c r="A16" s="94" t="s">
        <v>51</v>
      </c>
      <c r="B16" s="94" t="s">
        <v>52</v>
      </c>
      <c r="C16" s="75" t="s">
        <v>145</v>
      </c>
      <c r="D16" s="76">
        <v>10.04</v>
      </c>
      <c r="E16" s="77" t="s">
        <v>145</v>
      </c>
      <c r="F16" s="75">
        <v>0.0</v>
      </c>
      <c r="G16" s="75">
        <v>0.0</v>
      </c>
      <c r="H16" s="75">
        <v>0.0</v>
      </c>
      <c r="I16" s="84">
        <v>0.0</v>
      </c>
      <c r="J16" s="75">
        <v>0.0</v>
      </c>
      <c r="K16" s="79" t="s">
        <v>145</v>
      </c>
      <c r="L16" s="80" t="s">
        <v>145</v>
      </c>
      <c r="M16" s="80" t="s">
        <v>145</v>
      </c>
      <c r="N16" s="81">
        <f t="shared" si="1"/>
        <v>0</v>
      </c>
      <c r="O16" s="90" t="e">
        <v>#DIV/0!</v>
      </c>
      <c r="P16" s="83">
        <v>0.0</v>
      </c>
      <c r="Q16" s="83">
        <v>0.0</v>
      </c>
      <c r="R16" s="83">
        <v>0.0</v>
      </c>
      <c r="S16" s="83">
        <v>0.0</v>
      </c>
      <c r="T16" s="83">
        <v>0.0</v>
      </c>
      <c r="U16" s="83">
        <v>0.0</v>
      </c>
      <c r="V16" s="83" t="s">
        <v>145</v>
      </c>
      <c r="W16" s="83" t="s">
        <v>145</v>
      </c>
      <c r="X16" s="90" t="e">
        <v>#DIV/0!</v>
      </c>
    </row>
    <row r="17">
      <c r="A17" s="74" t="s">
        <v>53</v>
      </c>
      <c r="B17" s="74" t="s">
        <v>54</v>
      </c>
      <c r="C17" s="75" t="s">
        <v>145</v>
      </c>
      <c r="D17" s="76">
        <v>12.07</v>
      </c>
      <c r="E17" s="77" t="s">
        <v>145</v>
      </c>
      <c r="F17" s="75">
        <v>0.0</v>
      </c>
      <c r="G17" s="75">
        <v>0.0</v>
      </c>
      <c r="H17" s="75">
        <v>0.0</v>
      </c>
      <c r="I17" s="84">
        <v>0.0</v>
      </c>
      <c r="J17" s="75">
        <v>0.0</v>
      </c>
      <c r="K17" s="79" t="s">
        <v>145</v>
      </c>
      <c r="L17" s="80" t="s">
        <v>145</v>
      </c>
      <c r="M17" s="80" t="s">
        <v>145</v>
      </c>
      <c r="N17" s="81">
        <f t="shared" si="1"/>
        <v>0</v>
      </c>
      <c r="O17" s="90" t="e">
        <v>#DIV/0!</v>
      </c>
      <c r="P17" s="83">
        <v>0.0</v>
      </c>
      <c r="Q17" s="83">
        <v>0.0</v>
      </c>
      <c r="R17" s="83">
        <v>0.0</v>
      </c>
      <c r="S17" s="83">
        <v>0.0</v>
      </c>
      <c r="T17" s="83">
        <v>0.0</v>
      </c>
      <c r="U17" s="83">
        <v>0.0</v>
      </c>
      <c r="V17" s="83" t="s">
        <v>145</v>
      </c>
      <c r="W17" s="83" t="s">
        <v>145</v>
      </c>
      <c r="X17" s="90" t="e">
        <v>#DIV/0!</v>
      </c>
    </row>
    <row r="18">
      <c r="A18" s="74" t="s">
        <v>55</v>
      </c>
      <c r="B18" s="74" t="s">
        <v>56</v>
      </c>
      <c r="C18" s="75" t="s">
        <v>192</v>
      </c>
      <c r="D18" s="76">
        <v>1.16</v>
      </c>
      <c r="E18" s="75" t="s">
        <v>193</v>
      </c>
      <c r="F18" s="75" t="s">
        <v>217</v>
      </c>
      <c r="G18" s="75">
        <v>0.0</v>
      </c>
      <c r="H18" s="75" t="s">
        <v>217</v>
      </c>
      <c r="I18" s="75">
        <v>504793.0</v>
      </c>
      <c r="J18" s="75">
        <v>0.0</v>
      </c>
      <c r="K18" s="79" t="s">
        <v>217</v>
      </c>
      <c r="L18" s="80" t="s">
        <v>255</v>
      </c>
      <c r="M18" s="80" t="s">
        <v>256</v>
      </c>
      <c r="N18" s="81">
        <f t="shared" si="1"/>
        <v>585559.88</v>
      </c>
      <c r="O18" s="82">
        <v>0.72</v>
      </c>
      <c r="P18" s="83">
        <v>0.0</v>
      </c>
      <c r="Q18" s="84">
        <v>0.0</v>
      </c>
      <c r="R18" s="83">
        <v>0.0</v>
      </c>
      <c r="S18" s="83">
        <v>0.0</v>
      </c>
      <c r="T18" s="83">
        <v>0.0</v>
      </c>
      <c r="U18" s="83">
        <v>0.0</v>
      </c>
      <c r="V18" s="83" t="s">
        <v>219</v>
      </c>
      <c r="W18" s="83" t="s">
        <v>220</v>
      </c>
      <c r="X18" s="86">
        <v>1.87</v>
      </c>
    </row>
    <row r="19">
      <c r="A19" s="92">
        <v>1.0000000040501E13</v>
      </c>
      <c r="B19" s="74" t="s">
        <v>58</v>
      </c>
      <c r="C19" s="75" t="s">
        <v>145</v>
      </c>
      <c r="D19" s="76">
        <v>3.06</v>
      </c>
      <c r="E19" s="77" t="s">
        <v>145</v>
      </c>
      <c r="F19" s="75">
        <v>0.0</v>
      </c>
      <c r="G19" s="75">
        <v>0.0</v>
      </c>
      <c r="H19" s="75">
        <v>0.0</v>
      </c>
      <c r="I19" s="88">
        <v>0.0</v>
      </c>
      <c r="J19" s="75">
        <v>0.0</v>
      </c>
      <c r="K19" s="79" t="s">
        <v>145</v>
      </c>
      <c r="L19" s="80" t="s">
        <v>145</v>
      </c>
      <c r="M19" s="80" t="s">
        <v>145</v>
      </c>
      <c r="N19" s="81">
        <f t="shared" si="1"/>
        <v>0</v>
      </c>
      <c r="O19" s="90" t="e">
        <v>#DIV/0!</v>
      </c>
      <c r="P19" s="83">
        <v>0.0</v>
      </c>
      <c r="Q19" s="83">
        <v>0.0</v>
      </c>
      <c r="R19" s="83">
        <v>0.0</v>
      </c>
      <c r="S19" s="83">
        <v>0.0</v>
      </c>
      <c r="T19" s="83">
        <v>0.0</v>
      </c>
      <c r="U19" s="83">
        <v>0.0</v>
      </c>
      <c r="V19" s="83" t="s">
        <v>145</v>
      </c>
      <c r="W19" s="83" t="s">
        <v>145</v>
      </c>
      <c r="X19" s="90" t="e">
        <v>#DIV/0!</v>
      </c>
    </row>
    <row r="20">
      <c r="A20" s="95" t="s">
        <v>59</v>
      </c>
      <c r="B20" s="96"/>
      <c r="C20" s="66" t="s">
        <v>201</v>
      </c>
      <c r="D20" s="97"/>
      <c r="E20" s="66" t="s">
        <v>202</v>
      </c>
      <c r="F20" s="98" t="s">
        <v>279</v>
      </c>
      <c r="G20" s="98" t="s">
        <v>182</v>
      </c>
      <c r="H20" s="98" t="s">
        <v>280</v>
      </c>
      <c r="I20" s="99">
        <v>2254809.0</v>
      </c>
      <c r="J20" s="98" t="s">
        <v>281</v>
      </c>
      <c r="K20" s="100" t="s">
        <v>282</v>
      </c>
      <c r="L20" s="70" t="s">
        <v>259</v>
      </c>
      <c r="M20" s="70" t="s">
        <v>260</v>
      </c>
      <c r="N20" s="70" t="s">
        <v>261</v>
      </c>
      <c r="O20" s="82">
        <v>0.6</v>
      </c>
      <c r="P20" s="83">
        <v>0.0</v>
      </c>
      <c r="Q20" s="83">
        <v>0.0</v>
      </c>
      <c r="R20" s="83">
        <v>0.0</v>
      </c>
      <c r="S20" s="83">
        <v>0.0</v>
      </c>
      <c r="T20" s="83">
        <v>0.0</v>
      </c>
      <c r="U20" s="83">
        <v>0.0</v>
      </c>
      <c r="V20" s="83" t="s">
        <v>283</v>
      </c>
      <c r="W20" s="61"/>
      <c r="X20" s="6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7" width="15.71"/>
    <col customWidth="1" min="8" max="8" width="17.43"/>
    <col customWidth="1" min="9" max="9" width="18.43"/>
    <col customWidth="1" min="10" max="11" width="16.71"/>
    <col customWidth="1" min="12" max="12" width="18.0"/>
    <col customWidth="1" min="13" max="17" width="12.43"/>
    <col customWidth="1" min="18" max="18" width="14.71"/>
    <col customWidth="1" min="19" max="19" width="11.43"/>
    <col customWidth="1" min="20" max="20" width="12.43"/>
    <col customWidth="1" min="21" max="26" width="10.71"/>
  </cols>
  <sheetData>
    <row r="1" ht="14.25" customHeight="1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ht="14.25" customHeight="1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64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ht="14.25" customHeight="1">
      <c r="A3" s="11" t="s">
        <v>26</v>
      </c>
      <c r="B3" s="11" t="s">
        <v>27</v>
      </c>
      <c r="C3" s="12">
        <v>396771.0</v>
      </c>
      <c r="D3" s="13">
        <v>2.892378058838126</v>
      </c>
      <c r="E3" s="14">
        <f t="shared" ref="E3:E19" si="1">C3*D3</f>
        <v>1147611.735</v>
      </c>
      <c r="F3" s="15">
        <v>0.0</v>
      </c>
      <c r="G3" s="16">
        <v>230364.0</v>
      </c>
      <c r="H3" s="15">
        <v>0.0</v>
      </c>
      <c r="I3" s="17">
        <f t="shared" ref="I3:I19" si="2">F3+H3</f>
        <v>0</v>
      </c>
      <c r="J3" s="18">
        <f t="shared" ref="J3:J19" si="3">C3-G3</f>
        <v>166407</v>
      </c>
      <c r="K3" s="19">
        <f>+G3*D3</f>
        <v>666299.7791</v>
      </c>
      <c r="L3" s="20">
        <f t="shared" ref="L3:L20" si="4">K3/E3</f>
        <v>0.5805968682</v>
      </c>
      <c r="M3" s="21">
        <v>0.0</v>
      </c>
      <c r="N3" s="21">
        <v>0.0</v>
      </c>
      <c r="O3" s="21">
        <v>111000.0</v>
      </c>
      <c r="P3" s="21">
        <v>129000.0</v>
      </c>
      <c r="Q3" s="22">
        <v>74000.0</v>
      </c>
      <c r="R3" s="21">
        <f t="shared" ref="R3:R20" si="5">M3+N3+O3+P3+Q3</f>
        <v>314000</v>
      </c>
      <c r="S3" s="23">
        <f t="shared" ref="S3:S20" si="6">G3+I3+R3</f>
        <v>544364</v>
      </c>
      <c r="T3" s="23">
        <f t="shared" ref="T3:T19" si="7">S3-C3</f>
        <v>147593</v>
      </c>
      <c r="U3" s="20">
        <f t="shared" ref="U3:U19" si="8">S3/C3</f>
        <v>1.371985352</v>
      </c>
    </row>
    <row r="4" ht="14.25" customHeight="1">
      <c r="A4" s="11" t="s">
        <v>28</v>
      </c>
      <c r="B4" s="11" t="s">
        <v>29</v>
      </c>
      <c r="C4" s="12">
        <v>35386.0</v>
      </c>
      <c r="D4" s="13">
        <v>1.55492805883813</v>
      </c>
      <c r="E4" s="14">
        <f t="shared" si="1"/>
        <v>55022.68429</v>
      </c>
      <c r="F4" s="15">
        <v>0.0</v>
      </c>
      <c r="G4" s="15">
        <v>35386.0</v>
      </c>
      <c r="H4" s="15">
        <v>0.0</v>
      </c>
      <c r="I4" s="17">
        <f t="shared" si="2"/>
        <v>0</v>
      </c>
      <c r="J4" s="18">
        <f t="shared" si="3"/>
        <v>0</v>
      </c>
      <c r="K4" s="19">
        <f>D4*G4</f>
        <v>55022.68429</v>
      </c>
      <c r="L4" s="20">
        <f t="shared" si="4"/>
        <v>1</v>
      </c>
      <c r="M4" s="21">
        <v>0.0</v>
      </c>
      <c r="N4" s="21">
        <v>0.0</v>
      </c>
      <c r="O4" s="21">
        <v>0.0</v>
      </c>
      <c r="P4" s="21">
        <v>0.0</v>
      </c>
      <c r="Q4" s="21">
        <v>0.0</v>
      </c>
      <c r="R4" s="21">
        <f t="shared" si="5"/>
        <v>0</v>
      </c>
      <c r="S4" s="23">
        <f t="shared" si="6"/>
        <v>35386</v>
      </c>
      <c r="T4" s="23">
        <f t="shared" si="7"/>
        <v>0</v>
      </c>
      <c r="U4" s="20">
        <f t="shared" si="8"/>
        <v>1</v>
      </c>
    </row>
    <row r="5" ht="14.25" customHeight="1">
      <c r="A5" s="11" t="s">
        <v>30</v>
      </c>
      <c r="B5" s="11" t="s">
        <v>31</v>
      </c>
      <c r="C5" s="12">
        <v>134229.0</v>
      </c>
      <c r="D5" s="13">
        <v>1.0683280588381256</v>
      </c>
      <c r="E5" s="14">
        <f t="shared" si="1"/>
        <v>143400.607</v>
      </c>
      <c r="F5" s="15">
        <v>0.0</v>
      </c>
      <c r="G5" s="15">
        <v>134227.0</v>
      </c>
      <c r="H5" s="15">
        <v>0.0</v>
      </c>
      <c r="I5" s="17">
        <f t="shared" si="2"/>
        <v>0</v>
      </c>
      <c r="J5" s="18">
        <f t="shared" si="3"/>
        <v>2</v>
      </c>
      <c r="K5" s="19">
        <f t="shared" ref="K5:K19" si="9">+G5*D5</f>
        <v>143398.4704</v>
      </c>
      <c r="L5" s="20">
        <f t="shared" si="4"/>
        <v>0.9999851001</v>
      </c>
      <c r="M5" s="21">
        <v>0.0</v>
      </c>
      <c r="N5" s="21">
        <v>0.0</v>
      </c>
      <c r="O5" s="21">
        <v>0.0</v>
      </c>
      <c r="P5" s="24">
        <v>156000.0</v>
      </c>
      <c r="Q5" s="21">
        <v>0.0</v>
      </c>
      <c r="R5" s="21">
        <f t="shared" si="5"/>
        <v>156000</v>
      </c>
      <c r="S5" s="23">
        <f t="shared" si="6"/>
        <v>290227</v>
      </c>
      <c r="T5" s="23">
        <f t="shared" si="7"/>
        <v>155998</v>
      </c>
      <c r="U5" s="20">
        <f t="shared" si="8"/>
        <v>2.162178069</v>
      </c>
    </row>
    <row r="6" ht="14.25" customHeight="1">
      <c r="A6" s="11" t="s">
        <v>32</v>
      </c>
      <c r="B6" s="11" t="s">
        <v>33</v>
      </c>
      <c r="C6" s="12">
        <v>504532.0</v>
      </c>
      <c r="D6" s="25">
        <v>2.1696780588381257</v>
      </c>
      <c r="E6" s="12">
        <f t="shared" si="1"/>
        <v>1094672.01</v>
      </c>
      <c r="F6" s="15">
        <v>0.0</v>
      </c>
      <c r="G6" s="15">
        <v>349323.0</v>
      </c>
      <c r="H6" s="15">
        <v>0.0</v>
      </c>
      <c r="I6" s="17">
        <f t="shared" si="2"/>
        <v>0</v>
      </c>
      <c r="J6" s="18">
        <f t="shared" si="3"/>
        <v>155209</v>
      </c>
      <c r="K6" s="19">
        <f t="shared" si="9"/>
        <v>757918.4485</v>
      </c>
      <c r="L6" s="20">
        <f t="shared" si="4"/>
        <v>0.6923703551</v>
      </c>
      <c r="M6" s="21">
        <v>0.0</v>
      </c>
      <c r="N6" s="21">
        <v>0.0</v>
      </c>
      <c r="O6" s="21">
        <v>234000.0</v>
      </c>
      <c r="P6" s="21">
        <v>0.0</v>
      </c>
      <c r="Q6" s="21">
        <v>0.0</v>
      </c>
      <c r="R6" s="21">
        <f t="shared" si="5"/>
        <v>234000</v>
      </c>
      <c r="S6" s="23">
        <f t="shared" si="6"/>
        <v>583323</v>
      </c>
      <c r="T6" s="23">
        <f t="shared" si="7"/>
        <v>78791</v>
      </c>
      <c r="U6" s="20">
        <f t="shared" si="8"/>
        <v>1.156166507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4.329529382367538</v>
      </c>
      <c r="E7" s="14">
        <f t="shared" si="1"/>
        <v>0</v>
      </c>
      <c r="F7" s="15">
        <v>0.0</v>
      </c>
      <c r="G7" s="15">
        <v>0.0</v>
      </c>
      <c r="H7" s="15">
        <v>0.0</v>
      </c>
      <c r="I7" s="17">
        <f t="shared" si="2"/>
        <v>0</v>
      </c>
      <c r="J7" s="18">
        <f t="shared" si="3"/>
        <v>0</v>
      </c>
      <c r="K7" s="19">
        <f t="shared" si="9"/>
        <v>0</v>
      </c>
      <c r="L7" s="20" t="str">
        <f t="shared" si="4"/>
        <v>#DIV/0!</v>
      </c>
      <c r="M7" s="21">
        <v>0.0</v>
      </c>
      <c r="N7" s="21">
        <v>0.0</v>
      </c>
      <c r="O7" s="21">
        <v>0.0</v>
      </c>
      <c r="P7" s="21">
        <v>0.0</v>
      </c>
      <c r="Q7" s="21">
        <v>0.0</v>
      </c>
      <c r="R7" s="21">
        <f t="shared" si="5"/>
        <v>0</v>
      </c>
      <c r="S7" s="23">
        <f t="shared" si="6"/>
        <v>0</v>
      </c>
      <c r="T7" s="23">
        <f t="shared" si="7"/>
        <v>0</v>
      </c>
      <c r="U7" s="20" t="str">
        <f t="shared" si="8"/>
        <v>#DIV/0!</v>
      </c>
    </row>
    <row r="8" ht="14.25" customHeight="1">
      <c r="A8" s="11" t="s">
        <v>36</v>
      </c>
      <c r="B8" s="11" t="s">
        <v>37</v>
      </c>
      <c r="C8" s="12">
        <v>454700.0</v>
      </c>
      <c r="D8" s="13">
        <v>1.1430280588381259</v>
      </c>
      <c r="E8" s="14">
        <f t="shared" si="1"/>
        <v>519734.8584</v>
      </c>
      <c r="F8" s="15">
        <v>0.0</v>
      </c>
      <c r="G8" s="16">
        <v>455578.0</v>
      </c>
      <c r="H8" s="16">
        <v>0.0</v>
      </c>
      <c r="I8" s="17">
        <f t="shared" si="2"/>
        <v>0</v>
      </c>
      <c r="J8" s="18">
        <f t="shared" si="3"/>
        <v>-878</v>
      </c>
      <c r="K8" s="19">
        <f t="shared" si="9"/>
        <v>520738.437</v>
      </c>
      <c r="L8" s="20">
        <f t="shared" si="4"/>
        <v>1.001930943</v>
      </c>
      <c r="M8" s="21">
        <v>0.0</v>
      </c>
      <c r="N8" s="21">
        <v>0.0</v>
      </c>
      <c r="O8" s="21">
        <v>0.0</v>
      </c>
      <c r="P8" s="21">
        <v>252000.0</v>
      </c>
      <c r="Q8" s="21">
        <v>0.0</v>
      </c>
      <c r="R8" s="21">
        <f t="shared" si="5"/>
        <v>252000</v>
      </c>
      <c r="S8" s="23">
        <f t="shared" si="6"/>
        <v>707578</v>
      </c>
      <c r="T8" s="23">
        <f t="shared" si="7"/>
        <v>252878</v>
      </c>
      <c r="U8" s="20">
        <f t="shared" si="8"/>
        <v>1.556142512</v>
      </c>
    </row>
    <row r="9" ht="14.25" customHeight="1">
      <c r="A9" s="11" t="s">
        <v>38</v>
      </c>
      <c r="B9" s="11" t="s">
        <v>39</v>
      </c>
      <c r="C9" s="12">
        <v>345470.0</v>
      </c>
      <c r="D9" s="13">
        <v>0.6342280588381257</v>
      </c>
      <c r="E9" s="14">
        <f t="shared" si="1"/>
        <v>219106.7675</v>
      </c>
      <c r="F9" s="15">
        <v>0.0</v>
      </c>
      <c r="G9" s="16">
        <v>83481.0</v>
      </c>
      <c r="H9" s="15">
        <v>175324.0</v>
      </c>
      <c r="I9" s="17">
        <f t="shared" si="2"/>
        <v>175324</v>
      </c>
      <c r="J9" s="18">
        <f t="shared" si="3"/>
        <v>261989</v>
      </c>
      <c r="K9" s="19">
        <f t="shared" si="9"/>
        <v>52945.99258</v>
      </c>
      <c r="L9" s="20">
        <f t="shared" si="4"/>
        <v>0.2416447159</v>
      </c>
      <c r="M9" s="21">
        <v>0.0</v>
      </c>
      <c r="N9" s="21">
        <v>0.0</v>
      </c>
      <c r="O9" s="21">
        <v>176000.0</v>
      </c>
      <c r="P9" s="22">
        <v>176000.0</v>
      </c>
      <c r="Q9" s="22">
        <v>176000.0</v>
      </c>
      <c r="R9" s="21">
        <f t="shared" si="5"/>
        <v>528000</v>
      </c>
      <c r="S9" s="23">
        <f t="shared" si="6"/>
        <v>786805</v>
      </c>
      <c r="T9" s="23">
        <f t="shared" si="7"/>
        <v>441335</v>
      </c>
      <c r="U9" s="20">
        <f t="shared" si="8"/>
        <v>2.277491533</v>
      </c>
    </row>
    <row r="10" ht="14.25" customHeight="1">
      <c r="A10" s="11" t="s">
        <v>40</v>
      </c>
      <c r="B10" s="11" t="s">
        <v>41</v>
      </c>
      <c r="C10" s="12">
        <v>0.0</v>
      </c>
      <c r="D10" s="25">
        <v>0.8935280588381259</v>
      </c>
      <c r="E10" s="12">
        <f t="shared" si="1"/>
        <v>0</v>
      </c>
      <c r="F10" s="16">
        <v>0.0</v>
      </c>
      <c r="G10" s="15">
        <v>0.0</v>
      </c>
      <c r="H10" s="16">
        <v>0.0</v>
      </c>
      <c r="I10" s="17">
        <f t="shared" si="2"/>
        <v>0</v>
      </c>
      <c r="J10" s="18">
        <f t="shared" si="3"/>
        <v>0</v>
      </c>
      <c r="K10" s="19">
        <f t="shared" si="9"/>
        <v>0</v>
      </c>
      <c r="L10" s="20" t="str">
        <f t="shared" si="4"/>
        <v>#DIV/0!</v>
      </c>
      <c r="M10" s="21">
        <v>0.0</v>
      </c>
      <c r="N10" s="21">
        <v>0.0</v>
      </c>
      <c r="O10" s="21">
        <v>0.0</v>
      </c>
      <c r="P10" s="21">
        <v>132000.0</v>
      </c>
      <c r="Q10" s="21">
        <v>0.0</v>
      </c>
      <c r="R10" s="21">
        <f t="shared" si="5"/>
        <v>132000</v>
      </c>
      <c r="S10" s="23">
        <f t="shared" si="6"/>
        <v>132000</v>
      </c>
      <c r="T10" s="23">
        <f t="shared" si="7"/>
        <v>132000</v>
      </c>
      <c r="U10" s="20" t="str">
        <f t="shared" si="8"/>
        <v>#DIV/0!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v>0.0</v>
      </c>
      <c r="I11" s="17">
        <f t="shared" si="2"/>
        <v>0</v>
      </c>
      <c r="J11" s="18">
        <f t="shared" si="3"/>
        <v>0</v>
      </c>
      <c r="K11" s="19">
        <f t="shared" si="9"/>
        <v>0</v>
      </c>
      <c r="L11" s="20" t="str">
        <f t="shared" si="4"/>
        <v>#DIV/0!</v>
      </c>
      <c r="M11" s="21">
        <v>0.0</v>
      </c>
      <c r="N11" s="21">
        <v>0.0</v>
      </c>
      <c r="O11" s="21">
        <v>0.0</v>
      </c>
      <c r="P11" s="21">
        <v>0.0</v>
      </c>
      <c r="Q11" s="21">
        <v>0.0</v>
      </c>
      <c r="R11" s="21">
        <f t="shared" si="5"/>
        <v>0</v>
      </c>
      <c r="S11" s="23">
        <f t="shared" si="6"/>
        <v>0</v>
      </c>
      <c r="T11" s="23">
        <f t="shared" si="7"/>
        <v>0</v>
      </c>
      <c r="U11" s="20" t="str">
        <f t="shared" si="8"/>
        <v>#DIV/0!</v>
      </c>
    </row>
    <row r="12" ht="14.25" customHeight="1">
      <c r="A12" s="11" t="s">
        <v>44</v>
      </c>
      <c r="B12" s="11" t="s">
        <v>45</v>
      </c>
      <c r="C12" s="12">
        <v>0.0</v>
      </c>
      <c r="D12" s="13">
        <v>4.680539147073421</v>
      </c>
      <c r="E12" s="14">
        <f t="shared" si="1"/>
        <v>0</v>
      </c>
      <c r="F12" s="15">
        <v>0.0</v>
      </c>
      <c r="G12" s="15">
        <v>0.0</v>
      </c>
      <c r="H12" s="15">
        <v>0.0</v>
      </c>
      <c r="I12" s="17">
        <f t="shared" si="2"/>
        <v>0</v>
      </c>
      <c r="J12" s="18">
        <f t="shared" si="3"/>
        <v>0</v>
      </c>
      <c r="K12" s="19">
        <f t="shared" si="9"/>
        <v>0</v>
      </c>
      <c r="L12" s="20" t="str">
        <f t="shared" si="4"/>
        <v>#DIV/0!</v>
      </c>
      <c r="M12" s="21">
        <v>0.0</v>
      </c>
      <c r="N12" s="21">
        <v>0.0</v>
      </c>
      <c r="O12" s="21">
        <v>0.0</v>
      </c>
      <c r="P12" s="21">
        <v>0.0</v>
      </c>
      <c r="Q12" s="21">
        <v>0.0</v>
      </c>
      <c r="R12" s="21">
        <f t="shared" si="5"/>
        <v>0</v>
      </c>
      <c r="S12" s="23">
        <f t="shared" si="6"/>
        <v>0</v>
      </c>
      <c r="T12" s="23">
        <f t="shared" si="7"/>
        <v>0</v>
      </c>
      <c r="U12" s="20" t="str">
        <f t="shared" si="8"/>
        <v>#DIV/0!</v>
      </c>
    </row>
    <row r="13" ht="14.25" customHeight="1">
      <c r="A13" s="26">
        <v>6.0000000032802E13</v>
      </c>
      <c r="B13" s="11" t="s">
        <v>46</v>
      </c>
      <c r="C13" s="12">
        <v>0.0</v>
      </c>
      <c r="D13" s="13">
        <v>9.26</v>
      </c>
      <c r="E13" s="14">
        <f t="shared" si="1"/>
        <v>0</v>
      </c>
      <c r="F13" s="15">
        <v>0.0</v>
      </c>
      <c r="G13" s="15">
        <v>0.0</v>
      </c>
      <c r="H13" s="15">
        <v>0.0</v>
      </c>
      <c r="I13" s="17">
        <f t="shared" si="2"/>
        <v>0</v>
      </c>
      <c r="J13" s="18">
        <f t="shared" si="3"/>
        <v>0</v>
      </c>
      <c r="K13" s="19">
        <f t="shared" si="9"/>
        <v>0</v>
      </c>
      <c r="L13" s="20" t="str">
        <f t="shared" si="4"/>
        <v>#DIV/0!</v>
      </c>
      <c r="M13" s="21">
        <v>0.0</v>
      </c>
      <c r="N13" s="21">
        <v>0.0</v>
      </c>
      <c r="O13" s="21">
        <v>0.0</v>
      </c>
      <c r="P13" s="21">
        <v>0.0</v>
      </c>
      <c r="Q13" s="21">
        <v>0.0</v>
      </c>
      <c r="R13" s="21">
        <f t="shared" si="5"/>
        <v>0</v>
      </c>
      <c r="S13" s="23">
        <f t="shared" si="6"/>
        <v>0</v>
      </c>
      <c r="T13" s="23">
        <f t="shared" si="7"/>
        <v>0</v>
      </c>
      <c r="U13" s="20" t="str">
        <f t="shared" si="8"/>
        <v>#DIV/0!</v>
      </c>
    </row>
    <row r="14" ht="14.25" customHeight="1">
      <c r="A14" s="11" t="s">
        <v>47</v>
      </c>
      <c r="B14" s="11" t="s">
        <v>48</v>
      </c>
      <c r="C14" s="12">
        <v>0.0</v>
      </c>
      <c r="D14" s="13">
        <v>8.938878205896948</v>
      </c>
      <c r="E14" s="14">
        <f t="shared" si="1"/>
        <v>0</v>
      </c>
      <c r="F14" s="15">
        <v>0.0</v>
      </c>
      <c r="G14" s="15">
        <v>0.0</v>
      </c>
      <c r="H14" s="15">
        <v>0.0</v>
      </c>
      <c r="I14" s="17">
        <f t="shared" si="2"/>
        <v>0</v>
      </c>
      <c r="J14" s="18">
        <f t="shared" si="3"/>
        <v>0</v>
      </c>
      <c r="K14" s="19">
        <f t="shared" si="9"/>
        <v>0</v>
      </c>
      <c r="L14" s="20" t="str">
        <f t="shared" si="4"/>
        <v>#DIV/0!</v>
      </c>
      <c r="M14" s="21">
        <v>0.0</v>
      </c>
      <c r="N14" s="21">
        <v>0.0</v>
      </c>
      <c r="O14" s="21">
        <v>0.0</v>
      </c>
      <c r="P14" s="21">
        <v>0.0</v>
      </c>
      <c r="Q14" s="21">
        <v>0.0</v>
      </c>
      <c r="R14" s="21">
        <f t="shared" si="5"/>
        <v>0</v>
      </c>
      <c r="S14" s="23">
        <f t="shared" si="6"/>
        <v>0</v>
      </c>
      <c r="T14" s="23">
        <f t="shared" si="7"/>
        <v>0</v>
      </c>
      <c r="U14" s="20" t="str">
        <f t="shared" si="8"/>
        <v>#DIV/0!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6.79568577055403</v>
      </c>
      <c r="E15" s="14">
        <f t="shared" si="1"/>
        <v>0</v>
      </c>
      <c r="F15" s="15">
        <v>0.0</v>
      </c>
      <c r="G15" s="29">
        <v>0.0</v>
      </c>
      <c r="H15" s="15">
        <v>0.0</v>
      </c>
      <c r="I15" s="17">
        <f t="shared" si="2"/>
        <v>0</v>
      </c>
      <c r="J15" s="18">
        <f t="shared" si="3"/>
        <v>0</v>
      </c>
      <c r="K15" s="19">
        <f t="shared" si="9"/>
        <v>0</v>
      </c>
      <c r="L15" s="20" t="str">
        <f t="shared" si="4"/>
        <v>#DIV/0!</v>
      </c>
      <c r="M15" s="21">
        <v>0.0</v>
      </c>
      <c r="N15" s="21">
        <v>0.0</v>
      </c>
      <c r="O15" s="21">
        <v>0.0</v>
      </c>
      <c r="P15" s="21">
        <v>0.0</v>
      </c>
      <c r="Q15" s="21">
        <v>0.0</v>
      </c>
      <c r="R15" s="21">
        <f t="shared" si="5"/>
        <v>0</v>
      </c>
      <c r="S15" s="23">
        <f t="shared" si="6"/>
        <v>0</v>
      </c>
      <c r="T15" s="23">
        <f t="shared" si="7"/>
        <v>0</v>
      </c>
      <c r="U15" s="20" t="str">
        <f t="shared" si="8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10.033574703112851</v>
      </c>
      <c r="E16" s="14">
        <f t="shared" si="1"/>
        <v>0</v>
      </c>
      <c r="F16" s="15">
        <v>0.0</v>
      </c>
      <c r="G16" s="29">
        <v>0.0</v>
      </c>
      <c r="H16" s="15">
        <v>0.0</v>
      </c>
      <c r="I16" s="17">
        <f t="shared" si="2"/>
        <v>0</v>
      </c>
      <c r="J16" s="18">
        <f t="shared" si="3"/>
        <v>0</v>
      </c>
      <c r="K16" s="19">
        <f t="shared" si="9"/>
        <v>0</v>
      </c>
      <c r="L16" s="20" t="str">
        <f t="shared" si="4"/>
        <v>#DIV/0!</v>
      </c>
      <c r="M16" s="21">
        <v>0.0</v>
      </c>
      <c r="N16" s="21">
        <v>0.0</v>
      </c>
      <c r="O16" s="21">
        <v>0.0</v>
      </c>
      <c r="P16" s="21">
        <v>0.0</v>
      </c>
      <c r="Q16" s="21">
        <v>0.0</v>
      </c>
      <c r="R16" s="21">
        <f t="shared" si="5"/>
        <v>0</v>
      </c>
      <c r="S16" s="23">
        <f t="shared" si="6"/>
        <v>0</v>
      </c>
      <c r="T16" s="23">
        <f t="shared" si="7"/>
        <v>0</v>
      </c>
      <c r="U16" s="20" t="str">
        <f t="shared" si="8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12.061373764720482</v>
      </c>
      <c r="E17" s="14">
        <f t="shared" si="1"/>
        <v>0</v>
      </c>
      <c r="F17" s="15">
        <v>0.0</v>
      </c>
      <c r="G17" s="29">
        <v>0.0</v>
      </c>
      <c r="H17" s="15">
        <v>0.0</v>
      </c>
      <c r="I17" s="17">
        <f t="shared" si="2"/>
        <v>0</v>
      </c>
      <c r="J17" s="18">
        <f t="shared" si="3"/>
        <v>0</v>
      </c>
      <c r="K17" s="19">
        <f t="shared" si="9"/>
        <v>0</v>
      </c>
      <c r="L17" s="20" t="str">
        <f t="shared" si="4"/>
        <v>#DIV/0!</v>
      </c>
      <c r="M17" s="21">
        <v>0.0</v>
      </c>
      <c r="N17" s="21">
        <v>0.0</v>
      </c>
      <c r="O17" s="21">
        <v>0.0</v>
      </c>
      <c r="P17" s="21">
        <v>0.0</v>
      </c>
      <c r="Q17" s="21">
        <v>0.0</v>
      </c>
      <c r="R17" s="21">
        <f t="shared" si="5"/>
        <v>0</v>
      </c>
      <c r="S17" s="23">
        <f t="shared" si="6"/>
        <v>0</v>
      </c>
      <c r="T17" s="23">
        <f t="shared" si="7"/>
        <v>0</v>
      </c>
      <c r="U17" s="20" t="str">
        <f t="shared" si="8"/>
        <v>#DIV/0!</v>
      </c>
    </row>
    <row r="18" ht="14.25" customHeight="1">
      <c r="A18" s="11" t="s">
        <v>55</v>
      </c>
      <c r="B18" s="11" t="s">
        <v>56</v>
      </c>
      <c r="C18" s="12">
        <v>400000.0</v>
      </c>
      <c r="D18" s="25">
        <v>1.302934352955773</v>
      </c>
      <c r="E18" s="12">
        <f t="shared" si="1"/>
        <v>521173.7412</v>
      </c>
      <c r="F18" s="15">
        <v>492543.0</v>
      </c>
      <c r="G18" s="15">
        <v>400000.0</v>
      </c>
      <c r="H18" s="15">
        <v>0.0</v>
      </c>
      <c r="I18" s="17">
        <f t="shared" si="2"/>
        <v>492543</v>
      </c>
      <c r="J18" s="18">
        <f t="shared" si="3"/>
        <v>0</v>
      </c>
      <c r="K18" s="19">
        <f t="shared" si="9"/>
        <v>521173.7412</v>
      </c>
      <c r="L18" s="20">
        <f t="shared" si="4"/>
        <v>1</v>
      </c>
      <c r="M18" s="21">
        <v>0.0</v>
      </c>
      <c r="N18" s="21">
        <v>0.0</v>
      </c>
      <c r="O18" s="21">
        <v>0.0</v>
      </c>
      <c r="P18" s="21">
        <v>0.0</v>
      </c>
      <c r="Q18" s="21">
        <v>0.0</v>
      </c>
      <c r="R18" s="21">
        <f t="shared" si="5"/>
        <v>0</v>
      </c>
      <c r="S18" s="23">
        <f t="shared" si="6"/>
        <v>892543</v>
      </c>
      <c r="T18" s="23">
        <f t="shared" si="7"/>
        <v>492543</v>
      </c>
      <c r="U18" s="20">
        <f t="shared" si="8"/>
        <v>2.2313575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v>0.0</v>
      </c>
      <c r="I19" s="17">
        <f t="shared" si="2"/>
        <v>0</v>
      </c>
      <c r="J19" s="18">
        <f t="shared" si="3"/>
        <v>0</v>
      </c>
      <c r="K19" s="19">
        <f t="shared" si="9"/>
        <v>0</v>
      </c>
      <c r="L19" s="20" t="str">
        <f t="shared" si="4"/>
        <v>#DIV/0!</v>
      </c>
      <c r="M19" s="21">
        <v>0.0</v>
      </c>
      <c r="N19" s="21">
        <v>0.0</v>
      </c>
      <c r="O19" s="21">
        <v>0.0</v>
      </c>
      <c r="P19" s="21">
        <v>0.0</v>
      </c>
      <c r="Q19" s="21">
        <v>0.0</v>
      </c>
      <c r="R19" s="21">
        <f t="shared" si="5"/>
        <v>0</v>
      </c>
      <c r="S19" s="23">
        <f t="shared" si="6"/>
        <v>0</v>
      </c>
      <c r="T19" s="23">
        <f t="shared" si="7"/>
        <v>0</v>
      </c>
      <c r="U19" s="20" t="str">
        <f t="shared" si="8"/>
        <v>#DIV/0!</v>
      </c>
    </row>
    <row r="20" ht="14.25" customHeight="1">
      <c r="A20" s="30" t="s">
        <v>59</v>
      </c>
      <c r="B20" s="30"/>
      <c r="C20" s="31">
        <f>SUM(C3:C19)</f>
        <v>2271088</v>
      </c>
      <c r="D20" s="32"/>
      <c r="E20" s="33">
        <f t="shared" ref="E20:K20" si="10">SUM(E3:E19)</f>
        <v>3700722.403</v>
      </c>
      <c r="F20" s="34">
        <f t="shared" si="10"/>
        <v>492543</v>
      </c>
      <c r="G20" s="34">
        <f t="shared" si="10"/>
        <v>1688359</v>
      </c>
      <c r="H20" s="34">
        <f t="shared" si="10"/>
        <v>175324</v>
      </c>
      <c r="I20" s="35">
        <f t="shared" si="10"/>
        <v>667867</v>
      </c>
      <c r="J20" s="36">
        <f t="shared" si="10"/>
        <v>582729</v>
      </c>
      <c r="K20" s="36">
        <f t="shared" si="10"/>
        <v>2717497.553</v>
      </c>
      <c r="L20" s="20">
        <f t="shared" si="4"/>
        <v>0.7343154273</v>
      </c>
      <c r="M20" s="21">
        <v>0.0</v>
      </c>
      <c r="N20" s="21">
        <v>0.0</v>
      </c>
      <c r="O20" s="21">
        <v>0.0</v>
      </c>
      <c r="P20" s="21">
        <v>0.0</v>
      </c>
      <c r="Q20" s="21">
        <v>0.0</v>
      </c>
      <c r="R20" s="21">
        <f t="shared" si="5"/>
        <v>0</v>
      </c>
      <c r="S20" s="23">
        <f t="shared" si="6"/>
        <v>2356226</v>
      </c>
      <c r="T20" s="37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L3:L20 U3:U19">
    <cfRule type="cellIs" dxfId="0" priority="1" operator="between">
      <formula>0.8</formula>
      <formula>1</formula>
    </cfRule>
  </conditionalFormatting>
  <conditionalFormatting sqref="L3:L20 U3:U19">
    <cfRule type="cellIs" dxfId="1" priority="2" operator="lessThan">
      <formula>0.8</formula>
    </cfRule>
  </conditionalFormatting>
  <conditionalFormatting sqref="L3:L20 U3:U19">
    <cfRule type="cellIs" dxfId="2" priority="3" operator="greaterThan">
      <formula>1</formula>
    </cfRule>
  </conditionalFormatting>
  <conditionalFormatting sqref="L13">
    <cfRule type="cellIs" dxfId="0" priority="4" operator="between">
      <formula>0.8</formula>
      <formula>1</formula>
    </cfRule>
  </conditionalFormatting>
  <conditionalFormatting sqref="L13">
    <cfRule type="cellIs" dxfId="1" priority="5" operator="lessThan">
      <formula>0.8</formula>
    </cfRule>
  </conditionalFormatting>
  <conditionalFormatting sqref="L13">
    <cfRule type="cellIs" dxfId="2" priority="6" operator="greaterThan">
      <formula>1</formula>
    </cfRule>
  </conditionalFormatting>
  <conditionalFormatting sqref="U13">
    <cfRule type="cellIs" dxfId="0" priority="7" operator="between">
      <formula>0.8</formula>
      <formula>1</formula>
    </cfRule>
  </conditionalFormatting>
  <conditionalFormatting sqref="U13">
    <cfRule type="cellIs" dxfId="1" priority="8" operator="lessThan">
      <formula>0.8</formula>
    </cfRule>
  </conditionalFormatting>
  <conditionalFormatting sqref="U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3" width="10.71"/>
    <col customWidth="1" min="4" max="4" width="11.57" outlineLevel="1"/>
    <col customWidth="1" min="5" max="26" width="10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7" width="15.71"/>
    <col customWidth="1" min="8" max="8" width="17.43"/>
    <col customWidth="1" min="9" max="9" width="18.43"/>
    <col customWidth="1" min="10" max="11" width="16.71"/>
    <col customWidth="1" min="12" max="12" width="18.0"/>
    <col customWidth="1" min="13" max="17" width="12.43"/>
    <col customWidth="1" min="18" max="18" width="14.71"/>
    <col customWidth="1" min="19" max="19" width="11.43"/>
    <col customWidth="1" min="20" max="20" width="12.43"/>
    <col customWidth="1" min="21" max="26" width="10.71"/>
  </cols>
  <sheetData>
    <row r="1" ht="14.25" customHeight="1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ht="14.25" customHeight="1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65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ht="14.25" customHeight="1">
      <c r="A3" s="11" t="s">
        <v>26</v>
      </c>
      <c r="B3" s="11" t="s">
        <v>27</v>
      </c>
      <c r="C3" s="12">
        <v>396771.0</v>
      </c>
      <c r="D3" s="13">
        <v>2.892378058838126</v>
      </c>
      <c r="E3" s="14">
        <f t="shared" ref="E3:E19" si="1">C3*D3</f>
        <v>1147611.735</v>
      </c>
      <c r="F3" s="15">
        <v>0.0</v>
      </c>
      <c r="G3" s="16">
        <v>230364.0</v>
      </c>
      <c r="H3" s="15">
        <v>0.0</v>
      </c>
      <c r="I3" s="17">
        <f t="shared" ref="I3:I19" si="2">F3+H3</f>
        <v>0</v>
      </c>
      <c r="J3" s="18">
        <f t="shared" ref="J3:J19" si="3">C3-G3</f>
        <v>166407</v>
      </c>
      <c r="K3" s="19">
        <f>+G3*D3</f>
        <v>666299.7791</v>
      </c>
      <c r="L3" s="20">
        <f t="shared" ref="L3:L20" si="4">K3/E3</f>
        <v>0.5805968682</v>
      </c>
      <c r="M3" s="21">
        <v>0.0</v>
      </c>
      <c r="N3" s="21">
        <v>0.0</v>
      </c>
      <c r="O3" s="21">
        <v>111000.0</v>
      </c>
      <c r="P3" s="21">
        <v>129000.0</v>
      </c>
      <c r="Q3" s="22">
        <v>74000.0</v>
      </c>
      <c r="R3" s="21">
        <f t="shared" ref="R3:R20" si="5">M3+N3+O3+P3+Q3</f>
        <v>314000</v>
      </c>
      <c r="S3" s="23">
        <f t="shared" ref="S3:S20" si="6">G3+I3+R3</f>
        <v>544364</v>
      </c>
      <c r="T3" s="23">
        <f t="shared" ref="T3:T19" si="7">S3-C3</f>
        <v>147593</v>
      </c>
      <c r="U3" s="20">
        <f t="shared" ref="U3:U19" si="8">S3/C3</f>
        <v>1.371985352</v>
      </c>
    </row>
    <row r="4" ht="14.25" customHeight="1">
      <c r="A4" s="11" t="s">
        <v>28</v>
      </c>
      <c r="B4" s="11" t="s">
        <v>29</v>
      </c>
      <c r="C4" s="12">
        <v>35386.0</v>
      </c>
      <c r="D4" s="13">
        <v>1.55492805883813</v>
      </c>
      <c r="E4" s="14">
        <f t="shared" si="1"/>
        <v>55022.68429</v>
      </c>
      <c r="F4" s="15">
        <v>0.0</v>
      </c>
      <c r="G4" s="15">
        <v>35386.0</v>
      </c>
      <c r="H4" s="15">
        <v>0.0</v>
      </c>
      <c r="I4" s="17">
        <f t="shared" si="2"/>
        <v>0</v>
      </c>
      <c r="J4" s="18">
        <f t="shared" si="3"/>
        <v>0</v>
      </c>
      <c r="K4" s="19">
        <f>D4*G4</f>
        <v>55022.68429</v>
      </c>
      <c r="L4" s="20">
        <f t="shared" si="4"/>
        <v>1</v>
      </c>
      <c r="M4" s="21">
        <v>0.0</v>
      </c>
      <c r="N4" s="21">
        <v>0.0</v>
      </c>
      <c r="O4" s="21">
        <v>0.0</v>
      </c>
      <c r="P4" s="21">
        <v>0.0</v>
      </c>
      <c r="Q4" s="21">
        <v>0.0</v>
      </c>
      <c r="R4" s="21">
        <f t="shared" si="5"/>
        <v>0</v>
      </c>
      <c r="S4" s="23">
        <f t="shared" si="6"/>
        <v>35386</v>
      </c>
      <c r="T4" s="23">
        <f t="shared" si="7"/>
        <v>0</v>
      </c>
      <c r="U4" s="20">
        <f t="shared" si="8"/>
        <v>1</v>
      </c>
    </row>
    <row r="5" ht="14.25" customHeight="1">
      <c r="A5" s="11" t="s">
        <v>30</v>
      </c>
      <c r="B5" s="11" t="s">
        <v>31</v>
      </c>
      <c r="C5" s="12">
        <v>134229.0</v>
      </c>
      <c r="D5" s="13">
        <v>1.0683280588381256</v>
      </c>
      <c r="E5" s="14">
        <f t="shared" si="1"/>
        <v>143400.607</v>
      </c>
      <c r="F5" s="15">
        <v>0.0</v>
      </c>
      <c r="G5" s="15">
        <v>134227.0</v>
      </c>
      <c r="H5" s="15">
        <v>0.0</v>
      </c>
      <c r="I5" s="17">
        <f t="shared" si="2"/>
        <v>0</v>
      </c>
      <c r="J5" s="18">
        <f t="shared" si="3"/>
        <v>2</v>
      </c>
      <c r="K5" s="19">
        <f t="shared" ref="K5:K19" si="9">+G5*D5</f>
        <v>143398.4704</v>
      </c>
      <c r="L5" s="20">
        <f t="shared" si="4"/>
        <v>0.9999851001</v>
      </c>
      <c r="M5" s="21">
        <v>0.0</v>
      </c>
      <c r="N5" s="21">
        <v>0.0</v>
      </c>
      <c r="O5" s="21">
        <v>0.0</v>
      </c>
      <c r="P5" s="24">
        <v>156000.0</v>
      </c>
      <c r="Q5" s="21">
        <v>0.0</v>
      </c>
      <c r="R5" s="21">
        <f t="shared" si="5"/>
        <v>156000</v>
      </c>
      <c r="S5" s="23">
        <f t="shared" si="6"/>
        <v>290227</v>
      </c>
      <c r="T5" s="23">
        <f t="shared" si="7"/>
        <v>155998</v>
      </c>
      <c r="U5" s="20">
        <f t="shared" si="8"/>
        <v>2.162178069</v>
      </c>
    </row>
    <row r="6" ht="14.25" customHeight="1">
      <c r="A6" s="11" t="s">
        <v>32</v>
      </c>
      <c r="B6" s="11" t="s">
        <v>33</v>
      </c>
      <c r="C6" s="12">
        <v>504532.0</v>
      </c>
      <c r="D6" s="25">
        <v>2.1696780588381257</v>
      </c>
      <c r="E6" s="12">
        <f t="shared" si="1"/>
        <v>1094672.01</v>
      </c>
      <c r="F6" s="15">
        <v>0.0</v>
      </c>
      <c r="G6" s="15">
        <v>349323.0</v>
      </c>
      <c r="H6" s="15">
        <v>0.0</v>
      </c>
      <c r="I6" s="17">
        <f t="shared" si="2"/>
        <v>0</v>
      </c>
      <c r="J6" s="18">
        <f t="shared" si="3"/>
        <v>155209</v>
      </c>
      <c r="K6" s="19">
        <f t="shared" si="9"/>
        <v>757918.4485</v>
      </c>
      <c r="L6" s="20">
        <f t="shared" si="4"/>
        <v>0.6923703551</v>
      </c>
      <c r="M6" s="21">
        <v>0.0</v>
      </c>
      <c r="N6" s="21">
        <v>0.0</v>
      </c>
      <c r="O6" s="21">
        <v>234000.0</v>
      </c>
      <c r="P6" s="21">
        <v>0.0</v>
      </c>
      <c r="Q6" s="21">
        <v>0.0</v>
      </c>
      <c r="R6" s="21">
        <f t="shared" si="5"/>
        <v>234000</v>
      </c>
      <c r="S6" s="23">
        <f t="shared" si="6"/>
        <v>583323</v>
      </c>
      <c r="T6" s="23">
        <f t="shared" si="7"/>
        <v>78791</v>
      </c>
      <c r="U6" s="20">
        <f t="shared" si="8"/>
        <v>1.156166507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4.329529382367538</v>
      </c>
      <c r="E7" s="14">
        <f t="shared" si="1"/>
        <v>0</v>
      </c>
      <c r="F7" s="15">
        <v>0.0</v>
      </c>
      <c r="G7" s="15">
        <v>0.0</v>
      </c>
      <c r="H7" s="15">
        <v>0.0</v>
      </c>
      <c r="I7" s="17">
        <f t="shared" si="2"/>
        <v>0</v>
      </c>
      <c r="J7" s="18">
        <f t="shared" si="3"/>
        <v>0</v>
      </c>
      <c r="K7" s="19">
        <f t="shared" si="9"/>
        <v>0</v>
      </c>
      <c r="L7" s="20" t="str">
        <f t="shared" si="4"/>
        <v>#DIV/0!</v>
      </c>
      <c r="M7" s="21">
        <v>0.0</v>
      </c>
      <c r="N7" s="21">
        <v>0.0</v>
      </c>
      <c r="O7" s="21">
        <v>0.0</v>
      </c>
      <c r="P7" s="21">
        <v>0.0</v>
      </c>
      <c r="Q7" s="21">
        <v>0.0</v>
      </c>
      <c r="R7" s="21">
        <f t="shared" si="5"/>
        <v>0</v>
      </c>
      <c r="S7" s="23">
        <f t="shared" si="6"/>
        <v>0</v>
      </c>
      <c r="T7" s="23">
        <f t="shared" si="7"/>
        <v>0</v>
      </c>
      <c r="U7" s="20" t="str">
        <f t="shared" si="8"/>
        <v>#DIV/0!</v>
      </c>
    </row>
    <row r="8" ht="14.25" customHeight="1">
      <c r="A8" s="11" t="s">
        <v>36</v>
      </c>
      <c r="B8" s="11" t="s">
        <v>37</v>
      </c>
      <c r="C8" s="12">
        <v>454700.0</v>
      </c>
      <c r="D8" s="13">
        <v>1.1430280588381259</v>
      </c>
      <c r="E8" s="14">
        <f t="shared" si="1"/>
        <v>519734.8584</v>
      </c>
      <c r="F8" s="15">
        <v>0.0</v>
      </c>
      <c r="G8" s="16">
        <v>455578.0</v>
      </c>
      <c r="H8" s="16">
        <v>0.0</v>
      </c>
      <c r="I8" s="17">
        <f t="shared" si="2"/>
        <v>0</v>
      </c>
      <c r="J8" s="18">
        <f t="shared" si="3"/>
        <v>-878</v>
      </c>
      <c r="K8" s="19">
        <f t="shared" si="9"/>
        <v>520738.437</v>
      </c>
      <c r="L8" s="20">
        <f t="shared" si="4"/>
        <v>1.001930943</v>
      </c>
      <c r="M8" s="21">
        <v>0.0</v>
      </c>
      <c r="N8" s="21">
        <v>0.0</v>
      </c>
      <c r="O8" s="21">
        <v>0.0</v>
      </c>
      <c r="P8" s="21">
        <v>252000.0</v>
      </c>
      <c r="Q8" s="21">
        <v>0.0</v>
      </c>
      <c r="R8" s="21">
        <f t="shared" si="5"/>
        <v>252000</v>
      </c>
      <c r="S8" s="23">
        <f t="shared" si="6"/>
        <v>707578</v>
      </c>
      <c r="T8" s="23">
        <f t="shared" si="7"/>
        <v>252878</v>
      </c>
      <c r="U8" s="20">
        <f t="shared" si="8"/>
        <v>1.556142512</v>
      </c>
    </row>
    <row r="9" ht="14.25" customHeight="1">
      <c r="A9" s="11" t="s">
        <v>38</v>
      </c>
      <c r="B9" s="11" t="s">
        <v>39</v>
      </c>
      <c r="C9" s="12">
        <v>345470.0</v>
      </c>
      <c r="D9" s="13">
        <v>0.6342280588381257</v>
      </c>
      <c r="E9" s="14">
        <f t="shared" si="1"/>
        <v>219106.7675</v>
      </c>
      <c r="F9" s="15">
        <v>0.0</v>
      </c>
      <c r="G9" s="16">
        <v>258805.0</v>
      </c>
      <c r="H9" s="15">
        <v>0.0</v>
      </c>
      <c r="I9" s="17">
        <f t="shared" si="2"/>
        <v>0</v>
      </c>
      <c r="J9" s="18">
        <f t="shared" si="3"/>
        <v>86665</v>
      </c>
      <c r="K9" s="19">
        <f t="shared" si="9"/>
        <v>164141.3928</v>
      </c>
      <c r="L9" s="20">
        <f t="shared" si="4"/>
        <v>0.7491388543</v>
      </c>
      <c r="M9" s="21">
        <v>0.0</v>
      </c>
      <c r="N9" s="21">
        <v>0.0</v>
      </c>
      <c r="O9" s="21">
        <v>176000.0</v>
      </c>
      <c r="P9" s="22">
        <v>176000.0</v>
      </c>
      <c r="Q9" s="22">
        <v>176000.0</v>
      </c>
      <c r="R9" s="21">
        <f t="shared" si="5"/>
        <v>528000</v>
      </c>
      <c r="S9" s="23">
        <f t="shared" si="6"/>
        <v>786805</v>
      </c>
      <c r="T9" s="23">
        <f t="shared" si="7"/>
        <v>441335</v>
      </c>
      <c r="U9" s="20">
        <f t="shared" si="8"/>
        <v>2.277491533</v>
      </c>
    </row>
    <row r="10" ht="14.25" customHeight="1">
      <c r="A10" s="11" t="s">
        <v>40</v>
      </c>
      <c r="B10" s="11" t="s">
        <v>41</v>
      </c>
      <c r="C10" s="12">
        <v>0.0</v>
      </c>
      <c r="D10" s="25">
        <v>0.8935280588381259</v>
      </c>
      <c r="E10" s="12">
        <f t="shared" si="1"/>
        <v>0</v>
      </c>
      <c r="F10" s="16">
        <v>0.0</v>
      </c>
      <c r="G10" s="15">
        <v>0.0</v>
      </c>
      <c r="H10" s="16">
        <v>0.0</v>
      </c>
      <c r="I10" s="17">
        <f t="shared" si="2"/>
        <v>0</v>
      </c>
      <c r="J10" s="18">
        <f t="shared" si="3"/>
        <v>0</v>
      </c>
      <c r="K10" s="19">
        <f t="shared" si="9"/>
        <v>0</v>
      </c>
      <c r="L10" s="20" t="str">
        <f t="shared" si="4"/>
        <v>#DIV/0!</v>
      </c>
      <c r="M10" s="21">
        <v>0.0</v>
      </c>
      <c r="N10" s="21">
        <v>0.0</v>
      </c>
      <c r="O10" s="21">
        <v>0.0</v>
      </c>
      <c r="P10" s="21">
        <v>132000.0</v>
      </c>
      <c r="Q10" s="21">
        <v>0.0</v>
      </c>
      <c r="R10" s="21">
        <f t="shared" si="5"/>
        <v>132000</v>
      </c>
      <c r="S10" s="23">
        <f t="shared" si="6"/>
        <v>132000</v>
      </c>
      <c r="T10" s="23">
        <f t="shared" si="7"/>
        <v>132000</v>
      </c>
      <c r="U10" s="20" t="str">
        <f t="shared" si="8"/>
        <v>#DIV/0!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v>0.0</v>
      </c>
      <c r="I11" s="17">
        <f t="shared" si="2"/>
        <v>0</v>
      </c>
      <c r="J11" s="18">
        <f t="shared" si="3"/>
        <v>0</v>
      </c>
      <c r="K11" s="19">
        <f t="shared" si="9"/>
        <v>0</v>
      </c>
      <c r="L11" s="20" t="str">
        <f t="shared" si="4"/>
        <v>#DIV/0!</v>
      </c>
      <c r="M11" s="21">
        <v>0.0</v>
      </c>
      <c r="N11" s="21">
        <v>0.0</v>
      </c>
      <c r="O11" s="21">
        <v>0.0</v>
      </c>
      <c r="P11" s="21">
        <v>0.0</v>
      </c>
      <c r="Q11" s="21">
        <v>0.0</v>
      </c>
      <c r="R11" s="21">
        <f t="shared" si="5"/>
        <v>0</v>
      </c>
      <c r="S11" s="23">
        <f t="shared" si="6"/>
        <v>0</v>
      </c>
      <c r="T11" s="23">
        <f t="shared" si="7"/>
        <v>0</v>
      </c>
      <c r="U11" s="20" t="str">
        <f t="shared" si="8"/>
        <v>#DIV/0!</v>
      </c>
    </row>
    <row r="12" ht="14.25" customHeight="1">
      <c r="A12" s="11" t="s">
        <v>44</v>
      </c>
      <c r="B12" s="11" t="s">
        <v>45</v>
      </c>
      <c r="C12" s="12">
        <v>0.0</v>
      </c>
      <c r="D12" s="13">
        <v>4.680539147073421</v>
      </c>
      <c r="E12" s="14">
        <f t="shared" si="1"/>
        <v>0</v>
      </c>
      <c r="F12" s="15">
        <v>0.0</v>
      </c>
      <c r="G12" s="15">
        <v>0.0</v>
      </c>
      <c r="H12" s="15">
        <v>0.0</v>
      </c>
      <c r="I12" s="17">
        <f t="shared" si="2"/>
        <v>0</v>
      </c>
      <c r="J12" s="18">
        <f t="shared" si="3"/>
        <v>0</v>
      </c>
      <c r="K12" s="19">
        <f t="shared" si="9"/>
        <v>0</v>
      </c>
      <c r="L12" s="20" t="str">
        <f t="shared" si="4"/>
        <v>#DIV/0!</v>
      </c>
      <c r="M12" s="21">
        <v>0.0</v>
      </c>
      <c r="N12" s="21">
        <v>0.0</v>
      </c>
      <c r="O12" s="21">
        <v>0.0</v>
      </c>
      <c r="P12" s="21">
        <v>0.0</v>
      </c>
      <c r="Q12" s="21">
        <v>0.0</v>
      </c>
      <c r="R12" s="21">
        <f t="shared" si="5"/>
        <v>0</v>
      </c>
      <c r="S12" s="23">
        <f t="shared" si="6"/>
        <v>0</v>
      </c>
      <c r="T12" s="23">
        <f t="shared" si="7"/>
        <v>0</v>
      </c>
      <c r="U12" s="20" t="str">
        <f t="shared" si="8"/>
        <v>#DIV/0!</v>
      </c>
    </row>
    <row r="13" ht="14.25" customHeight="1">
      <c r="A13" s="26">
        <v>6.0000000032802E13</v>
      </c>
      <c r="B13" s="11" t="s">
        <v>46</v>
      </c>
      <c r="C13" s="12">
        <v>0.0</v>
      </c>
      <c r="D13" s="13">
        <v>9.26</v>
      </c>
      <c r="E13" s="14">
        <f t="shared" si="1"/>
        <v>0</v>
      </c>
      <c r="F13" s="15">
        <v>0.0</v>
      </c>
      <c r="G13" s="15">
        <v>0.0</v>
      </c>
      <c r="H13" s="15">
        <v>0.0</v>
      </c>
      <c r="I13" s="17">
        <f t="shared" si="2"/>
        <v>0</v>
      </c>
      <c r="J13" s="18">
        <f t="shared" si="3"/>
        <v>0</v>
      </c>
      <c r="K13" s="19">
        <f t="shared" si="9"/>
        <v>0</v>
      </c>
      <c r="L13" s="20" t="str">
        <f t="shared" si="4"/>
        <v>#DIV/0!</v>
      </c>
      <c r="M13" s="21">
        <v>0.0</v>
      </c>
      <c r="N13" s="21">
        <v>0.0</v>
      </c>
      <c r="O13" s="21">
        <v>0.0</v>
      </c>
      <c r="P13" s="21">
        <v>0.0</v>
      </c>
      <c r="Q13" s="21">
        <v>0.0</v>
      </c>
      <c r="R13" s="21">
        <f t="shared" si="5"/>
        <v>0</v>
      </c>
      <c r="S13" s="23">
        <f t="shared" si="6"/>
        <v>0</v>
      </c>
      <c r="T13" s="23">
        <f t="shared" si="7"/>
        <v>0</v>
      </c>
      <c r="U13" s="20" t="str">
        <f t="shared" si="8"/>
        <v>#DIV/0!</v>
      </c>
    </row>
    <row r="14" ht="14.25" customHeight="1">
      <c r="A14" s="11" t="s">
        <v>47</v>
      </c>
      <c r="B14" s="11" t="s">
        <v>48</v>
      </c>
      <c r="C14" s="12">
        <v>0.0</v>
      </c>
      <c r="D14" s="13">
        <v>8.938878205896948</v>
      </c>
      <c r="E14" s="14">
        <f t="shared" si="1"/>
        <v>0</v>
      </c>
      <c r="F14" s="15">
        <v>0.0</v>
      </c>
      <c r="G14" s="15">
        <v>0.0</v>
      </c>
      <c r="H14" s="15">
        <v>0.0</v>
      </c>
      <c r="I14" s="17">
        <f t="shared" si="2"/>
        <v>0</v>
      </c>
      <c r="J14" s="18">
        <f t="shared" si="3"/>
        <v>0</v>
      </c>
      <c r="K14" s="19">
        <f t="shared" si="9"/>
        <v>0</v>
      </c>
      <c r="L14" s="20" t="str">
        <f t="shared" si="4"/>
        <v>#DIV/0!</v>
      </c>
      <c r="M14" s="21">
        <v>0.0</v>
      </c>
      <c r="N14" s="21">
        <v>0.0</v>
      </c>
      <c r="O14" s="21">
        <v>0.0</v>
      </c>
      <c r="P14" s="21">
        <v>0.0</v>
      </c>
      <c r="Q14" s="21">
        <v>0.0</v>
      </c>
      <c r="R14" s="21">
        <f t="shared" si="5"/>
        <v>0</v>
      </c>
      <c r="S14" s="23">
        <f t="shared" si="6"/>
        <v>0</v>
      </c>
      <c r="T14" s="23">
        <f t="shared" si="7"/>
        <v>0</v>
      </c>
      <c r="U14" s="20" t="str">
        <f t="shared" si="8"/>
        <v>#DIV/0!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6.79568577055403</v>
      </c>
      <c r="E15" s="14">
        <f t="shared" si="1"/>
        <v>0</v>
      </c>
      <c r="F15" s="15">
        <v>0.0</v>
      </c>
      <c r="G15" s="29">
        <v>0.0</v>
      </c>
      <c r="H15" s="15">
        <v>0.0</v>
      </c>
      <c r="I15" s="17">
        <f t="shared" si="2"/>
        <v>0</v>
      </c>
      <c r="J15" s="18">
        <f t="shared" si="3"/>
        <v>0</v>
      </c>
      <c r="K15" s="19">
        <f t="shared" si="9"/>
        <v>0</v>
      </c>
      <c r="L15" s="20" t="str">
        <f t="shared" si="4"/>
        <v>#DIV/0!</v>
      </c>
      <c r="M15" s="21">
        <v>0.0</v>
      </c>
      <c r="N15" s="21">
        <v>0.0</v>
      </c>
      <c r="O15" s="21">
        <v>0.0</v>
      </c>
      <c r="P15" s="21">
        <v>0.0</v>
      </c>
      <c r="Q15" s="21">
        <v>0.0</v>
      </c>
      <c r="R15" s="21">
        <f t="shared" si="5"/>
        <v>0</v>
      </c>
      <c r="S15" s="23">
        <f t="shared" si="6"/>
        <v>0</v>
      </c>
      <c r="T15" s="23">
        <f t="shared" si="7"/>
        <v>0</v>
      </c>
      <c r="U15" s="20" t="str">
        <f t="shared" si="8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10.033574703112851</v>
      </c>
      <c r="E16" s="14">
        <f t="shared" si="1"/>
        <v>0</v>
      </c>
      <c r="F16" s="15">
        <v>0.0</v>
      </c>
      <c r="G16" s="29">
        <v>0.0</v>
      </c>
      <c r="H16" s="15">
        <v>0.0</v>
      </c>
      <c r="I16" s="17">
        <f t="shared" si="2"/>
        <v>0</v>
      </c>
      <c r="J16" s="18">
        <f t="shared" si="3"/>
        <v>0</v>
      </c>
      <c r="K16" s="19">
        <f t="shared" si="9"/>
        <v>0</v>
      </c>
      <c r="L16" s="20" t="str">
        <f t="shared" si="4"/>
        <v>#DIV/0!</v>
      </c>
      <c r="M16" s="21">
        <v>0.0</v>
      </c>
      <c r="N16" s="21">
        <v>0.0</v>
      </c>
      <c r="O16" s="21">
        <v>0.0</v>
      </c>
      <c r="P16" s="21">
        <v>0.0</v>
      </c>
      <c r="Q16" s="21">
        <v>0.0</v>
      </c>
      <c r="R16" s="21">
        <f t="shared" si="5"/>
        <v>0</v>
      </c>
      <c r="S16" s="23">
        <f t="shared" si="6"/>
        <v>0</v>
      </c>
      <c r="T16" s="23">
        <f t="shared" si="7"/>
        <v>0</v>
      </c>
      <c r="U16" s="20" t="str">
        <f t="shared" si="8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12.061373764720482</v>
      </c>
      <c r="E17" s="14">
        <f t="shared" si="1"/>
        <v>0</v>
      </c>
      <c r="F17" s="15">
        <v>0.0</v>
      </c>
      <c r="G17" s="29">
        <v>0.0</v>
      </c>
      <c r="H17" s="15">
        <v>0.0</v>
      </c>
      <c r="I17" s="17">
        <f t="shared" si="2"/>
        <v>0</v>
      </c>
      <c r="J17" s="18">
        <f t="shared" si="3"/>
        <v>0</v>
      </c>
      <c r="K17" s="19">
        <f t="shared" si="9"/>
        <v>0</v>
      </c>
      <c r="L17" s="20" t="str">
        <f t="shared" si="4"/>
        <v>#DIV/0!</v>
      </c>
      <c r="M17" s="21">
        <v>0.0</v>
      </c>
      <c r="N17" s="21">
        <v>0.0</v>
      </c>
      <c r="O17" s="21">
        <v>0.0</v>
      </c>
      <c r="P17" s="21">
        <v>0.0</v>
      </c>
      <c r="Q17" s="21">
        <v>0.0</v>
      </c>
      <c r="R17" s="21">
        <f t="shared" si="5"/>
        <v>0</v>
      </c>
      <c r="S17" s="23">
        <f t="shared" si="6"/>
        <v>0</v>
      </c>
      <c r="T17" s="23">
        <f t="shared" si="7"/>
        <v>0</v>
      </c>
      <c r="U17" s="20" t="str">
        <f t="shared" si="8"/>
        <v>#DIV/0!</v>
      </c>
    </row>
    <row r="18" ht="14.25" customHeight="1">
      <c r="A18" s="11" t="s">
        <v>55</v>
      </c>
      <c r="B18" s="11" t="s">
        <v>56</v>
      </c>
      <c r="C18" s="12">
        <v>400000.0</v>
      </c>
      <c r="D18" s="25">
        <v>1.302934352955773</v>
      </c>
      <c r="E18" s="12">
        <f t="shared" si="1"/>
        <v>521173.7412</v>
      </c>
      <c r="F18" s="15">
        <v>492543.0</v>
      </c>
      <c r="G18" s="15">
        <v>400000.0</v>
      </c>
      <c r="H18" s="15">
        <v>0.0</v>
      </c>
      <c r="I18" s="17">
        <f t="shared" si="2"/>
        <v>492543</v>
      </c>
      <c r="J18" s="18">
        <f t="shared" si="3"/>
        <v>0</v>
      </c>
      <c r="K18" s="19">
        <f t="shared" si="9"/>
        <v>521173.7412</v>
      </c>
      <c r="L18" s="20">
        <f t="shared" si="4"/>
        <v>1</v>
      </c>
      <c r="M18" s="21">
        <v>0.0</v>
      </c>
      <c r="N18" s="21">
        <v>0.0</v>
      </c>
      <c r="O18" s="21">
        <v>0.0</v>
      </c>
      <c r="P18" s="21">
        <v>0.0</v>
      </c>
      <c r="Q18" s="21">
        <v>0.0</v>
      </c>
      <c r="R18" s="21">
        <f t="shared" si="5"/>
        <v>0</v>
      </c>
      <c r="S18" s="23">
        <f t="shared" si="6"/>
        <v>892543</v>
      </c>
      <c r="T18" s="23">
        <f t="shared" si="7"/>
        <v>492543</v>
      </c>
      <c r="U18" s="20">
        <f t="shared" si="8"/>
        <v>2.2313575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v>0.0</v>
      </c>
      <c r="I19" s="17">
        <f t="shared" si="2"/>
        <v>0</v>
      </c>
      <c r="J19" s="18">
        <f t="shared" si="3"/>
        <v>0</v>
      </c>
      <c r="K19" s="19">
        <f t="shared" si="9"/>
        <v>0</v>
      </c>
      <c r="L19" s="20" t="str">
        <f t="shared" si="4"/>
        <v>#DIV/0!</v>
      </c>
      <c r="M19" s="21">
        <v>0.0</v>
      </c>
      <c r="N19" s="21">
        <v>0.0</v>
      </c>
      <c r="O19" s="21">
        <v>0.0</v>
      </c>
      <c r="P19" s="21">
        <v>0.0</v>
      </c>
      <c r="Q19" s="21">
        <v>0.0</v>
      </c>
      <c r="R19" s="21">
        <f t="shared" si="5"/>
        <v>0</v>
      </c>
      <c r="S19" s="23">
        <f t="shared" si="6"/>
        <v>0</v>
      </c>
      <c r="T19" s="23">
        <f t="shared" si="7"/>
        <v>0</v>
      </c>
      <c r="U19" s="20" t="str">
        <f t="shared" si="8"/>
        <v>#DIV/0!</v>
      </c>
    </row>
    <row r="20" ht="14.25" customHeight="1">
      <c r="A20" s="30" t="s">
        <v>59</v>
      </c>
      <c r="B20" s="30"/>
      <c r="C20" s="31">
        <f>SUM(C3:C19)</f>
        <v>2271088</v>
      </c>
      <c r="D20" s="32"/>
      <c r="E20" s="33">
        <f t="shared" ref="E20:K20" si="10">SUM(E3:E19)</f>
        <v>3700722.403</v>
      </c>
      <c r="F20" s="34">
        <f t="shared" si="10"/>
        <v>492543</v>
      </c>
      <c r="G20" s="34">
        <f t="shared" si="10"/>
        <v>1863683</v>
      </c>
      <c r="H20" s="34">
        <f t="shared" si="10"/>
        <v>0</v>
      </c>
      <c r="I20" s="35">
        <f t="shared" si="10"/>
        <v>492543</v>
      </c>
      <c r="J20" s="36">
        <f t="shared" si="10"/>
        <v>407405</v>
      </c>
      <c r="K20" s="36">
        <f t="shared" si="10"/>
        <v>2828692.953</v>
      </c>
      <c r="L20" s="20">
        <f t="shared" si="4"/>
        <v>0.7643623717</v>
      </c>
      <c r="M20" s="21">
        <v>0.0</v>
      </c>
      <c r="N20" s="21">
        <v>0.0</v>
      </c>
      <c r="O20" s="21">
        <v>0.0</v>
      </c>
      <c r="P20" s="21">
        <v>0.0</v>
      </c>
      <c r="Q20" s="21">
        <v>0.0</v>
      </c>
      <c r="R20" s="21">
        <f t="shared" si="5"/>
        <v>0</v>
      </c>
      <c r="S20" s="23">
        <f t="shared" si="6"/>
        <v>2356226</v>
      </c>
      <c r="T20" s="37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L3:L20 U3:U19">
    <cfRule type="cellIs" dxfId="0" priority="1" operator="between">
      <formula>0.8</formula>
      <formula>1</formula>
    </cfRule>
  </conditionalFormatting>
  <conditionalFormatting sqref="L3:L20 U3:U19">
    <cfRule type="cellIs" dxfId="1" priority="2" operator="lessThan">
      <formula>0.8</formula>
    </cfRule>
  </conditionalFormatting>
  <conditionalFormatting sqref="L3:L20 U3:U19">
    <cfRule type="cellIs" dxfId="2" priority="3" operator="greaterThan">
      <formula>1</formula>
    </cfRule>
  </conditionalFormatting>
  <conditionalFormatting sqref="L13">
    <cfRule type="cellIs" dxfId="0" priority="4" operator="between">
      <formula>0.8</formula>
      <formula>1</formula>
    </cfRule>
  </conditionalFormatting>
  <conditionalFormatting sqref="L13">
    <cfRule type="cellIs" dxfId="1" priority="5" operator="lessThan">
      <formula>0.8</formula>
    </cfRule>
  </conditionalFormatting>
  <conditionalFormatting sqref="L13">
    <cfRule type="cellIs" dxfId="2" priority="6" operator="greaterThan">
      <formula>1</formula>
    </cfRule>
  </conditionalFormatting>
  <conditionalFormatting sqref="U13">
    <cfRule type="cellIs" dxfId="0" priority="7" operator="between">
      <formula>0.8</formula>
      <formula>1</formula>
    </cfRule>
  </conditionalFormatting>
  <conditionalFormatting sqref="U13">
    <cfRule type="cellIs" dxfId="1" priority="8" operator="lessThan">
      <formula>0.8</formula>
    </cfRule>
  </conditionalFormatting>
  <conditionalFormatting sqref="U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7" width="15.71"/>
    <col customWidth="1" min="8" max="8" width="17.43"/>
    <col customWidth="1" min="9" max="9" width="18.43"/>
    <col customWidth="1" min="10" max="11" width="16.71"/>
    <col customWidth="1" min="12" max="12" width="18.0"/>
    <col customWidth="1" min="13" max="17" width="12.43"/>
    <col customWidth="1" min="18" max="18" width="14.71"/>
    <col customWidth="1" min="19" max="19" width="11.43"/>
    <col customWidth="1" min="20" max="20" width="12.43"/>
    <col customWidth="1" min="21" max="26" width="10.71"/>
  </cols>
  <sheetData>
    <row r="1" ht="14.25" customHeight="1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ht="14.25" customHeight="1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66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ht="14.25" customHeight="1">
      <c r="A3" s="11" t="s">
        <v>26</v>
      </c>
      <c r="B3" s="11" t="s">
        <v>27</v>
      </c>
      <c r="C3" s="12">
        <v>396771.0</v>
      </c>
      <c r="D3" s="13">
        <v>2.892378058838126</v>
      </c>
      <c r="E3" s="14">
        <f t="shared" ref="E3:E19" si="1">C3*D3</f>
        <v>1147611.735</v>
      </c>
      <c r="F3" s="15">
        <v>0.0</v>
      </c>
      <c r="G3" s="16">
        <v>230364.0</v>
      </c>
      <c r="H3" s="15">
        <v>0.0</v>
      </c>
      <c r="I3" s="17">
        <f t="shared" ref="I3:I19" si="2">F3+H3</f>
        <v>0</v>
      </c>
      <c r="J3" s="18">
        <f t="shared" ref="J3:J19" si="3">C3-G3</f>
        <v>166407</v>
      </c>
      <c r="K3" s="19">
        <f>+G3*D3</f>
        <v>666299.7791</v>
      </c>
      <c r="L3" s="20">
        <f t="shared" ref="L3:L20" si="4">K3/E3</f>
        <v>0.5805968682</v>
      </c>
      <c r="M3" s="21">
        <v>0.0</v>
      </c>
      <c r="N3" s="21">
        <v>0.0</v>
      </c>
      <c r="O3" s="21">
        <v>111000.0</v>
      </c>
      <c r="P3" s="21">
        <v>129000.0</v>
      </c>
      <c r="Q3" s="22">
        <v>74000.0</v>
      </c>
      <c r="R3" s="21">
        <f t="shared" ref="R3:R20" si="5">M3+N3+O3+P3+Q3</f>
        <v>314000</v>
      </c>
      <c r="S3" s="23">
        <f t="shared" ref="S3:S20" si="6">G3+I3+R3</f>
        <v>544364</v>
      </c>
      <c r="T3" s="23">
        <f t="shared" ref="T3:T19" si="7">S3-C3</f>
        <v>147593</v>
      </c>
      <c r="U3" s="20">
        <f t="shared" ref="U3:U19" si="8">S3/C3</f>
        <v>1.371985352</v>
      </c>
    </row>
    <row r="4" ht="14.25" customHeight="1">
      <c r="A4" s="11" t="s">
        <v>28</v>
      </c>
      <c r="B4" s="11" t="s">
        <v>29</v>
      </c>
      <c r="C4" s="12">
        <v>35386.0</v>
      </c>
      <c r="D4" s="13">
        <v>1.55492805883813</v>
      </c>
      <c r="E4" s="14">
        <f t="shared" si="1"/>
        <v>55022.68429</v>
      </c>
      <c r="F4" s="15">
        <v>0.0</v>
      </c>
      <c r="G4" s="15">
        <v>35386.0</v>
      </c>
      <c r="H4" s="15">
        <v>0.0</v>
      </c>
      <c r="I4" s="17">
        <f t="shared" si="2"/>
        <v>0</v>
      </c>
      <c r="J4" s="18">
        <f t="shared" si="3"/>
        <v>0</v>
      </c>
      <c r="K4" s="19">
        <f>D4*G4</f>
        <v>55022.68429</v>
      </c>
      <c r="L4" s="20">
        <f t="shared" si="4"/>
        <v>1</v>
      </c>
      <c r="M4" s="21">
        <v>0.0</v>
      </c>
      <c r="N4" s="21">
        <v>0.0</v>
      </c>
      <c r="O4" s="21">
        <v>0.0</v>
      </c>
      <c r="P4" s="21">
        <v>0.0</v>
      </c>
      <c r="Q4" s="21">
        <v>0.0</v>
      </c>
      <c r="R4" s="21">
        <f t="shared" si="5"/>
        <v>0</v>
      </c>
      <c r="S4" s="23">
        <f t="shared" si="6"/>
        <v>35386</v>
      </c>
      <c r="T4" s="23">
        <f t="shared" si="7"/>
        <v>0</v>
      </c>
      <c r="U4" s="20">
        <f t="shared" si="8"/>
        <v>1</v>
      </c>
    </row>
    <row r="5" ht="14.25" customHeight="1">
      <c r="A5" s="11" t="s">
        <v>30</v>
      </c>
      <c r="B5" s="11" t="s">
        <v>31</v>
      </c>
      <c r="C5" s="12">
        <v>134229.0</v>
      </c>
      <c r="D5" s="13">
        <v>1.0683280588381256</v>
      </c>
      <c r="E5" s="14">
        <f t="shared" si="1"/>
        <v>143400.607</v>
      </c>
      <c r="F5" s="15">
        <v>0.0</v>
      </c>
      <c r="G5" s="15">
        <v>134227.0</v>
      </c>
      <c r="H5" s="15">
        <v>0.0</v>
      </c>
      <c r="I5" s="17">
        <f t="shared" si="2"/>
        <v>0</v>
      </c>
      <c r="J5" s="18">
        <f t="shared" si="3"/>
        <v>2</v>
      </c>
      <c r="K5" s="19">
        <f t="shared" ref="K5:K19" si="9">+G5*D5</f>
        <v>143398.4704</v>
      </c>
      <c r="L5" s="20">
        <f t="shared" si="4"/>
        <v>0.9999851001</v>
      </c>
      <c r="M5" s="21">
        <v>0.0</v>
      </c>
      <c r="N5" s="21">
        <v>0.0</v>
      </c>
      <c r="O5" s="21">
        <v>0.0</v>
      </c>
      <c r="P5" s="24">
        <v>156000.0</v>
      </c>
      <c r="Q5" s="21">
        <v>0.0</v>
      </c>
      <c r="R5" s="21">
        <f t="shared" si="5"/>
        <v>156000</v>
      </c>
      <c r="S5" s="23">
        <f t="shared" si="6"/>
        <v>290227</v>
      </c>
      <c r="T5" s="23">
        <f t="shared" si="7"/>
        <v>155998</v>
      </c>
      <c r="U5" s="20">
        <f t="shared" si="8"/>
        <v>2.162178069</v>
      </c>
    </row>
    <row r="6" ht="14.25" customHeight="1">
      <c r="A6" s="11" t="s">
        <v>32</v>
      </c>
      <c r="B6" s="11" t="s">
        <v>33</v>
      </c>
      <c r="C6" s="12">
        <v>504532.0</v>
      </c>
      <c r="D6" s="25">
        <v>2.1696780588381257</v>
      </c>
      <c r="E6" s="12">
        <f t="shared" si="1"/>
        <v>1094672.01</v>
      </c>
      <c r="F6" s="15">
        <v>0.0</v>
      </c>
      <c r="G6" s="15">
        <v>504532.0</v>
      </c>
      <c r="H6" s="15">
        <v>37229.0</v>
      </c>
      <c r="I6" s="17">
        <f t="shared" si="2"/>
        <v>37229</v>
      </c>
      <c r="J6" s="18">
        <f t="shared" si="3"/>
        <v>0</v>
      </c>
      <c r="K6" s="19">
        <f t="shared" si="9"/>
        <v>1094672.01</v>
      </c>
      <c r="L6" s="20">
        <f t="shared" si="4"/>
        <v>1</v>
      </c>
      <c r="M6" s="21">
        <v>0.0</v>
      </c>
      <c r="N6" s="21">
        <v>0.0</v>
      </c>
      <c r="O6" s="21">
        <v>234000.0</v>
      </c>
      <c r="P6" s="21">
        <v>0.0</v>
      </c>
      <c r="Q6" s="21">
        <v>0.0</v>
      </c>
      <c r="R6" s="21">
        <f t="shared" si="5"/>
        <v>234000</v>
      </c>
      <c r="S6" s="23">
        <f t="shared" si="6"/>
        <v>775761</v>
      </c>
      <c r="T6" s="23">
        <f t="shared" si="7"/>
        <v>271229</v>
      </c>
      <c r="U6" s="20">
        <f t="shared" si="8"/>
        <v>1.537585327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4.329529382367538</v>
      </c>
      <c r="E7" s="14">
        <f t="shared" si="1"/>
        <v>0</v>
      </c>
      <c r="F7" s="15">
        <v>0.0</v>
      </c>
      <c r="G7" s="15">
        <v>0.0</v>
      </c>
      <c r="H7" s="15">
        <v>0.0</v>
      </c>
      <c r="I7" s="17">
        <f t="shared" si="2"/>
        <v>0</v>
      </c>
      <c r="J7" s="18">
        <f t="shared" si="3"/>
        <v>0</v>
      </c>
      <c r="K7" s="19">
        <f t="shared" si="9"/>
        <v>0</v>
      </c>
      <c r="L7" s="20" t="str">
        <f t="shared" si="4"/>
        <v>#DIV/0!</v>
      </c>
      <c r="M7" s="21">
        <v>0.0</v>
      </c>
      <c r="N7" s="21">
        <v>0.0</v>
      </c>
      <c r="O7" s="21">
        <v>0.0</v>
      </c>
      <c r="P7" s="21">
        <v>0.0</v>
      </c>
      <c r="Q7" s="21">
        <v>0.0</v>
      </c>
      <c r="R7" s="21">
        <f t="shared" si="5"/>
        <v>0</v>
      </c>
      <c r="S7" s="23">
        <f t="shared" si="6"/>
        <v>0</v>
      </c>
      <c r="T7" s="23">
        <f t="shared" si="7"/>
        <v>0</v>
      </c>
      <c r="U7" s="20" t="str">
        <f t="shared" si="8"/>
        <v>#DIV/0!</v>
      </c>
    </row>
    <row r="8" ht="14.25" customHeight="1">
      <c r="A8" s="11" t="s">
        <v>36</v>
      </c>
      <c r="B8" s="11" t="s">
        <v>37</v>
      </c>
      <c r="C8" s="12">
        <v>454700.0</v>
      </c>
      <c r="D8" s="13">
        <v>1.1430280588381259</v>
      </c>
      <c r="E8" s="14">
        <f t="shared" si="1"/>
        <v>519734.8584</v>
      </c>
      <c r="F8" s="15">
        <v>0.0</v>
      </c>
      <c r="G8" s="16">
        <v>455578.0</v>
      </c>
      <c r="H8" s="16">
        <v>0.0</v>
      </c>
      <c r="I8" s="17">
        <f t="shared" si="2"/>
        <v>0</v>
      </c>
      <c r="J8" s="18">
        <f t="shared" si="3"/>
        <v>-878</v>
      </c>
      <c r="K8" s="19">
        <f t="shared" si="9"/>
        <v>520738.437</v>
      </c>
      <c r="L8" s="20">
        <f t="shared" si="4"/>
        <v>1.001930943</v>
      </c>
      <c r="M8" s="21">
        <v>0.0</v>
      </c>
      <c r="N8" s="21">
        <v>0.0</v>
      </c>
      <c r="O8" s="21">
        <v>0.0</v>
      </c>
      <c r="P8" s="21">
        <v>252000.0</v>
      </c>
      <c r="Q8" s="21">
        <v>0.0</v>
      </c>
      <c r="R8" s="21">
        <f t="shared" si="5"/>
        <v>252000</v>
      </c>
      <c r="S8" s="23">
        <f t="shared" si="6"/>
        <v>707578</v>
      </c>
      <c r="T8" s="23">
        <f t="shared" si="7"/>
        <v>252878</v>
      </c>
      <c r="U8" s="20">
        <f t="shared" si="8"/>
        <v>1.556142512</v>
      </c>
    </row>
    <row r="9" ht="14.25" customHeight="1">
      <c r="A9" s="11" t="s">
        <v>38</v>
      </c>
      <c r="B9" s="11" t="s">
        <v>39</v>
      </c>
      <c r="C9" s="12">
        <v>345470.0</v>
      </c>
      <c r="D9" s="13">
        <v>0.6342280588381257</v>
      </c>
      <c r="E9" s="14">
        <f t="shared" si="1"/>
        <v>219106.7675</v>
      </c>
      <c r="F9" s="15">
        <v>0.0</v>
      </c>
      <c r="G9" s="16">
        <v>258805.0</v>
      </c>
      <c r="H9" s="15">
        <v>0.0</v>
      </c>
      <c r="I9" s="17">
        <f t="shared" si="2"/>
        <v>0</v>
      </c>
      <c r="J9" s="18">
        <f t="shared" si="3"/>
        <v>86665</v>
      </c>
      <c r="K9" s="19">
        <f t="shared" si="9"/>
        <v>164141.3928</v>
      </c>
      <c r="L9" s="20">
        <f t="shared" si="4"/>
        <v>0.7491388543</v>
      </c>
      <c r="M9" s="21">
        <v>0.0</v>
      </c>
      <c r="N9" s="21">
        <v>0.0</v>
      </c>
      <c r="O9" s="21">
        <v>176000.0</v>
      </c>
      <c r="P9" s="22">
        <v>176000.0</v>
      </c>
      <c r="Q9" s="22">
        <v>176000.0</v>
      </c>
      <c r="R9" s="21">
        <f t="shared" si="5"/>
        <v>528000</v>
      </c>
      <c r="S9" s="23">
        <f t="shared" si="6"/>
        <v>786805</v>
      </c>
      <c r="T9" s="23">
        <f t="shared" si="7"/>
        <v>441335</v>
      </c>
      <c r="U9" s="20">
        <f t="shared" si="8"/>
        <v>2.277491533</v>
      </c>
    </row>
    <row r="10" ht="14.25" customHeight="1">
      <c r="A10" s="11" t="s">
        <v>40</v>
      </c>
      <c r="B10" s="11" t="s">
        <v>41</v>
      </c>
      <c r="C10" s="12">
        <v>0.0</v>
      </c>
      <c r="D10" s="25">
        <v>0.8935280588381259</v>
      </c>
      <c r="E10" s="12">
        <f t="shared" si="1"/>
        <v>0</v>
      </c>
      <c r="F10" s="16">
        <v>0.0</v>
      </c>
      <c r="G10" s="15">
        <v>0.0</v>
      </c>
      <c r="H10" s="16">
        <v>0.0</v>
      </c>
      <c r="I10" s="17">
        <f t="shared" si="2"/>
        <v>0</v>
      </c>
      <c r="J10" s="18">
        <f t="shared" si="3"/>
        <v>0</v>
      </c>
      <c r="K10" s="19">
        <f t="shared" si="9"/>
        <v>0</v>
      </c>
      <c r="L10" s="20" t="str">
        <f t="shared" si="4"/>
        <v>#DIV/0!</v>
      </c>
      <c r="M10" s="21">
        <v>0.0</v>
      </c>
      <c r="N10" s="21">
        <v>0.0</v>
      </c>
      <c r="O10" s="21">
        <v>0.0</v>
      </c>
      <c r="P10" s="21">
        <v>132000.0</v>
      </c>
      <c r="Q10" s="21">
        <v>0.0</v>
      </c>
      <c r="R10" s="21">
        <f t="shared" si="5"/>
        <v>132000</v>
      </c>
      <c r="S10" s="23">
        <f t="shared" si="6"/>
        <v>132000</v>
      </c>
      <c r="T10" s="23">
        <f t="shared" si="7"/>
        <v>132000</v>
      </c>
      <c r="U10" s="20" t="str">
        <f t="shared" si="8"/>
        <v>#DIV/0!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v>0.0</v>
      </c>
      <c r="I11" s="17">
        <f t="shared" si="2"/>
        <v>0</v>
      </c>
      <c r="J11" s="18">
        <f t="shared" si="3"/>
        <v>0</v>
      </c>
      <c r="K11" s="19">
        <f t="shared" si="9"/>
        <v>0</v>
      </c>
      <c r="L11" s="20" t="str">
        <f t="shared" si="4"/>
        <v>#DIV/0!</v>
      </c>
      <c r="M11" s="21">
        <v>0.0</v>
      </c>
      <c r="N11" s="21">
        <v>0.0</v>
      </c>
      <c r="O11" s="21">
        <v>0.0</v>
      </c>
      <c r="P11" s="21">
        <v>0.0</v>
      </c>
      <c r="Q11" s="21">
        <v>0.0</v>
      </c>
      <c r="R11" s="21">
        <f t="shared" si="5"/>
        <v>0</v>
      </c>
      <c r="S11" s="23">
        <f t="shared" si="6"/>
        <v>0</v>
      </c>
      <c r="T11" s="23">
        <f t="shared" si="7"/>
        <v>0</v>
      </c>
      <c r="U11" s="20" t="str">
        <f t="shared" si="8"/>
        <v>#DIV/0!</v>
      </c>
    </row>
    <row r="12" ht="14.25" customHeight="1">
      <c r="A12" s="11" t="s">
        <v>44</v>
      </c>
      <c r="B12" s="11" t="s">
        <v>45</v>
      </c>
      <c r="C12" s="12">
        <v>0.0</v>
      </c>
      <c r="D12" s="13">
        <v>4.680539147073421</v>
      </c>
      <c r="E12" s="14">
        <f t="shared" si="1"/>
        <v>0</v>
      </c>
      <c r="F12" s="15">
        <v>0.0</v>
      </c>
      <c r="G12" s="15">
        <v>0.0</v>
      </c>
      <c r="H12" s="15">
        <v>0.0</v>
      </c>
      <c r="I12" s="17">
        <f t="shared" si="2"/>
        <v>0</v>
      </c>
      <c r="J12" s="18">
        <f t="shared" si="3"/>
        <v>0</v>
      </c>
      <c r="K12" s="19">
        <f t="shared" si="9"/>
        <v>0</v>
      </c>
      <c r="L12" s="20" t="str">
        <f t="shared" si="4"/>
        <v>#DIV/0!</v>
      </c>
      <c r="M12" s="21">
        <v>0.0</v>
      </c>
      <c r="N12" s="21">
        <v>0.0</v>
      </c>
      <c r="O12" s="21">
        <v>0.0</v>
      </c>
      <c r="P12" s="21">
        <v>0.0</v>
      </c>
      <c r="Q12" s="21">
        <v>0.0</v>
      </c>
      <c r="R12" s="21">
        <f t="shared" si="5"/>
        <v>0</v>
      </c>
      <c r="S12" s="23">
        <f t="shared" si="6"/>
        <v>0</v>
      </c>
      <c r="T12" s="23">
        <f t="shared" si="7"/>
        <v>0</v>
      </c>
      <c r="U12" s="20" t="str">
        <f t="shared" si="8"/>
        <v>#DIV/0!</v>
      </c>
    </row>
    <row r="13" ht="14.25" customHeight="1">
      <c r="A13" s="26">
        <v>6.0000000032802E13</v>
      </c>
      <c r="B13" s="11" t="s">
        <v>46</v>
      </c>
      <c r="C13" s="12">
        <v>0.0</v>
      </c>
      <c r="D13" s="13">
        <v>9.26</v>
      </c>
      <c r="E13" s="14">
        <f t="shared" si="1"/>
        <v>0</v>
      </c>
      <c r="F13" s="15">
        <v>0.0</v>
      </c>
      <c r="G13" s="15">
        <v>0.0</v>
      </c>
      <c r="H13" s="15">
        <v>0.0</v>
      </c>
      <c r="I13" s="17">
        <f t="shared" si="2"/>
        <v>0</v>
      </c>
      <c r="J13" s="18">
        <f t="shared" si="3"/>
        <v>0</v>
      </c>
      <c r="K13" s="19">
        <f t="shared" si="9"/>
        <v>0</v>
      </c>
      <c r="L13" s="20" t="str">
        <f t="shared" si="4"/>
        <v>#DIV/0!</v>
      </c>
      <c r="M13" s="21">
        <v>0.0</v>
      </c>
      <c r="N13" s="21">
        <v>0.0</v>
      </c>
      <c r="O13" s="21">
        <v>0.0</v>
      </c>
      <c r="P13" s="21">
        <v>0.0</v>
      </c>
      <c r="Q13" s="21">
        <v>0.0</v>
      </c>
      <c r="R13" s="21">
        <f t="shared" si="5"/>
        <v>0</v>
      </c>
      <c r="S13" s="23">
        <f t="shared" si="6"/>
        <v>0</v>
      </c>
      <c r="T13" s="23">
        <f t="shared" si="7"/>
        <v>0</v>
      </c>
      <c r="U13" s="20" t="str">
        <f t="shared" si="8"/>
        <v>#DIV/0!</v>
      </c>
    </row>
    <row r="14" ht="14.25" customHeight="1">
      <c r="A14" s="11" t="s">
        <v>47</v>
      </c>
      <c r="B14" s="11" t="s">
        <v>48</v>
      </c>
      <c r="C14" s="12">
        <v>0.0</v>
      </c>
      <c r="D14" s="13">
        <v>8.938878205896948</v>
      </c>
      <c r="E14" s="14">
        <f t="shared" si="1"/>
        <v>0</v>
      </c>
      <c r="F14" s="15">
        <v>0.0</v>
      </c>
      <c r="G14" s="15">
        <v>0.0</v>
      </c>
      <c r="H14" s="15">
        <v>0.0</v>
      </c>
      <c r="I14" s="17">
        <f t="shared" si="2"/>
        <v>0</v>
      </c>
      <c r="J14" s="18">
        <f t="shared" si="3"/>
        <v>0</v>
      </c>
      <c r="K14" s="19">
        <f t="shared" si="9"/>
        <v>0</v>
      </c>
      <c r="L14" s="20" t="str">
        <f t="shared" si="4"/>
        <v>#DIV/0!</v>
      </c>
      <c r="M14" s="21">
        <v>0.0</v>
      </c>
      <c r="N14" s="21">
        <v>0.0</v>
      </c>
      <c r="O14" s="21">
        <v>0.0</v>
      </c>
      <c r="P14" s="21">
        <v>0.0</v>
      </c>
      <c r="Q14" s="21">
        <v>0.0</v>
      </c>
      <c r="R14" s="21">
        <f t="shared" si="5"/>
        <v>0</v>
      </c>
      <c r="S14" s="23">
        <f t="shared" si="6"/>
        <v>0</v>
      </c>
      <c r="T14" s="23">
        <f t="shared" si="7"/>
        <v>0</v>
      </c>
      <c r="U14" s="20" t="str">
        <f t="shared" si="8"/>
        <v>#DIV/0!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6.79568577055403</v>
      </c>
      <c r="E15" s="14">
        <f t="shared" si="1"/>
        <v>0</v>
      </c>
      <c r="F15" s="15">
        <v>0.0</v>
      </c>
      <c r="G15" s="29">
        <v>0.0</v>
      </c>
      <c r="H15" s="15">
        <v>0.0</v>
      </c>
      <c r="I15" s="17">
        <f t="shared" si="2"/>
        <v>0</v>
      </c>
      <c r="J15" s="18">
        <f t="shared" si="3"/>
        <v>0</v>
      </c>
      <c r="K15" s="19">
        <f t="shared" si="9"/>
        <v>0</v>
      </c>
      <c r="L15" s="20" t="str">
        <f t="shared" si="4"/>
        <v>#DIV/0!</v>
      </c>
      <c r="M15" s="21">
        <v>0.0</v>
      </c>
      <c r="N15" s="21">
        <v>0.0</v>
      </c>
      <c r="O15" s="21">
        <v>0.0</v>
      </c>
      <c r="P15" s="21">
        <v>0.0</v>
      </c>
      <c r="Q15" s="21">
        <v>0.0</v>
      </c>
      <c r="R15" s="21">
        <f t="shared" si="5"/>
        <v>0</v>
      </c>
      <c r="S15" s="23">
        <f t="shared" si="6"/>
        <v>0</v>
      </c>
      <c r="T15" s="23">
        <f t="shared" si="7"/>
        <v>0</v>
      </c>
      <c r="U15" s="20" t="str">
        <f t="shared" si="8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10.033574703112851</v>
      </c>
      <c r="E16" s="14">
        <f t="shared" si="1"/>
        <v>0</v>
      </c>
      <c r="F16" s="15">
        <v>0.0</v>
      </c>
      <c r="G16" s="29">
        <v>0.0</v>
      </c>
      <c r="H16" s="15">
        <v>0.0</v>
      </c>
      <c r="I16" s="17">
        <f t="shared" si="2"/>
        <v>0</v>
      </c>
      <c r="J16" s="18">
        <f t="shared" si="3"/>
        <v>0</v>
      </c>
      <c r="K16" s="19">
        <f t="shared" si="9"/>
        <v>0</v>
      </c>
      <c r="L16" s="20" t="str">
        <f t="shared" si="4"/>
        <v>#DIV/0!</v>
      </c>
      <c r="M16" s="21">
        <v>0.0</v>
      </c>
      <c r="N16" s="21">
        <v>0.0</v>
      </c>
      <c r="O16" s="21">
        <v>0.0</v>
      </c>
      <c r="P16" s="21">
        <v>0.0</v>
      </c>
      <c r="Q16" s="21">
        <v>0.0</v>
      </c>
      <c r="R16" s="21">
        <f t="shared" si="5"/>
        <v>0</v>
      </c>
      <c r="S16" s="23">
        <f t="shared" si="6"/>
        <v>0</v>
      </c>
      <c r="T16" s="23">
        <f t="shared" si="7"/>
        <v>0</v>
      </c>
      <c r="U16" s="20" t="str">
        <f t="shared" si="8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12.061373764720482</v>
      </c>
      <c r="E17" s="14">
        <f t="shared" si="1"/>
        <v>0</v>
      </c>
      <c r="F17" s="15">
        <v>0.0</v>
      </c>
      <c r="G17" s="29">
        <v>0.0</v>
      </c>
      <c r="H17" s="15">
        <v>0.0</v>
      </c>
      <c r="I17" s="17">
        <f t="shared" si="2"/>
        <v>0</v>
      </c>
      <c r="J17" s="18">
        <f t="shared" si="3"/>
        <v>0</v>
      </c>
      <c r="K17" s="19">
        <f t="shared" si="9"/>
        <v>0</v>
      </c>
      <c r="L17" s="20" t="str">
        <f t="shared" si="4"/>
        <v>#DIV/0!</v>
      </c>
      <c r="M17" s="21">
        <v>0.0</v>
      </c>
      <c r="N17" s="21">
        <v>0.0</v>
      </c>
      <c r="O17" s="21">
        <v>0.0</v>
      </c>
      <c r="P17" s="21">
        <v>0.0</v>
      </c>
      <c r="Q17" s="21">
        <v>0.0</v>
      </c>
      <c r="R17" s="21">
        <f t="shared" si="5"/>
        <v>0</v>
      </c>
      <c r="S17" s="23">
        <f t="shared" si="6"/>
        <v>0</v>
      </c>
      <c r="T17" s="23">
        <f t="shared" si="7"/>
        <v>0</v>
      </c>
      <c r="U17" s="20" t="str">
        <f t="shared" si="8"/>
        <v>#DIV/0!</v>
      </c>
    </row>
    <row r="18" ht="14.25" customHeight="1">
      <c r="A18" s="11" t="s">
        <v>55</v>
      </c>
      <c r="B18" s="11" t="s">
        <v>56</v>
      </c>
      <c r="C18" s="12">
        <v>400000.0</v>
      </c>
      <c r="D18" s="25">
        <v>1.302934352955773</v>
      </c>
      <c r="E18" s="12">
        <f t="shared" si="1"/>
        <v>521173.7412</v>
      </c>
      <c r="F18" s="15">
        <v>492543.0</v>
      </c>
      <c r="G18" s="15">
        <v>400000.0</v>
      </c>
      <c r="H18" s="15">
        <v>0.0</v>
      </c>
      <c r="I18" s="17">
        <f t="shared" si="2"/>
        <v>492543</v>
      </c>
      <c r="J18" s="18">
        <f t="shared" si="3"/>
        <v>0</v>
      </c>
      <c r="K18" s="19">
        <f t="shared" si="9"/>
        <v>521173.7412</v>
      </c>
      <c r="L18" s="20">
        <f t="shared" si="4"/>
        <v>1</v>
      </c>
      <c r="M18" s="21">
        <v>0.0</v>
      </c>
      <c r="N18" s="21">
        <v>0.0</v>
      </c>
      <c r="O18" s="21">
        <v>0.0</v>
      </c>
      <c r="P18" s="21">
        <v>0.0</v>
      </c>
      <c r="Q18" s="21">
        <v>0.0</v>
      </c>
      <c r="R18" s="21">
        <f t="shared" si="5"/>
        <v>0</v>
      </c>
      <c r="S18" s="23">
        <f t="shared" si="6"/>
        <v>892543</v>
      </c>
      <c r="T18" s="23">
        <f t="shared" si="7"/>
        <v>492543</v>
      </c>
      <c r="U18" s="20">
        <f t="shared" si="8"/>
        <v>2.2313575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v>0.0</v>
      </c>
      <c r="I19" s="17">
        <f t="shared" si="2"/>
        <v>0</v>
      </c>
      <c r="J19" s="18">
        <f t="shared" si="3"/>
        <v>0</v>
      </c>
      <c r="K19" s="19">
        <f t="shared" si="9"/>
        <v>0</v>
      </c>
      <c r="L19" s="20" t="str">
        <f t="shared" si="4"/>
        <v>#DIV/0!</v>
      </c>
      <c r="M19" s="21">
        <v>0.0</v>
      </c>
      <c r="N19" s="21">
        <v>0.0</v>
      </c>
      <c r="O19" s="21">
        <v>0.0</v>
      </c>
      <c r="P19" s="21">
        <v>0.0</v>
      </c>
      <c r="Q19" s="21">
        <v>0.0</v>
      </c>
      <c r="R19" s="21">
        <f t="shared" si="5"/>
        <v>0</v>
      </c>
      <c r="S19" s="23">
        <f t="shared" si="6"/>
        <v>0</v>
      </c>
      <c r="T19" s="23">
        <f t="shared" si="7"/>
        <v>0</v>
      </c>
      <c r="U19" s="20" t="str">
        <f t="shared" si="8"/>
        <v>#DIV/0!</v>
      </c>
    </row>
    <row r="20" ht="14.25" customHeight="1">
      <c r="A20" s="30" t="s">
        <v>59</v>
      </c>
      <c r="B20" s="30"/>
      <c r="C20" s="31">
        <f>SUM(C3:C19)</f>
        <v>2271088</v>
      </c>
      <c r="D20" s="32"/>
      <c r="E20" s="33">
        <f t="shared" ref="E20:K20" si="10">SUM(E3:E19)</f>
        <v>3700722.403</v>
      </c>
      <c r="F20" s="34">
        <f t="shared" si="10"/>
        <v>492543</v>
      </c>
      <c r="G20" s="34">
        <f t="shared" si="10"/>
        <v>2018892</v>
      </c>
      <c r="H20" s="34">
        <f t="shared" si="10"/>
        <v>37229</v>
      </c>
      <c r="I20" s="35">
        <f t="shared" si="10"/>
        <v>529772</v>
      </c>
      <c r="J20" s="36">
        <f t="shared" si="10"/>
        <v>252196</v>
      </c>
      <c r="K20" s="36">
        <f t="shared" si="10"/>
        <v>3165446.515</v>
      </c>
      <c r="L20" s="20">
        <f t="shared" si="4"/>
        <v>0.8553590813</v>
      </c>
      <c r="M20" s="21">
        <v>0.0</v>
      </c>
      <c r="N20" s="21">
        <v>0.0</v>
      </c>
      <c r="O20" s="21">
        <v>0.0</v>
      </c>
      <c r="P20" s="21">
        <v>0.0</v>
      </c>
      <c r="Q20" s="21">
        <v>0.0</v>
      </c>
      <c r="R20" s="21">
        <f t="shared" si="5"/>
        <v>0</v>
      </c>
      <c r="S20" s="23">
        <f t="shared" si="6"/>
        <v>2548664</v>
      </c>
      <c r="T20" s="37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L3:L20 U3:U19">
    <cfRule type="cellIs" dxfId="0" priority="1" operator="between">
      <formula>0.8</formula>
      <formula>1</formula>
    </cfRule>
  </conditionalFormatting>
  <conditionalFormatting sqref="L3:L20 U3:U19">
    <cfRule type="cellIs" dxfId="1" priority="2" operator="lessThan">
      <formula>0.8</formula>
    </cfRule>
  </conditionalFormatting>
  <conditionalFormatting sqref="L3:L20 U3:U19">
    <cfRule type="cellIs" dxfId="2" priority="3" operator="greaterThan">
      <formula>1</formula>
    </cfRule>
  </conditionalFormatting>
  <conditionalFormatting sqref="L13">
    <cfRule type="cellIs" dxfId="0" priority="4" operator="between">
      <formula>0.8</formula>
      <formula>1</formula>
    </cfRule>
  </conditionalFormatting>
  <conditionalFormatting sqref="L13">
    <cfRule type="cellIs" dxfId="1" priority="5" operator="lessThan">
      <formula>0.8</formula>
    </cfRule>
  </conditionalFormatting>
  <conditionalFormatting sqref="L13">
    <cfRule type="cellIs" dxfId="2" priority="6" operator="greaterThan">
      <formula>1</formula>
    </cfRule>
  </conditionalFormatting>
  <conditionalFormatting sqref="U13">
    <cfRule type="cellIs" dxfId="0" priority="7" operator="between">
      <formula>0.8</formula>
      <formula>1</formula>
    </cfRule>
  </conditionalFormatting>
  <conditionalFormatting sqref="U13">
    <cfRule type="cellIs" dxfId="1" priority="8" operator="lessThan">
      <formula>0.8</formula>
    </cfRule>
  </conditionalFormatting>
  <conditionalFormatting sqref="U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43"/>
    <col customWidth="1" min="11" max="11" width="18.43"/>
    <col customWidth="1" min="12" max="13" width="16.71"/>
    <col customWidth="1" min="14" max="14" width="18.0"/>
    <col customWidth="1" min="15" max="19" width="12.43"/>
    <col customWidth="1" min="20" max="20" width="14.71"/>
    <col customWidth="1" min="21" max="21" width="11.43"/>
    <col customWidth="1" min="22" max="22" width="12.43"/>
    <col customWidth="1" min="23" max="26" width="10.71"/>
  </cols>
  <sheetData>
    <row r="1" ht="14.25" customHeight="1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ht="14.25" customHeight="1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4" t="s">
        <v>11</v>
      </c>
      <c r="J2" s="4" t="s">
        <v>12</v>
      </c>
      <c r="K2" s="6" t="s">
        <v>70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ht="14.25" customHeight="1">
      <c r="A3" s="11" t="s">
        <v>26</v>
      </c>
      <c r="B3" s="11" t="s">
        <v>27</v>
      </c>
      <c r="C3" s="12">
        <v>396771.0</v>
      </c>
      <c r="D3" s="13">
        <v>2.892378058838126</v>
      </c>
      <c r="E3" s="14">
        <f t="shared" ref="E3:E19" si="1">C3*D3</f>
        <v>1147611.735</v>
      </c>
      <c r="F3" s="15">
        <v>129737.0</v>
      </c>
      <c r="G3" s="15">
        <v>0.0</v>
      </c>
      <c r="H3" s="15">
        <f t="shared" ref="H3:H19" si="2">F3+G3</f>
        <v>129737</v>
      </c>
      <c r="I3" s="16">
        <v>230364.0</v>
      </c>
      <c r="J3" s="15">
        <v>0.0</v>
      </c>
      <c r="K3" s="17">
        <f t="shared" ref="K3:K19" si="3">H3+J3</f>
        <v>129737</v>
      </c>
      <c r="L3" s="18">
        <f t="shared" ref="L3:L19" si="4">C3-I3</f>
        <v>166407</v>
      </c>
      <c r="M3" s="19">
        <f>+I3*D3</f>
        <v>666299.7791</v>
      </c>
      <c r="N3" s="20">
        <f t="shared" ref="N3:N20" si="5">M3/E3</f>
        <v>0.5805968682</v>
      </c>
      <c r="O3" s="21">
        <v>0.0</v>
      </c>
      <c r="P3" s="21">
        <v>0.0</v>
      </c>
      <c r="Q3" s="21">
        <v>0.0</v>
      </c>
      <c r="R3" s="21">
        <v>111000.0</v>
      </c>
      <c r="S3" s="21">
        <v>0.0</v>
      </c>
      <c r="T3" s="21">
        <f t="shared" ref="T3:T20" si="6">O3+P3+Q3+R3+S3</f>
        <v>111000</v>
      </c>
      <c r="U3" s="23">
        <f t="shared" ref="U3:U20" si="7">I3+K3+T3</f>
        <v>471101</v>
      </c>
      <c r="V3" s="23">
        <f t="shared" ref="V3:V19" si="8">U3-C3</f>
        <v>74330</v>
      </c>
      <c r="W3" s="20">
        <f t="shared" ref="W3:W19" si="9">U3/C3</f>
        <v>1.18733728</v>
      </c>
    </row>
    <row r="4" ht="14.25" customHeight="1">
      <c r="A4" s="11" t="s">
        <v>28</v>
      </c>
      <c r="B4" s="11" t="s">
        <v>29</v>
      </c>
      <c r="C4" s="12">
        <v>35386.0</v>
      </c>
      <c r="D4" s="13">
        <v>1.55492805883813</v>
      </c>
      <c r="E4" s="14">
        <f t="shared" si="1"/>
        <v>55022.68429</v>
      </c>
      <c r="F4" s="15">
        <v>0.0</v>
      </c>
      <c r="G4" s="15">
        <v>0.0</v>
      </c>
      <c r="H4" s="15">
        <f t="shared" si="2"/>
        <v>0</v>
      </c>
      <c r="I4" s="15">
        <v>35386.0</v>
      </c>
      <c r="J4" s="15">
        <v>0.0</v>
      </c>
      <c r="K4" s="17">
        <f t="shared" si="3"/>
        <v>0</v>
      </c>
      <c r="L4" s="18">
        <f t="shared" si="4"/>
        <v>0</v>
      </c>
      <c r="M4" s="19">
        <f>D4*I4</f>
        <v>55022.68429</v>
      </c>
      <c r="N4" s="20">
        <f t="shared" si="5"/>
        <v>1</v>
      </c>
      <c r="O4" s="21">
        <v>0.0</v>
      </c>
      <c r="P4" s="21">
        <v>0.0</v>
      </c>
      <c r="Q4" s="21">
        <v>0.0</v>
      </c>
      <c r="R4" s="21">
        <v>0.0</v>
      </c>
      <c r="S4" s="21">
        <v>0.0</v>
      </c>
      <c r="T4" s="21">
        <f t="shared" si="6"/>
        <v>0</v>
      </c>
      <c r="U4" s="23">
        <f t="shared" si="7"/>
        <v>35386</v>
      </c>
      <c r="V4" s="23">
        <f t="shared" si="8"/>
        <v>0</v>
      </c>
      <c r="W4" s="20">
        <f t="shared" si="9"/>
        <v>1</v>
      </c>
    </row>
    <row r="5" ht="14.25" customHeight="1">
      <c r="A5" s="11" t="s">
        <v>30</v>
      </c>
      <c r="B5" s="11" t="s">
        <v>31</v>
      </c>
      <c r="C5" s="12">
        <v>134229.0</v>
      </c>
      <c r="D5" s="13">
        <v>1.0683280588381256</v>
      </c>
      <c r="E5" s="14">
        <f t="shared" si="1"/>
        <v>143400.607</v>
      </c>
      <c r="F5" s="15">
        <v>0.0</v>
      </c>
      <c r="G5" s="15">
        <v>0.0</v>
      </c>
      <c r="H5" s="15">
        <f t="shared" si="2"/>
        <v>0</v>
      </c>
      <c r="I5" s="15">
        <v>134227.0</v>
      </c>
      <c r="J5" s="15">
        <v>0.0</v>
      </c>
      <c r="K5" s="17">
        <f t="shared" si="3"/>
        <v>0</v>
      </c>
      <c r="L5" s="18">
        <f t="shared" si="4"/>
        <v>2</v>
      </c>
      <c r="M5" s="19">
        <f t="shared" ref="M5:M19" si="10">+I5*D5</f>
        <v>143398.4704</v>
      </c>
      <c r="N5" s="20">
        <f t="shared" si="5"/>
        <v>0.9999851001</v>
      </c>
      <c r="O5" s="21">
        <v>0.0</v>
      </c>
      <c r="P5" s="21">
        <v>0.0</v>
      </c>
      <c r="Q5" s="21">
        <v>0.0</v>
      </c>
      <c r="R5" s="24">
        <v>156000.0</v>
      </c>
      <c r="S5" s="21">
        <v>0.0</v>
      </c>
      <c r="T5" s="21">
        <f t="shared" si="6"/>
        <v>156000</v>
      </c>
      <c r="U5" s="23">
        <f t="shared" si="7"/>
        <v>290227</v>
      </c>
      <c r="V5" s="23">
        <f t="shared" si="8"/>
        <v>155998</v>
      </c>
      <c r="W5" s="20">
        <f t="shared" si="9"/>
        <v>2.162178069</v>
      </c>
    </row>
    <row r="6" ht="14.25" customHeight="1">
      <c r="A6" s="11" t="s">
        <v>32</v>
      </c>
      <c r="B6" s="11" t="s">
        <v>33</v>
      </c>
      <c r="C6" s="12">
        <v>504532.0</v>
      </c>
      <c r="D6" s="25">
        <v>2.1696780588381257</v>
      </c>
      <c r="E6" s="12">
        <f t="shared" si="1"/>
        <v>1094672.01</v>
      </c>
      <c r="F6" s="15">
        <v>0.0</v>
      </c>
      <c r="G6" s="15">
        <v>37229.0</v>
      </c>
      <c r="H6" s="15">
        <f t="shared" si="2"/>
        <v>37229</v>
      </c>
      <c r="I6" s="15">
        <v>504532.0</v>
      </c>
      <c r="J6" s="15">
        <v>0.0</v>
      </c>
      <c r="K6" s="17">
        <f t="shared" si="3"/>
        <v>37229</v>
      </c>
      <c r="L6" s="18">
        <f t="shared" si="4"/>
        <v>0</v>
      </c>
      <c r="M6" s="19">
        <f t="shared" si="10"/>
        <v>1094672.01</v>
      </c>
      <c r="N6" s="20">
        <f t="shared" si="5"/>
        <v>1</v>
      </c>
      <c r="O6" s="21">
        <v>0.0</v>
      </c>
      <c r="P6" s="21">
        <v>0.0</v>
      </c>
      <c r="Q6" s="21">
        <v>0.0</v>
      </c>
      <c r="R6" s="21">
        <v>0.0</v>
      </c>
      <c r="S6" s="21">
        <v>0.0</v>
      </c>
      <c r="T6" s="21">
        <f t="shared" si="6"/>
        <v>0</v>
      </c>
      <c r="U6" s="23">
        <f t="shared" si="7"/>
        <v>541761</v>
      </c>
      <c r="V6" s="23">
        <f t="shared" si="8"/>
        <v>37229</v>
      </c>
      <c r="W6" s="20">
        <f t="shared" si="9"/>
        <v>1.073789175</v>
      </c>
    </row>
    <row r="7" ht="14.25" customHeight="1">
      <c r="A7" s="11" t="s">
        <v>34</v>
      </c>
      <c r="B7" s="11" t="s">
        <v>35</v>
      </c>
      <c r="C7" s="12">
        <v>0.0</v>
      </c>
      <c r="D7" s="13">
        <v>4.329529382367538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15">
        <v>0.0</v>
      </c>
      <c r="J7" s="15">
        <v>0.0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str">
        <f t="shared" si="5"/>
        <v>#DIV/0!</v>
      </c>
      <c r="O7" s="21">
        <v>0.0</v>
      </c>
      <c r="P7" s="21">
        <v>0.0</v>
      </c>
      <c r="Q7" s="21">
        <v>0.0</v>
      </c>
      <c r="R7" s="21">
        <v>0.0</v>
      </c>
      <c r="S7" s="21">
        <v>0.0</v>
      </c>
      <c r="T7" s="21">
        <f t="shared" si="6"/>
        <v>0</v>
      </c>
      <c r="U7" s="23">
        <f t="shared" si="7"/>
        <v>0</v>
      </c>
      <c r="V7" s="23">
        <f t="shared" si="8"/>
        <v>0</v>
      </c>
      <c r="W7" s="20" t="str">
        <f t="shared" si="9"/>
        <v>#DIV/0!</v>
      </c>
    </row>
    <row r="8" ht="14.25" customHeight="1">
      <c r="A8" s="11" t="s">
        <v>36</v>
      </c>
      <c r="B8" s="11" t="s">
        <v>37</v>
      </c>
      <c r="C8" s="12">
        <v>454700.0</v>
      </c>
      <c r="D8" s="13">
        <v>1.1430280588381259</v>
      </c>
      <c r="E8" s="14">
        <f t="shared" si="1"/>
        <v>519734.8584</v>
      </c>
      <c r="F8" s="15">
        <v>0.0</v>
      </c>
      <c r="G8" s="15">
        <v>0.0</v>
      </c>
      <c r="H8" s="15">
        <f t="shared" si="2"/>
        <v>0</v>
      </c>
      <c r="I8" s="16">
        <v>455578.0</v>
      </c>
      <c r="J8" s="16">
        <v>0.0</v>
      </c>
      <c r="K8" s="17">
        <f t="shared" si="3"/>
        <v>0</v>
      </c>
      <c r="L8" s="18">
        <f t="shared" si="4"/>
        <v>-878</v>
      </c>
      <c r="M8" s="19">
        <f t="shared" si="10"/>
        <v>520738.437</v>
      </c>
      <c r="N8" s="20">
        <f t="shared" si="5"/>
        <v>1.001930943</v>
      </c>
      <c r="O8" s="21">
        <v>0.0</v>
      </c>
      <c r="P8" s="21">
        <v>0.0</v>
      </c>
      <c r="Q8" s="21">
        <v>0.0</v>
      </c>
      <c r="R8" s="21">
        <v>252000.0</v>
      </c>
      <c r="S8" s="21">
        <v>0.0</v>
      </c>
      <c r="T8" s="21">
        <f t="shared" si="6"/>
        <v>252000</v>
      </c>
      <c r="U8" s="23">
        <f t="shared" si="7"/>
        <v>707578</v>
      </c>
      <c r="V8" s="23">
        <f t="shared" si="8"/>
        <v>252878</v>
      </c>
      <c r="W8" s="20">
        <f t="shared" si="9"/>
        <v>1.556142512</v>
      </c>
    </row>
    <row r="9" ht="14.25" customHeight="1">
      <c r="A9" s="11" t="s">
        <v>38</v>
      </c>
      <c r="B9" s="11" t="s">
        <v>39</v>
      </c>
      <c r="C9" s="12">
        <v>345470.0</v>
      </c>
      <c r="D9" s="13">
        <v>0.6342280588381257</v>
      </c>
      <c r="E9" s="14">
        <f t="shared" si="1"/>
        <v>219106.7675</v>
      </c>
      <c r="F9" s="15">
        <v>0.0</v>
      </c>
      <c r="G9" s="15">
        <v>0.0</v>
      </c>
      <c r="H9" s="15">
        <f t="shared" si="2"/>
        <v>0</v>
      </c>
      <c r="I9" s="16">
        <v>258805.0</v>
      </c>
      <c r="J9" s="15">
        <v>0.0</v>
      </c>
      <c r="K9" s="17">
        <f t="shared" si="3"/>
        <v>0</v>
      </c>
      <c r="L9" s="18">
        <f t="shared" si="4"/>
        <v>86665</v>
      </c>
      <c r="M9" s="19">
        <f t="shared" si="10"/>
        <v>164141.3928</v>
      </c>
      <c r="N9" s="20">
        <f t="shared" si="5"/>
        <v>0.7491388543</v>
      </c>
      <c r="O9" s="21">
        <v>0.0</v>
      </c>
      <c r="P9" s="21">
        <v>0.0</v>
      </c>
      <c r="Q9" s="21">
        <v>0.0</v>
      </c>
      <c r="R9" s="21">
        <v>176000.0</v>
      </c>
      <c r="S9" s="21">
        <v>352000.0</v>
      </c>
      <c r="T9" s="21">
        <f t="shared" si="6"/>
        <v>528000</v>
      </c>
      <c r="U9" s="23">
        <f t="shared" si="7"/>
        <v>786805</v>
      </c>
      <c r="V9" s="23">
        <f t="shared" si="8"/>
        <v>441335</v>
      </c>
      <c r="W9" s="20">
        <f t="shared" si="9"/>
        <v>2.277491533</v>
      </c>
    </row>
    <row r="10" ht="14.25" customHeight="1">
      <c r="A10" s="11" t="s">
        <v>40</v>
      </c>
      <c r="B10" s="11" t="s">
        <v>41</v>
      </c>
      <c r="C10" s="12">
        <v>0.0</v>
      </c>
      <c r="D10" s="25">
        <v>0.8935280588381259</v>
      </c>
      <c r="E10" s="12">
        <f t="shared" si="1"/>
        <v>0</v>
      </c>
      <c r="F10" s="16">
        <v>0.0</v>
      </c>
      <c r="G10" s="16">
        <v>0.0</v>
      </c>
      <c r="H10" s="15">
        <f t="shared" si="2"/>
        <v>0</v>
      </c>
      <c r="I10" s="15">
        <v>0.0</v>
      </c>
      <c r="J10" s="16">
        <v>0.0</v>
      </c>
      <c r="K10" s="17">
        <f t="shared" si="3"/>
        <v>0</v>
      </c>
      <c r="L10" s="18">
        <f t="shared" si="4"/>
        <v>0</v>
      </c>
      <c r="M10" s="19">
        <f t="shared" si="10"/>
        <v>0</v>
      </c>
      <c r="N10" s="20" t="str">
        <f t="shared" si="5"/>
        <v>#DIV/0!</v>
      </c>
      <c r="O10" s="21">
        <v>0.0</v>
      </c>
      <c r="P10" s="21">
        <v>0.0</v>
      </c>
      <c r="Q10" s="21">
        <v>0.0</v>
      </c>
      <c r="R10" s="21">
        <v>132000.0</v>
      </c>
      <c r="S10" s="21">
        <v>0.0</v>
      </c>
      <c r="T10" s="21">
        <f t="shared" si="6"/>
        <v>132000</v>
      </c>
      <c r="U10" s="23">
        <f t="shared" si="7"/>
        <v>132000</v>
      </c>
      <c r="V10" s="23">
        <f t="shared" si="8"/>
        <v>132000</v>
      </c>
      <c r="W10" s="20" t="str">
        <f t="shared" si="9"/>
        <v>#DIV/0!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f t="shared" si="2"/>
        <v>0</v>
      </c>
      <c r="I11" s="15">
        <v>0.0</v>
      </c>
      <c r="J11" s="15">
        <v>0.0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str">
        <f t="shared" si="5"/>
        <v>#DIV/0!</v>
      </c>
      <c r="O11" s="21">
        <v>0.0</v>
      </c>
      <c r="P11" s="21">
        <v>0.0</v>
      </c>
      <c r="Q11" s="21">
        <v>0.0</v>
      </c>
      <c r="R11" s="21">
        <v>0.0</v>
      </c>
      <c r="S11" s="21">
        <v>0.0</v>
      </c>
      <c r="T11" s="21">
        <f t="shared" si="6"/>
        <v>0</v>
      </c>
      <c r="U11" s="23">
        <f t="shared" si="7"/>
        <v>0</v>
      </c>
      <c r="V11" s="23">
        <f t="shared" si="8"/>
        <v>0</v>
      </c>
      <c r="W11" s="20" t="str">
        <f t="shared" si="9"/>
        <v>#DIV/0!</v>
      </c>
    </row>
    <row r="12" ht="14.25" customHeight="1">
      <c r="A12" s="11" t="s">
        <v>44</v>
      </c>
      <c r="B12" s="11" t="s">
        <v>45</v>
      </c>
      <c r="C12" s="12">
        <v>0.0</v>
      </c>
      <c r="D12" s="13">
        <v>4.680539147073421</v>
      </c>
      <c r="E12" s="14">
        <f t="shared" si="1"/>
        <v>0</v>
      </c>
      <c r="F12" s="15">
        <v>0.0</v>
      </c>
      <c r="G12" s="15">
        <v>0.0</v>
      </c>
      <c r="H12" s="15">
        <f t="shared" si="2"/>
        <v>0</v>
      </c>
      <c r="I12" s="15">
        <v>0.0</v>
      </c>
      <c r="J12" s="15">
        <v>0.0</v>
      </c>
      <c r="K12" s="17">
        <f t="shared" si="3"/>
        <v>0</v>
      </c>
      <c r="L12" s="18">
        <f t="shared" si="4"/>
        <v>0</v>
      </c>
      <c r="M12" s="19">
        <f t="shared" si="10"/>
        <v>0</v>
      </c>
      <c r="N12" s="20" t="str">
        <f t="shared" si="5"/>
        <v>#DIV/0!</v>
      </c>
      <c r="O12" s="21">
        <v>0.0</v>
      </c>
      <c r="P12" s="21">
        <v>0.0</v>
      </c>
      <c r="Q12" s="21">
        <v>0.0</v>
      </c>
      <c r="R12" s="21">
        <v>0.0</v>
      </c>
      <c r="S12" s="21">
        <v>0.0</v>
      </c>
      <c r="T12" s="21">
        <f t="shared" si="6"/>
        <v>0</v>
      </c>
      <c r="U12" s="23">
        <f t="shared" si="7"/>
        <v>0</v>
      </c>
      <c r="V12" s="23">
        <f t="shared" si="8"/>
        <v>0</v>
      </c>
      <c r="W12" s="20" t="str">
        <f t="shared" si="9"/>
        <v>#DIV/0!</v>
      </c>
    </row>
    <row r="13" ht="14.25" customHeight="1">
      <c r="A13" s="26">
        <v>6.0000000032802E13</v>
      </c>
      <c r="B13" s="11" t="s">
        <v>46</v>
      </c>
      <c r="C13" s="12">
        <v>0.0</v>
      </c>
      <c r="D13" s="13">
        <v>9.26</v>
      </c>
      <c r="E13" s="14">
        <f t="shared" si="1"/>
        <v>0</v>
      </c>
      <c r="F13" s="15">
        <v>0.0</v>
      </c>
      <c r="G13" s="15">
        <v>0.0</v>
      </c>
      <c r="H13" s="15">
        <f t="shared" si="2"/>
        <v>0</v>
      </c>
      <c r="I13" s="15">
        <v>0.0</v>
      </c>
      <c r="J13" s="15">
        <v>0.0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str">
        <f t="shared" si="5"/>
        <v>#DIV/0!</v>
      </c>
      <c r="O13" s="21">
        <v>0.0</v>
      </c>
      <c r="P13" s="21">
        <v>0.0</v>
      </c>
      <c r="Q13" s="21">
        <v>0.0</v>
      </c>
      <c r="R13" s="21">
        <v>0.0</v>
      </c>
      <c r="S13" s="21">
        <v>0.0</v>
      </c>
      <c r="T13" s="21">
        <f t="shared" si="6"/>
        <v>0</v>
      </c>
      <c r="U13" s="23">
        <f t="shared" si="7"/>
        <v>0</v>
      </c>
      <c r="V13" s="23">
        <f t="shared" si="8"/>
        <v>0</v>
      </c>
      <c r="W13" s="20" t="str">
        <f t="shared" si="9"/>
        <v>#DIV/0!</v>
      </c>
    </row>
    <row r="14" ht="14.25" customHeight="1">
      <c r="A14" s="11" t="s">
        <v>47</v>
      </c>
      <c r="B14" s="11" t="s">
        <v>48</v>
      </c>
      <c r="C14" s="12">
        <v>0.0</v>
      </c>
      <c r="D14" s="13">
        <v>8.938878205896948</v>
      </c>
      <c r="E14" s="14">
        <f t="shared" si="1"/>
        <v>0</v>
      </c>
      <c r="F14" s="15">
        <v>0.0</v>
      </c>
      <c r="G14" s="15">
        <v>0.0</v>
      </c>
      <c r="H14" s="15">
        <f t="shared" si="2"/>
        <v>0</v>
      </c>
      <c r="I14" s="15">
        <v>0.0</v>
      </c>
      <c r="J14" s="15">
        <v>0.0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str">
        <f t="shared" si="5"/>
        <v>#DIV/0!</v>
      </c>
      <c r="O14" s="21">
        <v>0.0</v>
      </c>
      <c r="P14" s="21">
        <v>0.0</v>
      </c>
      <c r="Q14" s="21">
        <v>0.0</v>
      </c>
      <c r="R14" s="21">
        <v>0.0</v>
      </c>
      <c r="S14" s="21">
        <v>0.0</v>
      </c>
      <c r="T14" s="21">
        <f t="shared" si="6"/>
        <v>0</v>
      </c>
      <c r="U14" s="23">
        <f t="shared" si="7"/>
        <v>0</v>
      </c>
      <c r="V14" s="23">
        <f t="shared" si="8"/>
        <v>0</v>
      </c>
      <c r="W14" s="20" t="str">
        <f t="shared" si="9"/>
        <v>#DIV/0!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6.79568577055403</v>
      </c>
      <c r="E15" s="14">
        <f t="shared" si="1"/>
        <v>0</v>
      </c>
      <c r="F15" s="15">
        <v>0.0</v>
      </c>
      <c r="G15" s="15">
        <v>0.0</v>
      </c>
      <c r="H15" s="15">
        <f t="shared" si="2"/>
        <v>0</v>
      </c>
      <c r="I15" s="29">
        <v>0.0</v>
      </c>
      <c r="J15" s="15">
        <v>0.0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str">
        <f t="shared" si="5"/>
        <v>#DIV/0!</v>
      </c>
      <c r="O15" s="21">
        <v>0.0</v>
      </c>
      <c r="P15" s="21">
        <v>0.0</v>
      </c>
      <c r="Q15" s="21">
        <v>0.0</v>
      </c>
      <c r="R15" s="21">
        <v>0.0</v>
      </c>
      <c r="S15" s="21">
        <v>0.0</v>
      </c>
      <c r="T15" s="21">
        <f t="shared" si="6"/>
        <v>0</v>
      </c>
      <c r="U15" s="23">
        <f t="shared" si="7"/>
        <v>0</v>
      </c>
      <c r="V15" s="23">
        <f t="shared" si="8"/>
        <v>0</v>
      </c>
      <c r="W15" s="20" t="str">
        <f t="shared" si="9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13">
        <v>10.033574703112851</v>
      </c>
      <c r="E16" s="14">
        <f t="shared" si="1"/>
        <v>0</v>
      </c>
      <c r="F16" s="15">
        <v>0.0</v>
      </c>
      <c r="G16" s="15">
        <v>0.0</v>
      </c>
      <c r="H16" s="15">
        <f t="shared" si="2"/>
        <v>0</v>
      </c>
      <c r="I16" s="29">
        <v>0.0</v>
      </c>
      <c r="J16" s="15">
        <v>0.0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str">
        <f t="shared" si="5"/>
        <v>#DIV/0!</v>
      </c>
      <c r="O16" s="21">
        <v>0.0</v>
      </c>
      <c r="P16" s="21">
        <v>0.0</v>
      </c>
      <c r="Q16" s="21">
        <v>0.0</v>
      </c>
      <c r="R16" s="21">
        <v>0.0</v>
      </c>
      <c r="S16" s="21">
        <v>0.0</v>
      </c>
      <c r="T16" s="21">
        <f t="shared" si="6"/>
        <v>0</v>
      </c>
      <c r="U16" s="23">
        <f t="shared" si="7"/>
        <v>0</v>
      </c>
      <c r="V16" s="23">
        <f t="shared" si="8"/>
        <v>0</v>
      </c>
      <c r="W16" s="20" t="str">
        <f t="shared" si="9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13">
        <v>12.061373764720482</v>
      </c>
      <c r="E17" s="14">
        <f t="shared" si="1"/>
        <v>0</v>
      </c>
      <c r="F17" s="15">
        <v>0.0</v>
      </c>
      <c r="G17" s="15">
        <v>0.0</v>
      </c>
      <c r="H17" s="15">
        <f t="shared" si="2"/>
        <v>0</v>
      </c>
      <c r="I17" s="29">
        <v>0.0</v>
      </c>
      <c r="J17" s="15">
        <v>0.0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str">
        <f t="shared" si="5"/>
        <v>#DIV/0!</v>
      </c>
      <c r="O17" s="21">
        <v>0.0</v>
      </c>
      <c r="P17" s="21">
        <v>0.0</v>
      </c>
      <c r="Q17" s="21">
        <v>0.0</v>
      </c>
      <c r="R17" s="21">
        <v>0.0</v>
      </c>
      <c r="S17" s="21">
        <v>0.0</v>
      </c>
      <c r="T17" s="21">
        <f t="shared" si="6"/>
        <v>0</v>
      </c>
      <c r="U17" s="23">
        <f t="shared" si="7"/>
        <v>0</v>
      </c>
      <c r="V17" s="23">
        <f t="shared" si="8"/>
        <v>0</v>
      </c>
      <c r="W17" s="20" t="str">
        <f t="shared" si="9"/>
        <v>#DIV/0!</v>
      </c>
    </row>
    <row r="18" ht="14.25" customHeight="1">
      <c r="A18" s="11" t="s">
        <v>55</v>
      </c>
      <c r="B18" s="11" t="s">
        <v>56</v>
      </c>
      <c r="C18" s="12">
        <v>400000.0</v>
      </c>
      <c r="D18" s="25">
        <v>1.302934352955773</v>
      </c>
      <c r="E18" s="12">
        <f t="shared" si="1"/>
        <v>521173.7412</v>
      </c>
      <c r="F18" s="15">
        <v>74231.0</v>
      </c>
      <c r="G18" s="15">
        <v>418311.0</v>
      </c>
      <c r="H18" s="15">
        <f t="shared" si="2"/>
        <v>492542</v>
      </c>
      <c r="I18" s="15">
        <v>400000.0</v>
      </c>
      <c r="J18" s="15">
        <v>0.0</v>
      </c>
      <c r="K18" s="17">
        <f t="shared" si="3"/>
        <v>492542</v>
      </c>
      <c r="L18" s="18">
        <f t="shared" si="4"/>
        <v>0</v>
      </c>
      <c r="M18" s="19">
        <f t="shared" si="10"/>
        <v>521173.7412</v>
      </c>
      <c r="N18" s="20">
        <f t="shared" si="5"/>
        <v>1</v>
      </c>
      <c r="O18" s="21">
        <v>0.0</v>
      </c>
      <c r="P18" s="21">
        <v>0.0</v>
      </c>
      <c r="Q18" s="21">
        <v>0.0</v>
      </c>
      <c r="R18" s="21">
        <v>0.0</v>
      </c>
      <c r="S18" s="21">
        <v>0.0</v>
      </c>
      <c r="T18" s="21">
        <f t="shared" si="6"/>
        <v>0</v>
      </c>
      <c r="U18" s="23">
        <f t="shared" si="7"/>
        <v>892542</v>
      </c>
      <c r="V18" s="23">
        <f t="shared" si="8"/>
        <v>492542</v>
      </c>
      <c r="W18" s="20">
        <f t="shared" si="9"/>
        <v>2.231355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2"/>
        <v>0</v>
      </c>
      <c r="I19" s="15">
        <v>0.0</v>
      </c>
      <c r="J19" s="15">
        <v>0.0</v>
      </c>
      <c r="K19" s="17">
        <f t="shared" si="3"/>
        <v>0</v>
      </c>
      <c r="L19" s="18">
        <f t="shared" si="4"/>
        <v>0</v>
      </c>
      <c r="M19" s="19">
        <f t="shared" si="10"/>
        <v>0</v>
      </c>
      <c r="N19" s="20" t="str">
        <f t="shared" si="5"/>
        <v>#DIV/0!</v>
      </c>
      <c r="O19" s="21">
        <v>0.0</v>
      </c>
      <c r="P19" s="21">
        <v>0.0</v>
      </c>
      <c r="Q19" s="21">
        <v>0.0</v>
      </c>
      <c r="R19" s="21">
        <v>0.0</v>
      </c>
      <c r="S19" s="21">
        <v>0.0</v>
      </c>
      <c r="T19" s="21">
        <f t="shared" si="6"/>
        <v>0</v>
      </c>
      <c r="U19" s="23">
        <f t="shared" si="7"/>
        <v>0</v>
      </c>
      <c r="V19" s="23">
        <f t="shared" si="8"/>
        <v>0</v>
      </c>
      <c r="W19" s="20" t="str">
        <f t="shared" si="9"/>
        <v>#DIV/0!</v>
      </c>
    </row>
    <row r="20" ht="14.25" customHeight="1">
      <c r="A20" s="30" t="s">
        <v>59</v>
      </c>
      <c r="B20" s="30"/>
      <c r="C20" s="31">
        <f>SUM(C3:C19)</f>
        <v>2271088</v>
      </c>
      <c r="D20" s="32"/>
      <c r="E20" s="33">
        <f t="shared" ref="E20:M20" si="11">SUM(E3:E19)</f>
        <v>3700722.403</v>
      </c>
      <c r="F20" s="34">
        <f t="shared" si="11"/>
        <v>203968</v>
      </c>
      <c r="G20" s="34">
        <f t="shared" si="11"/>
        <v>455540</v>
      </c>
      <c r="H20" s="34">
        <f t="shared" si="11"/>
        <v>659508</v>
      </c>
      <c r="I20" s="34">
        <f t="shared" si="11"/>
        <v>2018892</v>
      </c>
      <c r="J20" s="34">
        <f t="shared" si="11"/>
        <v>0</v>
      </c>
      <c r="K20" s="35">
        <f t="shared" si="11"/>
        <v>659508</v>
      </c>
      <c r="L20" s="36">
        <f t="shared" si="11"/>
        <v>252196</v>
      </c>
      <c r="M20" s="36">
        <f t="shared" si="11"/>
        <v>3165446.515</v>
      </c>
      <c r="N20" s="20">
        <f t="shared" si="5"/>
        <v>0.8553590813</v>
      </c>
      <c r="O20" s="21">
        <v>0.0</v>
      </c>
      <c r="P20" s="21">
        <v>0.0</v>
      </c>
      <c r="Q20" s="21">
        <v>0.0</v>
      </c>
      <c r="R20" s="21">
        <v>0.0</v>
      </c>
      <c r="S20" s="21">
        <v>0.0</v>
      </c>
      <c r="T20" s="21">
        <f t="shared" si="6"/>
        <v>0</v>
      </c>
      <c r="U20" s="23">
        <f t="shared" si="7"/>
        <v>2678400</v>
      </c>
      <c r="V20" s="37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N3:N20 W3:W19">
    <cfRule type="cellIs" dxfId="0" priority="1" operator="between">
      <formula>0.8</formula>
      <formula>1</formula>
    </cfRule>
  </conditionalFormatting>
  <conditionalFormatting sqref="N3:N20 W3:W19">
    <cfRule type="cellIs" dxfId="1" priority="2" operator="lessThan">
      <formula>0.8</formula>
    </cfRule>
  </conditionalFormatting>
  <conditionalFormatting sqref="N3:N20 W3:W19">
    <cfRule type="cellIs" dxfId="2" priority="3" operator="greaterThan">
      <formula>1</formula>
    </cfRule>
  </conditionalFormatting>
  <conditionalFormatting sqref="N13">
    <cfRule type="cellIs" dxfId="0" priority="4" operator="between">
      <formula>0.8</formula>
      <formula>1</formula>
    </cfRule>
  </conditionalFormatting>
  <conditionalFormatting sqref="N13">
    <cfRule type="cellIs" dxfId="1" priority="5" operator="lessThan">
      <formula>0.8</formula>
    </cfRule>
  </conditionalFormatting>
  <conditionalFormatting sqref="N13">
    <cfRule type="cellIs" dxfId="2" priority="6" operator="greaterThan">
      <formula>1</formula>
    </cfRule>
  </conditionalFormatting>
  <conditionalFormatting sqref="W13">
    <cfRule type="cellIs" dxfId="0" priority="7" operator="between">
      <formula>0.8</formula>
      <formula>1</formula>
    </cfRule>
  </conditionalFormatting>
  <conditionalFormatting sqref="W13">
    <cfRule type="cellIs" dxfId="1" priority="8" operator="lessThan">
      <formula>0.8</formula>
    </cfRule>
  </conditionalFormatting>
  <conditionalFormatting sqref="W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20.57"/>
    <col customWidth="1" min="2" max="2" width="38.14"/>
    <col customWidth="1" min="3" max="3" width="19.57"/>
    <col customWidth="1" min="4" max="4" width="9.86" outlineLevel="1"/>
    <col customWidth="1" min="5" max="5" width="22.0"/>
    <col customWidth="1" min="6" max="6" width="15.71"/>
    <col customWidth="1" min="7" max="7" width="17.14"/>
    <col customWidth="1" min="8" max="9" width="15.71"/>
    <col customWidth="1" min="10" max="10" width="17.43"/>
    <col customWidth="1" min="11" max="11" width="18.43"/>
    <col customWidth="1" min="12" max="13" width="16.71"/>
    <col customWidth="1" min="14" max="14" width="18.0"/>
    <col customWidth="1" min="15" max="19" width="12.43"/>
    <col customWidth="1" min="20" max="20" width="14.71"/>
    <col customWidth="1" min="21" max="21" width="11.43"/>
    <col customWidth="1" min="22" max="22" width="12.43"/>
    <col customWidth="1" min="23" max="26" width="10.71"/>
  </cols>
  <sheetData>
    <row r="1" ht="14.25" customHeight="1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ht="14.25" customHeight="1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38" t="s">
        <v>67</v>
      </c>
      <c r="G2" s="38" t="s">
        <v>68</v>
      </c>
      <c r="H2" s="4" t="s">
        <v>69</v>
      </c>
      <c r="I2" s="39" t="s">
        <v>11</v>
      </c>
      <c r="J2" s="4" t="s">
        <v>12</v>
      </c>
      <c r="K2" s="6" t="s">
        <v>71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ht="14.25" customHeight="1">
      <c r="A3" s="11" t="s">
        <v>26</v>
      </c>
      <c r="B3" s="11" t="s">
        <v>27</v>
      </c>
      <c r="C3" s="12">
        <v>396771.0</v>
      </c>
      <c r="D3" s="13">
        <v>2.892378058838126</v>
      </c>
      <c r="E3" s="14">
        <f t="shared" ref="E3:E19" si="1">C3*D3</f>
        <v>1147611.735</v>
      </c>
      <c r="F3" s="15">
        <v>0.0</v>
      </c>
      <c r="G3" s="15">
        <v>0.0</v>
      </c>
      <c r="H3" s="15">
        <f t="shared" ref="H3:H19" si="2">F3+G3</f>
        <v>0</v>
      </c>
      <c r="I3" s="40">
        <v>378344.0</v>
      </c>
      <c r="J3" s="15">
        <v>0.0</v>
      </c>
      <c r="K3" s="17">
        <f t="shared" ref="K3:K19" si="3">H3+J3</f>
        <v>0</v>
      </c>
      <c r="L3" s="18">
        <f t="shared" ref="L3:L19" si="4">C3-I3</f>
        <v>18427</v>
      </c>
      <c r="M3" s="19">
        <f>+I3*D3</f>
        <v>1094313.884</v>
      </c>
      <c r="N3" s="20">
        <f t="shared" ref="N3:N20" si="5">M3/E3</f>
        <v>0.9535575937</v>
      </c>
      <c r="O3" s="21">
        <v>0.0</v>
      </c>
      <c r="P3" s="21">
        <v>0.0</v>
      </c>
      <c r="Q3" s="21">
        <v>0.0</v>
      </c>
      <c r="R3" s="21">
        <v>72000.0</v>
      </c>
      <c r="S3" s="21">
        <v>74000.0</v>
      </c>
      <c r="T3" s="21">
        <f t="shared" ref="T3:T20" si="6">O3+P3+Q3+R3+S3</f>
        <v>146000</v>
      </c>
      <c r="U3" s="23">
        <f t="shared" ref="U3:U20" si="7">I3+K3+T3</f>
        <v>524344</v>
      </c>
      <c r="V3" s="23">
        <f t="shared" ref="V3:V19" si="8">U3-C3</f>
        <v>127573</v>
      </c>
      <c r="W3" s="20">
        <f t="shared" ref="W3:W19" si="9">U3/C3</f>
        <v>1.321528035</v>
      </c>
    </row>
    <row r="4" ht="14.25" customHeight="1">
      <c r="A4" s="11" t="s">
        <v>28</v>
      </c>
      <c r="B4" s="11" t="s">
        <v>29</v>
      </c>
      <c r="C4" s="12">
        <v>35386.0</v>
      </c>
      <c r="D4" s="41">
        <v>1.56</v>
      </c>
      <c r="E4" s="14">
        <f t="shared" si="1"/>
        <v>55202.16</v>
      </c>
      <c r="F4" s="15">
        <v>0.0</v>
      </c>
      <c r="G4" s="15">
        <v>0.0</v>
      </c>
      <c r="H4" s="15">
        <f t="shared" si="2"/>
        <v>0</v>
      </c>
      <c r="I4" s="42">
        <v>35386.0</v>
      </c>
      <c r="J4" s="15">
        <v>0.0</v>
      </c>
      <c r="K4" s="17">
        <f t="shared" si="3"/>
        <v>0</v>
      </c>
      <c r="L4" s="18">
        <f t="shared" si="4"/>
        <v>0</v>
      </c>
      <c r="M4" s="19">
        <f>D4*I4</f>
        <v>55202.16</v>
      </c>
      <c r="N4" s="20">
        <f t="shared" si="5"/>
        <v>1</v>
      </c>
      <c r="O4" s="21">
        <v>0.0</v>
      </c>
      <c r="P4" s="21">
        <v>0.0</v>
      </c>
      <c r="Q4" s="21">
        <v>0.0</v>
      </c>
      <c r="R4" s="21">
        <v>0.0</v>
      </c>
      <c r="S4" s="21">
        <v>0.0</v>
      </c>
      <c r="T4" s="21">
        <f t="shared" si="6"/>
        <v>0</v>
      </c>
      <c r="U4" s="23">
        <f t="shared" si="7"/>
        <v>35386</v>
      </c>
      <c r="V4" s="23">
        <f t="shared" si="8"/>
        <v>0</v>
      </c>
      <c r="W4" s="20">
        <f t="shared" si="9"/>
        <v>1</v>
      </c>
    </row>
    <row r="5" ht="14.25" customHeight="1">
      <c r="A5" s="11" t="s">
        <v>30</v>
      </c>
      <c r="B5" s="11" t="s">
        <v>31</v>
      </c>
      <c r="C5" s="12">
        <v>134229.0</v>
      </c>
      <c r="D5" s="41">
        <v>1.06</v>
      </c>
      <c r="E5" s="14">
        <f t="shared" si="1"/>
        <v>142282.74</v>
      </c>
      <c r="F5" s="15">
        <v>0.0</v>
      </c>
      <c r="G5" s="15">
        <v>0.0</v>
      </c>
      <c r="H5" s="15">
        <f t="shared" si="2"/>
        <v>0</v>
      </c>
      <c r="I5" s="42">
        <v>134227.0</v>
      </c>
      <c r="J5" s="15">
        <v>0.0</v>
      </c>
      <c r="K5" s="17">
        <f t="shared" si="3"/>
        <v>0</v>
      </c>
      <c r="L5" s="18">
        <f t="shared" si="4"/>
        <v>2</v>
      </c>
      <c r="M5" s="19">
        <f t="shared" ref="M5:M19" si="10">+I5*D5</f>
        <v>142280.62</v>
      </c>
      <c r="N5" s="20">
        <f t="shared" si="5"/>
        <v>0.9999851001</v>
      </c>
      <c r="O5" s="21">
        <v>0.0</v>
      </c>
      <c r="P5" s="21">
        <v>0.0</v>
      </c>
      <c r="Q5" s="21">
        <v>0.0</v>
      </c>
      <c r="R5" s="24">
        <v>0.0</v>
      </c>
      <c r="S5" s="21">
        <v>143000.0</v>
      </c>
      <c r="T5" s="21">
        <f t="shared" si="6"/>
        <v>143000</v>
      </c>
      <c r="U5" s="23">
        <f t="shared" si="7"/>
        <v>277227</v>
      </c>
      <c r="V5" s="23">
        <f t="shared" si="8"/>
        <v>142998</v>
      </c>
      <c r="W5" s="20">
        <f t="shared" si="9"/>
        <v>2.065328655</v>
      </c>
    </row>
    <row r="6" ht="14.25" customHeight="1">
      <c r="A6" s="11" t="s">
        <v>32</v>
      </c>
      <c r="B6" s="11" t="s">
        <v>33</v>
      </c>
      <c r="C6" s="12">
        <v>504532.0</v>
      </c>
      <c r="D6" s="13">
        <v>2.1696780588381257</v>
      </c>
      <c r="E6" s="12">
        <f t="shared" si="1"/>
        <v>1094672.01</v>
      </c>
      <c r="F6" s="15">
        <v>38995.0</v>
      </c>
      <c r="G6" s="15">
        <v>37229.0</v>
      </c>
      <c r="H6" s="15">
        <f t="shared" si="2"/>
        <v>76224</v>
      </c>
      <c r="I6" s="42">
        <v>504532.0</v>
      </c>
      <c r="J6" s="15">
        <v>0.0</v>
      </c>
      <c r="K6" s="17">
        <f t="shared" si="3"/>
        <v>76224</v>
      </c>
      <c r="L6" s="18">
        <f t="shared" si="4"/>
        <v>0</v>
      </c>
      <c r="M6" s="19">
        <f t="shared" si="10"/>
        <v>1094672.01</v>
      </c>
      <c r="N6" s="20">
        <f t="shared" si="5"/>
        <v>1</v>
      </c>
      <c r="O6" s="21">
        <v>0.0</v>
      </c>
      <c r="P6" s="21">
        <v>0.0</v>
      </c>
      <c r="Q6" s="21">
        <v>0.0</v>
      </c>
      <c r="R6" s="21">
        <v>0.0</v>
      </c>
      <c r="S6" s="21">
        <v>0.0</v>
      </c>
      <c r="T6" s="21">
        <f t="shared" si="6"/>
        <v>0</v>
      </c>
      <c r="U6" s="23">
        <f t="shared" si="7"/>
        <v>580756</v>
      </c>
      <c r="V6" s="23">
        <f t="shared" si="8"/>
        <v>76224</v>
      </c>
      <c r="W6" s="20">
        <f t="shared" si="9"/>
        <v>1.151078623</v>
      </c>
    </row>
    <row r="7" ht="14.25" customHeight="1">
      <c r="A7" s="11" t="s">
        <v>34</v>
      </c>
      <c r="B7" s="11" t="s">
        <v>35</v>
      </c>
      <c r="C7" s="12">
        <v>0.0</v>
      </c>
      <c r="D7" s="41">
        <v>4.24</v>
      </c>
      <c r="E7" s="14">
        <f t="shared" si="1"/>
        <v>0</v>
      </c>
      <c r="F7" s="15">
        <v>0.0</v>
      </c>
      <c r="G7" s="15">
        <v>0.0</v>
      </c>
      <c r="H7" s="15">
        <f t="shared" si="2"/>
        <v>0</v>
      </c>
      <c r="I7" s="42">
        <v>0.0</v>
      </c>
      <c r="J7" s="15">
        <v>0.0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str">
        <f t="shared" si="5"/>
        <v>#DIV/0!</v>
      </c>
      <c r="O7" s="21">
        <v>0.0</v>
      </c>
      <c r="P7" s="21">
        <v>0.0</v>
      </c>
      <c r="Q7" s="21">
        <v>0.0</v>
      </c>
      <c r="R7" s="21">
        <v>0.0</v>
      </c>
      <c r="S7" s="21">
        <v>0.0</v>
      </c>
      <c r="T7" s="21">
        <f t="shared" si="6"/>
        <v>0</v>
      </c>
      <c r="U7" s="23">
        <f t="shared" si="7"/>
        <v>0</v>
      </c>
      <c r="V7" s="23">
        <f t="shared" si="8"/>
        <v>0</v>
      </c>
      <c r="W7" s="20" t="str">
        <f t="shared" si="9"/>
        <v>#DIV/0!</v>
      </c>
    </row>
    <row r="8" ht="14.25" customHeight="1">
      <c r="A8" s="11" t="s">
        <v>36</v>
      </c>
      <c r="B8" s="11" t="s">
        <v>37</v>
      </c>
      <c r="C8" s="12">
        <v>454700.0</v>
      </c>
      <c r="D8" s="13">
        <v>1.1430280588381259</v>
      </c>
      <c r="E8" s="14">
        <f t="shared" si="1"/>
        <v>519734.8584</v>
      </c>
      <c r="F8" s="15">
        <v>126465.0</v>
      </c>
      <c r="G8" s="15">
        <v>126724.0</v>
      </c>
      <c r="H8" s="34">
        <f t="shared" si="2"/>
        <v>253189</v>
      </c>
      <c r="I8" s="40">
        <v>455578.0</v>
      </c>
      <c r="J8" s="16">
        <v>0.0</v>
      </c>
      <c r="K8" s="17">
        <f t="shared" si="3"/>
        <v>253189</v>
      </c>
      <c r="L8" s="18">
        <f t="shared" si="4"/>
        <v>-878</v>
      </c>
      <c r="M8" s="19">
        <f t="shared" si="10"/>
        <v>520738.437</v>
      </c>
      <c r="N8" s="20">
        <f t="shared" si="5"/>
        <v>1.001930943</v>
      </c>
      <c r="O8" s="21">
        <v>0.0</v>
      </c>
      <c r="P8" s="21">
        <v>0.0</v>
      </c>
      <c r="Q8" s="21">
        <v>0.0</v>
      </c>
      <c r="R8" s="21">
        <v>0.0</v>
      </c>
      <c r="S8" s="21">
        <v>0.0</v>
      </c>
      <c r="T8" s="21">
        <f t="shared" si="6"/>
        <v>0</v>
      </c>
      <c r="U8" s="23">
        <f t="shared" si="7"/>
        <v>708767</v>
      </c>
      <c r="V8" s="23">
        <f t="shared" si="8"/>
        <v>254067</v>
      </c>
      <c r="W8" s="20">
        <f t="shared" si="9"/>
        <v>1.558757422</v>
      </c>
    </row>
    <row r="9" ht="14.25" customHeight="1">
      <c r="A9" s="11" t="s">
        <v>38</v>
      </c>
      <c r="B9" s="11" t="s">
        <v>39</v>
      </c>
      <c r="C9" s="12">
        <v>345470.0</v>
      </c>
      <c r="D9" s="13">
        <v>0.6342280588381257</v>
      </c>
      <c r="E9" s="14">
        <f t="shared" si="1"/>
        <v>219106.7675</v>
      </c>
      <c r="F9" s="15">
        <v>0.0</v>
      </c>
      <c r="G9" s="15">
        <v>0.0</v>
      </c>
      <c r="H9" s="15">
        <f t="shared" si="2"/>
        <v>0</v>
      </c>
      <c r="I9" s="40">
        <v>258805.0</v>
      </c>
      <c r="J9" s="15">
        <v>0.0</v>
      </c>
      <c r="K9" s="17">
        <f t="shared" si="3"/>
        <v>0</v>
      </c>
      <c r="L9" s="18">
        <f t="shared" si="4"/>
        <v>86665</v>
      </c>
      <c r="M9" s="19">
        <f t="shared" si="10"/>
        <v>164141.3928</v>
      </c>
      <c r="N9" s="20">
        <f t="shared" si="5"/>
        <v>0.7491388543</v>
      </c>
      <c r="O9" s="21">
        <v>0.0</v>
      </c>
      <c r="P9" s="21">
        <v>0.0</v>
      </c>
      <c r="Q9" s="21">
        <v>0.0</v>
      </c>
      <c r="R9" s="21">
        <v>0.0</v>
      </c>
      <c r="S9" s="21">
        <v>0.0</v>
      </c>
      <c r="T9" s="21">
        <f t="shared" si="6"/>
        <v>0</v>
      </c>
      <c r="U9" s="23">
        <f t="shared" si="7"/>
        <v>258805</v>
      </c>
      <c r="V9" s="23">
        <f t="shared" si="8"/>
        <v>-86665</v>
      </c>
      <c r="W9" s="20">
        <f t="shared" si="9"/>
        <v>0.7491388543</v>
      </c>
    </row>
    <row r="10" ht="14.25" customHeight="1">
      <c r="A10" s="11" t="s">
        <v>40</v>
      </c>
      <c r="B10" s="11" t="s">
        <v>41</v>
      </c>
      <c r="C10" s="12">
        <v>0.0</v>
      </c>
      <c r="D10" s="13">
        <v>0.8935280588381259</v>
      </c>
      <c r="E10" s="12">
        <f t="shared" si="1"/>
        <v>0</v>
      </c>
      <c r="F10" s="16">
        <v>0.0</v>
      </c>
      <c r="G10" s="16">
        <v>0.0</v>
      </c>
      <c r="H10" s="15">
        <f t="shared" si="2"/>
        <v>0</v>
      </c>
      <c r="I10" s="42">
        <v>0.0</v>
      </c>
      <c r="J10" s="16">
        <v>0.0</v>
      </c>
      <c r="K10" s="17">
        <f t="shared" si="3"/>
        <v>0</v>
      </c>
      <c r="L10" s="18">
        <f t="shared" si="4"/>
        <v>0</v>
      </c>
      <c r="M10" s="19">
        <f t="shared" si="10"/>
        <v>0</v>
      </c>
      <c r="N10" s="20" t="str">
        <f t="shared" si="5"/>
        <v>#DIV/0!</v>
      </c>
      <c r="O10" s="21">
        <v>0.0</v>
      </c>
      <c r="P10" s="21">
        <v>0.0</v>
      </c>
      <c r="Q10" s="21">
        <v>0.0</v>
      </c>
      <c r="R10" s="21">
        <v>0.0</v>
      </c>
      <c r="S10" s="43">
        <v>132000.0</v>
      </c>
      <c r="T10" s="21">
        <f t="shared" si="6"/>
        <v>132000</v>
      </c>
      <c r="U10" s="23">
        <f t="shared" si="7"/>
        <v>132000</v>
      </c>
      <c r="V10" s="23">
        <f t="shared" si="8"/>
        <v>132000</v>
      </c>
      <c r="W10" s="20" t="str">
        <f t="shared" si="9"/>
        <v>#DIV/0!</v>
      </c>
    </row>
    <row r="11" ht="14.25" customHeight="1">
      <c r="A11" s="11" t="s">
        <v>42</v>
      </c>
      <c r="B11" s="11" t="s">
        <v>43</v>
      </c>
      <c r="C11" s="12">
        <v>0.0</v>
      </c>
      <c r="D11" s="13">
        <v>0.4032280588381258</v>
      </c>
      <c r="E11" s="14">
        <f t="shared" si="1"/>
        <v>0</v>
      </c>
      <c r="F11" s="15">
        <v>0.0</v>
      </c>
      <c r="G11" s="15">
        <v>0.0</v>
      </c>
      <c r="H11" s="15">
        <f t="shared" si="2"/>
        <v>0</v>
      </c>
      <c r="I11" s="42">
        <v>0.0</v>
      </c>
      <c r="J11" s="15">
        <v>0.0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str">
        <f t="shared" si="5"/>
        <v>#DIV/0!</v>
      </c>
      <c r="O11" s="21">
        <v>0.0</v>
      </c>
      <c r="P11" s="21">
        <v>0.0</v>
      </c>
      <c r="Q11" s="21">
        <v>0.0</v>
      </c>
      <c r="R11" s="21">
        <v>0.0</v>
      </c>
      <c r="S11" s="21">
        <v>0.0</v>
      </c>
      <c r="T11" s="21">
        <f t="shared" si="6"/>
        <v>0</v>
      </c>
      <c r="U11" s="23">
        <f t="shared" si="7"/>
        <v>0</v>
      </c>
      <c r="V11" s="23">
        <f t="shared" si="8"/>
        <v>0</v>
      </c>
      <c r="W11" s="20" t="str">
        <f t="shared" si="9"/>
        <v>#DIV/0!</v>
      </c>
    </row>
    <row r="12" ht="14.25" customHeight="1">
      <c r="A12" s="11" t="s">
        <v>44</v>
      </c>
      <c r="B12" s="11" t="s">
        <v>45</v>
      </c>
      <c r="C12" s="12">
        <v>0.0</v>
      </c>
      <c r="D12" s="41">
        <v>3.97</v>
      </c>
      <c r="E12" s="14">
        <f t="shared" si="1"/>
        <v>0</v>
      </c>
      <c r="F12" s="15">
        <v>0.0</v>
      </c>
      <c r="G12" s="15">
        <v>0.0</v>
      </c>
      <c r="H12" s="15">
        <f t="shared" si="2"/>
        <v>0</v>
      </c>
      <c r="I12" s="42">
        <v>0.0</v>
      </c>
      <c r="J12" s="15">
        <v>0.0</v>
      </c>
      <c r="K12" s="17">
        <f t="shared" si="3"/>
        <v>0</v>
      </c>
      <c r="L12" s="18">
        <f t="shared" si="4"/>
        <v>0</v>
      </c>
      <c r="M12" s="19">
        <f t="shared" si="10"/>
        <v>0</v>
      </c>
      <c r="N12" s="20" t="str">
        <f t="shared" si="5"/>
        <v>#DIV/0!</v>
      </c>
      <c r="O12" s="21">
        <v>0.0</v>
      </c>
      <c r="P12" s="21">
        <v>0.0</v>
      </c>
      <c r="Q12" s="21">
        <v>0.0</v>
      </c>
      <c r="R12" s="21">
        <v>0.0</v>
      </c>
      <c r="S12" s="21">
        <v>0.0</v>
      </c>
      <c r="T12" s="21">
        <f t="shared" si="6"/>
        <v>0</v>
      </c>
      <c r="U12" s="23">
        <f t="shared" si="7"/>
        <v>0</v>
      </c>
      <c r="V12" s="23">
        <f t="shared" si="8"/>
        <v>0</v>
      </c>
      <c r="W12" s="20" t="str">
        <f t="shared" si="9"/>
        <v>#DIV/0!</v>
      </c>
    </row>
    <row r="13" ht="14.25" customHeight="1">
      <c r="A13" s="26">
        <v>6.0000000032802E13</v>
      </c>
      <c r="B13" s="11" t="s">
        <v>46</v>
      </c>
      <c r="C13" s="12">
        <v>0.0</v>
      </c>
      <c r="D13" s="41">
        <v>8.34</v>
      </c>
      <c r="E13" s="14">
        <f t="shared" si="1"/>
        <v>0</v>
      </c>
      <c r="F13" s="15">
        <v>0.0</v>
      </c>
      <c r="G13" s="15">
        <v>0.0</v>
      </c>
      <c r="H13" s="15">
        <f t="shared" si="2"/>
        <v>0</v>
      </c>
      <c r="I13" s="42">
        <v>0.0</v>
      </c>
      <c r="J13" s="15">
        <v>0.0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str">
        <f t="shared" si="5"/>
        <v>#DIV/0!</v>
      </c>
      <c r="O13" s="21">
        <v>0.0</v>
      </c>
      <c r="P13" s="21">
        <v>0.0</v>
      </c>
      <c r="Q13" s="21">
        <v>0.0</v>
      </c>
      <c r="R13" s="21">
        <v>0.0</v>
      </c>
      <c r="S13" s="21">
        <v>0.0</v>
      </c>
      <c r="T13" s="21">
        <f t="shared" si="6"/>
        <v>0</v>
      </c>
      <c r="U13" s="23">
        <f t="shared" si="7"/>
        <v>0</v>
      </c>
      <c r="V13" s="23">
        <f t="shared" si="8"/>
        <v>0</v>
      </c>
      <c r="W13" s="20" t="str">
        <f t="shared" si="9"/>
        <v>#DIV/0!</v>
      </c>
    </row>
    <row r="14" ht="14.25" customHeight="1">
      <c r="A14" s="11" t="s">
        <v>47</v>
      </c>
      <c r="B14" s="11" t="s">
        <v>48</v>
      </c>
      <c r="C14" s="12">
        <v>0.0</v>
      </c>
      <c r="D14" s="41">
        <v>7.3</v>
      </c>
      <c r="E14" s="14">
        <f t="shared" si="1"/>
        <v>0</v>
      </c>
      <c r="F14" s="15">
        <v>0.0</v>
      </c>
      <c r="G14" s="15">
        <v>0.0</v>
      </c>
      <c r="H14" s="15">
        <f t="shared" si="2"/>
        <v>0</v>
      </c>
      <c r="I14" s="42">
        <v>0.0</v>
      </c>
      <c r="J14" s="15">
        <v>0.0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str">
        <f t="shared" si="5"/>
        <v>#DIV/0!</v>
      </c>
      <c r="O14" s="21">
        <v>0.0</v>
      </c>
      <c r="P14" s="21">
        <v>0.0</v>
      </c>
      <c r="Q14" s="21">
        <v>0.0</v>
      </c>
      <c r="R14" s="21">
        <v>0.0</v>
      </c>
      <c r="S14" s="21">
        <v>0.0</v>
      </c>
      <c r="T14" s="21">
        <f t="shared" si="6"/>
        <v>0</v>
      </c>
      <c r="U14" s="23">
        <f t="shared" si="7"/>
        <v>0</v>
      </c>
      <c r="V14" s="23">
        <f t="shared" si="8"/>
        <v>0</v>
      </c>
      <c r="W14" s="20" t="str">
        <f t="shared" si="9"/>
        <v>#DIV/0!</v>
      </c>
    </row>
    <row r="15" ht="14.25" customHeight="1">
      <c r="A15" s="27" t="s">
        <v>49</v>
      </c>
      <c r="B15" s="28" t="s">
        <v>50</v>
      </c>
      <c r="C15" s="12">
        <v>0.0</v>
      </c>
      <c r="D15" s="13">
        <v>6.8</v>
      </c>
      <c r="E15" s="14">
        <f t="shared" si="1"/>
        <v>0</v>
      </c>
      <c r="F15" s="15">
        <v>0.0</v>
      </c>
      <c r="G15" s="15">
        <v>0.0</v>
      </c>
      <c r="H15" s="15">
        <f t="shared" si="2"/>
        <v>0</v>
      </c>
      <c r="I15" s="44">
        <v>0.0</v>
      </c>
      <c r="J15" s="15">
        <v>0.0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str">
        <f t="shared" si="5"/>
        <v>#DIV/0!</v>
      </c>
      <c r="O15" s="21">
        <v>0.0</v>
      </c>
      <c r="P15" s="21">
        <v>0.0</v>
      </c>
      <c r="Q15" s="21">
        <v>0.0</v>
      </c>
      <c r="R15" s="21">
        <v>0.0</v>
      </c>
      <c r="S15" s="21">
        <v>0.0</v>
      </c>
      <c r="T15" s="21">
        <f t="shared" si="6"/>
        <v>0</v>
      </c>
      <c r="U15" s="23">
        <f t="shared" si="7"/>
        <v>0</v>
      </c>
      <c r="V15" s="23">
        <f t="shared" si="8"/>
        <v>0</v>
      </c>
      <c r="W15" s="20" t="str">
        <f t="shared" si="9"/>
        <v>#DIV/0!</v>
      </c>
    </row>
    <row r="16" ht="14.25" customHeight="1">
      <c r="A16" s="27" t="s">
        <v>51</v>
      </c>
      <c r="B16" s="28" t="s">
        <v>52</v>
      </c>
      <c r="C16" s="12">
        <v>0.0</v>
      </c>
      <c r="D16" s="41">
        <v>10.04</v>
      </c>
      <c r="E16" s="14">
        <f t="shared" si="1"/>
        <v>0</v>
      </c>
      <c r="F16" s="15">
        <v>0.0</v>
      </c>
      <c r="G16" s="15">
        <v>0.0</v>
      </c>
      <c r="H16" s="15">
        <f t="shared" si="2"/>
        <v>0</v>
      </c>
      <c r="I16" s="44">
        <v>0.0</v>
      </c>
      <c r="J16" s="15">
        <v>0.0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str">
        <f t="shared" si="5"/>
        <v>#DIV/0!</v>
      </c>
      <c r="O16" s="21">
        <v>0.0</v>
      </c>
      <c r="P16" s="21">
        <v>0.0</v>
      </c>
      <c r="Q16" s="21">
        <v>0.0</v>
      </c>
      <c r="R16" s="21">
        <v>0.0</v>
      </c>
      <c r="S16" s="21">
        <v>0.0</v>
      </c>
      <c r="T16" s="21">
        <f t="shared" si="6"/>
        <v>0</v>
      </c>
      <c r="U16" s="23">
        <f t="shared" si="7"/>
        <v>0</v>
      </c>
      <c r="V16" s="23">
        <f t="shared" si="8"/>
        <v>0</v>
      </c>
      <c r="W16" s="20" t="str">
        <f t="shared" si="9"/>
        <v>#DIV/0!</v>
      </c>
    </row>
    <row r="17" ht="14.25" customHeight="1">
      <c r="A17" s="11" t="s">
        <v>53</v>
      </c>
      <c r="B17" s="11" t="s">
        <v>54</v>
      </c>
      <c r="C17" s="12">
        <v>0.0</v>
      </c>
      <c r="D17" s="41">
        <v>12.07</v>
      </c>
      <c r="E17" s="14">
        <f t="shared" si="1"/>
        <v>0</v>
      </c>
      <c r="F17" s="15">
        <v>0.0</v>
      </c>
      <c r="G17" s="15">
        <v>0.0</v>
      </c>
      <c r="H17" s="15">
        <f t="shared" si="2"/>
        <v>0</v>
      </c>
      <c r="I17" s="44">
        <v>0.0</v>
      </c>
      <c r="J17" s="15">
        <v>0.0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str">
        <f t="shared" si="5"/>
        <v>#DIV/0!</v>
      </c>
      <c r="O17" s="21">
        <v>0.0</v>
      </c>
      <c r="P17" s="21">
        <v>0.0</v>
      </c>
      <c r="Q17" s="21">
        <v>0.0</v>
      </c>
      <c r="R17" s="21">
        <v>0.0</v>
      </c>
      <c r="S17" s="21">
        <v>0.0</v>
      </c>
      <c r="T17" s="21">
        <f t="shared" si="6"/>
        <v>0</v>
      </c>
      <c r="U17" s="23">
        <f t="shared" si="7"/>
        <v>0</v>
      </c>
      <c r="V17" s="23">
        <f t="shared" si="8"/>
        <v>0</v>
      </c>
      <c r="W17" s="20" t="str">
        <f t="shared" si="9"/>
        <v>#DIV/0!</v>
      </c>
    </row>
    <row r="18" ht="14.25" customHeight="1">
      <c r="A18" s="11" t="s">
        <v>55</v>
      </c>
      <c r="B18" s="11" t="s">
        <v>56</v>
      </c>
      <c r="C18" s="12">
        <v>400000.0</v>
      </c>
      <c r="D18" s="41">
        <v>1.16</v>
      </c>
      <c r="E18" s="12">
        <f t="shared" si="1"/>
        <v>464000</v>
      </c>
      <c r="F18" s="15">
        <v>74231.0</v>
      </c>
      <c r="G18" s="15">
        <v>418311.0</v>
      </c>
      <c r="H18" s="15">
        <f t="shared" si="2"/>
        <v>492542</v>
      </c>
      <c r="I18" s="42">
        <v>400000.0</v>
      </c>
      <c r="J18" s="15">
        <v>0.0</v>
      </c>
      <c r="K18" s="17">
        <f t="shared" si="3"/>
        <v>492542</v>
      </c>
      <c r="L18" s="18">
        <f t="shared" si="4"/>
        <v>0</v>
      </c>
      <c r="M18" s="19">
        <f t="shared" si="10"/>
        <v>464000</v>
      </c>
      <c r="N18" s="20">
        <f t="shared" si="5"/>
        <v>1</v>
      </c>
      <c r="O18" s="21">
        <v>0.0</v>
      </c>
      <c r="P18" s="21">
        <v>0.0</v>
      </c>
      <c r="Q18" s="21">
        <v>0.0</v>
      </c>
      <c r="R18" s="21">
        <v>0.0</v>
      </c>
      <c r="S18" s="21">
        <v>0.0</v>
      </c>
      <c r="T18" s="21">
        <f t="shared" si="6"/>
        <v>0</v>
      </c>
      <c r="U18" s="23">
        <f t="shared" si="7"/>
        <v>892542</v>
      </c>
      <c r="V18" s="23">
        <f t="shared" si="8"/>
        <v>492542</v>
      </c>
      <c r="W18" s="20">
        <f t="shared" si="9"/>
        <v>2.231355</v>
      </c>
    </row>
    <row r="19" ht="14.25" customHeight="1">
      <c r="A19" s="11" t="s">
        <v>57</v>
      </c>
      <c r="B19" s="11" t="s">
        <v>58</v>
      </c>
      <c r="C19" s="12">
        <v>0.0</v>
      </c>
      <c r="D19" s="13">
        <v>3.0573254068481477</v>
      </c>
      <c r="E19" s="14">
        <f t="shared" si="1"/>
        <v>0</v>
      </c>
      <c r="F19" s="15">
        <v>0.0</v>
      </c>
      <c r="G19" s="15">
        <v>0.0</v>
      </c>
      <c r="H19" s="15">
        <f t="shared" si="2"/>
        <v>0</v>
      </c>
      <c r="I19" s="42">
        <v>0.0</v>
      </c>
      <c r="J19" s="15">
        <v>0.0</v>
      </c>
      <c r="K19" s="17">
        <f t="shared" si="3"/>
        <v>0</v>
      </c>
      <c r="L19" s="18">
        <f t="shared" si="4"/>
        <v>0</v>
      </c>
      <c r="M19" s="19">
        <f t="shared" si="10"/>
        <v>0</v>
      </c>
      <c r="N19" s="20" t="str">
        <f t="shared" si="5"/>
        <v>#DIV/0!</v>
      </c>
      <c r="O19" s="21">
        <v>0.0</v>
      </c>
      <c r="P19" s="21">
        <v>0.0</v>
      </c>
      <c r="Q19" s="21">
        <v>0.0</v>
      </c>
      <c r="R19" s="21">
        <v>0.0</v>
      </c>
      <c r="S19" s="21">
        <v>0.0</v>
      </c>
      <c r="T19" s="21">
        <f t="shared" si="6"/>
        <v>0</v>
      </c>
      <c r="U19" s="23">
        <f t="shared" si="7"/>
        <v>0</v>
      </c>
      <c r="V19" s="23">
        <f t="shared" si="8"/>
        <v>0</v>
      </c>
      <c r="W19" s="20" t="str">
        <f t="shared" si="9"/>
        <v>#DIV/0!</v>
      </c>
    </row>
    <row r="20" ht="14.25" customHeight="1">
      <c r="A20" s="30" t="s">
        <v>59</v>
      </c>
      <c r="B20" s="30"/>
      <c r="C20" s="31">
        <f>SUM(C3:C19)</f>
        <v>2271088</v>
      </c>
      <c r="D20" s="32"/>
      <c r="E20" s="33">
        <f t="shared" ref="E20:M20" si="11">SUM(E3:E19)</f>
        <v>3642610.271</v>
      </c>
      <c r="F20" s="34">
        <f t="shared" si="11"/>
        <v>239691</v>
      </c>
      <c r="G20" s="34">
        <f t="shared" si="11"/>
        <v>582264</v>
      </c>
      <c r="H20" s="34">
        <f t="shared" si="11"/>
        <v>821955</v>
      </c>
      <c r="I20" s="45">
        <f t="shared" si="11"/>
        <v>2166872</v>
      </c>
      <c r="J20" s="34">
        <f t="shared" si="11"/>
        <v>0</v>
      </c>
      <c r="K20" s="35">
        <f t="shared" si="11"/>
        <v>821955</v>
      </c>
      <c r="L20" s="36">
        <f t="shared" si="11"/>
        <v>104216</v>
      </c>
      <c r="M20" s="36">
        <f t="shared" si="11"/>
        <v>3535348.504</v>
      </c>
      <c r="N20" s="20">
        <f t="shared" si="5"/>
        <v>0.9705535979</v>
      </c>
      <c r="O20" s="21">
        <v>0.0</v>
      </c>
      <c r="P20" s="21">
        <v>0.0</v>
      </c>
      <c r="Q20" s="21">
        <v>0.0</v>
      </c>
      <c r="R20" s="21">
        <v>0.0</v>
      </c>
      <c r="S20" s="21">
        <v>0.0</v>
      </c>
      <c r="T20" s="21">
        <f t="shared" si="6"/>
        <v>0</v>
      </c>
      <c r="U20" s="23">
        <f t="shared" si="7"/>
        <v>2988827</v>
      </c>
      <c r="V20" s="37"/>
    </row>
    <row r="21" ht="14.25" customHeight="1"/>
    <row r="22" ht="14.25" customHeight="1"/>
    <row r="23" ht="14.25" customHeight="1">
      <c r="M23" s="46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N3:N20 W3:W19">
    <cfRule type="cellIs" dxfId="0" priority="1" operator="between">
      <formula>0.8</formula>
      <formula>1</formula>
    </cfRule>
  </conditionalFormatting>
  <conditionalFormatting sqref="N3:N20 W3:W19">
    <cfRule type="cellIs" dxfId="1" priority="2" operator="lessThan">
      <formula>0.8</formula>
    </cfRule>
  </conditionalFormatting>
  <conditionalFormatting sqref="N3:N20 W3:W19">
    <cfRule type="cellIs" dxfId="2" priority="3" operator="greaterThan">
      <formula>1</formula>
    </cfRule>
  </conditionalFormatting>
  <conditionalFormatting sqref="N13">
    <cfRule type="cellIs" dxfId="0" priority="4" operator="between">
      <formula>0.8</formula>
      <formula>1</formula>
    </cfRule>
  </conditionalFormatting>
  <conditionalFormatting sqref="N13">
    <cfRule type="cellIs" dxfId="1" priority="5" operator="lessThan">
      <formula>0.8</formula>
    </cfRule>
  </conditionalFormatting>
  <conditionalFormatting sqref="N13">
    <cfRule type="cellIs" dxfId="2" priority="6" operator="greaterThan">
      <formula>1</formula>
    </cfRule>
  </conditionalFormatting>
  <conditionalFormatting sqref="W13">
    <cfRule type="cellIs" dxfId="0" priority="7" operator="between">
      <formula>0.8</formula>
      <formula>1</formula>
    </cfRule>
  </conditionalFormatting>
  <conditionalFormatting sqref="W13">
    <cfRule type="cellIs" dxfId="1" priority="8" operator="lessThan">
      <formula>0.8</formula>
    </cfRule>
  </conditionalFormatting>
  <conditionalFormatting sqref="W13">
    <cfRule type="cellIs" dxfId="2" priority="9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2023-02-14T11:17:50Z</dcterms:created>
  <dc:creator>Mohamed Fortas</dc:creator>
</cp:coreProperties>
</file>