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<sst xmlns="http://schemas.openxmlformats.org/spreadsheetml/2006/main" count="810" uniqueCount="533">
  <si>
    <t>Collection ID</t>
  </si>
  <si>
    <t>Zine Title</t>
  </si>
  <si>
    <t>Zine Creator(s)</t>
  </si>
  <si>
    <t>Year Created</t>
  </si>
  <si>
    <t>City Created</t>
  </si>
  <si>
    <t>Holding URL</t>
  </si>
  <si>
    <t>State/Country</t>
  </si>
  <si>
    <t>Country</t>
  </si>
  <si>
    <t>Number of Pages</t>
  </si>
  <si>
    <t>Language(s)- ISO</t>
  </si>
  <si>
    <t>Languages</t>
  </si>
  <si>
    <t>Keywords</t>
  </si>
  <si>
    <t>Because The Boss Belongs To Us</t>
  </si>
  <si>
    <t>Alana Kumbier (editor)</t>
  </si>
  <si>
    <t>Somerville</t>
  </si>
  <si>
    <t xml:space="preserve"> MA</t>
  </si>
  <si>
    <t xml:space="preserve">36 pages </t>
  </si>
  <si>
    <t xml:space="preserve">EN </t>
  </si>
  <si>
    <t xml:space="preserve">eng </t>
  </si>
  <si>
    <t>English</t>
  </si>
  <si>
    <t xml:space="preserve"> femme</t>
  </si>
  <si>
    <t xml:space="preserve"> Bruce Springsteen</t>
  </si>
  <si>
    <t xml:space="preserve"> queer</t>
  </si>
  <si>
    <t xml:space="preserve"> Nebraska</t>
  </si>
  <si>
    <t xml:space="preserve"> rural</t>
  </si>
  <si>
    <t xml:space="preserve"> urban</t>
  </si>
  <si>
    <t xml:space="preserve"> Americana</t>
  </si>
  <si>
    <t xml:space="preserve"> rock-n-roll</t>
  </si>
  <si>
    <t xml:space="preserve"> personal</t>
  </si>
  <si>
    <t xml:space="preserve"> siblings</t>
  </si>
  <si>
    <t xml:space="preserve"> Lester Bangs</t>
  </si>
  <si>
    <t>Borderlands: It's a Family Affair #2</t>
  </si>
  <si>
    <t>Nia King, juli jeong martin, Charlotte Albrecht, Jackie Wang, Jillian Ford, Claudia Leung, Nadia Abou-Karr, Stevie Peace, Patti Duncan</t>
  </si>
  <si>
    <t>Denver</t>
  </si>
  <si>
    <t xml:space="preserve"> CO</t>
  </si>
  <si>
    <t>US</t>
  </si>
  <si>
    <t xml:space="preserve"> POC</t>
  </si>
  <si>
    <t xml:space="preserve"> people of color</t>
  </si>
  <si>
    <t xml:space="preserve"> mixed race</t>
  </si>
  <si>
    <t xml:space="preserve"> interracial</t>
  </si>
  <si>
    <t xml:space="preserve"> adoption</t>
  </si>
  <si>
    <t xml:space="preserve"> racism</t>
  </si>
  <si>
    <t xml:space="preserve"> Asian</t>
  </si>
  <si>
    <t xml:space="preserve"> mental illness</t>
  </si>
  <si>
    <t xml:space="preserve"> Lebanese</t>
  </si>
  <si>
    <t xml:space="preserve"> Arab</t>
  </si>
  <si>
    <t xml:space="preserve"> German</t>
  </si>
  <si>
    <t xml:space="preserve"> Femme Mafia</t>
  </si>
  <si>
    <t xml:space="preserve"> biracial</t>
  </si>
  <si>
    <t xml:space="preserve"> Chinese</t>
  </si>
  <si>
    <t xml:space="preserve"> Hapa</t>
  </si>
  <si>
    <t xml:space="preserve"> Black</t>
  </si>
  <si>
    <t xml:space="preserve"> Danzy Senna</t>
  </si>
  <si>
    <t xml:space="preserve"> James McBride</t>
  </si>
  <si>
    <t xml:space="preserve"> Rebecca Walker</t>
  </si>
  <si>
    <t xml:space="preserve"> Gregory Howard Williams</t>
  </si>
  <si>
    <t xml:space="preserve"> Caucasia</t>
  </si>
  <si>
    <t xml:space="preserve"> The Color of Water</t>
  </si>
  <si>
    <t xml:space="preserve"> Black White and Jewish</t>
  </si>
  <si>
    <t xml:space="preserve"> Life on the Color Line</t>
  </si>
  <si>
    <t xml:space="preserve"> Nelson Mandela</t>
  </si>
  <si>
    <t xml:space="preserve"> ethnicity</t>
  </si>
  <si>
    <t xml:space="preserve"> Minnesota</t>
  </si>
  <si>
    <t xml:space="preserve"> Korean</t>
  </si>
  <si>
    <t xml:space="preserve"> military wives</t>
  </si>
  <si>
    <t xml:space="preserve"> war brides</t>
  </si>
  <si>
    <t xml:space="preserve"> ColorLines Magazine</t>
  </si>
  <si>
    <t xml:space="preserve"> Interracial Intimacies: Sex</t>
  </si>
  <si>
    <t xml:space="preserve"> Marriage</t>
  </si>
  <si>
    <t xml:space="preserve"> Identity and Adoption</t>
  </si>
  <si>
    <t xml:space="preserve"> Adam Mansbach</t>
  </si>
  <si>
    <t xml:space="preserve"> Hermanas  </t>
  </si>
  <si>
    <t>Borderlands: Tales from Disputed Territories between Races and Cultures</t>
  </si>
  <si>
    <t>Nia King</t>
  </si>
  <si>
    <t xml:space="preserve">20 pages </t>
  </si>
  <si>
    <t xml:space="preserve"> Spanish</t>
  </si>
  <si>
    <t xml:space="preserve"> Mexico</t>
  </si>
  <si>
    <t xml:space="preserve"> mixed-race</t>
  </si>
  <si>
    <t xml:space="preserve"> Claudia Chiawei O'Hearn</t>
  </si>
  <si>
    <t xml:space="preserve"> Jessie Michael Aaron Jude Thaddaeus Ulibarri</t>
  </si>
  <si>
    <t xml:space="preserve"> Chicano</t>
  </si>
  <si>
    <t xml:space="preserve"> Latino</t>
  </si>
  <si>
    <t xml:space="preserve"> Lance Bass</t>
  </si>
  <si>
    <t xml:space="preserve"> Elton John</t>
  </si>
  <si>
    <t xml:space="preserve"> Barney Frank</t>
  </si>
  <si>
    <t xml:space="preserve"> cheerleader</t>
  </si>
  <si>
    <t xml:space="preserve"> Stevie Peace</t>
  </si>
  <si>
    <t xml:space="preserve"> Augusta</t>
  </si>
  <si>
    <t xml:space="preserve"> Georgia</t>
  </si>
  <si>
    <t xml:space="preserve"> Minneapolis</t>
  </si>
  <si>
    <t xml:space="preserve"> police harassment</t>
  </si>
  <si>
    <t xml:space="preserve"> Shannon Perez-Darby</t>
  </si>
  <si>
    <t xml:space="preserve"> Latina</t>
  </si>
  <si>
    <t xml:space="preserve"> alcoholism</t>
  </si>
  <si>
    <t xml:space="preserve"> fat</t>
  </si>
  <si>
    <t xml:space="preserve"> privilege</t>
  </si>
  <si>
    <t xml:space="preserve"> visibility</t>
  </si>
  <si>
    <t xml:space="preserve"> Swahili</t>
  </si>
  <si>
    <t xml:space="preserve"> StrangerDangerDistro</t>
  </si>
  <si>
    <t xml:space="preserve"> Lauren Jade Martin</t>
  </si>
  <si>
    <t xml:space="preserve"> Jewish</t>
  </si>
  <si>
    <t xml:space="preserve"> theyellowperil.com</t>
  </si>
  <si>
    <t xml:space="preserve"> Native American</t>
  </si>
  <si>
    <t xml:space="preserve"> Montana</t>
  </si>
  <si>
    <t xml:space="preserve"> dis/abilities</t>
  </si>
  <si>
    <t xml:space="preserve"> Maria P. P. Root</t>
  </si>
  <si>
    <t>Busy Bea's Bush #3</t>
  </si>
  <si>
    <t>Nicole</t>
  </si>
  <si>
    <t>Pittsburgh</t>
  </si>
  <si>
    <t xml:space="preserve"> PA</t>
  </si>
  <si>
    <t xml:space="preserve">19 pages </t>
  </si>
  <si>
    <t xml:space="preserve"> perzine</t>
  </si>
  <si>
    <t xml:space="preserve"> riot grrrl</t>
  </si>
  <si>
    <t xml:space="preserve"> feminist</t>
  </si>
  <si>
    <t xml:space="preserve"> music</t>
  </si>
  <si>
    <t xml:space="preserve"> G.B. Jones</t>
  </si>
  <si>
    <t xml:space="preserve"> Fifth Column</t>
  </si>
  <si>
    <t xml:space="preserve"> The Yo-Yo Gang</t>
  </si>
  <si>
    <t xml:space="preserve"> coming out</t>
  </si>
  <si>
    <t xml:space="preserve"> bisexual</t>
  </si>
  <si>
    <t>Cupsize #3</t>
  </si>
  <si>
    <t>Sasha, Tara, Emelye</t>
  </si>
  <si>
    <t>Stoneybrook</t>
  </si>
  <si>
    <t xml:space="preserve"> NY</t>
  </si>
  <si>
    <t xml:space="preserve">32 pages </t>
  </si>
  <si>
    <t xml:space="preserve"> courtesy</t>
  </si>
  <si>
    <t xml:space="preserve"> leg hair</t>
  </si>
  <si>
    <t xml:space="preserve"> G.E. Smith</t>
  </si>
  <si>
    <t xml:space="preserve"> Saturday Night Live</t>
  </si>
  <si>
    <t xml:space="preserve"> wisdom teeth</t>
  </si>
  <si>
    <t xml:space="preserve"> bad breath</t>
  </si>
  <si>
    <t xml:space="preserve"> Riot Grrrl</t>
  </si>
  <si>
    <t xml:space="preserve"> mainstream</t>
  </si>
  <si>
    <t xml:space="preserve"> TIME</t>
  </si>
  <si>
    <t xml:space="preserve"> ACT-UP</t>
  </si>
  <si>
    <t xml:space="preserve"> Sarah Dyer</t>
  </si>
  <si>
    <t xml:space="preserve"> Seventeen</t>
  </si>
  <si>
    <t xml:space="preserve"> General Hospital</t>
  </si>
  <si>
    <t xml:space="preserve"> Melrose Place</t>
  </si>
  <si>
    <t xml:space="preserve"> television</t>
  </si>
  <si>
    <t xml:space="preserve"> AT&amp;amp;T</t>
  </si>
  <si>
    <t xml:space="preserve"> Publisher's Clearing House</t>
  </si>
  <si>
    <t>Vitapup</t>
  </si>
  <si>
    <t xml:space="preserve"> rock music</t>
  </si>
  <si>
    <t xml:space="preserve"> Charles Brown Superstar</t>
  </si>
  <si>
    <t xml:space="preserve"> Madplanets</t>
  </si>
  <si>
    <t xml:space="preserve"> Madlibs</t>
  </si>
  <si>
    <t>zen stare</t>
  </si>
  <si>
    <t xml:space="preserve"> spiritual mirror</t>
  </si>
  <si>
    <t xml:space="preserve"> bisexual history</t>
  </si>
  <si>
    <t xml:space="preserve"> Lisa Orlando</t>
  </si>
  <si>
    <t xml:space="preserve"> Robert Padgug</t>
  </si>
  <si>
    <t xml:space="preserve"> Sappho</t>
  </si>
  <si>
    <t xml:space="preserve"> Oscar Wilde</t>
  </si>
  <si>
    <t xml:space="preserve"> Gore Vidal</t>
  </si>
  <si>
    <t xml:space="preserve"> platonic</t>
  </si>
  <si>
    <t xml:space="preserve"> women writers</t>
  </si>
  <si>
    <t xml:space="preserve"> night</t>
  </si>
  <si>
    <t xml:space="preserve"> The Village Voice</t>
  </si>
  <si>
    <t xml:space="preserve"> girl-woman baby tee</t>
  </si>
  <si>
    <t xml:space="preserve"> fashion</t>
  </si>
  <si>
    <t xml:space="preserve"> coffee</t>
  </si>
  <si>
    <t xml:space="preserve"> postmodernism</t>
  </si>
  <si>
    <t xml:space="preserve"> Manhattan Special</t>
  </si>
  <si>
    <t xml:space="preserve"> anti-choice</t>
  </si>
  <si>
    <t xml:space="preserve"> menstruation</t>
  </si>
  <si>
    <t xml:space="preserve"> menses</t>
  </si>
  <si>
    <t xml:space="preserve"> maxi pads</t>
  </si>
  <si>
    <t>Cupsize #4</t>
  </si>
  <si>
    <t xml:space="preserve">30 pages </t>
  </si>
  <si>
    <t xml:space="preserve"> punk</t>
  </si>
  <si>
    <t xml:space="preserve"> college</t>
  </si>
  <si>
    <t xml:space="preserve"> synchronicity</t>
  </si>
  <si>
    <t xml:space="preserve"> cynicism</t>
  </si>
  <si>
    <t xml:space="preserve"> politics</t>
  </si>
  <si>
    <t xml:space="preserve"> food</t>
  </si>
  <si>
    <t xml:space="preserve"> pasta</t>
  </si>
  <si>
    <t xml:space="preserve"> slapstick</t>
  </si>
  <si>
    <t xml:space="preserve"> consumerism</t>
  </si>
  <si>
    <t xml:space="preserve"> Action Girl</t>
  </si>
  <si>
    <t xml:space="preserve"> public education</t>
  </si>
  <si>
    <t xml:space="preserve"> music reviews</t>
  </si>
  <si>
    <t xml:space="preserve"> Team Dresch</t>
  </si>
  <si>
    <t xml:space="preserve"> Versus</t>
  </si>
  <si>
    <t xml:space="preserve"> The Mad Planets</t>
  </si>
  <si>
    <t xml:space="preserve"> peepshow</t>
  </si>
  <si>
    <t xml:space="preserve"> 42nd Street</t>
  </si>
  <si>
    <t xml:space="preserve"> ice tea</t>
  </si>
  <si>
    <t xml:space="preserve"> book reviews</t>
  </si>
  <si>
    <t xml:space="preserve"> Andre The Giant Has A Posse</t>
  </si>
  <si>
    <t xml:space="preserve"> tweezers</t>
  </si>
  <si>
    <t xml:space="preserve"> thrifting</t>
  </si>
  <si>
    <t xml:space="preserve"> madlibs</t>
  </si>
  <si>
    <t xml:space="preserve"> MSCL</t>
  </si>
  <si>
    <t xml:space="preserve"> My So Called Life</t>
  </si>
  <si>
    <t xml:space="preserve"> Pride Parade</t>
  </si>
  <si>
    <t xml:space="preserve"> technology</t>
  </si>
  <si>
    <t xml:space="preserve"> cyberphobes</t>
  </si>
  <si>
    <t xml:space="preserve"> zine reviews  </t>
  </si>
  <si>
    <t>Femmes Unite</t>
  </si>
  <si>
    <t>F.A.G. (Femme Affinity Group)</t>
  </si>
  <si>
    <t>Portland</t>
  </si>
  <si>
    <t xml:space="preserve"> OR</t>
  </si>
  <si>
    <t xml:space="preserve">40 pages </t>
  </si>
  <si>
    <t xml:space="preserve"> butch</t>
  </si>
  <si>
    <t xml:space="preserve"> lesbian</t>
  </si>
  <si>
    <t xml:space="preserve"> shoes</t>
  </si>
  <si>
    <t xml:space="preserve"> abuse</t>
  </si>
  <si>
    <t xml:space="preserve"> homophobia</t>
  </si>
  <si>
    <t xml:space="preserve"> gender</t>
  </si>
  <si>
    <t xml:space="preserve"> poetry</t>
  </si>
  <si>
    <t xml:space="preserve"> sex</t>
  </si>
  <si>
    <t xml:space="preserve"> femininity</t>
  </si>
  <si>
    <t xml:space="preserve"> masculinity</t>
  </si>
  <si>
    <t xml:space="preserve"> transgender</t>
  </si>
  <si>
    <t xml:space="preserve"> trans</t>
  </si>
  <si>
    <t>Fort Mortgage!</t>
  </si>
  <si>
    <t>Kisha &amp;amp; Dave</t>
  </si>
  <si>
    <t>Chicago, IL, 2008</t>
  </si>
  <si>
    <t xml:space="preserve">44 pages </t>
  </si>
  <si>
    <t xml:space="preserve"> house hunting</t>
  </si>
  <si>
    <t xml:space="preserve"> homeowner</t>
  </si>
  <si>
    <t xml:space="preserve"> punk music</t>
  </si>
  <si>
    <t xml:space="preserve"> diy</t>
  </si>
  <si>
    <t xml:space="preserve"> mortgage</t>
  </si>
  <si>
    <t xml:space="preserve"> closing</t>
  </si>
  <si>
    <t xml:space="preserve"> finances</t>
  </si>
  <si>
    <t xml:space="preserve"> debt</t>
  </si>
  <si>
    <t xml:space="preserve"> credit score</t>
  </si>
  <si>
    <t xml:space="preserve"> layaway</t>
  </si>
  <si>
    <t xml:space="preserve"> budget</t>
  </si>
  <si>
    <t xml:space="preserve"> saving</t>
  </si>
  <si>
    <t xml:space="preserve"> planning</t>
  </si>
  <si>
    <t xml:space="preserve"> bank</t>
  </si>
  <si>
    <t xml:space="preserve"> loan</t>
  </si>
  <si>
    <t xml:space="preserve"> real estate</t>
  </si>
  <si>
    <t xml:space="preserve"> home inspection</t>
  </si>
  <si>
    <t xml:space="preserve"> lawyer</t>
  </si>
  <si>
    <t xml:space="preserve"> real estate agent</t>
  </si>
  <si>
    <t xml:space="preserve"> Chicago</t>
  </si>
  <si>
    <t xml:space="preserve"> Atlanta</t>
  </si>
  <si>
    <t xml:space="preserve"> Florida</t>
  </si>
  <si>
    <t xml:space="preserve"> gardening</t>
  </si>
  <si>
    <t xml:space="preserve"> biking</t>
  </si>
  <si>
    <t xml:space="preserve"> partner</t>
  </si>
  <si>
    <t xml:space="preserve"> money</t>
  </si>
  <si>
    <t xml:space="preserve"> stealing</t>
  </si>
  <si>
    <t xml:space="preserve"> squatting</t>
  </si>
  <si>
    <t xml:space="preserve"> dumpster diving</t>
  </si>
  <si>
    <t xml:space="preserve"> first-time home buying</t>
  </si>
  <si>
    <t xml:space="preserve"> basement</t>
  </si>
  <si>
    <t xml:space="preserve"> backyard</t>
  </si>
  <si>
    <t xml:space="preserve"> process</t>
  </si>
  <si>
    <t xml:space="preserve"> tips</t>
  </si>
  <si>
    <t xml:space="preserve"> advice</t>
  </si>
  <si>
    <t xml:space="preserve"> strategy</t>
  </si>
  <si>
    <t>Hatch! Mister Sister</t>
  </si>
  <si>
    <t>MKD &amp;amp; Asher</t>
  </si>
  <si>
    <t>Chicago</t>
  </si>
  <si>
    <t xml:space="preserve"> IL</t>
  </si>
  <si>
    <t>USA</t>
  </si>
  <si>
    <t xml:space="preserve">  Trans</t>
  </si>
  <si>
    <t xml:space="preserve"> parenting</t>
  </si>
  <si>
    <t xml:space="preserve"> school</t>
  </si>
  <si>
    <t xml:space="preserve"> FtM</t>
  </si>
  <si>
    <t xml:space="preserve"> Transgender</t>
  </si>
  <si>
    <t xml:space="preserve"> youth</t>
  </si>
  <si>
    <t xml:space="preserve"> family</t>
  </si>
  <si>
    <t xml:space="preserve"> therapy</t>
  </si>
  <si>
    <t xml:space="preserve"> bureaucracy </t>
  </si>
  <si>
    <t>I *heart* Amy Carter #1</t>
  </si>
  <si>
    <t>Tammy Rae Carland</t>
  </si>
  <si>
    <t>Long Beach</t>
  </si>
  <si>
    <t xml:space="preserve"> CA</t>
  </si>
  <si>
    <t xml:space="preserve"> Amy Carter</t>
  </si>
  <si>
    <t xml:space="preserve"> dyke</t>
  </si>
  <si>
    <t xml:space="preserve"> Kristy McNicol</t>
  </si>
  <si>
    <t xml:space="preserve"> pussy</t>
  </si>
  <si>
    <t xml:space="preserve"> Madonna</t>
  </si>
  <si>
    <t xml:space="preserve"> Sandra Bernhard</t>
  </si>
  <si>
    <t xml:space="preserve"> Sharon Gless</t>
  </si>
  <si>
    <t xml:space="preserve"> fifth column</t>
  </si>
  <si>
    <t xml:space="preserve"> Mr. Lady</t>
  </si>
  <si>
    <t xml:space="preserve"> Audre Lorde</t>
  </si>
  <si>
    <t xml:space="preserve"> David Wojnarowicz</t>
  </si>
  <si>
    <t xml:space="preserve"> pop culture</t>
  </si>
  <si>
    <t xml:space="preserve"> tabloids</t>
  </si>
  <si>
    <t>Judy #1</t>
  </si>
  <si>
    <t>Miss Spentyouth</t>
  </si>
  <si>
    <t>Iowa City</t>
  </si>
  <si>
    <t xml:space="preserve"> IA</t>
  </si>
  <si>
    <t xml:space="preserve"> judith butler</t>
  </si>
  <si>
    <t xml:space="preserve"> gudy garland</t>
  </si>
  <si>
    <t xml:space="preserve"> theory</t>
  </si>
  <si>
    <t xml:space="preserve"> dworkin</t>
  </si>
  <si>
    <t xml:space="preserve"> mckinnon</t>
  </si>
  <si>
    <t xml:space="preserve"> denis cooper</t>
  </si>
  <si>
    <t xml:space="preserve"> lesbian phallus</t>
  </si>
  <si>
    <t>Judy #2</t>
  </si>
  <si>
    <t xml:space="preserve">28 pages </t>
  </si>
  <si>
    <t xml:space="preserve"> judy</t>
  </si>
  <si>
    <t xml:space="preserve"> parody</t>
  </si>
  <si>
    <t xml:space="preserve"> eve sedgwick</t>
  </si>
  <si>
    <t xml:space="preserve"> queer studies</t>
  </si>
  <si>
    <t xml:space="preserve"> paper dolls</t>
  </si>
  <si>
    <t xml:space="preserve"> mad libs</t>
  </si>
  <si>
    <t xml:space="preserve"> humor </t>
  </si>
  <si>
    <t>Kill Rock Stars Winter 1995-96</t>
  </si>
  <si>
    <t>Kill Rock Stars</t>
  </si>
  <si>
    <t>Olympia</t>
  </si>
  <si>
    <t xml:space="preserve"> WA</t>
  </si>
  <si>
    <t xml:space="preserve"> catalog</t>
  </si>
  <si>
    <t xml:space="preserve"> records</t>
  </si>
  <si>
    <t xml:space="preserve"> label</t>
  </si>
  <si>
    <t xml:space="preserve"> history</t>
  </si>
  <si>
    <t xml:space="preserve"> spoken word</t>
  </si>
  <si>
    <t xml:space="preserve"> Bikini Kill</t>
  </si>
  <si>
    <t xml:space="preserve"> Huggy Bear</t>
  </si>
  <si>
    <t xml:space="preserve"> Mukilteo Fairies</t>
  </si>
  <si>
    <t xml:space="preserve"> Bratmbile</t>
  </si>
  <si>
    <t xml:space="preserve"> Heavens to Betsy</t>
  </si>
  <si>
    <t xml:space="preserve"> Juliana Luecking</t>
  </si>
  <si>
    <t xml:space="preserve"> Phranc</t>
  </si>
  <si>
    <t xml:space="preserve"> scene report</t>
  </si>
  <si>
    <t>Lady Gardens</t>
  </si>
  <si>
    <t>Emily Armstrong</t>
  </si>
  <si>
    <t>Troy</t>
  </si>
  <si>
    <t xml:space="preserve">24 pages </t>
  </si>
  <si>
    <t xml:space="preserve"> gender politics</t>
  </si>
  <si>
    <t xml:space="preserve"> pubic hair</t>
  </si>
  <si>
    <t>Library Crushes</t>
  </si>
  <si>
    <t>Becca Sorgert and Jane Sandberg</t>
  </si>
  <si>
    <t>Champaign</t>
  </si>
  <si>
    <t xml:space="preserve">8 pages </t>
  </si>
  <si>
    <t xml:space="preserve"> librarian</t>
  </si>
  <si>
    <t xml:space="preserve"> crush</t>
  </si>
  <si>
    <t xml:space="preserve"> radical cataloging</t>
  </si>
  <si>
    <t xml:space="preserve"> MLIS</t>
  </si>
  <si>
    <t xml:space="preserve"> Jenna Freedman</t>
  </si>
  <si>
    <t xml:space="preserve"> Megan Sweeny</t>
  </si>
  <si>
    <t xml:space="preserve"> Celeste West</t>
  </si>
  <si>
    <t xml:space="preserve"> K.R. Roberto</t>
  </si>
  <si>
    <t xml:space="preserve"> Joyce Latham</t>
  </si>
  <si>
    <t>Ms. Direction #6</t>
  </si>
  <si>
    <t>Katie Cercone</t>
  </si>
  <si>
    <t>Claremont</t>
  </si>
  <si>
    <t xml:space="preserve">34 pages </t>
  </si>
  <si>
    <t xml:space="preserve"> genderbending</t>
  </si>
  <si>
    <t xml:space="preserve"> genderbreaking</t>
  </si>
  <si>
    <t xml:space="preserve"> genderqueer</t>
  </si>
  <si>
    <t xml:space="preserve"> gay bashing</t>
  </si>
  <si>
    <t xml:space="preserve"> body image</t>
  </si>
  <si>
    <t xml:space="preserve"> eating</t>
  </si>
  <si>
    <t xml:space="preserve"> menstruating</t>
  </si>
  <si>
    <t xml:space="preserve"> anti-war</t>
  </si>
  <si>
    <t>My Feminist Friends</t>
  </si>
  <si>
    <t>Kate</t>
  </si>
  <si>
    <t>Brooklyn</t>
  </si>
  <si>
    <t xml:space="preserve">38 pages </t>
  </si>
  <si>
    <t xml:space="preserve"> feminism</t>
  </si>
  <si>
    <t xml:space="preserve"> friendship</t>
  </si>
  <si>
    <t xml:space="preserve"> interviews</t>
  </si>
  <si>
    <t xml:space="preserve"> librarianship</t>
  </si>
  <si>
    <t>Non Monogamy: Doin' it and Doin' it and Doin' it Well?</t>
  </si>
  <si>
    <t>Shannon Perez Darby &amp;amp; Andie Lyons</t>
  </si>
  <si>
    <t>Denver, CO, US</t>
  </si>
  <si>
    <t xml:space="preserve">60 pages </t>
  </si>
  <si>
    <t xml:space="preserve"> monogamy</t>
  </si>
  <si>
    <t xml:space="preserve"> polyamory</t>
  </si>
  <si>
    <t xml:space="preserve"> polyamorous</t>
  </si>
  <si>
    <t xml:space="preserve"> open relationship</t>
  </si>
  <si>
    <t xml:space="preserve"> sexuality</t>
  </si>
  <si>
    <t xml:space="preserve"> relationships</t>
  </si>
  <si>
    <t xml:space="preserve"> gender identity</t>
  </si>
  <si>
    <t xml:space="preserve"> love</t>
  </si>
  <si>
    <t xml:space="preserve"> commitment</t>
  </si>
  <si>
    <t xml:space="preserve"> trust</t>
  </si>
  <si>
    <t xml:space="preserve"> contract</t>
  </si>
  <si>
    <t xml:space="preserve"> conventions</t>
  </si>
  <si>
    <t xml:space="preserve"> models</t>
  </si>
  <si>
    <t xml:space="preserve"> revolution</t>
  </si>
  <si>
    <t xml:space="preserve"> norm</t>
  </si>
  <si>
    <t xml:space="preserve">  community</t>
  </si>
  <si>
    <t xml:space="preserve"> self-reliance</t>
  </si>
  <si>
    <t xml:space="preserve"> dependence</t>
  </si>
  <si>
    <t xml:space="preserve"> confidence</t>
  </si>
  <si>
    <t xml:space="preserve"> adolescence</t>
  </si>
  <si>
    <t xml:space="preserve"> confusion</t>
  </si>
  <si>
    <t xml:space="preserve"> understanding</t>
  </si>
  <si>
    <t xml:space="preserve"> safe sex</t>
  </si>
  <si>
    <t xml:space="preserve"> STD/STI testing</t>
  </si>
  <si>
    <t xml:space="preserve"> HIV testing</t>
  </si>
  <si>
    <t xml:space="preserve"> body fluids</t>
  </si>
  <si>
    <t xml:space="preserve"> rules</t>
  </si>
  <si>
    <t xml:space="preserve"> respect</t>
  </si>
  <si>
    <t xml:space="preserve"> boundaries</t>
  </si>
  <si>
    <t xml:space="preserve"> jealousy</t>
  </si>
  <si>
    <t xml:space="preserve"> devotion</t>
  </si>
  <si>
    <t xml:space="preserve"> dynamics</t>
  </si>
  <si>
    <t xml:space="preserve"> communication</t>
  </si>
  <si>
    <t xml:space="preserve"> pleasure-seeking</t>
  </si>
  <si>
    <t xml:space="preserve"> radical  </t>
  </si>
  <si>
    <t>On Being Hard Femme #1</t>
  </si>
  <si>
    <t>Jackie Wang</t>
  </si>
  <si>
    <t>Baltimore</t>
  </si>
  <si>
    <t xml:space="preserve"> MD</t>
  </si>
  <si>
    <t xml:space="preserve">16 pages </t>
  </si>
  <si>
    <t xml:space="preserve"> bicycles</t>
  </si>
  <si>
    <t xml:space="preserve"> lipstick</t>
  </si>
  <si>
    <t xml:space="preserve"> hair</t>
  </si>
  <si>
    <t xml:space="preserve"> tools</t>
  </si>
  <si>
    <t xml:space="preserve"> cuteness</t>
  </si>
  <si>
    <t xml:space="preserve"> strength</t>
  </si>
  <si>
    <t>Out Of Order</t>
  </si>
  <si>
    <t>Sarah Tea Rex</t>
  </si>
  <si>
    <t>Montreal</t>
  </si>
  <si>
    <t xml:space="preserve"> Canada</t>
  </si>
  <si>
    <t xml:space="preserve"> resource</t>
  </si>
  <si>
    <t xml:space="preserve"> personal stories</t>
  </si>
  <si>
    <t xml:space="preserve"> glossary</t>
  </si>
  <si>
    <t xml:space="preserve"> fag</t>
  </si>
  <si>
    <t xml:space="preserve"> MTF</t>
  </si>
  <si>
    <t xml:space="preserve"> FTM</t>
  </si>
  <si>
    <t>Pathologize This #1</t>
  </si>
  <si>
    <t xml:space="preserve"> mental health</t>
  </si>
  <si>
    <t xml:space="preserve"> health care</t>
  </si>
  <si>
    <t xml:space="preserve"> ADHD</t>
  </si>
  <si>
    <t xml:space="preserve"> rape</t>
  </si>
  <si>
    <t xml:space="preserve"> sexual assault</t>
  </si>
  <si>
    <t xml:space="preserve"> Elliot Smith</t>
  </si>
  <si>
    <t xml:space="preserve"> wellness</t>
  </si>
  <si>
    <t xml:space="preserve"> </t>
  </si>
  <si>
    <t>Pathologize This #2</t>
  </si>
  <si>
    <t xml:space="preserve"> illness</t>
  </si>
  <si>
    <t xml:space="preserve"> depression</t>
  </si>
  <si>
    <t xml:space="preserve"> ADD</t>
  </si>
  <si>
    <t xml:space="preserve"> suicide</t>
  </si>
  <si>
    <t xml:space="preserve"> psychiatry</t>
  </si>
  <si>
    <t xml:space="preserve"> consent</t>
  </si>
  <si>
    <t>Rebel Fux #1</t>
  </si>
  <si>
    <t>Kate Huh</t>
  </si>
  <si>
    <t>New York City</t>
  </si>
  <si>
    <t xml:space="preserve">15 pages </t>
  </si>
  <si>
    <t xml:space="preserve"> pride</t>
  </si>
  <si>
    <t xml:space="preserve"> photo collage</t>
  </si>
  <si>
    <t xml:space="preserve"> genderfuck</t>
  </si>
  <si>
    <t>Rebel Fux #12</t>
  </si>
  <si>
    <t xml:space="preserve"> PT Barnun</t>
  </si>
  <si>
    <t xml:space="preserve"> Blaise Pascal</t>
  </si>
  <si>
    <t xml:space="preserve"> Gustave Dore</t>
  </si>
  <si>
    <t xml:space="preserve"> Francisco Goya</t>
  </si>
  <si>
    <t xml:space="preserve"> springtime</t>
  </si>
  <si>
    <t xml:space="preserve"> joke</t>
  </si>
  <si>
    <t xml:space="preserve"> laughter</t>
  </si>
  <si>
    <t xml:space="preserve"> foolish</t>
  </si>
  <si>
    <t xml:space="preserve"> rebellion</t>
  </si>
  <si>
    <t xml:space="preserve"> thought</t>
  </si>
  <si>
    <t xml:space="preserve"> memory</t>
  </si>
  <si>
    <t>Rebel Fux #25</t>
  </si>
  <si>
    <t>New York</t>
  </si>
  <si>
    <t>NY</t>
  </si>
  <si>
    <t xml:space="preserve"> violence</t>
  </si>
  <si>
    <t xml:space="preserve"> disruption</t>
  </si>
  <si>
    <t xml:space="preserve"> society</t>
  </si>
  <si>
    <t xml:space="preserve"> dependent</t>
  </si>
  <si>
    <t xml:space="preserve"> origination</t>
  </si>
  <si>
    <t xml:space="preserve"> humanity</t>
  </si>
  <si>
    <t xml:space="preserve"> victim</t>
  </si>
  <si>
    <t xml:space="preserve"> war</t>
  </si>
  <si>
    <t xml:space="preserve"> police</t>
  </si>
  <si>
    <t xml:space="preserve"> loss</t>
  </si>
  <si>
    <t xml:space="preserve"> right</t>
  </si>
  <si>
    <t xml:space="preserve"> wrong</t>
  </si>
  <si>
    <t xml:space="preserve"> punishment</t>
  </si>
  <si>
    <t xml:space="preserve"> hatred</t>
  </si>
  <si>
    <t xml:space="preserve"> defeat pain</t>
  </si>
  <si>
    <t xml:space="preserve"> victory</t>
  </si>
  <si>
    <t xml:space="preserve"> peace</t>
  </si>
  <si>
    <t xml:space="preserve"> death</t>
  </si>
  <si>
    <t xml:space="preserve"> kill</t>
  </si>
  <si>
    <t>Rebel Fux #5</t>
  </si>
  <si>
    <t xml:space="preserve"> spirituality</t>
  </si>
  <si>
    <t xml:space="preserve"> Maya Deren</t>
  </si>
  <si>
    <t xml:space="preserve"> Antonin Artaud</t>
  </si>
  <si>
    <t xml:space="preserve"> xerography</t>
  </si>
  <si>
    <t xml:space="preserve"> subway</t>
  </si>
  <si>
    <t xml:space="preserve"> mortality</t>
  </si>
  <si>
    <t xml:space="preserve"> corpse</t>
  </si>
  <si>
    <t xml:space="preserve"> Howard Beach</t>
  </si>
  <si>
    <t xml:space="preserve"> Manhattan</t>
  </si>
  <si>
    <t xml:space="preserve"> metaphysical</t>
  </si>
  <si>
    <t>Rebel Fux #7</t>
  </si>
  <si>
    <t>Reproduce Freely</t>
  </si>
  <si>
    <t>Sarah Tea Rex, et al</t>
  </si>
  <si>
    <t xml:space="preserve">56 pages </t>
  </si>
  <si>
    <t xml:space="preserve">EN,FR </t>
  </si>
  <si>
    <t>eng</t>
  </si>
  <si>
    <t>French</t>
  </si>
  <si>
    <t xml:space="preserve"> reproductive rights</t>
  </si>
  <si>
    <t xml:space="preserve"> abortion</t>
  </si>
  <si>
    <t xml:space="preserve"> pro-choice</t>
  </si>
  <si>
    <t>Trans(in)formation</t>
  </si>
  <si>
    <t>Kelly Shorandqueer</t>
  </si>
  <si>
    <t xml:space="preserve"> transexual</t>
  </si>
  <si>
    <t xml:space="preserve"> comics</t>
  </si>
  <si>
    <t xml:space="preserve"> Jamez Terry</t>
  </si>
  <si>
    <t xml:space="preserve"> first edition</t>
  </si>
  <si>
    <t>Ungrateful Black-White Girl</t>
  </si>
  <si>
    <t>Nia</t>
  </si>
  <si>
    <t>Oakland</t>
  </si>
  <si>
    <t xml:space="preserve"> race</t>
  </si>
  <si>
    <t xml:space="preserve"> anger</t>
  </si>
  <si>
    <t xml:space="preserve"> traveling</t>
  </si>
  <si>
    <t xml:space="preserve"> allies</t>
  </si>
  <si>
    <t xml:space="preserve"> prejudice </t>
  </si>
  <si>
    <t>you've got a friend in pennsylvania #1</t>
  </si>
  <si>
    <t>Sari</t>
  </si>
  <si>
    <t xml:space="preserve"> MD / Lancaster</t>
  </si>
  <si>
    <t xml:space="preserve"> travel</t>
  </si>
  <si>
    <t xml:space="preserve"> europe</t>
  </si>
  <si>
    <t xml:space="preserve"> break up</t>
  </si>
  <si>
    <t xml:space="preserve"> queer visibility</t>
  </si>
  <si>
    <t xml:space="preserve"> juggalos</t>
  </si>
  <si>
    <t xml:space="preserve"> DIY</t>
  </si>
  <si>
    <t>Young Woman (Shira Mario #1)</t>
  </si>
  <si>
    <t>Shira Mario</t>
  </si>
  <si>
    <t>Washington</t>
  </si>
  <si>
    <t xml:space="preserve"> DC</t>
  </si>
  <si>
    <t xml:space="preserve"> Judaism</t>
  </si>
  <si>
    <t xml:space="preserve"> Purim</t>
  </si>
  <si>
    <t xml:space="preserve"> interfaith marriage</t>
  </si>
  <si>
    <t xml:space="preserve"> Emma Goldman</t>
  </si>
  <si>
    <t xml:space="preserve"> tattoos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</si>
</sst>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</font>
    <font>
      <b/>
      <sz val="14.0"/>
      <color rgb="FF000000"/>
      <name val="Calibri"/>
    </font>
    <font>
      <sz val="14.0"/>
      <color rgb="FF000000"/>
      <name val="Calibri"/>
    </font>
    <font>
      <u/>
      <sz val="12.0"/>
      <color rgb="FF0563C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0"/>
    </xf>
    <xf borderId="0" fillId="0" fontId="1" numFmtId="0" xfId="0" applyAlignment="1" applyFont="1">
      <alignment shrinkToFit="0" wrapText="0"/>
    </xf>
    <xf borderId="0" fillId="0" fontId="2" numFmtId="0" xfId="0" applyAlignment="1" applyFont="1">
      <alignment shrinkToFit="0" wrapText="0"/>
    </xf>
    <xf borderId="0" fillId="0" fontId="0" numFmtId="0" xfId="0" applyAlignment="1" applyFont="1">
      <alignment shrinkToFit="0" wrapText="0"/>
    </xf>
    <xf borderId="0" fillId="0" fontId="3" numFmtId="0" xfId="0" applyAlignment="1" applyFon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8.71"/>
    <col customWidth="1" min="2" max="2" width="33.86"/>
    <col customWidth="1" min="3" max="3" width="8.71"/>
    <col customWidth="1" min="4" max="4" width="16.43"/>
    <col customWidth="1" min="5" max="5" width="8.71"/>
    <col customWidth="1" min="6" max="6" width="17.29"/>
    <col customWidth="1" min="7" max="68" width="8.71"/>
  </cols>
  <sheetData>
    <row r="1" ht="18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9</v>
      </c>
      <c r="L1" s="2" t="s">
        <v>10</v>
      </c>
      <c r="M1" s="2" t="s">
        <v>10</v>
      </c>
      <c r="N1" s="2" t="s">
        <v>11</v>
      </c>
      <c r="O1" s="2" t="s">
        <v>11</v>
      </c>
      <c r="P1" s="2" t="s">
        <v>11</v>
      </c>
      <c r="Q1" s="2" t="s">
        <v>11</v>
      </c>
      <c r="R1" s="2" t="s">
        <v>11</v>
      </c>
      <c r="S1" s="2" t="s">
        <v>11</v>
      </c>
      <c r="T1" s="2" t="s">
        <v>11</v>
      </c>
      <c r="U1" s="2" t="s">
        <v>11</v>
      </c>
      <c r="V1" s="2" t="s">
        <v>11</v>
      </c>
      <c r="W1" s="2" t="s">
        <v>11</v>
      </c>
      <c r="X1" s="2" t="s">
        <v>11</v>
      </c>
      <c r="Y1" s="2" t="s">
        <v>11</v>
      </c>
      <c r="Z1" s="2" t="s">
        <v>11</v>
      </c>
      <c r="AA1" s="2" t="s">
        <v>11</v>
      </c>
      <c r="AB1" s="2" t="s">
        <v>11</v>
      </c>
      <c r="AC1" s="2" t="s">
        <v>11</v>
      </c>
      <c r="AD1" s="2" t="s">
        <v>11</v>
      </c>
      <c r="AE1" s="2" t="s">
        <v>11</v>
      </c>
      <c r="AF1" s="2" t="s">
        <v>11</v>
      </c>
      <c r="AG1" s="2" t="s">
        <v>11</v>
      </c>
      <c r="AH1" s="2" t="s">
        <v>11</v>
      </c>
      <c r="AI1" s="2" t="s">
        <v>11</v>
      </c>
      <c r="AJ1" s="2" t="s">
        <v>11</v>
      </c>
      <c r="AK1" s="2" t="s">
        <v>11</v>
      </c>
      <c r="AL1" s="2" t="s">
        <v>11</v>
      </c>
      <c r="AM1" s="2" t="s">
        <v>11</v>
      </c>
      <c r="AN1" s="2" t="s">
        <v>11</v>
      </c>
      <c r="AO1" s="2" t="s">
        <v>11</v>
      </c>
      <c r="AP1" s="2" t="s">
        <v>11</v>
      </c>
      <c r="AQ1" s="2" t="s">
        <v>11</v>
      </c>
      <c r="AR1" s="2" t="s">
        <v>11</v>
      </c>
      <c r="AS1" s="2" t="s">
        <v>11</v>
      </c>
      <c r="AT1" s="2" t="s">
        <v>11</v>
      </c>
      <c r="AU1" s="2" t="s">
        <v>11</v>
      </c>
      <c r="AV1" s="2" t="s">
        <v>11</v>
      </c>
      <c r="AW1" s="2" t="s">
        <v>11</v>
      </c>
      <c r="AX1" s="2" t="s">
        <v>11</v>
      </c>
      <c r="AY1" s="2" t="s">
        <v>11</v>
      </c>
      <c r="AZ1" s="2" t="s">
        <v>11</v>
      </c>
      <c r="BA1" s="2" t="s">
        <v>11</v>
      </c>
      <c r="BB1" s="2" t="s">
        <v>11</v>
      </c>
      <c r="BC1" s="2" t="s">
        <v>11</v>
      </c>
      <c r="BD1" s="2" t="s">
        <v>11</v>
      </c>
      <c r="BE1" s="2" t="s">
        <v>11</v>
      </c>
      <c r="BF1" s="2" t="s">
        <v>11</v>
      </c>
      <c r="BG1" s="2" t="s">
        <v>11</v>
      </c>
      <c r="BH1" s="2" t="s">
        <v>11</v>
      </c>
      <c r="BI1" s="2" t="s">
        <v>11</v>
      </c>
      <c r="BJ1" s="2" t="s">
        <v>11</v>
      </c>
      <c r="BK1" s="2" t="s">
        <v>11</v>
      </c>
      <c r="BL1" s="2" t="s">
        <v>11</v>
      </c>
      <c r="BM1" s="2" t="s">
        <v>11</v>
      </c>
      <c r="BN1" s="2" t="s">
        <v>11</v>
      </c>
      <c r="BO1" s="2" t="s">
        <v>11</v>
      </c>
      <c r="BP1" s="2" t="s">
        <v>11</v>
      </c>
    </row>
    <row r="2" ht="18.75" customHeight="1">
      <c r="A2" s="3">
        <v>319.0</v>
      </c>
      <c r="B2" s="4" t="s">
        <v>12</v>
      </c>
      <c r="C2" s="4" t="s">
        <v>13</v>
      </c>
      <c r="D2" s="4">
        <v>2011.0</v>
      </c>
      <c r="E2" s="4" t="s">
        <v>14</v>
      </c>
      <c r="F2" s="5" t="str">
        <f>HYPERLINK("https://clio.columbia.edu/catalog/8660353","https://clio.columbia.edu/catalog/8660353")</f>
        <v>https://clio.columbia.edu/catalog/8660353</v>
      </c>
      <c r="G2" s="4" t="s">
        <v>15</v>
      </c>
      <c r="H2" s="4"/>
      <c r="I2" s="4" t="s">
        <v>16</v>
      </c>
      <c r="J2" s="4" t="s">
        <v>17</v>
      </c>
      <c r="K2" s="4" t="s">
        <v>18</v>
      </c>
      <c r="L2" s="4" t="s">
        <v>19</v>
      </c>
      <c r="M2" s="4"/>
      <c r="N2" s="4" t="s">
        <v>20</v>
      </c>
      <c r="O2" s="4" t="s">
        <v>21</v>
      </c>
      <c r="P2" s="4" t="s">
        <v>22</v>
      </c>
      <c r="Q2" s="4" t="s">
        <v>23</v>
      </c>
      <c r="R2" s="4" t="s">
        <v>24</v>
      </c>
      <c r="S2" s="4" t="s">
        <v>25</v>
      </c>
      <c r="T2" s="4" t="s">
        <v>26</v>
      </c>
      <c r="U2" s="4" t="s">
        <v>27</v>
      </c>
      <c r="V2" s="4" t="s">
        <v>28</v>
      </c>
      <c r="W2" s="4" t="s">
        <v>29</v>
      </c>
      <c r="X2" s="4" t="s">
        <v>30</v>
      </c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</row>
    <row r="3" ht="18.75" customHeight="1">
      <c r="A3" s="3">
        <v>305.0</v>
      </c>
      <c r="B3" s="4" t="s">
        <v>31</v>
      </c>
      <c r="C3" s="4" t="s">
        <v>32</v>
      </c>
      <c r="D3" s="4">
        <v>2008.0</v>
      </c>
      <c r="E3" s="4" t="s">
        <v>33</v>
      </c>
      <c r="F3" s="5" t="str">
        <f>HYPERLINK("https://clio.columbia.edu/catalog/7145998","https://clio.columbia.edu/catalog/7145998")</f>
        <v>https://clio.columbia.edu/catalog/7145998</v>
      </c>
      <c r="G3" s="4" t="s">
        <v>34</v>
      </c>
      <c r="H3" s="4" t="s">
        <v>35</v>
      </c>
      <c r="I3" s="4" t="s">
        <v>16</v>
      </c>
      <c r="J3" s="4" t="s">
        <v>17</v>
      </c>
      <c r="K3" s="4" t="s">
        <v>18</v>
      </c>
      <c r="L3" s="4" t="s">
        <v>19</v>
      </c>
      <c r="M3" s="4"/>
      <c r="N3" s="4" t="s">
        <v>36</v>
      </c>
      <c r="O3" s="4" t="s">
        <v>37</v>
      </c>
      <c r="P3" s="4" t="s">
        <v>38</v>
      </c>
      <c r="Q3" s="4" t="s">
        <v>39</v>
      </c>
      <c r="R3" s="4" t="s">
        <v>40</v>
      </c>
      <c r="S3" s="4" t="s">
        <v>41</v>
      </c>
      <c r="T3" s="4" t="s">
        <v>42</v>
      </c>
      <c r="U3" s="4" t="s">
        <v>43</v>
      </c>
      <c r="V3" s="4" t="s">
        <v>44</v>
      </c>
      <c r="W3" s="4" t="s">
        <v>45</v>
      </c>
      <c r="X3" s="4" t="s">
        <v>46</v>
      </c>
      <c r="Y3" s="4" t="s">
        <v>47</v>
      </c>
      <c r="Z3" s="4" t="s">
        <v>48</v>
      </c>
      <c r="AA3" s="4" t="s">
        <v>49</v>
      </c>
      <c r="AB3" s="4" t="s">
        <v>50</v>
      </c>
      <c r="AC3" s="4" t="s">
        <v>51</v>
      </c>
      <c r="AD3" s="4" t="s">
        <v>52</v>
      </c>
      <c r="AE3" s="4" t="s">
        <v>53</v>
      </c>
      <c r="AF3" s="4" t="s">
        <v>54</v>
      </c>
      <c r="AG3" s="4" t="s">
        <v>55</v>
      </c>
      <c r="AH3" s="4" t="s">
        <v>56</v>
      </c>
      <c r="AI3" s="4" t="s">
        <v>57</v>
      </c>
      <c r="AJ3" s="4" t="s">
        <v>58</v>
      </c>
      <c r="AK3" s="4" t="s">
        <v>59</v>
      </c>
      <c r="AL3" s="4" t="s">
        <v>60</v>
      </c>
      <c r="AM3" s="4" t="s">
        <v>61</v>
      </c>
      <c r="AN3" s="4" t="s">
        <v>62</v>
      </c>
      <c r="AO3" s="4" t="s">
        <v>63</v>
      </c>
      <c r="AP3" s="4" t="s">
        <v>64</v>
      </c>
      <c r="AQ3" s="4" t="s">
        <v>65</v>
      </c>
      <c r="AR3" s="4" t="s">
        <v>66</v>
      </c>
      <c r="AS3" s="4" t="s">
        <v>67</v>
      </c>
      <c r="AT3" s="4" t="s">
        <v>68</v>
      </c>
      <c r="AU3" s="4" t="s">
        <v>69</v>
      </c>
      <c r="AV3" s="4" t="s">
        <v>70</v>
      </c>
      <c r="AW3" s="4" t="s">
        <v>71</v>
      </c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</row>
    <row r="4" ht="18.75" customHeight="1">
      <c r="A4" s="3">
        <v>168.0</v>
      </c>
      <c r="B4" s="4" t="s">
        <v>72</v>
      </c>
      <c r="C4" s="4" t="s">
        <v>73</v>
      </c>
      <c r="D4" s="4">
        <v>2008.0</v>
      </c>
      <c r="E4" s="4" t="s">
        <v>33</v>
      </c>
      <c r="F4" s="5" t="str">
        <f>HYPERLINK("https://clio.columbia.edu/catalog/6917372","https://clio.columbia.edu/catalog/6917372")</f>
        <v>https://clio.columbia.edu/catalog/6917372</v>
      </c>
      <c r="G4" s="4" t="s">
        <v>34</v>
      </c>
      <c r="H4" s="4" t="s">
        <v>35</v>
      </c>
      <c r="I4" s="4" t="s">
        <v>74</v>
      </c>
      <c r="J4" s="4" t="s">
        <v>17</v>
      </c>
      <c r="K4" s="4" t="s">
        <v>18</v>
      </c>
      <c r="L4" s="4" t="s">
        <v>19</v>
      </c>
      <c r="M4" s="4"/>
      <c r="N4" s="4" t="s">
        <v>36</v>
      </c>
      <c r="O4" s="4" t="s">
        <v>37</v>
      </c>
      <c r="P4" s="4" t="s">
        <v>41</v>
      </c>
      <c r="Q4" s="4" t="s">
        <v>75</v>
      </c>
      <c r="R4" s="4" t="s">
        <v>76</v>
      </c>
      <c r="S4" s="4" t="s">
        <v>77</v>
      </c>
      <c r="T4" s="4" t="s">
        <v>52</v>
      </c>
      <c r="U4" s="4" t="s">
        <v>78</v>
      </c>
      <c r="V4" s="4" t="s">
        <v>79</v>
      </c>
      <c r="W4" s="4" t="s">
        <v>80</v>
      </c>
      <c r="X4" s="4" t="s">
        <v>81</v>
      </c>
      <c r="Y4" s="4" t="s">
        <v>82</v>
      </c>
      <c r="Z4" s="4" t="s">
        <v>83</v>
      </c>
      <c r="AA4" s="4" t="s">
        <v>84</v>
      </c>
      <c r="AB4" s="4" t="s">
        <v>85</v>
      </c>
      <c r="AC4" s="4" t="s">
        <v>86</v>
      </c>
      <c r="AD4" s="4" t="s">
        <v>87</v>
      </c>
      <c r="AE4" s="4" t="s">
        <v>88</v>
      </c>
      <c r="AF4" s="4" t="s">
        <v>89</v>
      </c>
      <c r="AG4" s="4" t="s">
        <v>42</v>
      </c>
      <c r="AH4" s="4" t="s">
        <v>90</v>
      </c>
      <c r="AI4" s="4" t="s">
        <v>91</v>
      </c>
      <c r="AJ4" s="4" t="s">
        <v>92</v>
      </c>
      <c r="AK4" s="4" t="s">
        <v>93</v>
      </c>
      <c r="AL4" s="4" t="s">
        <v>94</v>
      </c>
      <c r="AM4" s="4" t="s">
        <v>20</v>
      </c>
      <c r="AN4" s="4" t="s">
        <v>95</v>
      </c>
      <c r="AO4" s="4" t="s">
        <v>96</v>
      </c>
      <c r="AP4" s="4" t="s">
        <v>97</v>
      </c>
      <c r="AQ4" s="4" t="s">
        <v>98</v>
      </c>
      <c r="AR4" s="4" t="s">
        <v>48</v>
      </c>
      <c r="AS4" s="4" t="s">
        <v>99</v>
      </c>
      <c r="AT4" s="4" t="s">
        <v>100</v>
      </c>
      <c r="AU4" s="4" t="s">
        <v>101</v>
      </c>
      <c r="AV4" s="4" t="s">
        <v>102</v>
      </c>
      <c r="AW4" s="4" t="s">
        <v>103</v>
      </c>
      <c r="AX4" s="4" t="s">
        <v>104</v>
      </c>
      <c r="AY4" s="4" t="s">
        <v>105</v>
      </c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</row>
    <row r="5" ht="18.75" customHeight="1">
      <c r="A5" s="3">
        <v>149.0</v>
      </c>
      <c r="B5" s="4" t="s">
        <v>106</v>
      </c>
      <c r="C5" s="4" t="s">
        <v>107</v>
      </c>
      <c r="D5" s="4">
        <v>1993.0</v>
      </c>
      <c r="E5" s="4" t="s">
        <v>108</v>
      </c>
      <c r="F5" s="5" t="str">
        <f>HYPERLINK("https://clio.columbia.edu/catalog/6062047","https://clio.columbia.edu/catalog/6062047")</f>
        <v>https://clio.columbia.edu/catalog/6062047</v>
      </c>
      <c r="G5" s="4" t="s">
        <v>109</v>
      </c>
      <c r="H5" s="4" t="s">
        <v>35</v>
      </c>
      <c r="I5" s="4" t="s">
        <v>110</v>
      </c>
      <c r="J5" s="4" t="s">
        <v>17</v>
      </c>
      <c r="K5" s="4" t="s">
        <v>18</v>
      </c>
      <c r="L5" s="4" t="s">
        <v>19</v>
      </c>
      <c r="M5" s="4"/>
      <c r="N5" s="4" t="s">
        <v>111</v>
      </c>
      <c r="O5" s="4" t="s">
        <v>28</v>
      </c>
      <c r="P5" s="4" t="s">
        <v>112</v>
      </c>
      <c r="Q5" s="4" t="s">
        <v>113</v>
      </c>
      <c r="R5" s="4" t="s">
        <v>114</v>
      </c>
      <c r="S5" s="4" t="s">
        <v>115</v>
      </c>
      <c r="T5" s="4" t="s">
        <v>116</v>
      </c>
      <c r="U5" s="4" t="s">
        <v>117</v>
      </c>
      <c r="V5" s="4" t="s">
        <v>118</v>
      </c>
      <c r="W5" s="4" t="s">
        <v>119</v>
      </c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</row>
    <row r="6" ht="18.75" customHeight="1">
      <c r="A6" s="3">
        <v>293.0</v>
      </c>
      <c r="B6" s="4" t="s">
        <v>120</v>
      </c>
      <c r="C6" s="4" t="s">
        <v>121</v>
      </c>
      <c r="D6" s="4">
        <v>1995.0</v>
      </c>
      <c r="E6" s="4" t="s">
        <v>122</v>
      </c>
      <c r="F6" s="5" t="str">
        <f t="shared" ref="F6:F7" si="1">HYPERLINK("https://clio.columbia.edu/catalog/5648942","https://clio.columbia.edu/catalog/5648942")</f>
        <v>https://clio.columbia.edu/catalog/5648942</v>
      </c>
      <c r="G6" s="4" t="s">
        <v>123</v>
      </c>
      <c r="H6" s="4" t="s">
        <v>35</v>
      </c>
      <c r="I6" s="4" t="s">
        <v>124</v>
      </c>
      <c r="J6" s="4" t="s">
        <v>17</v>
      </c>
      <c r="K6" s="4" t="s">
        <v>18</v>
      </c>
      <c r="L6" s="4" t="s">
        <v>19</v>
      </c>
      <c r="M6" s="4"/>
      <c r="N6" s="4" t="s">
        <v>125</v>
      </c>
      <c r="O6" s="4" t="s">
        <v>126</v>
      </c>
      <c r="P6" s="4" t="s">
        <v>119</v>
      </c>
      <c r="Q6" s="4" t="s">
        <v>127</v>
      </c>
      <c r="R6" s="4" t="s">
        <v>128</v>
      </c>
      <c r="S6" s="4" t="s">
        <v>129</v>
      </c>
      <c r="T6" s="4" t="s">
        <v>130</v>
      </c>
      <c r="U6" s="4" t="s">
        <v>131</v>
      </c>
      <c r="V6" s="4" t="s">
        <v>132</v>
      </c>
      <c r="W6" s="4" t="s">
        <v>133</v>
      </c>
      <c r="X6" s="4" t="s">
        <v>134</v>
      </c>
      <c r="Y6" s="4" t="s">
        <v>135</v>
      </c>
      <c r="Z6" s="4" t="s">
        <v>136</v>
      </c>
      <c r="AA6" s="4" t="s">
        <v>137</v>
      </c>
      <c r="AB6" s="4" t="s">
        <v>138</v>
      </c>
      <c r="AC6" s="4" t="s">
        <v>139</v>
      </c>
      <c r="AD6" s="4" t="s">
        <v>140</v>
      </c>
      <c r="AE6" s="4" t="s">
        <v>141</v>
      </c>
      <c r="AF6" s="4" t="s">
        <v>142</v>
      </c>
      <c r="AG6" s="4" t="s">
        <v>143</v>
      </c>
      <c r="AH6" s="4" t="s">
        <v>144</v>
      </c>
      <c r="AI6" s="4" t="s">
        <v>145</v>
      </c>
      <c r="AJ6" s="4" t="s">
        <v>146</v>
      </c>
      <c r="AK6" s="4" t="s">
        <v>147</v>
      </c>
      <c r="AL6" s="4" t="s">
        <v>148</v>
      </c>
      <c r="AM6" s="4" t="s">
        <v>149</v>
      </c>
      <c r="AN6" s="4" t="s">
        <v>150</v>
      </c>
      <c r="AO6" s="4" t="s">
        <v>151</v>
      </c>
      <c r="AP6" s="4" t="s">
        <v>152</v>
      </c>
      <c r="AQ6" s="4" t="s">
        <v>153</v>
      </c>
      <c r="AR6" s="4" t="s">
        <v>154</v>
      </c>
      <c r="AS6" s="4" t="s">
        <v>155</v>
      </c>
      <c r="AT6" s="4" t="s">
        <v>156</v>
      </c>
      <c r="AU6" s="4" t="s">
        <v>157</v>
      </c>
      <c r="AV6" s="4" t="s">
        <v>158</v>
      </c>
      <c r="AW6" s="4" t="s">
        <v>159</v>
      </c>
      <c r="AX6" s="4" t="s">
        <v>160</v>
      </c>
      <c r="AY6" s="4" t="s">
        <v>161</v>
      </c>
      <c r="AZ6" s="4" t="s">
        <v>162</v>
      </c>
      <c r="BA6" s="4" t="s">
        <v>163</v>
      </c>
      <c r="BB6" s="4" t="s">
        <v>164</v>
      </c>
      <c r="BC6" s="4" t="s">
        <v>165</v>
      </c>
      <c r="BD6" s="4" t="s">
        <v>166</v>
      </c>
      <c r="BE6" s="4" t="s">
        <v>167</v>
      </c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</row>
    <row r="7" ht="18.75" customHeight="1">
      <c r="A7" s="3">
        <v>266.0</v>
      </c>
      <c r="B7" s="4" t="s">
        <v>168</v>
      </c>
      <c r="C7" s="4" t="s">
        <v>121</v>
      </c>
      <c r="D7" s="4">
        <v>1995.0</v>
      </c>
      <c r="E7" s="4" t="s">
        <v>122</v>
      </c>
      <c r="F7" s="5" t="str">
        <f t="shared" si="1"/>
        <v>https://clio.columbia.edu/catalog/5648942</v>
      </c>
      <c r="G7" s="4" t="s">
        <v>123</v>
      </c>
      <c r="H7" s="4" t="s">
        <v>35</v>
      </c>
      <c r="I7" s="4" t="s">
        <v>169</v>
      </c>
      <c r="J7" s="4" t="s">
        <v>17</v>
      </c>
      <c r="K7" s="4" t="s">
        <v>18</v>
      </c>
      <c r="L7" s="4" t="s">
        <v>19</v>
      </c>
      <c r="M7" s="4"/>
      <c r="N7" s="4" t="s">
        <v>113</v>
      </c>
      <c r="O7" s="4" t="s">
        <v>170</v>
      </c>
      <c r="P7" s="4" t="s">
        <v>119</v>
      </c>
      <c r="Q7" s="4" t="s">
        <v>171</v>
      </c>
      <c r="R7" s="4" t="s">
        <v>172</v>
      </c>
      <c r="S7" s="4" t="s">
        <v>173</v>
      </c>
      <c r="T7" s="4" t="s">
        <v>174</v>
      </c>
      <c r="U7" s="4" t="s">
        <v>175</v>
      </c>
      <c r="V7" s="4" t="s">
        <v>176</v>
      </c>
      <c r="W7" s="4" t="s">
        <v>177</v>
      </c>
      <c r="X7" s="4" t="s">
        <v>178</v>
      </c>
      <c r="Y7" s="4" t="s">
        <v>179</v>
      </c>
      <c r="Z7" s="4" t="s">
        <v>180</v>
      </c>
      <c r="AA7" s="4" t="s">
        <v>181</v>
      </c>
      <c r="AB7" s="4" t="s">
        <v>182</v>
      </c>
      <c r="AC7" s="4" t="s">
        <v>183</v>
      </c>
      <c r="AD7" s="4" t="s">
        <v>184</v>
      </c>
      <c r="AE7" s="4" t="s">
        <v>185</v>
      </c>
      <c r="AF7" s="4" t="s">
        <v>186</v>
      </c>
      <c r="AG7" s="4" t="s">
        <v>187</v>
      </c>
      <c r="AH7" s="4" t="s">
        <v>188</v>
      </c>
      <c r="AI7" s="4" t="s">
        <v>189</v>
      </c>
      <c r="AJ7" s="4" t="s">
        <v>190</v>
      </c>
      <c r="AK7" s="4" t="s">
        <v>191</v>
      </c>
      <c r="AL7" s="4" t="s">
        <v>192</v>
      </c>
      <c r="AM7" s="4" t="s">
        <v>193</v>
      </c>
      <c r="AN7" s="4" t="s">
        <v>194</v>
      </c>
      <c r="AO7" s="4" t="s">
        <v>195</v>
      </c>
      <c r="AP7" s="4" t="s">
        <v>196</v>
      </c>
      <c r="AQ7" s="4" t="s">
        <v>197</v>
      </c>
      <c r="AR7" s="4" t="s">
        <v>198</v>
      </c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</row>
    <row r="8" ht="18.75" customHeight="1">
      <c r="A8" s="3">
        <v>341.0</v>
      </c>
      <c r="B8" s="4" t="s">
        <v>199</v>
      </c>
      <c r="C8" s="4" t="s">
        <v>200</v>
      </c>
      <c r="D8" s="4">
        <v>2007.0</v>
      </c>
      <c r="E8" s="4" t="s">
        <v>201</v>
      </c>
      <c r="F8" s="5" t="str">
        <f>HYPERLINK("https://clio.columbia.edu/catalog/7032488","https://clio.columbia.edu/catalog/7032488")</f>
        <v>https://clio.columbia.edu/catalog/7032488</v>
      </c>
      <c r="G8" s="4" t="s">
        <v>202</v>
      </c>
      <c r="H8" s="4"/>
      <c r="I8" s="4" t="s">
        <v>203</v>
      </c>
      <c r="J8" s="4" t="s">
        <v>17</v>
      </c>
      <c r="K8" s="4" t="s">
        <v>18</v>
      </c>
      <c r="L8" s="4" t="s">
        <v>19</v>
      </c>
      <c r="M8" s="4"/>
      <c r="N8" s="4" t="s">
        <v>20</v>
      </c>
      <c r="O8" s="4" t="s">
        <v>204</v>
      </c>
      <c r="P8" s="4" t="s">
        <v>205</v>
      </c>
      <c r="Q8" s="4" t="s">
        <v>94</v>
      </c>
      <c r="R8" s="4" t="s">
        <v>206</v>
      </c>
      <c r="S8" s="4" t="s">
        <v>207</v>
      </c>
      <c r="T8" s="4" t="s">
        <v>208</v>
      </c>
      <c r="U8" s="4" t="s">
        <v>209</v>
      </c>
      <c r="V8" s="4" t="s">
        <v>210</v>
      </c>
      <c r="W8" s="4" t="s">
        <v>211</v>
      </c>
      <c r="X8" s="4" t="s">
        <v>212</v>
      </c>
      <c r="Y8" s="4" t="s">
        <v>213</v>
      </c>
      <c r="Z8" s="4" t="s">
        <v>214</v>
      </c>
      <c r="AA8" s="4" t="s">
        <v>215</v>
      </c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</row>
    <row r="9" ht="18.75" customHeight="1">
      <c r="A9" s="3">
        <v>362.0</v>
      </c>
      <c r="B9" s="4" t="s">
        <v>216</v>
      </c>
      <c r="C9" s="4" t="s">
        <v>217</v>
      </c>
      <c r="D9" s="4">
        <v>2008.0</v>
      </c>
      <c r="E9" s="4" t="s">
        <v>218</v>
      </c>
      <c r="F9" s="5" t="str">
        <f>HYPERLINK("https://clio.columbia.edu/catalog/9637458","https://clio.columbia.edu/catalog/9637458")</f>
        <v>https://clio.columbia.edu/catalog/9637458</v>
      </c>
      <c r="G9" s="4"/>
      <c r="H9" s="4"/>
      <c r="I9" s="4" t="s">
        <v>219</v>
      </c>
      <c r="J9" s="4" t="s">
        <v>17</v>
      </c>
      <c r="K9" s="4" t="s">
        <v>18</v>
      </c>
      <c r="L9" s="4" t="s">
        <v>19</v>
      </c>
      <c r="M9" s="4"/>
      <c r="N9" s="4" t="s">
        <v>220</v>
      </c>
      <c r="O9" s="4" t="s">
        <v>221</v>
      </c>
      <c r="P9" s="4" t="s">
        <v>170</v>
      </c>
      <c r="Q9" s="4" t="s">
        <v>222</v>
      </c>
      <c r="R9" s="4" t="s">
        <v>223</v>
      </c>
      <c r="S9" s="4" t="s">
        <v>224</v>
      </c>
      <c r="T9" s="4" t="s">
        <v>225</v>
      </c>
      <c r="U9" s="4" t="s">
        <v>226</v>
      </c>
      <c r="V9" s="4" t="s">
        <v>227</v>
      </c>
      <c r="W9" s="4" t="s">
        <v>228</v>
      </c>
      <c r="X9" s="4" t="s">
        <v>229</v>
      </c>
      <c r="Y9" s="4" t="s">
        <v>230</v>
      </c>
      <c r="Z9" s="4" t="s">
        <v>231</v>
      </c>
      <c r="AA9" s="4" t="s">
        <v>230</v>
      </c>
      <c r="AB9" s="4" t="s">
        <v>232</v>
      </c>
      <c r="AC9" s="4" t="s">
        <v>233</v>
      </c>
      <c r="AD9" s="4" t="s">
        <v>234</v>
      </c>
      <c r="AE9" s="4" t="s">
        <v>235</v>
      </c>
      <c r="AF9" s="4" t="s">
        <v>236</v>
      </c>
      <c r="AG9" s="4" t="s">
        <v>237</v>
      </c>
      <c r="AH9" s="4" t="s">
        <v>238</v>
      </c>
      <c r="AI9" s="4" t="s">
        <v>239</v>
      </c>
      <c r="AJ9" s="4" t="s">
        <v>240</v>
      </c>
      <c r="AK9" s="4" t="s">
        <v>241</v>
      </c>
      <c r="AL9" s="4" t="s">
        <v>242</v>
      </c>
      <c r="AM9" s="4" t="s">
        <v>243</v>
      </c>
      <c r="AN9" s="4" t="s">
        <v>244</v>
      </c>
      <c r="AO9" s="4" t="s">
        <v>245</v>
      </c>
      <c r="AP9" s="4" t="s">
        <v>246</v>
      </c>
      <c r="AQ9" s="4" t="s">
        <v>247</v>
      </c>
      <c r="AR9" s="4" t="s">
        <v>248</v>
      </c>
      <c r="AS9" s="4" t="s">
        <v>249</v>
      </c>
      <c r="AT9" s="4" t="s">
        <v>250</v>
      </c>
      <c r="AU9" s="4" t="s">
        <v>251</v>
      </c>
      <c r="AV9" s="4" t="s">
        <v>252</v>
      </c>
      <c r="AW9" s="4" t="s">
        <v>253</v>
      </c>
      <c r="AX9" s="4" t="s">
        <v>254</v>
      </c>
      <c r="AY9" s="4" t="s">
        <v>255</v>
      </c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</row>
    <row r="10" ht="18.75" customHeight="1">
      <c r="A10" s="3">
        <v>317.0</v>
      </c>
      <c r="B10" s="4" t="s">
        <v>256</v>
      </c>
      <c r="C10" s="4" t="s">
        <v>257</v>
      </c>
      <c r="D10" s="4">
        <v>2005.0</v>
      </c>
      <c r="E10" s="4" t="s">
        <v>258</v>
      </c>
      <c r="F10" s="5" t="str">
        <f>HYPERLINK("https://clio.columbia.edu/catalog/6280315","https://clio.columbia.edu/catalog/6280315")</f>
        <v>https://clio.columbia.edu/catalog/6280315</v>
      </c>
      <c r="G10" s="4" t="s">
        <v>259</v>
      </c>
      <c r="H10" s="4" t="s">
        <v>260</v>
      </c>
      <c r="I10" s="4" t="s">
        <v>16</v>
      </c>
      <c r="J10" s="4" t="s">
        <v>17</v>
      </c>
      <c r="K10" s="4" t="s">
        <v>18</v>
      </c>
      <c r="L10" s="4" t="s">
        <v>19</v>
      </c>
      <c r="M10" s="4"/>
      <c r="N10" s="4" t="s">
        <v>261</v>
      </c>
      <c r="O10" s="4" t="s">
        <v>262</v>
      </c>
      <c r="P10" s="4" t="s">
        <v>263</v>
      </c>
      <c r="Q10" s="4" t="s">
        <v>209</v>
      </c>
      <c r="R10" s="4" t="s">
        <v>264</v>
      </c>
      <c r="S10" s="4" t="s">
        <v>265</v>
      </c>
      <c r="T10" s="4" t="s">
        <v>266</v>
      </c>
      <c r="U10" s="4" t="s">
        <v>267</v>
      </c>
      <c r="V10" s="4" t="s">
        <v>268</v>
      </c>
      <c r="W10" s="4" t="s">
        <v>269</v>
      </c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</row>
    <row r="11" ht="18.75" customHeight="1">
      <c r="A11" s="3">
        <v>169.0</v>
      </c>
      <c r="B11" s="4" t="s">
        <v>270</v>
      </c>
      <c r="C11" s="4" t="s">
        <v>271</v>
      </c>
      <c r="D11" s="4">
        <v>1992.0</v>
      </c>
      <c r="E11" s="4" t="s">
        <v>272</v>
      </c>
      <c r="F11" s="5" t="str">
        <f>HYPERLINK("https://clio.columbia.edu/catalog/6988043","https://clio.columbia.edu/catalog/6988043")</f>
        <v>https://clio.columbia.edu/catalog/6988043</v>
      </c>
      <c r="G11" s="4" t="s">
        <v>273</v>
      </c>
      <c r="H11" s="4" t="s">
        <v>35</v>
      </c>
      <c r="I11" s="4" t="s">
        <v>74</v>
      </c>
      <c r="J11" s="4" t="s">
        <v>17</v>
      </c>
      <c r="K11" s="4" t="s">
        <v>18</v>
      </c>
      <c r="L11" s="4" t="s">
        <v>19</v>
      </c>
      <c r="M11" s="4"/>
      <c r="N11" s="4" t="s">
        <v>274</v>
      </c>
      <c r="O11" s="4" t="s">
        <v>205</v>
      </c>
      <c r="P11" s="4" t="s">
        <v>275</v>
      </c>
      <c r="Q11" s="4" t="s">
        <v>276</v>
      </c>
      <c r="R11" s="4" t="s">
        <v>277</v>
      </c>
      <c r="S11" s="4" t="s">
        <v>278</v>
      </c>
      <c r="T11" s="4" t="s">
        <v>279</v>
      </c>
      <c r="U11" s="4" t="s">
        <v>280</v>
      </c>
      <c r="V11" s="4" t="s">
        <v>281</v>
      </c>
      <c r="W11" s="4" t="s">
        <v>282</v>
      </c>
      <c r="X11" s="4" t="s">
        <v>283</v>
      </c>
      <c r="Y11" s="4" t="s">
        <v>284</v>
      </c>
      <c r="Z11" s="4" t="s">
        <v>285</v>
      </c>
      <c r="AA11" s="4" t="s">
        <v>286</v>
      </c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</row>
    <row r="12" ht="18.75" customHeight="1">
      <c r="A12" s="3">
        <v>176.0</v>
      </c>
      <c r="B12" s="4" t="s">
        <v>287</v>
      </c>
      <c r="C12" s="4" t="s">
        <v>288</v>
      </c>
      <c r="D12" s="4">
        <v>1999.0</v>
      </c>
      <c r="E12" s="4" t="s">
        <v>289</v>
      </c>
      <c r="F12" s="5" t="str">
        <f>HYPERLINK("https://clio.columbia.edu/catalog/6145488","https://clio.columbia.edu/catalog/6145488")</f>
        <v>https://clio.columbia.edu/catalog/6145488</v>
      </c>
      <c r="G12" s="4" t="s">
        <v>290</v>
      </c>
      <c r="H12" s="4"/>
      <c r="I12" s="4" t="s">
        <v>74</v>
      </c>
      <c r="J12" s="4" t="s">
        <v>17</v>
      </c>
      <c r="K12" s="4" t="s">
        <v>18</v>
      </c>
      <c r="L12" s="4" t="s">
        <v>19</v>
      </c>
      <c r="M12" s="4"/>
      <c r="N12" s="4" t="s">
        <v>291</v>
      </c>
      <c r="O12" s="4" t="s">
        <v>292</v>
      </c>
      <c r="P12" s="4" t="s">
        <v>293</v>
      </c>
      <c r="Q12" s="4" t="s">
        <v>294</v>
      </c>
      <c r="R12" s="4" t="s">
        <v>295</v>
      </c>
      <c r="S12" s="4" t="s">
        <v>296</v>
      </c>
      <c r="T12" s="4" t="s">
        <v>297</v>
      </c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</row>
    <row r="13" ht="18.75" customHeight="1">
      <c r="A13" s="3">
        <v>249.0</v>
      </c>
      <c r="B13" s="4" t="s">
        <v>298</v>
      </c>
      <c r="C13" s="4" t="s">
        <v>288</v>
      </c>
      <c r="D13" s="4">
        <v>1994.0</v>
      </c>
      <c r="E13" s="4" t="s">
        <v>289</v>
      </c>
      <c r="F13" s="5" t="str">
        <f>HYPERLINK("https://clio.columbia.edu/catalog/6145507","https://clio.columbia.edu/catalog/6145507")</f>
        <v>https://clio.columbia.edu/catalog/6145507</v>
      </c>
      <c r="G13" s="4" t="s">
        <v>290</v>
      </c>
      <c r="H13" s="4"/>
      <c r="I13" s="4" t="s">
        <v>299</v>
      </c>
      <c r="J13" s="4" t="s">
        <v>17</v>
      </c>
      <c r="K13" s="4" t="s">
        <v>18</v>
      </c>
      <c r="L13" s="4" t="s">
        <v>19</v>
      </c>
      <c r="M13" s="4"/>
      <c r="N13" s="4" t="s">
        <v>291</v>
      </c>
      <c r="O13" s="4" t="s">
        <v>300</v>
      </c>
      <c r="P13" s="4" t="s">
        <v>301</v>
      </c>
      <c r="Q13" s="4" t="s">
        <v>293</v>
      </c>
      <c r="R13" s="4" t="s">
        <v>302</v>
      </c>
      <c r="S13" s="4" t="s">
        <v>303</v>
      </c>
      <c r="T13" s="4" t="s">
        <v>304</v>
      </c>
      <c r="U13" s="4" t="s">
        <v>305</v>
      </c>
      <c r="V13" s="4" t="s">
        <v>306</v>
      </c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</row>
    <row r="14" ht="18.75" customHeight="1">
      <c r="A14" s="3">
        <v>355.0</v>
      </c>
      <c r="B14" s="4" t="s">
        <v>307</v>
      </c>
      <c r="C14" s="4" t="s">
        <v>308</v>
      </c>
      <c r="D14" s="4">
        <v>1996.0</v>
      </c>
      <c r="E14" s="4" t="s">
        <v>309</v>
      </c>
      <c r="F14" s="5" t="str">
        <f>HYPERLINK("https://clio.columbia.edu/catalog/11667581","https://clio.columbia.edu/catalog/11667581")</f>
        <v>https://clio.columbia.edu/catalog/11667581</v>
      </c>
      <c r="G14" s="4" t="s">
        <v>310</v>
      </c>
      <c r="H14" s="4"/>
      <c r="I14" s="4" t="s">
        <v>203</v>
      </c>
      <c r="J14" s="4" t="s">
        <v>17</v>
      </c>
      <c r="K14" s="4" t="s">
        <v>18</v>
      </c>
      <c r="L14" s="4" t="s">
        <v>19</v>
      </c>
      <c r="M14" s="4"/>
      <c r="N14" s="4" t="s">
        <v>311</v>
      </c>
      <c r="O14" s="4" t="s">
        <v>312</v>
      </c>
      <c r="P14" s="4" t="s">
        <v>313</v>
      </c>
      <c r="Q14" s="4" t="s">
        <v>114</v>
      </c>
      <c r="R14" s="4" t="s">
        <v>112</v>
      </c>
      <c r="S14" s="4" t="s">
        <v>314</v>
      </c>
      <c r="T14" s="4" t="s">
        <v>315</v>
      </c>
      <c r="U14" s="4" t="s">
        <v>316</v>
      </c>
      <c r="V14" s="4" t="s">
        <v>317</v>
      </c>
      <c r="W14" s="4" t="s">
        <v>318</v>
      </c>
      <c r="X14" s="4" t="s">
        <v>319</v>
      </c>
      <c r="Y14" s="4" t="s">
        <v>320</v>
      </c>
      <c r="Z14" s="4" t="s">
        <v>321</v>
      </c>
      <c r="AA14" s="4" t="s">
        <v>322</v>
      </c>
      <c r="AB14" s="4" t="s">
        <v>323</v>
      </c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</row>
    <row r="15" ht="18.75" customHeight="1">
      <c r="A15" s="3">
        <v>230.0</v>
      </c>
      <c r="B15" s="4" t="s">
        <v>324</v>
      </c>
      <c r="C15" s="4" t="s">
        <v>325</v>
      </c>
      <c r="D15" s="4">
        <v>2011.0</v>
      </c>
      <c r="E15" s="4" t="s">
        <v>326</v>
      </c>
      <c r="F15" s="5" t="str">
        <f>HYPERLINK("https://clio.columbia.edu/catalog/9421662","https://clio.columbia.edu/catalog/9421662")</f>
        <v>https://clio.columbia.edu/catalog/9421662</v>
      </c>
      <c r="G15" s="4" t="s">
        <v>123</v>
      </c>
      <c r="H15" s="4"/>
      <c r="I15" s="4" t="s">
        <v>327</v>
      </c>
      <c r="J15" s="4" t="s">
        <v>17</v>
      </c>
      <c r="K15" s="4" t="s">
        <v>18</v>
      </c>
      <c r="L15" s="4" t="s">
        <v>19</v>
      </c>
      <c r="M15" s="4"/>
      <c r="N15" s="4" t="s">
        <v>328</v>
      </c>
      <c r="O15" s="4" t="s">
        <v>329</v>
      </c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</row>
    <row r="16" ht="18.75" customHeight="1">
      <c r="A16" s="3">
        <v>58.0</v>
      </c>
      <c r="B16" s="4" t="s">
        <v>330</v>
      </c>
      <c r="C16" s="4" t="s">
        <v>331</v>
      </c>
      <c r="D16" s="4">
        <v>2012.0</v>
      </c>
      <c r="E16" s="4" t="s">
        <v>332</v>
      </c>
      <c r="F16" s="5" t="str">
        <f>HYPERLINK("https://clio.columbia.edu/catalog/9421704","https://clio.columbia.edu/catalog/9421704")</f>
        <v>https://clio.columbia.edu/catalog/9421704</v>
      </c>
      <c r="G16" s="4" t="s">
        <v>259</v>
      </c>
      <c r="H16" s="4"/>
      <c r="I16" s="4" t="s">
        <v>333</v>
      </c>
      <c r="J16" s="4" t="s">
        <v>17</v>
      </c>
      <c r="K16" s="4" t="s">
        <v>18</v>
      </c>
      <c r="L16" s="4" t="s">
        <v>19</v>
      </c>
      <c r="M16" s="4"/>
      <c r="N16" s="4" t="s">
        <v>334</v>
      </c>
      <c r="O16" s="4" t="s">
        <v>335</v>
      </c>
      <c r="P16" s="4" t="s">
        <v>22</v>
      </c>
      <c r="Q16" s="4" t="s">
        <v>205</v>
      </c>
      <c r="R16" s="4" t="s">
        <v>239</v>
      </c>
      <c r="S16" s="4" t="s">
        <v>336</v>
      </c>
      <c r="T16" s="4" t="s">
        <v>337</v>
      </c>
      <c r="U16" s="4" t="s">
        <v>338</v>
      </c>
      <c r="V16" s="4" t="s">
        <v>339</v>
      </c>
      <c r="W16" s="4" t="s">
        <v>340</v>
      </c>
      <c r="X16" s="4" t="s">
        <v>341</v>
      </c>
      <c r="Y16" s="4" t="s">
        <v>342</v>
      </c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</row>
    <row r="17" ht="18.75" customHeight="1">
      <c r="A17" s="3">
        <v>298.0</v>
      </c>
      <c r="B17" s="4" t="s">
        <v>343</v>
      </c>
      <c r="C17" s="4" t="s">
        <v>344</v>
      </c>
      <c r="D17" s="4">
        <v>2004.0</v>
      </c>
      <c r="E17" s="4" t="s">
        <v>345</v>
      </c>
      <c r="F17" s="5" t="str">
        <f>HYPERLINK("https://clio.columbia.edu/catalog/5555149","https://clio.columbia.edu/catalog/5555149")</f>
        <v>https://clio.columbia.edu/catalog/5555149</v>
      </c>
      <c r="G17" s="4" t="s">
        <v>273</v>
      </c>
      <c r="H17" s="4" t="s">
        <v>35</v>
      </c>
      <c r="I17" s="4" t="s">
        <v>346</v>
      </c>
      <c r="J17" s="4" t="s">
        <v>17</v>
      </c>
      <c r="K17" s="4" t="s">
        <v>18</v>
      </c>
      <c r="L17" s="4" t="s">
        <v>19</v>
      </c>
      <c r="M17" s="4"/>
      <c r="N17" s="4" t="s">
        <v>347</v>
      </c>
      <c r="O17" s="4" t="s">
        <v>348</v>
      </c>
      <c r="P17" s="4" t="s">
        <v>349</v>
      </c>
      <c r="Q17" s="4" t="s">
        <v>209</v>
      </c>
      <c r="R17" s="4" t="s">
        <v>350</v>
      </c>
      <c r="S17" s="4" t="s">
        <v>351</v>
      </c>
      <c r="T17" s="4" t="s">
        <v>352</v>
      </c>
      <c r="U17" s="4" t="s">
        <v>353</v>
      </c>
      <c r="V17" s="4" t="s">
        <v>354</v>
      </c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</row>
    <row r="18" ht="18.75" customHeight="1">
      <c r="A18" s="3">
        <v>323.0</v>
      </c>
      <c r="B18" s="4" t="s">
        <v>355</v>
      </c>
      <c r="C18" s="4" t="s">
        <v>356</v>
      </c>
      <c r="D18" s="4">
        <v>2011.0</v>
      </c>
      <c r="E18" s="4" t="s">
        <v>357</v>
      </c>
      <c r="F18" s="5" t="str">
        <f>HYPERLINK("https://clio.columbia.edu/catalog/8683612","https://clio.columbia.edu/catalog/8683612")</f>
        <v>https://clio.columbia.edu/catalog/8683612</v>
      </c>
      <c r="G18" s="4" t="s">
        <v>123</v>
      </c>
      <c r="H18" s="4"/>
      <c r="I18" s="4" t="s">
        <v>358</v>
      </c>
      <c r="J18" s="4" t="s">
        <v>17</v>
      </c>
      <c r="K18" s="4" t="s">
        <v>18</v>
      </c>
      <c r="L18" s="4" t="s">
        <v>19</v>
      </c>
      <c r="M18" s="4"/>
      <c r="N18" s="4" t="s">
        <v>359</v>
      </c>
      <c r="O18" s="4" t="s">
        <v>360</v>
      </c>
      <c r="P18" s="4" t="s">
        <v>293</v>
      </c>
      <c r="Q18" s="4" t="s">
        <v>361</v>
      </c>
      <c r="R18" s="4" t="s">
        <v>112</v>
      </c>
      <c r="S18" s="4" t="s">
        <v>362</v>
      </c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</row>
    <row r="19" ht="18.75" customHeight="1">
      <c r="A19" s="3">
        <v>402.0</v>
      </c>
      <c r="B19" s="4" t="s">
        <v>363</v>
      </c>
      <c r="C19" s="4" t="s">
        <v>364</v>
      </c>
      <c r="D19" s="4">
        <v>2007.0</v>
      </c>
      <c r="E19" s="4" t="s">
        <v>365</v>
      </c>
      <c r="F19" s="5" t="str">
        <f>HYPERLINK("https://clio.columbia.edu/catalog/7146917","https://clio.columbia.edu/catalog/7146917")</f>
        <v>https://clio.columbia.edu/catalog/7146917</v>
      </c>
      <c r="G19" s="4"/>
      <c r="H19" s="4"/>
      <c r="I19" s="4" t="s">
        <v>366</v>
      </c>
      <c r="J19" s="4" t="s">
        <v>17</v>
      </c>
      <c r="K19" s="4" t="s">
        <v>18</v>
      </c>
      <c r="L19" s="4" t="s">
        <v>19</v>
      </c>
      <c r="M19" s="4"/>
      <c r="N19" s="4" t="s">
        <v>367</v>
      </c>
      <c r="O19" s="4" t="s">
        <v>368</v>
      </c>
      <c r="P19" s="4" t="s">
        <v>369</v>
      </c>
      <c r="Q19" s="4" t="s">
        <v>370</v>
      </c>
      <c r="R19" s="4" t="s">
        <v>371</v>
      </c>
      <c r="S19" s="4" t="s">
        <v>372</v>
      </c>
      <c r="T19" s="4" t="s">
        <v>22</v>
      </c>
      <c r="U19" s="4" t="s">
        <v>373</v>
      </c>
      <c r="V19" s="4" t="s">
        <v>20</v>
      </c>
      <c r="W19" s="4" t="s">
        <v>374</v>
      </c>
      <c r="X19" s="4" t="s">
        <v>360</v>
      </c>
      <c r="Y19" s="4" t="s">
        <v>375</v>
      </c>
      <c r="Z19" s="4" t="s">
        <v>376</v>
      </c>
      <c r="AA19" s="4" t="s">
        <v>377</v>
      </c>
      <c r="AB19" s="4" t="s">
        <v>378</v>
      </c>
      <c r="AC19" s="4" t="s">
        <v>379</v>
      </c>
      <c r="AD19" s="4" t="s">
        <v>380</v>
      </c>
      <c r="AE19" s="4" t="s">
        <v>132</v>
      </c>
      <c r="AF19" s="4" t="s">
        <v>381</v>
      </c>
      <c r="AG19" s="4" t="s">
        <v>378</v>
      </c>
      <c r="AH19" s="4" t="s">
        <v>382</v>
      </c>
      <c r="AI19" s="4" t="s">
        <v>383</v>
      </c>
      <c r="AJ19" s="4" t="s">
        <v>384</v>
      </c>
      <c r="AK19" s="4" t="s">
        <v>385</v>
      </c>
      <c r="AL19" s="4" t="s">
        <v>386</v>
      </c>
      <c r="AM19" s="4" t="s">
        <v>335</v>
      </c>
      <c r="AN19" s="4" t="s">
        <v>387</v>
      </c>
      <c r="AO19" s="4" t="s">
        <v>388</v>
      </c>
      <c r="AP19" s="4" t="s">
        <v>389</v>
      </c>
      <c r="AQ19" s="4" t="s">
        <v>390</v>
      </c>
      <c r="AR19" s="4" t="s">
        <v>391</v>
      </c>
      <c r="AS19" s="4" t="s">
        <v>392</v>
      </c>
      <c r="AT19" s="4" t="s">
        <v>393</v>
      </c>
      <c r="AU19" s="4" t="s">
        <v>394</v>
      </c>
      <c r="AV19" s="4" t="s">
        <v>395</v>
      </c>
      <c r="AW19" s="4" t="s">
        <v>396</v>
      </c>
      <c r="AX19" s="4" t="s">
        <v>397</v>
      </c>
      <c r="AY19" s="4" t="s">
        <v>398</v>
      </c>
      <c r="AZ19" s="4" t="s">
        <v>399</v>
      </c>
      <c r="BA19" s="4" t="s">
        <v>400</v>
      </c>
      <c r="BB19" s="4" t="s">
        <v>401</v>
      </c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</row>
    <row r="20" ht="18.75" customHeight="1">
      <c r="A20" s="3">
        <v>132.0</v>
      </c>
      <c r="B20" s="4" t="s">
        <v>402</v>
      </c>
      <c r="C20" s="4" t="s">
        <v>403</v>
      </c>
      <c r="D20" s="4">
        <v>2009.0</v>
      </c>
      <c r="E20" s="4" t="s">
        <v>404</v>
      </c>
      <c r="F20" s="5" t="str">
        <f>HYPERLINK("https://clio.columbia.edu/catalog/10568344","https://clio.columbia.edu/catalog/10568344")</f>
        <v>https://clio.columbia.edu/catalog/10568344</v>
      </c>
      <c r="G20" s="4" t="s">
        <v>405</v>
      </c>
      <c r="H20" s="4"/>
      <c r="I20" s="4" t="s">
        <v>406</v>
      </c>
      <c r="J20" s="4" t="s">
        <v>17</v>
      </c>
      <c r="K20" s="4" t="s">
        <v>18</v>
      </c>
      <c r="L20" s="4" t="s">
        <v>19</v>
      </c>
      <c r="M20" s="4"/>
      <c r="N20" s="4" t="s">
        <v>20</v>
      </c>
      <c r="O20" s="4" t="s">
        <v>209</v>
      </c>
      <c r="P20" s="4" t="s">
        <v>407</v>
      </c>
      <c r="Q20" s="4" t="s">
        <v>408</v>
      </c>
      <c r="R20" s="4" t="s">
        <v>409</v>
      </c>
      <c r="S20" s="4" t="s">
        <v>410</v>
      </c>
      <c r="T20" s="4" t="s">
        <v>42</v>
      </c>
      <c r="U20" s="4" t="s">
        <v>411</v>
      </c>
      <c r="V20" s="4" t="s">
        <v>412</v>
      </c>
      <c r="W20" s="4" t="s">
        <v>275</v>
      </c>
      <c r="X20" s="4" t="s">
        <v>22</v>
      </c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</row>
    <row r="21" ht="18.75" customHeight="1">
      <c r="A21" s="3">
        <v>312.0</v>
      </c>
      <c r="B21" s="4" t="s">
        <v>413</v>
      </c>
      <c r="C21" s="4" t="s">
        <v>414</v>
      </c>
      <c r="D21" s="4">
        <v>2009.0</v>
      </c>
      <c r="E21" s="4" t="s">
        <v>415</v>
      </c>
      <c r="F21" s="5" t="str">
        <f>HYPERLINK("https://clio.columbia.edu/catalog/7772039","https://clio.columbia.edu/catalog/7772039")</f>
        <v>https://clio.columbia.edu/catalog/7772039</v>
      </c>
      <c r="G21" s="4" t="s">
        <v>416</v>
      </c>
      <c r="H21" s="4"/>
      <c r="I21" s="4" t="s">
        <v>16</v>
      </c>
      <c r="J21" s="4" t="s">
        <v>17</v>
      </c>
      <c r="K21" s="4" t="s">
        <v>18</v>
      </c>
      <c r="L21" s="4" t="s">
        <v>19</v>
      </c>
      <c r="M21" s="4"/>
      <c r="N21" s="4" t="s">
        <v>215</v>
      </c>
      <c r="O21" s="4" t="s">
        <v>214</v>
      </c>
      <c r="P21" s="4" t="s">
        <v>417</v>
      </c>
      <c r="Q21" s="4" t="s">
        <v>418</v>
      </c>
      <c r="R21" s="4" t="s">
        <v>419</v>
      </c>
      <c r="S21" s="4" t="s">
        <v>275</v>
      </c>
      <c r="T21" s="4" t="s">
        <v>420</v>
      </c>
      <c r="U21" s="4" t="s">
        <v>421</v>
      </c>
      <c r="V21" s="4" t="s">
        <v>422</v>
      </c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</row>
    <row r="22" ht="18.75" customHeight="1">
      <c r="A22" s="3">
        <v>252.0</v>
      </c>
      <c r="B22" s="4" t="s">
        <v>423</v>
      </c>
      <c r="C22" s="4" t="s">
        <v>414</v>
      </c>
      <c r="D22" s="4">
        <v>2008.0</v>
      </c>
      <c r="E22" s="4" t="s">
        <v>415</v>
      </c>
      <c r="F22" s="5" t="str">
        <f t="shared" ref="F22:F23" si="2">HYPERLINK("https://clio.columbia.edu/catalog/10170761","https://clio.columbia.edu/catalog/10170761")</f>
        <v>https://clio.columbia.edu/catalog/10170761</v>
      </c>
      <c r="G22" s="4" t="s">
        <v>416</v>
      </c>
      <c r="H22" s="4"/>
      <c r="I22" s="4" t="s">
        <v>299</v>
      </c>
      <c r="J22" s="4" t="s">
        <v>17</v>
      </c>
      <c r="K22" s="4" t="s">
        <v>18</v>
      </c>
      <c r="L22" s="4" t="s">
        <v>19</v>
      </c>
      <c r="M22" s="4"/>
      <c r="N22" s="4" t="s">
        <v>424</v>
      </c>
      <c r="O22" s="4" t="s">
        <v>425</v>
      </c>
      <c r="P22" s="4" t="s">
        <v>426</v>
      </c>
      <c r="Q22" s="4" t="s">
        <v>427</v>
      </c>
      <c r="R22" s="4" t="s">
        <v>428</v>
      </c>
      <c r="S22" s="4" t="s">
        <v>429</v>
      </c>
      <c r="T22" s="4" t="s">
        <v>210</v>
      </c>
      <c r="U22" s="4" t="s">
        <v>430</v>
      </c>
      <c r="V22" s="4" t="s">
        <v>431</v>
      </c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</row>
    <row r="23" ht="18.75" customHeight="1">
      <c r="A23" s="3">
        <v>363.0</v>
      </c>
      <c r="B23" s="4" t="s">
        <v>432</v>
      </c>
      <c r="C23" s="4" t="s">
        <v>414</v>
      </c>
      <c r="D23" s="4">
        <v>2009.0</v>
      </c>
      <c r="E23" s="4" t="s">
        <v>415</v>
      </c>
      <c r="F23" s="5" t="str">
        <f t="shared" si="2"/>
        <v>https://clio.columbia.edu/catalog/10170761</v>
      </c>
      <c r="G23" s="4" t="s">
        <v>416</v>
      </c>
      <c r="H23" s="4"/>
      <c r="I23" s="4" t="s">
        <v>219</v>
      </c>
      <c r="J23" s="4" t="s">
        <v>17</v>
      </c>
      <c r="K23" s="4" t="s">
        <v>18</v>
      </c>
      <c r="L23" s="4" t="s">
        <v>19</v>
      </c>
      <c r="M23" s="4"/>
      <c r="N23" s="4" t="s">
        <v>424</v>
      </c>
      <c r="O23" s="4" t="s">
        <v>433</v>
      </c>
      <c r="P23" s="4" t="s">
        <v>434</v>
      </c>
      <c r="Q23" s="4" t="s">
        <v>435</v>
      </c>
      <c r="R23" s="4" t="s">
        <v>426</v>
      </c>
      <c r="S23" s="4" t="s">
        <v>436</v>
      </c>
      <c r="T23" s="4" t="s">
        <v>351</v>
      </c>
      <c r="U23" s="4" t="s">
        <v>437</v>
      </c>
      <c r="V23" s="4" t="s">
        <v>438</v>
      </c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</row>
    <row r="24" ht="18.75" customHeight="1">
      <c r="A24" s="3">
        <v>102.0</v>
      </c>
      <c r="B24" s="4" t="s">
        <v>439</v>
      </c>
      <c r="C24" s="4" t="s">
        <v>440</v>
      </c>
      <c r="D24" s="4">
        <v>1998.0</v>
      </c>
      <c r="E24" s="4" t="s">
        <v>441</v>
      </c>
      <c r="F24" s="5" t="str">
        <f t="shared" ref="F24:F28" si="3">HYPERLINK("https://clio.columbia.edu/catalog/7779585","https://clio.columbia.edu/catalog/7779585")</f>
        <v>https://clio.columbia.edu/catalog/7779585</v>
      </c>
      <c r="G24" s="4" t="s">
        <v>123</v>
      </c>
      <c r="H24" s="4" t="s">
        <v>35</v>
      </c>
      <c r="I24" s="4" t="s">
        <v>442</v>
      </c>
      <c r="J24" s="4" t="s">
        <v>17</v>
      </c>
      <c r="K24" s="4" t="s">
        <v>18</v>
      </c>
      <c r="L24" s="4" t="s">
        <v>19</v>
      </c>
      <c r="M24" s="4"/>
      <c r="N24" s="4" t="s">
        <v>443</v>
      </c>
      <c r="O24" s="4" t="s">
        <v>444</v>
      </c>
      <c r="P24" s="4" t="s">
        <v>445</v>
      </c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</row>
    <row r="25" ht="18.75" customHeight="1">
      <c r="A25" s="3">
        <v>118.0</v>
      </c>
      <c r="B25" s="4" t="s">
        <v>446</v>
      </c>
      <c r="C25" s="4" t="s">
        <v>440</v>
      </c>
      <c r="D25" s="4">
        <v>1997.0</v>
      </c>
      <c r="E25" s="4" t="s">
        <v>441</v>
      </c>
      <c r="F25" s="5" t="str">
        <f t="shared" si="3"/>
        <v>https://clio.columbia.edu/catalog/7779585</v>
      </c>
      <c r="G25" s="4" t="s">
        <v>123</v>
      </c>
      <c r="H25" s="4" t="s">
        <v>260</v>
      </c>
      <c r="I25" s="4" t="s">
        <v>406</v>
      </c>
      <c r="J25" s="4" t="s">
        <v>17</v>
      </c>
      <c r="K25" s="4" t="s">
        <v>18</v>
      </c>
      <c r="L25" s="4" t="s">
        <v>19</v>
      </c>
      <c r="M25" s="4"/>
      <c r="N25" s="4" t="s">
        <v>447</v>
      </c>
      <c r="O25" s="4" t="s">
        <v>448</v>
      </c>
      <c r="P25" s="4" t="s">
        <v>449</v>
      </c>
      <c r="Q25" s="4" t="s">
        <v>450</v>
      </c>
      <c r="R25" s="4" t="s">
        <v>205</v>
      </c>
      <c r="S25" s="4" t="s">
        <v>451</v>
      </c>
      <c r="T25" s="4" t="s">
        <v>452</v>
      </c>
      <c r="U25" s="4" t="s">
        <v>453</v>
      </c>
      <c r="V25" s="4" t="s">
        <v>454</v>
      </c>
      <c r="W25" s="4" t="s">
        <v>455</v>
      </c>
      <c r="X25" s="4" t="s">
        <v>456</v>
      </c>
      <c r="Y25" s="4" t="s">
        <v>457</v>
      </c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</row>
    <row r="26" ht="18.75" customHeight="1">
      <c r="A26" s="3">
        <v>121.0</v>
      </c>
      <c r="B26" s="4" t="s">
        <v>458</v>
      </c>
      <c r="C26" s="4" t="s">
        <v>440</v>
      </c>
      <c r="D26" s="4">
        <v>2002.0</v>
      </c>
      <c r="E26" s="4" t="s">
        <v>459</v>
      </c>
      <c r="F26" s="5" t="str">
        <f t="shared" si="3"/>
        <v>https://clio.columbia.edu/catalog/7779585</v>
      </c>
      <c r="G26" s="4" t="s">
        <v>460</v>
      </c>
      <c r="H26" s="4" t="s">
        <v>35</v>
      </c>
      <c r="I26" s="4" t="s">
        <v>406</v>
      </c>
      <c r="J26" s="4" t="s">
        <v>17</v>
      </c>
      <c r="K26" s="4" t="s">
        <v>18</v>
      </c>
      <c r="L26" s="4" t="s">
        <v>19</v>
      </c>
      <c r="M26" s="4"/>
      <c r="N26" s="4" t="s">
        <v>461</v>
      </c>
      <c r="O26" s="4" t="s">
        <v>462</v>
      </c>
      <c r="P26" s="4" t="s">
        <v>463</v>
      </c>
      <c r="Q26" s="4" t="s">
        <v>464</v>
      </c>
      <c r="R26" s="4" t="s">
        <v>465</v>
      </c>
      <c r="S26" s="4" t="s">
        <v>466</v>
      </c>
      <c r="T26" s="4" t="s">
        <v>467</v>
      </c>
      <c r="U26" s="4" t="s">
        <v>468</v>
      </c>
      <c r="V26" s="4" t="s">
        <v>469</v>
      </c>
      <c r="W26" s="4" t="s">
        <v>470</v>
      </c>
      <c r="X26" s="4" t="s">
        <v>471</v>
      </c>
      <c r="Y26" s="4" t="s">
        <v>472</v>
      </c>
      <c r="Z26" s="4" t="s">
        <v>473</v>
      </c>
      <c r="AA26" s="4" t="s">
        <v>474</v>
      </c>
      <c r="AB26" s="4" t="s">
        <v>475</v>
      </c>
      <c r="AC26" s="4" t="s">
        <v>476</v>
      </c>
      <c r="AD26" s="4" t="s">
        <v>477</v>
      </c>
      <c r="AE26" s="4" t="s">
        <v>478</v>
      </c>
      <c r="AF26" s="4" t="s">
        <v>479</v>
      </c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</row>
    <row r="27" ht="18.75" customHeight="1">
      <c r="A27" s="3">
        <v>117.0</v>
      </c>
      <c r="B27" s="4" t="s">
        <v>480</v>
      </c>
      <c r="C27" s="4" t="s">
        <v>440</v>
      </c>
      <c r="D27" s="4">
        <v>1996.0</v>
      </c>
      <c r="E27" s="4" t="s">
        <v>441</v>
      </c>
      <c r="F27" s="5" t="str">
        <f t="shared" si="3"/>
        <v>https://clio.columbia.edu/catalog/7779585</v>
      </c>
      <c r="G27" s="4" t="s">
        <v>123</v>
      </c>
      <c r="H27" s="4" t="s">
        <v>260</v>
      </c>
      <c r="I27" s="4" t="s">
        <v>406</v>
      </c>
      <c r="J27" s="4" t="s">
        <v>17</v>
      </c>
      <c r="K27" s="4" t="s">
        <v>18</v>
      </c>
      <c r="L27" s="4" t="s">
        <v>19</v>
      </c>
      <c r="M27" s="4"/>
      <c r="N27" s="4" t="s">
        <v>481</v>
      </c>
      <c r="O27" s="4" t="s">
        <v>482</v>
      </c>
      <c r="P27" s="4" t="s">
        <v>483</v>
      </c>
      <c r="Q27" s="4" t="s">
        <v>210</v>
      </c>
      <c r="R27" s="4" t="s">
        <v>484</v>
      </c>
      <c r="S27" s="4" t="s">
        <v>485</v>
      </c>
      <c r="T27" s="4" t="s">
        <v>486</v>
      </c>
      <c r="U27" s="4" t="s">
        <v>487</v>
      </c>
      <c r="V27" s="4" t="s">
        <v>488</v>
      </c>
      <c r="W27" s="4" t="s">
        <v>489</v>
      </c>
      <c r="X27" s="4" t="s">
        <v>490</v>
      </c>
      <c r="Y27" s="4" t="s">
        <v>205</v>
      </c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</row>
    <row r="28" ht="18.75" customHeight="1">
      <c r="A28" s="3">
        <v>108.0</v>
      </c>
      <c r="B28" s="4" t="s">
        <v>491</v>
      </c>
      <c r="C28" s="4" t="s">
        <v>440</v>
      </c>
      <c r="D28" s="4">
        <v>1996.0</v>
      </c>
      <c r="E28" s="4" t="s">
        <v>441</v>
      </c>
      <c r="F28" s="5" t="str">
        <f t="shared" si="3"/>
        <v>https://clio.columbia.edu/catalog/7779585</v>
      </c>
      <c r="G28" s="4" t="s">
        <v>123</v>
      </c>
      <c r="H28" s="4" t="s">
        <v>35</v>
      </c>
      <c r="I28" s="4" t="s">
        <v>406</v>
      </c>
      <c r="J28" s="4" t="s">
        <v>17</v>
      </c>
      <c r="K28" s="4" t="s">
        <v>18</v>
      </c>
      <c r="L28" s="4" t="s">
        <v>19</v>
      </c>
      <c r="M28" s="4"/>
      <c r="N28" s="4" t="s">
        <v>444</v>
      </c>
      <c r="O28" s="4" t="s">
        <v>431</v>
      </c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</row>
    <row r="29" ht="18.75" customHeight="1">
      <c r="A29" s="3">
        <v>392.0</v>
      </c>
      <c r="B29" s="4" t="s">
        <v>492</v>
      </c>
      <c r="C29" s="4" t="s">
        <v>493</v>
      </c>
      <c r="D29" s="4">
        <v>2009.0</v>
      </c>
      <c r="E29" s="4" t="s">
        <v>415</v>
      </c>
      <c r="F29" s="5" t="str">
        <f>HYPERLINK("https://clio.columbia.edu/catalog/10170755","https://clio.columbia.edu/catalog/10170755")</f>
        <v>https://clio.columbia.edu/catalog/10170755</v>
      </c>
      <c r="G29" s="4" t="s">
        <v>416</v>
      </c>
      <c r="H29" s="4"/>
      <c r="I29" s="4" t="s">
        <v>494</v>
      </c>
      <c r="J29" s="4" t="s">
        <v>495</v>
      </c>
      <c r="K29" s="4" t="s">
        <v>496</v>
      </c>
      <c r="L29" s="4" t="s">
        <v>19</v>
      </c>
      <c r="M29" s="4" t="s">
        <v>497</v>
      </c>
      <c r="N29" s="4" t="s">
        <v>498</v>
      </c>
      <c r="O29" s="4" t="s">
        <v>499</v>
      </c>
      <c r="P29" s="4" t="s">
        <v>359</v>
      </c>
      <c r="Q29" s="4" t="s">
        <v>210</v>
      </c>
      <c r="R29" s="4" t="s">
        <v>500</v>
      </c>
      <c r="S29" s="4" t="s">
        <v>431</v>
      </c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</row>
    <row r="30" ht="18.75" customHeight="1">
      <c r="A30" s="3">
        <v>212.0</v>
      </c>
      <c r="B30" s="4" t="s">
        <v>501</v>
      </c>
      <c r="C30" s="4" t="s">
        <v>502</v>
      </c>
      <c r="D30" s="4">
        <v>2004.0</v>
      </c>
      <c r="E30" s="4" t="s">
        <v>33</v>
      </c>
      <c r="F30" s="5" t="str">
        <f>HYPERLINK("https://clio.columbia.edu/catalog/5952776","https://clio.columbia.edu/catalog/5952776")</f>
        <v>https://clio.columbia.edu/catalog/5952776</v>
      </c>
      <c r="G30" s="4" t="s">
        <v>34</v>
      </c>
      <c r="H30" s="4" t="s">
        <v>35</v>
      </c>
      <c r="I30" s="4" t="s">
        <v>327</v>
      </c>
      <c r="J30" s="4" t="s">
        <v>17</v>
      </c>
      <c r="K30" s="4" t="s">
        <v>18</v>
      </c>
      <c r="L30" s="4" t="s">
        <v>19</v>
      </c>
      <c r="M30" s="4"/>
      <c r="N30" s="4" t="s">
        <v>349</v>
      </c>
      <c r="O30" s="4" t="s">
        <v>215</v>
      </c>
      <c r="P30" s="4" t="s">
        <v>503</v>
      </c>
      <c r="Q30" s="4" t="s">
        <v>254</v>
      </c>
      <c r="R30" s="4" t="s">
        <v>417</v>
      </c>
      <c r="S30" s="4" t="s">
        <v>504</v>
      </c>
      <c r="T30" s="4" t="s">
        <v>505</v>
      </c>
      <c r="U30" s="4" t="s">
        <v>506</v>
      </c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</row>
    <row r="31" ht="18.75" customHeight="1">
      <c r="A31" s="3">
        <v>243.0</v>
      </c>
      <c r="B31" s="4" t="s">
        <v>507</v>
      </c>
      <c r="C31" s="4" t="s">
        <v>508</v>
      </c>
      <c r="D31" s="4">
        <v>2008.0</v>
      </c>
      <c r="E31" s="4" t="s">
        <v>509</v>
      </c>
      <c r="F31" s="5" t="str">
        <f>HYPERLINK("https://clio.columbia.edu/catalog/7154032","https://clio.columbia.edu/catalog/7154032")</f>
        <v>https://clio.columbia.edu/catalog/7154032</v>
      </c>
      <c r="G31" s="4" t="s">
        <v>273</v>
      </c>
      <c r="H31" s="4" t="s">
        <v>35</v>
      </c>
      <c r="I31" s="4" t="s">
        <v>299</v>
      </c>
      <c r="J31" s="4" t="s">
        <v>17</v>
      </c>
      <c r="K31" s="4" t="s">
        <v>18</v>
      </c>
      <c r="L31" s="4" t="s">
        <v>19</v>
      </c>
      <c r="M31" s="4"/>
      <c r="N31" s="4" t="s">
        <v>510</v>
      </c>
      <c r="O31" s="4" t="s">
        <v>77</v>
      </c>
      <c r="P31" s="4" t="s">
        <v>511</v>
      </c>
      <c r="Q31" s="4" t="s">
        <v>41</v>
      </c>
      <c r="R31" s="4" t="s">
        <v>512</v>
      </c>
      <c r="S31" s="4" t="s">
        <v>513</v>
      </c>
      <c r="T31" s="4" t="s">
        <v>267</v>
      </c>
      <c r="U31" s="4" t="s">
        <v>514</v>
      </c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</row>
    <row r="32" ht="18.75" customHeight="1">
      <c r="A32" s="3">
        <v>226.0</v>
      </c>
      <c r="B32" s="4" t="s">
        <v>515</v>
      </c>
      <c r="C32" s="4" t="s">
        <v>516</v>
      </c>
      <c r="D32" s="4">
        <v>2009.0</v>
      </c>
      <c r="E32" s="4" t="s">
        <v>404</v>
      </c>
      <c r="F32" s="5" t="str">
        <f>HYPERLINK("https://clio.columbia.edu/catalog/8550282","https://clio.columbia.edu/catalog/8550282")</f>
        <v>https://clio.columbia.edu/catalog/8550282</v>
      </c>
      <c r="G32" s="4" t="s">
        <v>517</v>
      </c>
      <c r="H32" s="4" t="s">
        <v>109</v>
      </c>
      <c r="I32" s="4" t="s">
        <v>327</v>
      </c>
      <c r="J32" s="4" t="s">
        <v>17</v>
      </c>
      <c r="K32" s="4" t="s">
        <v>18</v>
      </c>
      <c r="L32" s="4" t="s">
        <v>19</v>
      </c>
      <c r="M32" s="4"/>
      <c r="N32" s="4" t="s">
        <v>518</v>
      </c>
      <c r="O32" s="4" t="s">
        <v>359</v>
      </c>
      <c r="P32" s="4" t="s">
        <v>519</v>
      </c>
      <c r="Q32" s="4" t="s">
        <v>520</v>
      </c>
      <c r="R32" s="4" t="s">
        <v>267</v>
      </c>
      <c r="S32" s="4" t="s">
        <v>521</v>
      </c>
      <c r="T32" s="4" t="s">
        <v>165</v>
      </c>
      <c r="U32" s="4" t="s">
        <v>522</v>
      </c>
      <c r="V32" s="4" t="s">
        <v>523</v>
      </c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</row>
    <row r="33" ht="18.75" customHeight="1">
      <c r="A33" s="3">
        <v>189.0</v>
      </c>
      <c r="B33" s="4" t="s">
        <v>524</v>
      </c>
      <c r="C33" s="4" t="s">
        <v>525</v>
      </c>
      <c r="D33" s="4">
        <v>2011.0</v>
      </c>
      <c r="E33" s="4" t="s">
        <v>526</v>
      </c>
      <c r="F33" s="5" t="str">
        <f>HYPERLINK("https://clio.columbia.edu/catalog/11546123","https://clio.columbia.edu/catalog/11546123")</f>
        <v>https://clio.columbia.edu/catalog/11546123</v>
      </c>
      <c r="G33" s="4" t="s">
        <v>527</v>
      </c>
      <c r="H33" s="4"/>
      <c r="I33" s="4" t="s">
        <v>74</v>
      </c>
      <c r="J33" s="4" t="s">
        <v>17</v>
      </c>
      <c r="K33" s="4" t="s">
        <v>18</v>
      </c>
      <c r="L33" s="4" t="s">
        <v>19</v>
      </c>
      <c r="M33" s="4"/>
      <c r="N33" s="4" t="s">
        <v>528</v>
      </c>
      <c r="O33" s="4" t="s">
        <v>359</v>
      </c>
      <c r="P33" s="4" t="s">
        <v>165</v>
      </c>
      <c r="Q33" s="4" t="s">
        <v>529</v>
      </c>
      <c r="R33" s="4" t="s">
        <v>530</v>
      </c>
      <c r="S33" s="4" t="s">
        <v>531</v>
      </c>
      <c r="T33" s="4" t="s">
        <v>532</v>
      </c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</row>
  </sheetData>
  <drawing r:id="rId1"/>
</worksheet>
</file>