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86A3413F-0764-4AAC-8906-CC6BD49EE53F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二次补刀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4" l="1"/>
  <c r="I30" i="4"/>
  <c r="I29" i="4"/>
  <c r="I28" i="4"/>
  <c r="I27" i="4"/>
  <c r="I26" i="4"/>
  <c r="I25" i="4"/>
  <c r="I24" i="4"/>
  <c r="I23" i="4"/>
  <c r="I22" i="4"/>
  <c r="D23" i="4"/>
  <c r="D24" i="4"/>
  <c r="D25" i="4"/>
  <c r="D26" i="4"/>
  <c r="D27" i="4"/>
  <c r="D28" i="4"/>
  <c r="D29" i="4"/>
  <c r="D30" i="4"/>
  <c r="D31" i="4"/>
  <c r="J31" i="4" s="1"/>
  <c r="D22" i="4"/>
  <c r="N31" i="4"/>
  <c r="C31" i="4"/>
  <c r="E31" i="4" s="1"/>
  <c r="C28" i="4"/>
  <c r="E28" i="4" s="1"/>
  <c r="C29" i="4"/>
  <c r="E29" i="4"/>
  <c r="C30" i="4"/>
  <c r="E30" i="4"/>
  <c r="C23" i="4"/>
  <c r="E23" i="4" s="1"/>
  <c r="C24" i="4"/>
  <c r="E24" i="4"/>
  <c r="C25" i="4"/>
  <c r="E25" i="4"/>
  <c r="C26" i="4"/>
  <c r="E26" i="4" s="1"/>
  <c r="C27" i="4"/>
  <c r="E27" i="4" s="1"/>
  <c r="C22" i="4"/>
  <c r="C14" i="4"/>
  <c r="F4" i="4"/>
  <c r="J4" i="4" s="1"/>
  <c r="K31" i="4" l="1"/>
  <c r="O31" i="4"/>
  <c r="M31" i="4"/>
  <c r="F5" i="4"/>
  <c r="J5" i="4" s="1"/>
  <c r="C5" i="4"/>
  <c r="B5" i="4" s="1"/>
  <c r="N5" i="4" s="1"/>
  <c r="E22" i="4"/>
  <c r="G4" i="4"/>
  <c r="I4" i="4" s="1"/>
  <c r="K4" i="4" s="1"/>
  <c r="G5" i="4"/>
  <c r="F6" i="4"/>
  <c r="J22" i="4" l="1"/>
  <c r="I5" i="4"/>
  <c r="J6" i="4"/>
  <c r="G6" i="4"/>
  <c r="I6" i="4" s="1"/>
  <c r="F7" i="4"/>
  <c r="C6" i="4"/>
  <c r="K5" i="4"/>
  <c r="O5" i="4"/>
  <c r="B6" i="4" l="1"/>
  <c r="N6" i="4" s="1"/>
  <c r="O6" i="4" s="1"/>
  <c r="K22" i="4"/>
  <c r="N22" i="4"/>
  <c r="M22" i="4"/>
  <c r="J7" i="4"/>
  <c r="F8" i="4"/>
  <c r="G7" i="4"/>
  <c r="I7" i="4" s="1"/>
  <c r="C7" i="4"/>
  <c r="K6" i="4"/>
  <c r="N23" i="4" l="1"/>
  <c r="M23" i="4"/>
  <c r="J23" i="4"/>
  <c r="B7" i="4"/>
  <c r="N7" i="4" s="1"/>
  <c r="O22" i="4"/>
  <c r="K7" i="4"/>
  <c r="O7" i="4"/>
  <c r="F9" i="4"/>
  <c r="G8" i="4"/>
  <c r="I8" i="4" s="1"/>
  <c r="J8" i="4"/>
  <c r="C8" i="4"/>
  <c r="O23" i="4" l="1"/>
  <c r="J24" i="4"/>
  <c r="M24" i="4"/>
  <c r="N24" i="4"/>
  <c r="O24" i="4" s="1"/>
  <c r="B8" i="4"/>
  <c r="N8" i="4" s="1"/>
  <c r="O8" i="4" s="1"/>
  <c r="K23" i="4"/>
  <c r="K8" i="4"/>
  <c r="F10" i="4"/>
  <c r="G9" i="4"/>
  <c r="I9" i="4" s="1"/>
  <c r="C9" i="4"/>
  <c r="J9" i="4"/>
  <c r="M25" i="4" l="1"/>
  <c r="N25" i="4"/>
  <c r="J25" i="4"/>
  <c r="B9" i="4"/>
  <c r="N9" i="4" s="1"/>
  <c r="O9" i="4" s="1"/>
  <c r="K24" i="4"/>
  <c r="C10" i="4"/>
  <c r="J10" i="4"/>
  <c r="G10" i="4"/>
  <c r="I10" i="4" s="1"/>
  <c r="F11" i="4"/>
  <c r="K9" i="4"/>
  <c r="K25" i="4" l="1"/>
  <c r="B10" i="4"/>
  <c r="N10" i="4" s="1"/>
  <c r="O10" i="4" s="1"/>
  <c r="N26" i="4"/>
  <c r="J26" i="4"/>
  <c r="M26" i="4"/>
  <c r="O25" i="4"/>
  <c r="C11" i="4"/>
  <c r="J11" i="4"/>
  <c r="F12" i="4"/>
  <c r="C12" i="4" s="1"/>
  <c r="G11" i="4"/>
  <c r="I11" i="4" s="1"/>
  <c r="K10" i="4"/>
  <c r="K26" i="4" l="1"/>
  <c r="B11" i="4"/>
  <c r="N11" i="4" s="1"/>
  <c r="O11" i="4" s="1"/>
  <c r="O26" i="4"/>
  <c r="J29" i="4"/>
  <c r="M29" i="4"/>
  <c r="N29" i="4"/>
  <c r="O29" i="4" s="1"/>
  <c r="J27" i="4"/>
  <c r="K27" i="4" s="1"/>
  <c r="N27" i="4"/>
  <c r="M27" i="4"/>
  <c r="K11" i="4"/>
  <c r="J12" i="4"/>
  <c r="F13" i="4"/>
  <c r="G12" i="4"/>
  <c r="I12" i="4" s="1"/>
  <c r="B12" i="4"/>
  <c r="N12" i="4" s="1"/>
  <c r="K29" i="4" l="1"/>
  <c r="O27" i="4"/>
  <c r="J28" i="4"/>
  <c r="M28" i="4"/>
  <c r="N28" i="4"/>
  <c r="O12" i="4"/>
  <c r="K12" i="4"/>
  <c r="J13" i="4"/>
  <c r="C13" i="4"/>
  <c r="F14" i="4"/>
  <c r="G13" i="4"/>
  <c r="I13" i="4" s="1"/>
  <c r="O28" i="4" l="1"/>
  <c r="K28" i="4"/>
  <c r="B13" i="4"/>
  <c r="N13" i="4" s="1"/>
  <c r="O13" i="4" s="1"/>
  <c r="K13" i="4"/>
  <c r="J14" i="4"/>
  <c r="G14" i="4"/>
  <c r="I14" i="4" s="1"/>
  <c r="B14" i="4"/>
  <c r="N14" i="4" s="1"/>
  <c r="J30" i="4" l="1"/>
  <c r="M30" i="4"/>
  <c r="N30" i="4"/>
  <c r="O30" i="4" s="1"/>
  <c r="K14" i="4"/>
  <c r="O14" i="4"/>
  <c r="K30" i="4" l="1"/>
</calcChain>
</file>

<file path=xl/sharedStrings.xml><?xml version="1.0" encoding="utf-8"?>
<sst xmlns="http://schemas.openxmlformats.org/spreadsheetml/2006/main" count="16" uniqueCount="12">
  <si>
    <t>赢</t>
    <phoneticPr fontId="1" type="noConversion"/>
  </si>
  <si>
    <t>总计</t>
    <phoneticPr fontId="1" type="noConversion"/>
  </si>
  <si>
    <t>正补</t>
    <phoneticPr fontId="1" type="noConversion"/>
  </si>
  <si>
    <t>反补</t>
    <phoneticPr fontId="1" type="noConversion"/>
  </si>
  <si>
    <t>重复</t>
    <phoneticPr fontId="1" type="noConversion"/>
  </si>
  <si>
    <t>不重复</t>
    <phoneticPr fontId="1" type="noConversion"/>
  </si>
  <si>
    <t>倍率</t>
    <phoneticPr fontId="1" type="noConversion"/>
  </si>
  <si>
    <t>本金</t>
    <phoneticPr fontId="1" type="noConversion"/>
  </si>
  <si>
    <t>二次补刀概率</t>
    <phoneticPr fontId="1" type="noConversion"/>
  </si>
  <si>
    <t>一次补刀</t>
    <phoneticPr fontId="1" type="noConversion"/>
  </si>
  <si>
    <t>单次成本</t>
    <phoneticPr fontId="1" type="noConversion"/>
  </si>
  <si>
    <t>总成本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</si>
</sst>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0" fontId="0" fillId="0" borderId="0" xfId="0" applyFill="1"/>
    <xf numFmtId="10" fontId="0" fillId="0" borderId="0" xfId="0" applyNumberFormat="1" applyFill="1"/>
    <xf numFmtId="0" fontId="3" fillId="0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A9A9-8171-4B6F-8F55-250CB6100A0E}">
  <dimension ref="B3:V31"/>
  <sheetViews>
    <sheetView tabSelected="1" workbookViewId="0"/>
  </sheetViews>
  <sheetFormatPr defaultRowHeight="14.25" x14ac:dyDescent="0.2"/>
  <sheetData>
    <row r="3" spans="2:22" x14ac:dyDescent="0.2">
      <c r="B3" s="6" t="s">
        <v>9</v>
      </c>
      <c r="C3" s="6"/>
    </row>
    <row r="4" spans="2:22" x14ac:dyDescent="0.2">
      <c r="B4" s="5" t="s">
        <v>11</v>
      </c>
      <c r="C4" s="5" t="s">
        <v>10</v>
      </c>
      <c r="D4" s="2">
        <v>1</v>
      </c>
      <c r="E4" s="2"/>
      <c r="F4" s="2">
        <f t="shared" ref="F4:F14" si="0">D4*E4+F3</f>
        <v>0</v>
      </c>
      <c r="G4" s="2">
        <f t="shared" ref="G4:G14" si="1">E4*36-F4</f>
        <v>0</v>
      </c>
      <c r="I4">
        <f t="shared" ref="I4:I14" si="2">R4*G4+I3</f>
        <v>0</v>
      </c>
      <c r="J4">
        <f t="shared" ref="J4:J14" si="3">F4*S4</f>
        <v>0</v>
      </c>
      <c r="K4">
        <f t="shared" ref="K4:K14" si="4">I4-J4</f>
        <v>0</v>
      </c>
      <c r="Q4">
        <v>1</v>
      </c>
      <c r="R4">
        <v>3567</v>
      </c>
      <c r="S4">
        <v>133134</v>
      </c>
      <c r="T4" s="1">
        <v>2.6089999999999999E-2</v>
      </c>
      <c r="U4">
        <v>-8289</v>
      </c>
      <c r="V4">
        <v>-128412</v>
      </c>
    </row>
    <row r="5" spans="2:22" x14ac:dyDescent="0.2">
      <c r="B5">
        <f t="shared" ref="B5:B11" si="5">C5+F5</f>
        <v>180</v>
      </c>
      <c r="C5">
        <f t="shared" ref="C5:C12" si="6">ROUNDUP(F5/D5,0) * (37-D6)</f>
        <v>170</v>
      </c>
      <c r="D5" s="2">
        <v>2</v>
      </c>
      <c r="E5" s="2">
        <v>5</v>
      </c>
      <c r="F5" s="2">
        <f t="shared" si="0"/>
        <v>10</v>
      </c>
      <c r="G5" s="2">
        <f t="shared" si="1"/>
        <v>170</v>
      </c>
      <c r="I5">
        <f t="shared" si="2"/>
        <v>1227060</v>
      </c>
      <c r="J5">
        <f t="shared" si="3"/>
        <v>1259160</v>
      </c>
      <c r="K5">
        <f t="shared" si="4"/>
        <v>-32100</v>
      </c>
      <c r="N5">
        <f t="shared" ref="N5:N11" si="7">B5*R6</f>
        <v>1837620</v>
      </c>
      <c r="O5">
        <f t="shared" ref="O5:O14" si="8">I5-N5</f>
        <v>-610560</v>
      </c>
      <c r="Q5">
        <v>2</v>
      </c>
      <c r="R5">
        <v>7218</v>
      </c>
      <c r="S5">
        <v>125916</v>
      </c>
      <c r="T5" s="1">
        <v>5.4210000000000001E-2</v>
      </c>
      <c r="U5">
        <v>-6420</v>
      </c>
      <c r="V5">
        <v>-126714</v>
      </c>
    </row>
    <row r="6" spans="2:22" x14ac:dyDescent="0.2">
      <c r="B6">
        <f t="shared" si="5"/>
        <v>286</v>
      </c>
      <c r="C6">
        <f t="shared" si="6"/>
        <v>264</v>
      </c>
      <c r="D6" s="2">
        <v>3</v>
      </c>
      <c r="E6" s="2">
        <v>4</v>
      </c>
      <c r="F6" s="2">
        <f t="shared" si="0"/>
        <v>22</v>
      </c>
      <c r="G6" s="2">
        <f t="shared" si="1"/>
        <v>122</v>
      </c>
      <c r="I6">
        <f t="shared" si="2"/>
        <v>2472558</v>
      </c>
      <c r="J6">
        <f t="shared" si="3"/>
        <v>2545554</v>
      </c>
      <c r="K6">
        <f t="shared" si="4"/>
        <v>-72996</v>
      </c>
      <c r="N6">
        <f t="shared" si="7"/>
        <v>3562130</v>
      </c>
      <c r="O6">
        <f t="shared" si="8"/>
        <v>-1089572</v>
      </c>
      <c r="Q6">
        <v>3</v>
      </c>
      <c r="R6">
        <v>10209</v>
      </c>
      <c r="S6">
        <v>115707</v>
      </c>
      <c r="T6" s="1">
        <v>8.1070000000000003E-2</v>
      </c>
      <c r="U6">
        <v>-10224</v>
      </c>
      <c r="V6">
        <v>-115692</v>
      </c>
    </row>
    <row r="7" spans="2:22" x14ac:dyDescent="0.2">
      <c r="B7">
        <f t="shared" si="5"/>
        <v>358</v>
      </c>
      <c r="C7">
        <f t="shared" si="6"/>
        <v>320</v>
      </c>
      <c r="D7" s="2">
        <v>4</v>
      </c>
      <c r="E7" s="2">
        <v>4</v>
      </c>
      <c r="F7" s="2">
        <f t="shared" si="0"/>
        <v>38</v>
      </c>
      <c r="G7" s="2">
        <f t="shared" si="1"/>
        <v>106</v>
      </c>
      <c r="I7">
        <f t="shared" si="2"/>
        <v>3792788</v>
      </c>
      <c r="J7">
        <f t="shared" si="3"/>
        <v>3923576</v>
      </c>
      <c r="K7">
        <f t="shared" si="4"/>
        <v>-130788</v>
      </c>
      <c r="N7">
        <f t="shared" si="7"/>
        <v>4979064</v>
      </c>
      <c r="O7">
        <f t="shared" si="8"/>
        <v>-1186276</v>
      </c>
      <c r="Q7">
        <v>4</v>
      </c>
      <c r="R7">
        <v>12455</v>
      </c>
      <c r="S7">
        <v>103252</v>
      </c>
      <c r="T7" s="1">
        <v>0.10764</v>
      </c>
      <c r="U7">
        <v>-14448</v>
      </c>
      <c r="V7">
        <v>-101259</v>
      </c>
    </row>
    <row r="8" spans="2:22" x14ac:dyDescent="0.2">
      <c r="B8">
        <f t="shared" si="5"/>
        <v>430</v>
      </c>
      <c r="C8">
        <f t="shared" si="6"/>
        <v>372</v>
      </c>
      <c r="D8" s="2">
        <v>5</v>
      </c>
      <c r="E8" s="2">
        <v>4</v>
      </c>
      <c r="F8" s="2">
        <f t="shared" si="0"/>
        <v>58</v>
      </c>
      <c r="G8" s="2">
        <f t="shared" si="1"/>
        <v>86</v>
      </c>
      <c r="I8">
        <f t="shared" si="2"/>
        <v>4988876</v>
      </c>
      <c r="J8">
        <f t="shared" si="3"/>
        <v>5181952</v>
      </c>
      <c r="K8">
        <f t="shared" si="4"/>
        <v>-193076</v>
      </c>
      <c r="N8">
        <f t="shared" si="7"/>
        <v>6315410</v>
      </c>
      <c r="O8">
        <f t="shared" si="8"/>
        <v>-1326534</v>
      </c>
      <c r="Q8">
        <v>5</v>
      </c>
      <c r="R8">
        <v>13908</v>
      </c>
      <c r="S8">
        <v>89344</v>
      </c>
      <c r="T8" s="1">
        <v>0.13469</v>
      </c>
      <c r="U8">
        <v>-15572</v>
      </c>
      <c r="V8">
        <v>-87680</v>
      </c>
    </row>
    <row r="9" spans="2:22" x14ac:dyDescent="0.2">
      <c r="B9">
        <f t="shared" si="5"/>
        <v>502</v>
      </c>
      <c r="C9">
        <f t="shared" si="6"/>
        <v>420</v>
      </c>
      <c r="D9" s="2">
        <v>6</v>
      </c>
      <c r="E9" s="2">
        <v>4</v>
      </c>
      <c r="F9" s="2">
        <f t="shared" si="0"/>
        <v>82</v>
      </c>
      <c r="G9" s="2">
        <f t="shared" si="1"/>
        <v>62</v>
      </c>
      <c r="I9">
        <f t="shared" si="2"/>
        <v>5899470</v>
      </c>
      <c r="J9">
        <f t="shared" si="3"/>
        <v>6121874</v>
      </c>
      <c r="K9">
        <f t="shared" si="4"/>
        <v>-222404</v>
      </c>
      <c r="N9">
        <f t="shared" si="7"/>
        <v>7119364</v>
      </c>
      <c r="O9">
        <f t="shared" si="8"/>
        <v>-1219894</v>
      </c>
      <c r="Q9">
        <v>6</v>
      </c>
      <c r="R9">
        <v>14687</v>
      </c>
      <c r="S9">
        <v>74657</v>
      </c>
      <c r="T9" s="1">
        <v>0.16438</v>
      </c>
      <c r="U9">
        <v>-7332</v>
      </c>
      <c r="V9">
        <v>-82012</v>
      </c>
    </row>
    <row r="10" spans="2:22" x14ac:dyDescent="0.2">
      <c r="B10">
        <f t="shared" si="5"/>
        <v>646</v>
      </c>
      <c r="C10">
        <f t="shared" si="6"/>
        <v>522</v>
      </c>
      <c r="D10" s="2">
        <v>7</v>
      </c>
      <c r="E10" s="2">
        <v>6</v>
      </c>
      <c r="F10" s="2">
        <f t="shared" si="0"/>
        <v>124</v>
      </c>
      <c r="G10" s="2">
        <f t="shared" si="1"/>
        <v>92</v>
      </c>
      <c r="I10">
        <f t="shared" si="2"/>
        <v>7204214</v>
      </c>
      <c r="J10">
        <f t="shared" si="3"/>
        <v>7498900</v>
      </c>
      <c r="K10">
        <f t="shared" si="4"/>
        <v>-294686</v>
      </c>
      <c r="N10">
        <f t="shared" si="7"/>
        <v>8482626</v>
      </c>
      <c r="O10">
        <f t="shared" si="8"/>
        <v>-1278412</v>
      </c>
      <c r="Q10">
        <v>7</v>
      </c>
      <c r="R10">
        <v>14182</v>
      </c>
      <c r="S10">
        <v>60475</v>
      </c>
      <c r="T10" s="1">
        <v>0.18995999999999999</v>
      </c>
      <c r="U10">
        <v>-12047</v>
      </c>
      <c r="V10">
        <v>-62610</v>
      </c>
    </row>
    <row r="11" spans="2:22" x14ac:dyDescent="0.2">
      <c r="B11">
        <f t="shared" si="5"/>
        <v>860</v>
      </c>
      <c r="C11">
        <f t="shared" si="6"/>
        <v>672</v>
      </c>
      <c r="D11" s="2">
        <v>8</v>
      </c>
      <c r="E11" s="2">
        <v>8</v>
      </c>
      <c r="F11" s="2">
        <f t="shared" si="0"/>
        <v>188</v>
      </c>
      <c r="G11" s="2">
        <f t="shared" si="1"/>
        <v>100</v>
      </c>
      <c r="I11">
        <f t="shared" si="2"/>
        <v>8517314</v>
      </c>
      <c r="J11">
        <f t="shared" si="3"/>
        <v>8900672</v>
      </c>
      <c r="K11">
        <f t="shared" si="4"/>
        <v>-383358</v>
      </c>
      <c r="N11">
        <f t="shared" si="7"/>
        <v>9735200</v>
      </c>
      <c r="O11">
        <f t="shared" si="8"/>
        <v>-1217886</v>
      </c>
      <c r="Q11">
        <v>8</v>
      </c>
      <c r="R11">
        <v>13131</v>
      </c>
      <c r="S11">
        <v>47344</v>
      </c>
      <c r="T11" s="1">
        <v>0.21712999999999999</v>
      </c>
      <c r="U11">
        <v>-11084</v>
      </c>
      <c r="V11">
        <v>-49391</v>
      </c>
    </row>
    <row r="12" spans="2:22" x14ac:dyDescent="0.2">
      <c r="B12">
        <f>C12+F12</f>
        <v>1151</v>
      </c>
      <c r="C12">
        <f t="shared" si="6"/>
        <v>864</v>
      </c>
      <c r="D12" s="2">
        <v>9</v>
      </c>
      <c r="E12" s="2">
        <v>11</v>
      </c>
      <c r="F12" s="2">
        <f t="shared" si="0"/>
        <v>287</v>
      </c>
      <c r="G12" s="2">
        <f t="shared" si="1"/>
        <v>109</v>
      </c>
      <c r="I12">
        <f t="shared" si="2"/>
        <v>9751194</v>
      </c>
      <c r="J12">
        <f t="shared" si="3"/>
        <v>10338888</v>
      </c>
      <c r="K12">
        <f t="shared" si="4"/>
        <v>-587694</v>
      </c>
      <c r="N12">
        <f>B12*R13</f>
        <v>11146284</v>
      </c>
      <c r="O12">
        <f t="shared" si="8"/>
        <v>-1395090</v>
      </c>
      <c r="Q12">
        <v>9</v>
      </c>
      <c r="R12">
        <v>11320</v>
      </c>
      <c r="S12">
        <v>36024</v>
      </c>
      <c r="T12" s="1">
        <v>0.23910000000000001</v>
      </c>
      <c r="U12">
        <v>-18576</v>
      </c>
      <c r="V12">
        <v>-28768</v>
      </c>
    </row>
    <row r="13" spans="2:22" x14ac:dyDescent="0.2">
      <c r="B13" s="2">
        <f t="shared" ref="B13:B14" si="9">C13+F13</f>
        <v>1617</v>
      </c>
      <c r="C13" s="2">
        <f t="shared" ref="C13" si="10">ROUNDUP(F13/D13,0) * (37-D14)</f>
        <v>1170</v>
      </c>
      <c r="D13" s="2">
        <v>10</v>
      </c>
      <c r="E13" s="2">
        <v>16</v>
      </c>
      <c r="F13" s="2">
        <f t="shared" si="0"/>
        <v>447</v>
      </c>
      <c r="G13" s="2">
        <f t="shared" si="1"/>
        <v>129</v>
      </c>
      <c r="H13" s="2"/>
      <c r="I13" s="2">
        <f t="shared" si="2"/>
        <v>11000430</v>
      </c>
      <c r="J13" s="2">
        <f t="shared" si="3"/>
        <v>11773980</v>
      </c>
      <c r="K13" s="2">
        <f t="shared" si="4"/>
        <v>-773550</v>
      </c>
      <c r="L13" s="2"/>
      <c r="M13" s="2"/>
      <c r="N13" s="2">
        <f t="shared" ref="N13:N14" si="11">B13*R14</f>
        <v>12504261</v>
      </c>
      <c r="O13" s="2">
        <f t="shared" si="8"/>
        <v>-1503831</v>
      </c>
      <c r="Q13" s="2">
        <v>10</v>
      </c>
      <c r="R13" s="2">
        <v>9684</v>
      </c>
      <c r="S13" s="2">
        <v>26340</v>
      </c>
      <c r="T13" s="3">
        <v>0.26882</v>
      </c>
      <c r="U13" s="2">
        <v>-11616</v>
      </c>
      <c r="V13" s="2">
        <v>-24408</v>
      </c>
    </row>
    <row r="14" spans="2:22" x14ac:dyDescent="0.2">
      <c r="B14" s="4">
        <f t="shared" si="9"/>
        <v>4400</v>
      </c>
      <c r="C14">
        <f>100 * (37-D15)</f>
        <v>3700</v>
      </c>
      <c r="D14" s="2">
        <v>11</v>
      </c>
      <c r="E14" s="2">
        <v>23</v>
      </c>
      <c r="F14" s="2">
        <f t="shared" si="0"/>
        <v>700</v>
      </c>
      <c r="G14" s="2">
        <f t="shared" si="1"/>
        <v>128</v>
      </c>
      <c r="I14">
        <f t="shared" si="2"/>
        <v>11990254</v>
      </c>
      <c r="J14">
        <f t="shared" si="3"/>
        <v>13024900</v>
      </c>
      <c r="K14">
        <f t="shared" si="4"/>
        <v>-1034646</v>
      </c>
      <c r="N14">
        <f t="shared" si="11"/>
        <v>0</v>
      </c>
      <c r="O14">
        <f t="shared" si="8"/>
        <v>11990254</v>
      </c>
      <c r="Q14">
        <v>11</v>
      </c>
      <c r="R14">
        <v>7733</v>
      </c>
      <c r="S14">
        <v>18607</v>
      </c>
      <c r="T14" s="1">
        <v>0.29358000000000001</v>
      </c>
      <c r="U14">
        <v>-11352</v>
      </c>
      <c r="V14">
        <v>-14988</v>
      </c>
    </row>
    <row r="20" spans="3:15" x14ac:dyDescent="0.2">
      <c r="F20" s="6" t="s">
        <v>8</v>
      </c>
      <c r="G20" s="6"/>
      <c r="H20" s="6" t="s">
        <v>2</v>
      </c>
      <c r="I20" s="6"/>
      <c r="J20" s="6"/>
      <c r="K20" s="6"/>
      <c r="L20" s="6" t="s">
        <v>3</v>
      </c>
      <c r="M20" s="6"/>
      <c r="N20" s="6"/>
      <c r="O20" s="6"/>
    </row>
    <row r="21" spans="3:15" x14ac:dyDescent="0.2">
      <c r="F21" s="5" t="s">
        <v>4</v>
      </c>
      <c r="G21" s="5" t="s">
        <v>5</v>
      </c>
      <c r="H21" s="5" t="s">
        <v>6</v>
      </c>
      <c r="I21" s="5" t="s">
        <v>7</v>
      </c>
      <c r="J21" s="5" t="s">
        <v>0</v>
      </c>
      <c r="K21" s="5" t="s">
        <v>1</v>
      </c>
      <c r="L21" s="5" t="s">
        <v>6</v>
      </c>
      <c r="M21" s="5" t="s">
        <v>7</v>
      </c>
      <c r="N21" s="5" t="s">
        <v>0</v>
      </c>
      <c r="O21" s="5" t="s">
        <v>1</v>
      </c>
    </row>
    <row r="22" spans="3:15" x14ac:dyDescent="0.2">
      <c r="C22">
        <f>D5</f>
        <v>2</v>
      </c>
      <c r="D22">
        <f>B5</f>
        <v>180</v>
      </c>
      <c r="E22">
        <f>36-C22</f>
        <v>34</v>
      </c>
      <c r="F22">
        <v>10</v>
      </c>
      <c r="G22">
        <v>100</v>
      </c>
      <c r="H22">
        <v>400</v>
      </c>
      <c r="I22">
        <f>(C22+1)*H22+D22</f>
        <v>1380</v>
      </c>
      <c r="J22">
        <f>E22*H22-D22</f>
        <v>13420</v>
      </c>
      <c r="K22">
        <f>J22*(F22 - 2)-I22*G22</f>
        <v>-30640</v>
      </c>
      <c r="M22">
        <f>E22*L22+D22</f>
        <v>180</v>
      </c>
      <c r="N22">
        <f>C22*L22-D22</f>
        <v>-180</v>
      </c>
      <c r="O22">
        <f>N22*G22-M22*F22</f>
        <v>-19800</v>
      </c>
    </row>
    <row r="23" spans="3:15" x14ac:dyDescent="0.2">
      <c r="C23">
        <f t="shared" ref="C23:C30" si="12">D6</f>
        <v>3</v>
      </c>
      <c r="D23">
        <f t="shared" ref="D23:D31" si="13">B6</f>
        <v>286</v>
      </c>
      <c r="E23">
        <f t="shared" ref="E23:E27" si="14">36-C23</f>
        <v>33</v>
      </c>
      <c r="F23">
        <v>13</v>
      </c>
      <c r="G23">
        <v>100</v>
      </c>
      <c r="H23">
        <v>600</v>
      </c>
      <c r="I23">
        <f t="shared" ref="I23:I31" si="15">(C23+1)*H23+D23</f>
        <v>2686</v>
      </c>
      <c r="J23">
        <f t="shared" ref="J23:J31" si="16">E23*H23-D23</f>
        <v>19514</v>
      </c>
      <c r="K23">
        <f t="shared" ref="K23:K31" si="17">J23*(F23 - 2)-I23*G23</f>
        <v>-53946</v>
      </c>
      <c r="M23">
        <f t="shared" ref="M23:M31" si="18">E23*L23+D23</f>
        <v>286</v>
      </c>
      <c r="N23">
        <f t="shared" ref="N23:N31" si="19">C23*L23-D23</f>
        <v>-286</v>
      </c>
      <c r="O23">
        <f t="shared" ref="O23:O31" si="20">N23*G23-M23*F23</f>
        <v>-32318</v>
      </c>
    </row>
    <row r="24" spans="3:15" x14ac:dyDescent="0.2">
      <c r="C24">
        <f t="shared" si="12"/>
        <v>4</v>
      </c>
      <c r="D24">
        <f t="shared" si="13"/>
        <v>358</v>
      </c>
      <c r="E24">
        <f t="shared" si="14"/>
        <v>32</v>
      </c>
      <c r="F24">
        <v>16</v>
      </c>
      <c r="G24">
        <v>100</v>
      </c>
      <c r="H24">
        <v>900</v>
      </c>
      <c r="I24">
        <f t="shared" si="15"/>
        <v>4858</v>
      </c>
      <c r="J24">
        <f t="shared" si="16"/>
        <v>28442</v>
      </c>
      <c r="K24">
        <f t="shared" si="17"/>
        <v>-87612</v>
      </c>
      <c r="M24">
        <f t="shared" si="18"/>
        <v>358</v>
      </c>
      <c r="N24">
        <f t="shared" si="19"/>
        <v>-358</v>
      </c>
      <c r="O24">
        <f t="shared" si="20"/>
        <v>-41528</v>
      </c>
    </row>
    <row r="25" spans="3:15" x14ac:dyDescent="0.2">
      <c r="C25">
        <f t="shared" si="12"/>
        <v>5</v>
      </c>
      <c r="D25">
        <f t="shared" si="13"/>
        <v>430</v>
      </c>
      <c r="E25">
        <f t="shared" si="14"/>
        <v>31</v>
      </c>
      <c r="F25">
        <v>20</v>
      </c>
      <c r="G25">
        <v>100</v>
      </c>
      <c r="H25">
        <v>900</v>
      </c>
      <c r="I25">
        <f t="shared" si="15"/>
        <v>5830</v>
      </c>
      <c r="J25">
        <f t="shared" si="16"/>
        <v>27470</v>
      </c>
      <c r="K25">
        <f t="shared" si="17"/>
        <v>-88540</v>
      </c>
      <c r="M25">
        <f t="shared" si="18"/>
        <v>430</v>
      </c>
      <c r="N25">
        <f t="shared" si="19"/>
        <v>-430</v>
      </c>
      <c r="O25">
        <f t="shared" si="20"/>
        <v>-51600</v>
      </c>
    </row>
    <row r="26" spans="3:15" x14ac:dyDescent="0.2">
      <c r="C26">
        <f t="shared" si="12"/>
        <v>6</v>
      </c>
      <c r="D26">
        <f t="shared" si="13"/>
        <v>502</v>
      </c>
      <c r="E26">
        <f t="shared" si="14"/>
        <v>30</v>
      </c>
      <c r="F26">
        <v>24</v>
      </c>
      <c r="G26">
        <v>100</v>
      </c>
      <c r="H26">
        <v>1100</v>
      </c>
      <c r="I26">
        <f t="shared" si="15"/>
        <v>8202</v>
      </c>
      <c r="J26">
        <f t="shared" si="16"/>
        <v>32498</v>
      </c>
      <c r="K26">
        <f t="shared" si="17"/>
        <v>-105244</v>
      </c>
      <c r="M26">
        <f t="shared" si="18"/>
        <v>502</v>
      </c>
      <c r="N26">
        <f t="shared" si="19"/>
        <v>-502</v>
      </c>
      <c r="O26">
        <f t="shared" si="20"/>
        <v>-62248</v>
      </c>
    </row>
    <row r="27" spans="3:15" x14ac:dyDescent="0.2">
      <c r="C27">
        <f t="shared" si="12"/>
        <v>7</v>
      </c>
      <c r="D27">
        <f t="shared" si="13"/>
        <v>646</v>
      </c>
      <c r="E27">
        <f t="shared" si="14"/>
        <v>29</v>
      </c>
      <c r="F27">
        <v>28</v>
      </c>
      <c r="G27">
        <v>100</v>
      </c>
      <c r="H27">
        <v>1600</v>
      </c>
      <c r="I27">
        <f t="shared" si="15"/>
        <v>13446</v>
      </c>
      <c r="J27">
        <f t="shared" si="16"/>
        <v>45754</v>
      </c>
      <c r="K27">
        <f t="shared" si="17"/>
        <v>-154996</v>
      </c>
      <c r="M27">
        <f t="shared" si="18"/>
        <v>646</v>
      </c>
      <c r="N27">
        <f t="shared" si="19"/>
        <v>-646</v>
      </c>
      <c r="O27">
        <f t="shared" si="20"/>
        <v>-82688</v>
      </c>
    </row>
    <row r="28" spans="3:15" x14ac:dyDescent="0.2">
      <c r="C28">
        <f>D11</f>
        <v>8</v>
      </c>
      <c r="D28">
        <f t="shared" si="13"/>
        <v>860</v>
      </c>
      <c r="E28">
        <f>36-C28</f>
        <v>28</v>
      </c>
      <c r="F28">
        <v>33</v>
      </c>
      <c r="G28">
        <v>100</v>
      </c>
      <c r="H28">
        <v>1700</v>
      </c>
      <c r="I28">
        <f t="shared" si="15"/>
        <v>16160</v>
      </c>
      <c r="J28">
        <f t="shared" si="16"/>
        <v>46740</v>
      </c>
      <c r="K28">
        <f t="shared" si="17"/>
        <v>-167060</v>
      </c>
      <c r="M28">
        <f t="shared" si="18"/>
        <v>860</v>
      </c>
      <c r="N28">
        <f t="shared" si="19"/>
        <v>-860</v>
      </c>
      <c r="O28">
        <f t="shared" si="20"/>
        <v>-114380</v>
      </c>
    </row>
    <row r="29" spans="3:15" x14ac:dyDescent="0.2">
      <c r="C29">
        <f t="shared" si="12"/>
        <v>9</v>
      </c>
      <c r="D29">
        <f t="shared" si="13"/>
        <v>1151</v>
      </c>
      <c r="E29">
        <f t="shared" ref="E29:E30" si="21">36-C29</f>
        <v>27</v>
      </c>
      <c r="F29">
        <v>38</v>
      </c>
      <c r="G29">
        <v>100</v>
      </c>
      <c r="H29">
        <v>2200</v>
      </c>
      <c r="I29">
        <f t="shared" si="15"/>
        <v>23151</v>
      </c>
      <c r="J29">
        <f t="shared" si="16"/>
        <v>58249</v>
      </c>
      <c r="K29">
        <f t="shared" si="17"/>
        <v>-218136</v>
      </c>
      <c r="M29">
        <f t="shared" si="18"/>
        <v>1151</v>
      </c>
      <c r="N29">
        <f t="shared" si="19"/>
        <v>-1151</v>
      </c>
      <c r="O29">
        <f t="shared" si="20"/>
        <v>-158838</v>
      </c>
    </row>
    <row r="30" spans="3:15" x14ac:dyDescent="0.2">
      <c r="C30">
        <f t="shared" si="12"/>
        <v>10</v>
      </c>
      <c r="D30">
        <f t="shared" si="13"/>
        <v>1617</v>
      </c>
      <c r="E30">
        <f t="shared" si="21"/>
        <v>26</v>
      </c>
      <c r="F30">
        <v>43</v>
      </c>
      <c r="G30">
        <v>100</v>
      </c>
      <c r="H30">
        <v>3500</v>
      </c>
      <c r="I30">
        <f t="shared" si="15"/>
        <v>40117</v>
      </c>
      <c r="J30">
        <f t="shared" si="16"/>
        <v>89383</v>
      </c>
      <c r="K30">
        <f t="shared" si="17"/>
        <v>-346997</v>
      </c>
      <c r="M30">
        <f t="shared" si="18"/>
        <v>1617</v>
      </c>
      <c r="N30">
        <f t="shared" si="19"/>
        <v>-1617</v>
      </c>
      <c r="O30">
        <f t="shared" si="20"/>
        <v>-231231</v>
      </c>
    </row>
    <row r="31" spans="3:15" x14ac:dyDescent="0.2">
      <c r="C31">
        <f>D14</f>
        <v>11</v>
      </c>
      <c r="D31">
        <f t="shared" si="13"/>
        <v>4400</v>
      </c>
      <c r="E31">
        <f>36-C31</f>
        <v>25</v>
      </c>
      <c r="F31">
        <v>49</v>
      </c>
      <c r="G31">
        <v>100</v>
      </c>
      <c r="H31">
        <v>100</v>
      </c>
      <c r="I31">
        <f t="shared" si="15"/>
        <v>5600</v>
      </c>
      <c r="J31">
        <f t="shared" si="16"/>
        <v>-1900</v>
      </c>
      <c r="K31">
        <f t="shared" si="17"/>
        <v>-649300</v>
      </c>
      <c r="M31">
        <f t="shared" si="18"/>
        <v>4400</v>
      </c>
      <c r="N31">
        <f t="shared" si="19"/>
        <v>-4400</v>
      </c>
      <c r="O31">
        <f t="shared" si="20"/>
        <v>-655600</v>
      </c>
    </row>
  </sheetData>
  <mergeCells count="4">
    <mergeCell ref="H20:K20"/>
    <mergeCell ref="L20:O20"/>
    <mergeCell ref="F20:G20"/>
    <mergeCell ref="B3:C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二次补刀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2018-11-06T01:50:45Z</dcterms:modified>
</cp:coreProperties>
</file>