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_home\"/>
    </mc:Choice>
  </mc:AlternateContent>
  <bookViews>
    <workbookView xWindow="0" yWindow="0" windowWidth="25320" windowHeight="8145" activeTab="5"/>
  </bookViews>
  <sheets>
    <sheet name="Сыпучка" sheetId="1" r:id="rId1"/>
    <sheet name="Расчёт колличества бетона " sheetId="2" r:id="rId2"/>
    <sheet name="Покупки" sheetId="6" r:id="rId3"/>
    <sheet name="Материалы" sheetId="3" r:id="rId4"/>
    <sheet name="Лист1" sheetId="8" r:id="rId5"/>
    <sheet name="Размеры дома" sheetId="7" r:id="rId6"/>
  </sheets>
  <calcPr calcId="162913"/>
</workbook>
</file>

<file path=xl/calcChain.xml><?xml version="1.0" encoding="utf-8"?>
<calcChain xmlns="http://schemas.openxmlformats.org/spreadsheetml/2006/main">
  <c r="K19" i="7" l="1"/>
  <c r="K7" i="7"/>
  <c r="K18" i="7"/>
  <c r="K8" i="7"/>
  <c r="H16" i="7"/>
  <c r="H4" i="7" l="1"/>
  <c r="E7" i="8" l="1"/>
  <c r="I149" i="6" l="1"/>
  <c r="D167" i="6" l="1"/>
  <c r="H9" i="2" l="1"/>
  <c r="G9" i="2"/>
  <c r="F9" i="2"/>
  <c r="E9" i="2"/>
  <c r="D9" i="2"/>
  <c r="C9" i="2"/>
  <c r="I9" i="2" s="1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<sst xmlns="http://schemas.openxmlformats.org/spreadsheetml/2006/main" count="543" uniqueCount="386">
  <si>
    <t>№ п/п</t>
  </si>
  <si>
    <t>Поставщик (адрес, телефон)</t>
  </si>
  <si>
    <t>цена</t>
  </si>
  <si>
    <t>примечание</t>
  </si>
  <si>
    <t>https://39pesok.ru/</t>
  </si>
  <si>
    <t>ИП Иванов Евгений Игоревич
ИНН: 390706194000
Телефоны:
+7 (4012) 400-422
+7 (952) 797 11-13</t>
  </si>
  <si>
    <t>https://karier-kaliningrad.ru/contacts</t>
  </si>
  <si>
    <t>Группа компаний "АБ" 8911 465-8888 8(4012) 390-111 ПН-ВС. Большой окружной проезд 6.</t>
  </si>
  <si>
    <t>Песок</t>
  </si>
  <si>
    <t>525 руб/ тонна</t>
  </si>
  <si>
    <t>сайт</t>
  </si>
  <si>
    <t>песок не мытый, 10500 Р/ 20 тонн. До Солнечного.</t>
  </si>
  <si>
    <t>Pro Карьер Калининград и Калининградская область
Адрес: Калининград, улица Кирова, 1, этаж 4
ежедневно, 08:00–22:00 +7 (4012) 92-10-29
+7 (909) 790-71-12</t>
  </si>
  <si>
    <t>https://pro-karier.ru/contacts/</t>
  </si>
  <si>
    <t>песок на подсыпку. 8500 р/ 20 тонн. Полная машина 27-28 тонн/9700 р</t>
  </si>
  <si>
    <t>Карьер Рыбачий</t>
  </si>
  <si>
    <t>песчано-гравийный карьер
Калининградская область, г. Калининград, 2 км на юго-запад от п. Прибрежный
телефон карьера+7-4012-64-20-51</t>
  </si>
  <si>
    <t>Sypuchka39</t>
  </si>
  <si>
    <t>10000 руб/ 28 тонн. Можно камазами (меньше 20 тонн влазит), тогда дороже.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</si>
  <si>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</si>
  <si>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</si>
  <si>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</si>
  <si>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</si>
  <si>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</si>
  <si>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</si>
  <si>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</si>
  <si>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</si>
  <si>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</si>
  <si>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</si>
  <si>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</si>
  <si>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</si>
  <si>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</si>
  <si>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</si>
  <si>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</si>
  <si>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</si>
  <si>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</si>
  <si>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</si>
  <si>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</si>
  <si>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</si>
  <si>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</si>
  <si>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</si>
  <si>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</si>
  <si>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</si>
  <si>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</si>
  <si>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</si>
  <si>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</si>
  <si>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</si>
  <si>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</si>
  <si>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</si>
  <si>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</si>
  <si>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</si>
  <si>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</si>
  <si>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</si>
  <si>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</si>
  <si>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</si>
  <si>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! внимание, контакты, возможно, неправильные.</t>
  </si>
  <si>
    <t>ЗАО агрофирма «Водстрой»</t>
  </si>
  <si>
    <t>+7 (40151) 3-32-64</t>
  </si>
  <si>
    <t>+7 (40151) 3-32-75</t>
  </si>
  <si>
    <t> Калининградская обл, Гурьевский район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</si>
  <si>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</si>
  <si>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</si>
  <si>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</si>
  <si>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</si>
  <si>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</si>
  <si>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</si>
  <si>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</si>
  <si>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</si>
  <si>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</si>
  <si>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</si>
  <si>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</si>
  <si>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</si>
  <si>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</si>
  <si>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</si>
  <si>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</si>
  <si>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</si>
  <si>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</si>
  <si>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</si>
  <si>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</si>
  <si>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</si>
  <si>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</si>
  <si>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</si>
  <si>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</si>
  <si>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</si>
  <si>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</si>
  <si>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</si>
  <si>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</si>
  <si>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</si>
  <si>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</si>
  <si>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</si>
  <si>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</si>
  <si>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</si>
  <si>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</si>
  <si>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</si>
  <si>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</si>
  <si>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</si>
  <si>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</si>
  <si>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</si>
  <si>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</si>
  <si>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</si>
  <si>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</si>
  <si>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</si>
  <si>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</si>
  <si>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</si>
  <si>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</si>
  <si>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</si>
  <si>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</si>
  <si>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</si>
  <si>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</si>
  <si>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</si>
  <si>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</si>
  <si>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</si>
  <si>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</si>
  <si>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</si>
  <si>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</si>
  <si>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</si>
  <si>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</si>
  <si>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</si>
  <si>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</si>
  <si>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</si>
  <si>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</si>
  <si>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</si>
  <si>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</si>
  <si>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</si>
  <si>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</si>
  <si>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</si>
  <si>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</si>
  <si>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</si>
  <si>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</si>
  <si>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</si>
  <si>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</si>
  <si>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</si>
  <si>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</si>
  <si>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</si>
  <si>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</si>
  <si>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</si>
  <si>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</si>
  <si>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</si>
  <si>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</si>
  <si>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</si>
  <si>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</si>
  <si>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</si>
  <si>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ОСБ 9 мм + доставка (12 шт)</t>
  </si>
  <si>
    <t>670 р/1 осб, 1000 р доставка (Авито - Поддубное)</t>
  </si>
  <si>
    <t>шурупы 3,5х41 (1,74 кг)</t>
  </si>
  <si>
    <t>181 р/кг (Мерлен)</t>
  </si>
  <si>
    <t>Перчатки ХБ 10 пар</t>
  </si>
  <si>
    <t>Мерлен</t>
  </si>
  <si>
    <t>Гленар</t>
  </si>
  <si>
    <t>51 шт + 31 шт (12 метров) Гленар</t>
  </si>
  <si>
    <t>Алексей</t>
  </si>
  <si>
    <t>Доска 25х100х6000 - 23 500 р/м3</t>
  </si>
  <si>
    <t>1 куб (67 шт) ИП Лыков</t>
  </si>
  <si>
    <t>саморез по дереву 4,2х65 мм</t>
  </si>
  <si>
    <t>Гвозди оцинк. 4х120 мм</t>
  </si>
  <si>
    <t>3 кг (ок 990 шт) - Бауцентр</t>
  </si>
  <si>
    <t>3 кг (3 упаковки) - Бауцентр</t>
  </si>
  <si>
    <t xml:space="preserve"> б/у на Авито</t>
  </si>
  <si>
    <t>АлиЭкспресс</t>
  </si>
  <si>
    <t>10 литров (Сургут) - для безогенератора</t>
  </si>
  <si>
    <t>длина</t>
  </si>
  <si>
    <t>ширина</t>
  </si>
  <si>
    <t>высота</t>
  </si>
  <si>
    <t>Объём (м3)</t>
  </si>
  <si>
    <t>Южная сторона (м)</t>
  </si>
  <si>
    <t>Северная сторона (м)</t>
  </si>
  <si>
    <t>Восточная сторона (м)</t>
  </si>
  <si>
    <t>Западная сторона (м)</t>
  </si>
  <si>
    <t>внутр. Западная (м)</t>
  </si>
  <si>
    <t>внутр. Восточная (м)</t>
  </si>
  <si>
    <t>Итого (м3)</t>
  </si>
  <si>
    <t>закладные металлические гильзы в ленточный фундамент</t>
  </si>
  <si>
    <t>п. Люблино труба d=160 мм - 2 метра и труба 50х50</t>
  </si>
  <si>
    <t>Шуруповёрт ОАЗИС</t>
  </si>
  <si>
    <t>угольник алюминевый</t>
  </si>
  <si>
    <t>лом-гвоздедёр</t>
  </si>
  <si>
    <t>шнур разметочный -100 м</t>
  </si>
  <si>
    <t>маркеры -2 шт</t>
  </si>
  <si>
    <t>Гвозди</t>
  </si>
  <si>
    <t>скобы для сеплера</t>
  </si>
  <si>
    <t>бауцентр</t>
  </si>
  <si>
    <t>скотч</t>
  </si>
  <si>
    <t>плёнка полиэтиленовая тип150 (3х10)</t>
  </si>
  <si>
    <t>плёнка полиэтиленовая тип150 (2х20)</t>
  </si>
  <si>
    <t>лезвия для ножа концелярского - 18мм 10 шт</t>
  </si>
  <si>
    <t>Бензиновый генератор 3 квт + масло моторное 1 литр</t>
  </si>
  <si>
    <t>труба канализационная 110 - 1000 мм -1 шт</t>
  </si>
  <si>
    <t>труба канализационная 110 - 500 мм -1 шт</t>
  </si>
  <si>
    <t>заглушка канализационная 110 - 2 шт (1 шт - 66 р)</t>
  </si>
  <si>
    <t>бауцентр (закладные в ленточный фундамент)</t>
  </si>
  <si>
    <t>бауцентр  (закладные в ленточный фундамент)</t>
  </si>
  <si>
    <t>Шпильки 8 + гайки + шайбы</t>
  </si>
  <si>
    <t>Мерлен (13 шт 2 метра шпильки, 65 шайб, 65 гаек)</t>
  </si>
  <si>
    <t>заглушка канализационная 110 - 2 шт (1 шт - 30,83 р)</t>
  </si>
  <si>
    <t>Бауцентр</t>
  </si>
  <si>
    <t>муфта канализационная 110</t>
  </si>
  <si>
    <t>Щиток защитный лицевой</t>
  </si>
  <si>
    <t>Бауцентр, маска для работы с болгаркой</t>
  </si>
  <si>
    <t>диск отрезной 115х1 мм (27,33 р /шт) - 2 шт</t>
  </si>
  <si>
    <t>труба канализационная 110х500 мм 2 шт</t>
  </si>
  <si>
    <t>Шпилька м8 х 1000 мм (55.36 р/шт) - 6 шт</t>
  </si>
  <si>
    <t>Бауцентр, закладные в ленточный фундамент</t>
  </si>
  <si>
    <t>Бауцентр, крепление опалубки</t>
  </si>
  <si>
    <t>удлининтель на катушке 50 м 3500Вт</t>
  </si>
  <si>
    <t>аренда вибратора для бетона</t>
  </si>
  <si>
    <t>Шпилька м8 х 1000 мм (55.32 р/шт) - 3 шт</t>
  </si>
  <si>
    <t>Саморез по дереву 3,5х41 мм (200шт - упаковка)</t>
  </si>
  <si>
    <t>Плёнка полиэтиленовая тип 150 (2х20м)</t>
  </si>
  <si>
    <t>Гайка м8 (10 шт)</t>
  </si>
  <si>
    <t>Песок 10 т - 3 машины</t>
  </si>
  <si>
    <t>Евгений</t>
  </si>
  <si>
    <t xml:space="preserve">Уголок монтажный 90х90х40х1.8 мм </t>
  </si>
  <si>
    <t>пластина анкерная 180х65х1,8 мм</t>
  </si>
  <si>
    <t xml:space="preserve">Шпилька м8х1000 мм </t>
  </si>
  <si>
    <t>Бауцентр 25.06 вечер - 26.06 обед</t>
  </si>
  <si>
    <t>удлинитель 50 метров</t>
  </si>
  <si>
    <t xml:space="preserve">Бетон м300w6f100 </t>
  </si>
  <si>
    <t>ВИК Бетон - доставка 2 миксера + насос с миксером</t>
  </si>
  <si>
    <t xml:space="preserve">Дима </t>
  </si>
  <si>
    <t>Помощь в заливке бетона</t>
  </si>
  <si>
    <t>Ондулин лист красный 1,95х0,76м 14 шт. x 727.00</t>
  </si>
  <si>
    <t>Труба наружная SN4 110х3000 мм 3 шт. x 948.00</t>
  </si>
  <si>
    <t> Труба ПНД 32х2 мм (25 метров бухта)  1 шт. x 2413.00</t>
  </si>
  <si>
    <t>Труба наружная SN4 110х2000 мм 2 шт. x 626.00</t>
  </si>
  <si>
    <t> Труба наружная SN4 110х1000 мм  3 шт. x 368.00</t>
  </si>
  <si>
    <t>Отвод наружный 45град 110мм  7 шт. x 72.00</t>
  </si>
  <si>
    <t>Тройник наружный 45град 110х110мм  2 шт. x 154.00</t>
  </si>
  <si>
    <t xml:space="preserve">Гвозди Ондулин 75 мм Коричневые 1 шт. x 308.00 </t>
  </si>
  <si>
    <t>Заглушка d110  5 шт. x 42.00</t>
  </si>
  <si>
    <t> ХОМУТ ПП D110ММ  5 шт. x 34.00</t>
  </si>
  <si>
    <t>Доставка транспортной компанией</t>
  </si>
  <si>
    <t>100 шт Мерлен</t>
  </si>
  <si>
    <t>Мегаполис</t>
  </si>
  <si>
    <t>Труба гладкая ПНД 50с (2.9) 100м промрукав</t>
  </si>
  <si>
    <t xml:space="preserve">Доставка промрукава ПНД 50с из мегаполиса </t>
  </si>
  <si>
    <t>Ондулин лист красный 1,95х0,76м 3 шт. x 727.00</t>
  </si>
  <si>
    <t>Держатель для бит Декстер 54 мм</t>
  </si>
  <si>
    <t>Биты PZ2 2 шт</t>
  </si>
  <si>
    <t>Биты PH2 2 шт</t>
  </si>
  <si>
    <t>кирпич М250 керамин 2400 шт (8 паллет) + доставка манипулятором</t>
  </si>
  <si>
    <t>авито</t>
  </si>
  <si>
    <t>2 ведра мастики Гидроизоляция полимерная Боларс HydroFlex 6 кг</t>
  </si>
  <si>
    <t>Сетка кладочная Штрек 15x1.25x0.4x90 мм 20 м</t>
  </si>
  <si>
    <t>20 мешков цемента м500 (1 меш\25 кг)</t>
  </si>
  <si>
    <t>Бетоносмеситель Kronwerk 120 л 500 Вт</t>
  </si>
  <si>
    <t>Геотекстиль иглопробивной Axton 1x50 м 150 г/м²</t>
  </si>
  <si>
    <t>Шпилька м8х1000 мм 72*4шт</t>
  </si>
  <si>
    <t>Фибра в бетон и раствор 150 гр 176*2шт</t>
  </si>
  <si>
    <t>кладочная сетка 15х1,25х0,4х300</t>
  </si>
  <si>
    <t xml:space="preserve">кельма трапеция 180мм </t>
  </si>
  <si>
    <t>гравий 3-20 5 тонн</t>
  </si>
  <si>
    <t>Про карьер</t>
  </si>
  <si>
    <t>битум 21 кг(ведро)</t>
  </si>
  <si>
    <t>Озон</t>
  </si>
  <si>
    <t>Цемент I 42,5 H М500 Д0 25 кг</t>
  </si>
  <si>
    <t>10 шт * 529 Бауцентр</t>
  </si>
  <si>
    <t>Отсечная гидроизоляция 0,4х20 м</t>
  </si>
  <si>
    <t>4 шт * 499 Технониколь Бауцентр</t>
  </si>
  <si>
    <t>Труба Вест Пласт ПНД d32х2 мм 25 м</t>
  </si>
  <si>
    <t>1 бухта Бауцентр</t>
  </si>
  <si>
    <t>Макловица Korvus 150х70 мм</t>
  </si>
  <si>
    <t>доставка с бауцентра</t>
  </si>
  <si>
    <t>Известь сухогашённая (1.5 кг) 89р х 5 шт</t>
  </si>
  <si>
    <t>Диск алмазный 125 мм кронс</t>
  </si>
  <si>
    <t>перчатки рабочие хб</t>
  </si>
  <si>
    <t>карта бонусная на блистере</t>
  </si>
  <si>
    <t>Цемент м500 10 мешков + доставка</t>
  </si>
  <si>
    <t>тройники, уголки, трубы канализационные 110 50 мм, крепления, скотч</t>
  </si>
  <si>
    <t>песок 4 камаза по 14-15 тонн</t>
  </si>
  <si>
    <t>Евгений песок</t>
  </si>
  <si>
    <t>аренда трактора (2500 р доставка, 2500/час)</t>
  </si>
  <si>
    <t>михаил</t>
  </si>
  <si>
    <t>Герман</t>
  </si>
  <si>
    <t>аренда трамбовки вибро на день 90 кг + доставка</t>
  </si>
  <si>
    <t>плёнка 2 рулона</t>
  </si>
  <si>
    <t>арматура</t>
  </si>
  <si>
    <t>доставка манипулятором</t>
  </si>
  <si>
    <t>Плёнка полиэтиленовая тип 150 (2х50м) -  2 рулона</t>
  </si>
  <si>
    <t>Изоляция для труб - 1шт</t>
  </si>
  <si>
    <t>Бауцентр. d114.9 2 метра</t>
  </si>
  <si>
    <t>Бауцентр. 10 пар</t>
  </si>
  <si>
    <t>ВИК Бетон - М300f100w4 - 25 м3</t>
  </si>
  <si>
    <t>Бетон для плиты + доставка + насос</t>
  </si>
  <si>
    <t>Мастика + кисточка + 2 валика</t>
  </si>
  <si>
    <t>Бауцентр - 4 ведра + 2 валика + кисточка</t>
  </si>
  <si>
    <t>Мастика</t>
  </si>
  <si>
    <t>Бауцентр - 4 ведра</t>
  </si>
  <si>
    <t>Оси вертикальные</t>
  </si>
  <si>
    <t>Название оси</t>
  </si>
  <si>
    <t>Расстояние (мм)</t>
  </si>
  <si>
    <t>комментарии</t>
  </si>
  <si>
    <t>A</t>
  </si>
  <si>
    <t>B</t>
  </si>
  <si>
    <t>C</t>
  </si>
  <si>
    <t>D</t>
  </si>
  <si>
    <t>E</t>
  </si>
  <si>
    <t>так как планируется использовать 300 мм газобетонный блок</t>
  </si>
  <si>
    <t>Внешние несущие стены</t>
  </si>
  <si>
    <t>300х250х600</t>
  </si>
  <si>
    <t>м3</t>
  </si>
  <si>
    <t>Внутр несущие</t>
  </si>
  <si>
    <t>Газобетонные блоки 240 мм и 300 мм</t>
  </si>
  <si>
    <t>Аэроблок</t>
  </si>
  <si>
    <t>Лента геодезическая стальная, 3х скорость смотки, 30мх13мм Armero</t>
  </si>
  <si>
    <t>Киянка 910г, Мягкий ПВХ боек не оставляет следов, фиберглассовая рукоя</t>
  </si>
  <si>
    <t>Кельма-ковш для газобетона 300мм СИБИН</t>
  </si>
  <si>
    <t xml:space="preserve">Ножовка по газобетону  </t>
  </si>
  <si>
    <t xml:space="preserve">Тёрка для газобетона </t>
  </si>
  <si>
    <t>Толщина пирога пола</t>
  </si>
  <si>
    <t>мм</t>
  </si>
  <si>
    <t xml:space="preserve">Пенопласт </t>
  </si>
  <si>
    <t>цементно-песчанная стяжка</t>
  </si>
  <si>
    <t>покарытие пола (плитка, ламинат)</t>
  </si>
  <si>
    <t>МП-1</t>
  </si>
  <si>
    <t>стена</t>
  </si>
  <si>
    <t>За отметку 0 принята - уровень жб плиты</t>
  </si>
  <si>
    <t>Итого: мм</t>
  </si>
  <si>
    <t>Газобетонные блоки 150 мм и 100 мм</t>
  </si>
  <si>
    <t>2 палетты 100, 5 палет 150 блок (Аэроблок)</t>
  </si>
  <si>
    <t>Высота стены</t>
  </si>
  <si>
    <t>Мой проект</t>
  </si>
  <si>
    <t>Проект покупной</t>
  </si>
  <si>
    <t>За отметку 0 принята - уровень чистового пола</t>
  </si>
  <si>
    <t>высота стены</t>
  </si>
  <si>
    <t>'Размеры для проёмов окон и дверей</t>
  </si>
  <si>
    <t>'Height (Высота)</t>
  </si>
  <si>
    <t>'Length Длина(Ширина)</t>
  </si>
  <si>
    <t>'Координаты</t>
  </si>
  <si>
    <t>'x</t>
  </si>
  <si>
    <t>'y</t>
  </si>
  <si>
    <t>'z</t>
  </si>
  <si>
    <t>'OK-4_1 Юг Кухня</t>
  </si>
  <si>
    <t>=1450 mm</t>
  </si>
  <si>
    <t>=1800 mm</t>
  </si>
  <si>
    <t>=4800 mm</t>
  </si>
  <si>
    <t>=0 mm</t>
  </si>
  <si>
    <t>=1030 mm</t>
  </si>
  <si>
    <t>'ОК-3 Запад Кухня</t>
  </si>
  <si>
    <t>=1500 mm</t>
  </si>
  <si>
    <t>=2825 mm</t>
  </si>
  <si>
    <t>'Дв-1 Запад</t>
  </si>
  <si>
    <t>=2100 mm</t>
  </si>
  <si>
    <t>=1600 mm</t>
  </si>
  <si>
    <t>=6250 mm</t>
  </si>
  <si>
    <t>=180 mm</t>
  </si>
  <si>
    <t>'ОК-1 Запад бабушк ком-а</t>
  </si>
  <si>
    <t>=12070 mm</t>
  </si>
  <si>
    <t>'ОК-2 Запад Тех. помещение</t>
  </si>
  <si>
    <t>=900 mm</t>
  </si>
  <si>
    <t>=8375 mm</t>
  </si>
  <si>
    <t>'Дв-2 Восток кухня</t>
  </si>
  <si>
    <t>=2300 mm</t>
  </si>
  <si>
    <t>=11.85 m</t>
  </si>
  <si>
    <t>=2075 mm</t>
  </si>
  <si>
    <t>'ОК-3 Восток комната детская</t>
  </si>
  <si>
    <t>=6175 mm</t>
  </si>
  <si>
    <t>'ОК-3 Восток комната родительская</t>
  </si>
  <si>
    <t>=9825 mm</t>
  </si>
  <si>
    <t>'ОК-2 Север Сан узел</t>
  </si>
  <si>
    <t>=5925 mm</t>
  </si>
  <si>
    <t>=13 m</t>
  </si>
  <si>
    <t>'Дв-4 Запад прихожая</t>
  </si>
  <si>
    <t>=1000 mm</t>
  </si>
  <si>
    <t>=3675 mm</t>
  </si>
  <si>
    <t>=6525 mm</t>
  </si>
  <si>
    <t>'Дв-5 Запад бабушкина комната</t>
  </si>
  <si>
    <t>=3925 mm</t>
  </si>
  <si>
    <t>=9600 mm</t>
  </si>
  <si>
    <t>'Дв-5 Восток родительская</t>
  </si>
  <si>
    <t>=7025 mm</t>
  </si>
  <si>
    <t>=10.45 m</t>
  </si>
  <si>
    <t>'Дв-5 Восток детская</t>
  </si>
  <si>
    <t>=7925 mm</t>
  </si>
  <si>
    <t>'Дв-5 Запад вход в тех помещение</t>
  </si>
  <si>
    <t>=1950 mm</t>
  </si>
  <si>
    <t>=6650 mm</t>
  </si>
  <si>
    <t>'Дв-6 Север сан узел</t>
  </si>
  <si>
    <t>=800 mm</t>
  </si>
  <si>
    <t>=5025 mm</t>
  </si>
  <si>
    <t>=10.65 m</t>
  </si>
  <si>
    <t>'Дв-6 Туалет</t>
  </si>
  <si>
    <t>=4025 mm</t>
  </si>
  <si>
    <t>=7050 mm</t>
  </si>
  <si>
    <t>'Дв-6 Шкаф</t>
  </si>
  <si>
    <t>'ОК-4_2 Юг Кухня</t>
  </si>
  <si>
    <t>=8500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</si>
</sst>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₽&quot;"/>
    <numFmt numFmtId="165" formatCode="#,##0.00\ &quot;р.&quot;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rgb="FF575B71"/>
      <name val="Arial"/>
      <family val="2"/>
      <charset val="204"/>
    </font>
    <font>
      <b/>
      <sz val="18"/>
      <color theme="3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rgb="FF0F0000"/>
      <name val="Helvetica"/>
      <family val="2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8"/>
      <color rgb="FF304D5D"/>
      <name val="Arial"/>
      <family val="2"/>
      <charset val="204"/>
    </font>
    <font>
      <sz val="11"/>
      <color rgb="FF304D5D"/>
      <name val="Calibri"/>
      <family val="2"/>
      <charset val="204"/>
      <scheme val="minor"/>
    </font>
    <font>
      <sz val="10"/>
      <color rgb="FF222222"/>
      <name val="Arial"/>
      <family val="2"/>
      <charset val="204"/>
    </font>
    <font>
      <sz val="11"/>
      <color rgb="FF00306F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2" fillId="0" borderId="0" xfId="1" applyAlignment="1" applyProtection="1"/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0" borderId="0" xfId="1" applyFont="1" applyAlignment="1" applyProtection="1">
      <alignment horizontal="left" wrapText="1"/>
    </xf>
    <xf numFmtId="0" fontId="0" fillId="0" borderId="0" xfId="0" applyFont="1"/>
    <xf numFmtId="0" fontId="6" fillId="0" borderId="0" xfId="0" applyFont="1"/>
    <xf numFmtId="0" fontId="8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0" fontId="9" fillId="0" borderId="0" xfId="0" applyFont="1" applyAlignment="1">
      <alignment horizontal="left" wrapText="1"/>
    </xf>
    <xf numFmtId="165" fontId="0" fillId="0" borderId="0" xfId="0" applyNumberFormat="1"/>
    <xf numFmtId="0" fontId="10" fillId="0" borderId="0" xfId="0" applyFont="1"/>
    <xf numFmtId="14" fontId="0" fillId="0" borderId="0" xfId="0" applyNumberFormat="1"/>
    <xf numFmtId="0" fontId="11" fillId="0" borderId="0" xfId="0" applyFont="1" applyAlignment="1">
      <alignment vertical="center" wrapText="1"/>
    </xf>
    <xf numFmtId="0" fontId="13" fillId="0" borderId="0" xfId="0" applyFont="1"/>
    <xf numFmtId="0" fontId="14" fillId="2" borderId="0" xfId="0" applyFont="1" applyFill="1"/>
    <xf numFmtId="0" fontId="15" fillId="0" borderId="0" xfId="0" applyFont="1"/>
    <xf numFmtId="0" fontId="11" fillId="3" borderId="0" xfId="0" applyFont="1" applyFill="1"/>
    <xf numFmtId="0" fontId="16" fillId="0" borderId="0" xfId="0" applyFont="1"/>
    <xf numFmtId="0" fontId="16" fillId="3" borderId="0" xfId="0" applyFont="1" applyFill="1" applyAlignment="1">
      <alignment horizontal="left" vertical="top" wrapText="1"/>
    </xf>
    <xf numFmtId="165" fontId="17" fillId="0" borderId="0" xfId="0" applyNumberFormat="1" applyFont="1"/>
    <xf numFmtId="0" fontId="18" fillId="0" borderId="0" xfId="0" applyFont="1"/>
    <xf numFmtId="165" fontId="18" fillId="0" borderId="0" xfId="0" applyNumberFormat="1" applyFont="1"/>
    <xf numFmtId="14" fontId="18" fillId="0" borderId="0" xfId="0" applyNumberFormat="1" applyFont="1"/>
    <xf numFmtId="0" fontId="0" fillId="0" borderId="0" xfId="0" applyAlignment="1">
      <alignment horizontal="right"/>
    </xf>
    <xf numFmtId="0" fontId="13" fillId="2" borderId="0" xfId="0" applyFont="1" applyFill="1"/>
    <xf numFmtId="0" fontId="7" fillId="2" borderId="0" xfId="0" applyFont="1" applyFill="1"/>
    <xf numFmtId="0" fontId="19" fillId="0" borderId="0" xfId="0" applyFont="1"/>
  </cellXfs>
  <cellStyles count="2">
    <cellStyle name="Гиперссылка" xfId="1" builtinId="8"/>
    <cellStyle name="Обычный" xfId="0" builtinId="0"/>
  </cellStyles>
  <dxfs count="12"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9" formatCode="dd/mm/yyyy"/>
    </dxf>
    <dxf>
      <numFmt numFmtId="165" formatCode="#,##0.00\ &quot;р.&quot;"/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3</xdr:col>
      <xdr:colOff>819150</xdr:colOff>
      <xdr:row>57</xdr:row>
      <xdr:rowOff>0</xdr:rowOff>
    </xdr:to>
    <xdr:pic>
      <xdr:nvPicPr>
        <xdr:cNvPr id="2" name="Рисунок 1" descr="карьеры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9200" y="6581775"/>
          <a:ext cx="6267450" cy="65246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1943838</xdr:colOff>
      <xdr:row>45</xdr:row>
      <xdr:rowOff>162533</xdr:rowOff>
    </xdr:to>
    <xdr:pic>
      <xdr:nvPicPr>
        <xdr:cNvPr id="3" name="Рисунок 2" descr="карьеры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820025" y="6581775"/>
          <a:ext cx="5287113" cy="43535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190500</xdr:colOff>
      <xdr:row>51</xdr:row>
      <xdr:rowOff>190500</xdr:rowOff>
    </xdr:to>
    <xdr:pic>
      <xdr:nvPicPr>
        <xdr:cNvPr id="2049" name="Picture 1" descr="https://nerudas.ru/images/3metki/znaki/geo4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163300" y="11953875"/>
          <a:ext cx="190500" cy="19050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B5:F22" totalsRowShown="0">
  <autoFilter ref="B5:F22"/>
  <tableColumns count="5">
    <tableColumn id="1" name="№ п/п"/>
    <tableColumn id="2" name="Поставщик (адрес, телефон)"/>
    <tableColumn id="3" name="цена"/>
    <tableColumn id="4" name="сайт"/>
    <tableColumn id="5" name="примечание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B5:F167" totalsRowCount="1">
  <autoFilter ref="B5:F166"/>
  <tableColumns count="5">
    <tableColumn id="1" name="№ п/п"/>
    <tableColumn id="2" name="Наименование "/>
    <tableColumn id="3" name="Цена (руб)" totalsRowFunction="sum" dataDxfId="11" totalsRowDxfId="7"/>
    <tableColumn id="4" name="Примечание"/>
    <tableColumn id="5" name="дата" dataDxfId="10" totalsRowDxfId="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5"/>
    <tableColumn id="2" name="Тип" totalsRowDxfId="4"/>
    <tableColumn id="3" name="Количество (М3/шт)" totalsRowDxfId="3"/>
    <tableColumn id="4" name="Цена  (м3 или штук)" dataDxfId="9" totalsRowDxfId="2"/>
    <tableColumn id="5" name="Сумма" totalsRowFunction="custom" dataDxfId="8" totalsRowDxfId="1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Таблица5" displayName="Таблица5" ref="A3:C8" totalsRowShown="0">
  <autoFilter ref="A3:C8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amosval.info/karery-i-perevalki/kartochka-postavschika.php?ID=1207" TargetMode="External"/><Relationship Id="rId2" Type="http://schemas.openxmlformats.org/officeDocument/2006/relationships/hyperlink" Target="https://karier-kaliningrad.ru/contacts" TargetMode="External"/><Relationship Id="rId1" Type="http://schemas.openxmlformats.org/officeDocument/2006/relationships/hyperlink" Target="https://39pesok.ru/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 TargetMode="External"/><Relationship Id="rId7" Type="http://schemas.openxmlformats.org/officeDocument/2006/relationships/hyperlink" Target="http://baucenter.ru/product/maklovitsa-korvus-150kh70-mm-ctg-29290-30646-30652-700000213/" TargetMode="External"/><Relationship Id="rId2" Type="http://schemas.openxmlformats.org/officeDocument/2006/relationships/hyperlink" Target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 TargetMode="External"/><Relationship Id="rId1" Type="http://schemas.openxmlformats.org/officeDocument/2006/relationships/hyperlink" Target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 TargetMode="External"/><Relationship Id="rId6" Type="http://schemas.openxmlformats.org/officeDocument/2006/relationships/hyperlink" Target="http://baucenter.ru/product/truba-vest-plast-pnd-d32kh2-mm-25-m-ctg-29189-30544-30556-440000544/" TargetMode="External"/><Relationship Id="rId5" Type="http://schemas.openxmlformats.org/officeDocument/2006/relationships/hyperlink" Target="http://baucenter.ru/product/otsechnaya-gidroizolyatsiya-0-4kh20-m-ctg-29116-30768-30780-528000348/" TargetMode="External"/><Relationship Id="rId4" Type="http://schemas.openxmlformats.org/officeDocument/2006/relationships/hyperlink" Target="http://baucenter.ru/product/tsement-i-42-5-h-m500-d0-25-kg-ctg-29116-29171-29172-511001507/" TargetMode="External"/><Relationship Id="rId9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glenar.ru/page/stoimost-i-sposoby-dostavki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2"/>
  <sheetViews>
    <sheetView workbookViewId="0">
      <selection activeCell="F56" sqref="F56"/>
    </sheetView>
  </sheetViews>
  <sheetFormatPr defaultRowHeight="15" x14ac:dyDescent="0.25"/>
  <cols>
    <col min="3" max="3" width="81.7109375" customWidth="1"/>
    <col min="4" max="4" width="17.28515625" customWidth="1"/>
    <col min="5" max="5" width="50.140625" customWidth="1"/>
    <col min="6" max="6" width="74.85546875" customWidth="1"/>
    <col min="10" max="10" width="28.42578125" customWidth="1"/>
  </cols>
  <sheetData>
    <row r="4" spans="2:6" ht="23.25" x14ac:dyDescent="0.35">
      <c r="C4" s="4" t="s">
        <v>8</v>
      </c>
    </row>
    <row r="5" spans="2:6" x14ac:dyDescent="0.25">
      <c r="B5" t="s">
        <v>0</v>
      </c>
      <c r="C5" t="s">
        <v>1</v>
      </c>
      <c r="D5" t="s">
        <v>2</v>
      </c>
      <c r="E5" t="s">
        <v>10</v>
      </c>
      <c r="F5" t="s">
        <v>3</v>
      </c>
    </row>
    <row r="6" spans="2:6" ht="75" x14ac:dyDescent="0.25">
      <c r="B6">
        <v>1</v>
      </c>
      <c r="C6" s="2" t="s">
        <v>5</v>
      </c>
      <c r="E6" s="1" t="s">
        <v>4</v>
      </c>
    </row>
    <row r="7" spans="2:6" ht="30" x14ac:dyDescent="0.25">
      <c r="B7">
        <v>2</v>
      </c>
      <c r="C7" s="3" t="s">
        <v>7</v>
      </c>
      <c r="D7" t="s">
        <v>9</v>
      </c>
      <c r="E7" s="1" t="s">
        <v>6</v>
      </c>
      <c r="F7" t="s">
        <v>11</v>
      </c>
    </row>
    <row r="8" spans="2:6" ht="60" x14ac:dyDescent="0.25">
      <c r="B8">
        <v>3</v>
      </c>
      <c r="C8" s="7" t="s">
        <v>12</v>
      </c>
      <c r="D8" s="6"/>
      <c r="E8" s="6" t="s">
        <v>13</v>
      </c>
      <c r="F8" s="5" t="s">
        <v>14</v>
      </c>
    </row>
    <row r="9" spans="2:6" ht="60" x14ac:dyDescent="0.25">
      <c r="B9">
        <v>4</v>
      </c>
      <c r="C9" s="1" t="s">
        <v>15</v>
      </c>
      <c r="F9" s="2" t="s">
        <v>16</v>
      </c>
    </row>
    <row r="10" spans="2:6" x14ac:dyDescent="0.25">
      <c r="B10">
        <v>5</v>
      </c>
      <c r="C10" s="9" t="s">
        <v>17</v>
      </c>
      <c r="D10" s="8"/>
      <c r="E10" s="8"/>
      <c r="F10" t="s">
        <v>18</v>
      </c>
    </row>
    <row r="11" spans="2:6" x14ac:dyDescent="0.25">
      <c r="C11" s="9"/>
      <c r="D11" s="8"/>
      <c r="E11" s="8"/>
      <c r="F11" s="8"/>
    </row>
    <row r="12" spans="2:6" x14ac:dyDescent="0.25">
      <c r="C12" s="9"/>
      <c r="D12" s="8"/>
      <c r="E12" s="8"/>
      <c r="F12" s="8"/>
    </row>
    <row r="13" spans="2:6" x14ac:dyDescent="0.25">
      <c r="C13" s="8"/>
      <c r="D13" s="8"/>
      <c r="E13" s="8"/>
      <c r="F13" s="8"/>
    </row>
    <row r="14" spans="2:6" x14ac:dyDescent="0.25">
      <c r="C14" s="8"/>
      <c r="D14" s="8"/>
      <c r="E14" s="8"/>
      <c r="F14" s="8"/>
    </row>
    <row r="15" spans="2:6" x14ac:dyDescent="0.25">
      <c r="C15" s="8"/>
      <c r="D15" s="8"/>
      <c r="E15" s="8"/>
      <c r="F15" s="8"/>
    </row>
    <row r="16" spans="2:6" x14ac:dyDescent="0.25">
      <c r="C16" s="8"/>
      <c r="D16" s="8"/>
      <c r="E16" s="8"/>
      <c r="F16" s="8"/>
    </row>
    <row r="17" spans="3:6" x14ac:dyDescent="0.25">
      <c r="C17" s="8"/>
      <c r="D17" s="8"/>
      <c r="E17" s="8"/>
      <c r="F17" s="8"/>
    </row>
    <row r="18" spans="3:6" x14ac:dyDescent="0.25">
      <c r="C18" s="8"/>
      <c r="D18" s="8"/>
      <c r="E18" s="8"/>
      <c r="F18" s="8"/>
    </row>
    <row r="19" spans="3:6" x14ac:dyDescent="0.25">
      <c r="C19" s="8"/>
      <c r="D19" s="8"/>
      <c r="E19" s="8"/>
      <c r="F19" s="8"/>
    </row>
    <row r="20" spans="3:6" x14ac:dyDescent="0.25">
      <c r="C20" s="8"/>
      <c r="D20" s="8"/>
      <c r="E20" s="8"/>
      <c r="F20" s="8"/>
    </row>
    <row r="21" spans="3:6" x14ac:dyDescent="0.25">
      <c r="C21" s="8"/>
      <c r="D21" s="8"/>
      <c r="E21" s="8"/>
      <c r="F21" s="8"/>
    </row>
    <row r="22" spans="3:6" x14ac:dyDescent="0.25">
      <c r="C22" s="8"/>
      <c r="D22" s="8"/>
      <c r="E22" s="8"/>
      <c r="F22" s="8"/>
    </row>
    <row r="48" spans="6:6" ht="15.75" x14ac:dyDescent="0.25">
      <c r="F48" s="15" t="s">
        <v>55</v>
      </c>
    </row>
    <row r="49" spans="6:6" ht="15.75" x14ac:dyDescent="0.25">
      <c r="F49" s="15" t="s">
        <v>56</v>
      </c>
    </row>
    <row r="50" spans="6:6" ht="15.75" x14ac:dyDescent="0.25">
      <c r="F50" s="15" t="s">
        <v>57</v>
      </c>
    </row>
    <row r="51" spans="6:6" ht="15.75" x14ac:dyDescent="0.25">
      <c r="F51" s="15" t="s">
        <v>58</v>
      </c>
    </row>
    <row r="52" spans="6:6" ht="15.75" x14ac:dyDescent="0.25">
      <c r="F52" s="15" t="s">
        <v>59</v>
      </c>
    </row>
  </sheetData>
  <hyperlinks>
    <hyperlink ref="E6" r:id="rId1"/>
    <hyperlink ref="E7" r:id="rId2"/>
    <hyperlink ref="C9" r:id="rId3" display="https://samosval.info/karery-i-perevalki/kartochka-postavschika.php?ID=1207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"/>
  <sheetViews>
    <sheetView workbookViewId="0">
      <selection activeCell="C19" sqref="C19"/>
    </sheetView>
  </sheetViews>
  <sheetFormatPr defaultRowHeight="15" x14ac:dyDescent="0.25"/>
  <cols>
    <col min="2" max="2" width="30.7109375" customWidth="1"/>
    <col min="3" max="3" width="19.42578125" customWidth="1"/>
    <col min="4" max="4" width="23.140625" customWidth="1"/>
    <col min="5" max="6" width="21.5703125" customWidth="1"/>
    <col min="7" max="7" width="20.42578125" customWidth="1"/>
    <col min="8" max="8" width="24.7109375" customWidth="1"/>
    <col min="9" max="9" width="11.85546875" customWidth="1"/>
  </cols>
  <sheetData>
    <row r="5" spans="2:9" x14ac:dyDescent="0.25">
      <c r="C5" t="s">
        <v>164</v>
      </c>
      <c r="D5" t="s">
        <v>165</v>
      </c>
      <c r="E5" t="s">
        <v>166</v>
      </c>
      <c r="F5" t="s">
        <v>167</v>
      </c>
      <c r="G5" t="s">
        <v>168</v>
      </c>
      <c r="H5" t="s">
        <v>169</v>
      </c>
      <c r="I5" s="20" t="s">
        <v>170</v>
      </c>
    </row>
    <row r="6" spans="2:9" x14ac:dyDescent="0.25">
      <c r="B6" t="s">
        <v>160</v>
      </c>
      <c r="C6">
        <v>11.85</v>
      </c>
      <c r="D6">
        <v>11.85</v>
      </c>
      <c r="E6">
        <v>13</v>
      </c>
      <c r="F6">
        <v>14.5</v>
      </c>
      <c r="G6">
        <v>11.6</v>
      </c>
      <c r="H6">
        <v>11.9</v>
      </c>
    </row>
    <row r="7" spans="2:9" x14ac:dyDescent="0.25">
      <c r="B7" t="s">
        <v>161</v>
      </c>
      <c r="C7">
        <v>0.4</v>
      </c>
      <c r="D7">
        <v>0.4</v>
      </c>
      <c r="E7">
        <v>0.4</v>
      </c>
      <c r="F7">
        <v>0.4</v>
      </c>
      <c r="G7">
        <v>0.35</v>
      </c>
      <c r="H7">
        <v>0.35</v>
      </c>
    </row>
    <row r="8" spans="2:9" x14ac:dyDescent="0.25">
      <c r="B8" t="s">
        <v>162</v>
      </c>
      <c r="C8">
        <v>1.05</v>
      </c>
      <c r="D8">
        <v>1.05</v>
      </c>
      <c r="E8">
        <v>1.05</v>
      </c>
      <c r="F8">
        <v>1.05</v>
      </c>
      <c r="G8">
        <v>1.05</v>
      </c>
      <c r="H8">
        <v>1.05</v>
      </c>
    </row>
    <row r="9" spans="2:9" x14ac:dyDescent="0.25">
      <c r="B9" s="14" t="s">
        <v>163</v>
      </c>
      <c r="C9" s="14">
        <f t="shared" ref="C9:H9" si="0">C6*C7*C8</f>
        <v>4.9770000000000003</v>
      </c>
      <c r="D9" s="14">
        <f t="shared" si="0"/>
        <v>4.9770000000000003</v>
      </c>
      <c r="E9" s="14">
        <f t="shared" si="0"/>
        <v>5.4600000000000009</v>
      </c>
      <c r="F9" s="14">
        <f t="shared" si="0"/>
        <v>6.0900000000000007</v>
      </c>
      <c r="G9" s="14">
        <f t="shared" si="0"/>
        <v>4.2629999999999999</v>
      </c>
      <c r="H9" s="14">
        <f t="shared" si="0"/>
        <v>4.3732500000000005</v>
      </c>
      <c r="I9" s="21">
        <f>SUM(C9:H9)</f>
        <v>30.140250000000002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67"/>
  <sheetViews>
    <sheetView topLeftCell="A79" workbookViewId="0">
      <selection activeCell="K170" sqref="K170"/>
    </sheetView>
  </sheetViews>
  <sheetFormatPr defaultRowHeight="15" x14ac:dyDescent="0.25"/>
  <cols>
    <col min="3" max="3" width="71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17" t="s">
        <v>71</v>
      </c>
    </row>
    <row r="5" spans="2:6" x14ac:dyDescent="0.25">
      <c r="B5" t="s">
        <v>0</v>
      </c>
      <c r="C5" t="s">
        <v>61</v>
      </c>
      <c r="D5" t="s">
        <v>53</v>
      </c>
      <c r="E5" t="s">
        <v>22</v>
      </c>
      <c r="F5" t="s">
        <v>84</v>
      </c>
    </row>
    <row r="6" spans="2:6" x14ac:dyDescent="0.25">
      <c r="B6">
        <v>1</v>
      </c>
      <c r="C6" t="s">
        <v>62</v>
      </c>
      <c r="D6" s="16">
        <v>1040000</v>
      </c>
      <c r="E6" t="s">
        <v>118</v>
      </c>
      <c r="F6" s="18">
        <v>45287</v>
      </c>
    </row>
    <row r="7" spans="2:6" x14ac:dyDescent="0.25">
      <c r="B7">
        <v>2</v>
      </c>
      <c r="C7" t="s">
        <v>63</v>
      </c>
      <c r="D7" s="16">
        <v>2000</v>
      </c>
      <c r="E7" t="s">
        <v>64</v>
      </c>
      <c r="F7" s="18"/>
    </row>
    <row r="8" spans="2:6" x14ac:dyDescent="0.25">
      <c r="B8">
        <v>3</v>
      </c>
      <c r="C8" t="s">
        <v>65</v>
      </c>
      <c r="D8" s="16">
        <v>4000</v>
      </c>
      <c r="E8" t="s">
        <v>66</v>
      </c>
      <c r="F8" s="18"/>
    </row>
    <row r="9" spans="2:6" x14ac:dyDescent="0.25">
      <c r="B9">
        <v>4</v>
      </c>
      <c r="C9" t="s">
        <v>67</v>
      </c>
      <c r="D9" s="16">
        <v>41000</v>
      </c>
      <c r="E9" t="s">
        <v>68</v>
      </c>
      <c r="F9" s="18"/>
    </row>
    <row r="10" spans="2:6" x14ac:dyDescent="0.25">
      <c r="B10">
        <v>5</v>
      </c>
      <c r="C10" t="s">
        <v>69</v>
      </c>
      <c r="D10" s="16">
        <v>10000</v>
      </c>
      <c r="E10" t="s">
        <v>74</v>
      </c>
      <c r="F10" s="18"/>
    </row>
    <row r="11" spans="2:6" x14ac:dyDescent="0.25">
      <c r="B11">
        <v>6</v>
      </c>
      <c r="C11" t="s">
        <v>70</v>
      </c>
      <c r="D11" s="16">
        <v>15000</v>
      </c>
      <c r="F11" s="18"/>
    </row>
    <row r="12" spans="2:6" x14ac:dyDescent="0.25">
      <c r="B12">
        <v>7</v>
      </c>
      <c r="C12" t="s">
        <v>60</v>
      </c>
      <c r="D12" s="16">
        <v>300</v>
      </c>
      <c r="E12" t="s">
        <v>97</v>
      </c>
      <c r="F12" s="18"/>
    </row>
    <row r="13" spans="2:6" x14ac:dyDescent="0.25">
      <c r="B13">
        <v>8</v>
      </c>
      <c r="C13" t="s">
        <v>72</v>
      </c>
      <c r="D13" s="16">
        <v>139448.70000000001</v>
      </c>
      <c r="E13" t="s">
        <v>73</v>
      </c>
      <c r="F13" s="18"/>
    </row>
    <row r="14" spans="2:6" x14ac:dyDescent="0.25">
      <c r="B14">
        <v>9</v>
      </c>
      <c r="C14" t="s">
        <v>75</v>
      </c>
      <c r="D14" s="16">
        <v>12000</v>
      </c>
      <c r="E14" t="s">
        <v>157</v>
      </c>
      <c r="F14" s="18"/>
    </row>
    <row r="15" spans="2:6" x14ac:dyDescent="0.25">
      <c r="B15">
        <v>10</v>
      </c>
      <c r="C15" t="s">
        <v>76</v>
      </c>
      <c r="D15" s="16">
        <v>3348</v>
      </c>
      <c r="E15" t="s">
        <v>158</v>
      </c>
      <c r="F15" s="18"/>
    </row>
    <row r="16" spans="2:6" x14ac:dyDescent="0.25">
      <c r="B16">
        <v>11</v>
      </c>
      <c r="C16" t="s">
        <v>77</v>
      </c>
      <c r="D16" s="16">
        <v>216.96</v>
      </c>
      <c r="E16" t="s">
        <v>78</v>
      </c>
      <c r="F16" s="18">
        <v>45361</v>
      </c>
    </row>
    <row r="17" spans="2:6" x14ac:dyDescent="0.25">
      <c r="B17">
        <v>12</v>
      </c>
      <c r="C17" t="s">
        <v>51</v>
      </c>
      <c r="D17" s="16">
        <v>1112.52</v>
      </c>
      <c r="E17" t="s">
        <v>79</v>
      </c>
      <c r="F17" s="18">
        <v>45361</v>
      </c>
    </row>
    <row r="18" spans="2:6" x14ac:dyDescent="0.25">
      <c r="B18">
        <v>13</v>
      </c>
      <c r="C18" t="s">
        <v>80</v>
      </c>
      <c r="D18" s="16">
        <v>280.58</v>
      </c>
      <c r="E18" t="s">
        <v>81</v>
      </c>
      <c r="F18" s="18">
        <v>45361</v>
      </c>
    </row>
    <row r="19" spans="2:6" x14ac:dyDescent="0.25">
      <c r="B19">
        <v>14</v>
      </c>
      <c r="C19" t="s">
        <v>82</v>
      </c>
      <c r="D19" s="16">
        <v>155.97999999999999</v>
      </c>
      <c r="E19" t="s">
        <v>83</v>
      </c>
      <c r="F19" s="18">
        <v>45361</v>
      </c>
    </row>
    <row r="20" spans="2:6" x14ac:dyDescent="0.25">
      <c r="B20">
        <v>15</v>
      </c>
      <c r="C20" t="s">
        <v>85</v>
      </c>
      <c r="D20" s="16">
        <v>250</v>
      </c>
      <c r="E20" t="s">
        <v>86</v>
      </c>
      <c r="F20" s="18">
        <v>45366</v>
      </c>
    </row>
    <row r="21" spans="2:6" x14ac:dyDescent="0.25">
      <c r="B21">
        <v>16</v>
      </c>
      <c r="C21" t="s">
        <v>87</v>
      </c>
      <c r="D21" s="16">
        <v>2000</v>
      </c>
      <c r="E21" t="s">
        <v>88</v>
      </c>
      <c r="F21" s="18">
        <v>45366</v>
      </c>
    </row>
    <row r="22" spans="2:6" x14ac:dyDescent="0.25">
      <c r="B22">
        <v>17</v>
      </c>
      <c r="C22" t="s">
        <v>89</v>
      </c>
      <c r="D22" s="16">
        <v>978</v>
      </c>
      <c r="E22" s="19" t="s">
        <v>90</v>
      </c>
      <c r="F22" s="18">
        <v>45374</v>
      </c>
    </row>
    <row r="23" spans="2:6" x14ac:dyDescent="0.25">
      <c r="B23">
        <v>18</v>
      </c>
      <c r="C23" t="s">
        <v>8</v>
      </c>
      <c r="D23" s="16">
        <v>7500</v>
      </c>
      <c r="E23" t="s">
        <v>91</v>
      </c>
      <c r="F23" s="18">
        <v>45388</v>
      </c>
    </row>
    <row r="24" spans="2:6" x14ac:dyDescent="0.25">
      <c r="B24">
        <v>19</v>
      </c>
      <c r="C24" t="s">
        <v>92</v>
      </c>
      <c r="D24" s="16">
        <v>18500</v>
      </c>
      <c r="E24" t="s">
        <v>91</v>
      </c>
      <c r="F24" s="18">
        <v>45388</v>
      </c>
    </row>
    <row r="25" spans="2:6" x14ac:dyDescent="0.25">
      <c r="B25">
        <v>20</v>
      </c>
      <c r="C25" t="s">
        <v>93</v>
      </c>
      <c r="D25" s="16">
        <v>500</v>
      </c>
      <c r="E25" t="s">
        <v>94</v>
      </c>
      <c r="F25" s="18">
        <v>45386</v>
      </c>
    </row>
    <row r="26" spans="2:6" x14ac:dyDescent="0.25">
      <c r="B26">
        <v>21</v>
      </c>
      <c r="C26" t="s">
        <v>95</v>
      </c>
      <c r="D26" s="16">
        <v>1620</v>
      </c>
      <c r="E26" t="s">
        <v>96</v>
      </c>
      <c r="F26" s="18">
        <v>45384</v>
      </c>
    </row>
    <row r="27" spans="2:6" x14ac:dyDescent="0.25">
      <c r="B27">
        <v>22</v>
      </c>
      <c r="C27" t="s">
        <v>98</v>
      </c>
      <c r="D27" s="16">
        <v>1866</v>
      </c>
      <c r="E27" t="s">
        <v>99</v>
      </c>
      <c r="F27" s="18">
        <v>45389</v>
      </c>
    </row>
    <row r="28" spans="2:6" x14ac:dyDescent="0.25">
      <c r="B28">
        <v>23</v>
      </c>
      <c r="C28" t="s">
        <v>100</v>
      </c>
      <c r="D28" s="16">
        <v>3741</v>
      </c>
      <c r="E28" t="s">
        <v>99</v>
      </c>
      <c r="F28" s="18">
        <v>45389</v>
      </c>
    </row>
    <row r="29" spans="2:6" x14ac:dyDescent="0.25">
      <c r="B29">
        <v>24</v>
      </c>
      <c r="C29" t="s">
        <v>101</v>
      </c>
      <c r="D29" s="16">
        <v>49245</v>
      </c>
      <c r="F29" s="18">
        <v>45395</v>
      </c>
    </row>
    <row r="30" spans="2:6" x14ac:dyDescent="0.25">
      <c r="B30">
        <v>25</v>
      </c>
      <c r="C30" t="s">
        <v>102</v>
      </c>
      <c r="D30" s="16">
        <v>290</v>
      </c>
      <c r="E30" t="s">
        <v>104</v>
      </c>
      <c r="F30" s="18">
        <v>45394</v>
      </c>
    </row>
    <row r="31" spans="2:6" x14ac:dyDescent="0.25">
      <c r="B31">
        <v>26</v>
      </c>
      <c r="C31" t="s">
        <v>103</v>
      </c>
      <c r="D31" s="16">
        <v>234</v>
      </c>
      <c r="E31" t="s">
        <v>104</v>
      </c>
      <c r="F31" s="18">
        <v>45394</v>
      </c>
    </row>
    <row r="32" spans="2:6" x14ac:dyDescent="0.25">
      <c r="B32">
        <v>27</v>
      </c>
      <c r="C32" t="s">
        <v>105</v>
      </c>
      <c r="D32" s="16">
        <v>178.75</v>
      </c>
      <c r="F32" s="18">
        <v>45394</v>
      </c>
    </row>
    <row r="33" spans="2:6" x14ac:dyDescent="0.25">
      <c r="B33">
        <v>28</v>
      </c>
      <c r="C33" t="s">
        <v>105</v>
      </c>
      <c r="D33" s="16">
        <v>148</v>
      </c>
      <c r="F33" s="18">
        <v>45394</v>
      </c>
    </row>
    <row r="34" spans="2:6" x14ac:dyDescent="0.25">
      <c r="B34">
        <v>29</v>
      </c>
      <c r="C34" t="s">
        <v>106</v>
      </c>
      <c r="D34" s="16">
        <v>415.91</v>
      </c>
      <c r="E34" t="s">
        <v>107</v>
      </c>
      <c r="F34" s="18">
        <v>45394</v>
      </c>
    </row>
    <row r="35" spans="2:6" x14ac:dyDescent="0.25">
      <c r="B35">
        <v>30</v>
      </c>
      <c r="C35" t="s">
        <v>111</v>
      </c>
      <c r="D35" s="16">
        <v>680</v>
      </c>
      <c r="E35" t="s">
        <v>108</v>
      </c>
      <c r="F35" s="18">
        <v>45394</v>
      </c>
    </row>
    <row r="36" spans="2:6" x14ac:dyDescent="0.25">
      <c r="B36">
        <v>31</v>
      </c>
      <c r="C36" t="s">
        <v>109</v>
      </c>
      <c r="D36" s="16">
        <v>2500</v>
      </c>
      <c r="E36" t="s">
        <v>110</v>
      </c>
      <c r="F36" s="18">
        <v>45395</v>
      </c>
    </row>
    <row r="37" spans="2:6" x14ac:dyDescent="0.25">
      <c r="B37">
        <v>32</v>
      </c>
      <c r="C37" t="s">
        <v>112</v>
      </c>
      <c r="D37" s="16">
        <v>820</v>
      </c>
      <c r="E37" t="s">
        <v>113</v>
      </c>
      <c r="F37" s="18">
        <v>45397</v>
      </c>
    </row>
    <row r="38" spans="2:6" x14ac:dyDescent="0.25">
      <c r="B38">
        <v>33</v>
      </c>
      <c r="C38" t="s">
        <v>114</v>
      </c>
      <c r="D38" s="16">
        <v>21380</v>
      </c>
      <c r="E38" t="s">
        <v>115</v>
      </c>
      <c r="F38" s="18">
        <v>45400</v>
      </c>
    </row>
    <row r="39" spans="2:6" x14ac:dyDescent="0.25">
      <c r="B39">
        <v>34</v>
      </c>
      <c r="C39" t="s">
        <v>116</v>
      </c>
      <c r="D39" s="16">
        <v>3600</v>
      </c>
      <c r="F39" s="18">
        <v>45401</v>
      </c>
    </row>
    <row r="40" spans="2:6" x14ac:dyDescent="0.25">
      <c r="B40">
        <v>35</v>
      </c>
      <c r="C40" t="s">
        <v>117</v>
      </c>
      <c r="D40" s="16">
        <v>675</v>
      </c>
      <c r="F40" s="18">
        <v>45402</v>
      </c>
    </row>
    <row r="41" spans="2:6" x14ac:dyDescent="0.25">
      <c r="B41">
        <v>36</v>
      </c>
      <c r="C41" t="s">
        <v>119</v>
      </c>
      <c r="D41" s="16">
        <v>69505</v>
      </c>
      <c r="E41" t="s">
        <v>149</v>
      </c>
      <c r="F41" s="18">
        <v>45405</v>
      </c>
    </row>
    <row r="42" spans="2:6" x14ac:dyDescent="0.25">
      <c r="B42">
        <v>37</v>
      </c>
      <c r="C42" t="s">
        <v>120</v>
      </c>
      <c r="D42" s="16">
        <v>4070</v>
      </c>
      <c r="E42" t="s">
        <v>148</v>
      </c>
      <c r="F42" s="18">
        <v>45405</v>
      </c>
    </row>
    <row r="43" spans="2:6" x14ac:dyDescent="0.25">
      <c r="B43">
        <v>38</v>
      </c>
      <c r="C43" t="s">
        <v>122</v>
      </c>
      <c r="D43" s="16">
        <v>450</v>
      </c>
      <c r="E43" t="s">
        <v>148</v>
      </c>
      <c r="F43" s="18">
        <v>45405</v>
      </c>
    </row>
    <row r="44" spans="2:6" x14ac:dyDescent="0.25">
      <c r="B44">
        <v>39</v>
      </c>
      <c r="C44" t="s">
        <v>121</v>
      </c>
      <c r="D44" s="16">
        <v>2501</v>
      </c>
      <c r="E44" t="s">
        <v>150</v>
      </c>
      <c r="F44" s="18">
        <v>45406</v>
      </c>
    </row>
    <row r="45" spans="2:6" x14ac:dyDescent="0.25">
      <c r="B45">
        <v>40</v>
      </c>
      <c r="C45" t="s">
        <v>123</v>
      </c>
      <c r="D45" s="16">
        <v>1390</v>
      </c>
      <c r="E45" t="s">
        <v>128</v>
      </c>
      <c r="F45" s="18">
        <v>45412</v>
      </c>
    </row>
    <row r="46" spans="2:6" x14ac:dyDescent="0.25">
      <c r="B46">
        <v>41</v>
      </c>
      <c r="C46" t="s">
        <v>124</v>
      </c>
      <c r="D46" s="16">
        <v>371</v>
      </c>
      <c r="E46" t="s">
        <v>128</v>
      </c>
      <c r="F46" s="18">
        <v>45412</v>
      </c>
    </row>
    <row r="47" spans="2:6" x14ac:dyDescent="0.25">
      <c r="B47">
        <v>42</v>
      </c>
      <c r="C47" t="s">
        <v>125</v>
      </c>
      <c r="D47" s="16">
        <v>120</v>
      </c>
      <c r="E47" t="s">
        <v>108</v>
      </c>
      <c r="F47" s="18">
        <v>45412</v>
      </c>
    </row>
    <row r="48" spans="2:6" x14ac:dyDescent="0.25">
      <c r="B48">
        <v>43</v>
      </c>
      <c r="C48" t="s">
        <v>126</v>
      </c>
      <c r="D48" s="16">
        <v>260</v>
      </c>
      <c r="E48" t="s">
        <v>127</v>
      </c>
      <c r="F48" s="18">
        <v>45412</v>
      </c>
    </row>
    <row r="49" spans="2:6" x14ac:dyDescent="0.25">
      <c r="B49">
        <v>44</v>
      </c>
      <c r="C49" t="s">
        <v>129</v>
      </c>
      <c r="D49" s="16">
        <v>273</v>
      </c>
      <c r="E49" t="s">
        <v>136</v>
      </c>
      <c r="F49" s="18">
        <v>45412</v>
      </c>
    </row>
    <row r="50" spans="2:6" x14ac:dyDescent="0.25">
      <c r="B50">
        <v>45</v>
      </c>
      <c r="C50" t="s">
        <v>130</v>
      </c>
      <c r="D50" s="16">
        <v>959.9</v>
      </c>
      <c r="E50" t="s">
        <v>135</v>
      </c>
      <c r="F50" s="18">
        <v>45414</v>
      </c>
    </row>
    <row r="51" spans="2:6" x14ac:dyDescent="0.25">
      <c r="B51">
        <v>47</v>
      </c>
      <c r="C51" t="s">
        <v>133</v>
      </c>
      <c r="D51" s="16">
        <v>1059</v>
      </c>
      <c r="E51" t="s">
        <v>134</v>
      </c>
      <c r="F51" s="18">
        <v>45414</v>
      </c>
    </row>
    <row r="52" spans="2:6" x14ac:dyDescent="0.25">
      <c r="B52">
        <v>48</v>
      </c>
      <c r="C52" t="s">
        <v>131</v>
      </c>
      <c r="D52" s="16">
        <v>399.9</v>
      </c>
      <c r="E52" t="s">
        <v>132</v>
      </c>
      <c r="F52" s="18">
        <v>45414</v>
      </c>
    </row>
    <row r="53" spans="2:6" x14ac:dyDescent="0.25">
      <c r="B53">
        <v>49</v>
      </c>
      <c r="C53" t="s">
        <v>101</v>
      </c>
      <c r="D53" s="16">
        <v>61740</v>
      </c>
      <c r="E53" t="s">
        <v>137</v>
      </c>
      <c r="F53" s="18">
        <v>45418</v>
      </c>
    </row>
    <row r="54" spans="2:6" x14ac:dyDescent="0.25">
      <c r="B54">
        <v>50</v>
      </c>
      <c r="C54" t="s">
        <v>138</v>
      </c>
      <c r="D54" s="16">
        <v>13230</v>
      </c>
      <c r="E54" t="s">
        <v>139</v>
      </c>
      <c r="F54" s="18">
        <v>45418</v>
      </c>
    </row>
    <row r="55" spans="2:6" x14ac:dyDescent="0.25">
      <c r="B55">
        <v>51</v>
      </c>
      <c r="C55" t="s">
        <v>109</v>
      </c>
      <c r="D55" s="16">
        <v>2500</v>
      </c>
      <c r="E55" t="s">
        <v>140</v>
      </c>
      <c r="F55" s="18">
        <v>45418</v>
      </c>
    </row>
    <row r="56" spans="2:6" x14ac:dyDescent="0.25">
      <c r="B56">
        <v>52</v>
      </c>
      <c r="C56" t="s">
        <v>141</v>
      </c>
      <c r="D56" s="16">
        <v>500</v>
      </c>
      <c r="E56" t="s">
        <v>159</v>
      </c>
      <c r="F56" s="18">
        <v>45418</v>
      </c>
    </row>
    <row r="57" spans="2:6" x14ac:dyDescent="0.25">
      <c r="B57">
        <v>53</v>
      </c>
      <c r="C57" t="s">
        <v>142</v>
      </c>
      <c r="D57" s="16">
        <v>9030</v>
      </c>
      <c r="E57" t="s">
        <v>143</v>
      </c>
      <c r="F57" s="18">
        <v>45420</v>
      </c>
    </row>
    <row r="58" spans="2:6" x14ac:dyDescent="0.25">
      <c r="B58">
        <v>54</v>
      </c>
      <c r="C58" t="s">
        <v>144</v>
      </c>
      <c r="D58" s="16">
        <v>316.39</v>
      </c>
      <c r="E58" t="s">
        <v>145</v>
      </c>
      <c r="F58" s="18">
        <v>45420</v>
      </c>
    </row>
    <row r="59" spans="2:6" x14ac:dyDescent="0.25">
      <c r="B59">
        <v>55</v>
      </c>
      <c r="C59" t="s">
        <v>146</v>
      </c>
      <c r="D59" s="16">
        <v>196</v>
      </c>
      <c r="E59" t="s">
        <v>147</v>
      </c>
      <c r="F59" s="18">
        <v>45420</v>
      </c>
    </row>
    <row r="60" spans="2:6" x14ac:dyDescent="0.25">
      <c r="B60">
        <v>56</v>
      </c>
      <c r="C60" t="s">
        <v>151</v>
      </c>
      <c r="D60" s="16">
        <v>23617.5</v>
      </c>
      <c r="E60" t="s">
        <v>152</v>
      </c>
      <c r="F60" s="18">
        <v>45423</v>
      </c>
    </row>
    <row r="61" spans="2:6" x14ac:dyDescent="0.25">
      <c r="B61">
        <v>57</v>
      </c>
      <c r="C61" t="s">
        <v>153</v>
      </c>
      <c r="D61" s="16">
        <v>729</v>
      </c>
      <c r="E61" t="s">
        <v>155</v>
      </c>
      <c r="F61" s="18">
        <v>45423</v>
      </c>
    </row>
    <row r="62" spans="2:6" x14ac:dyDescent="0.25">
      <c r="B62">
        <v>58</v>
      </c>
      <c r="C62" t="s">
        <v>154</v>
      </c>
      <c r="D62" s="16">
        <v>567</v>
      </c>
      <c r="E62" t="s">
        <v>156</v>
      </c>
      <c r="F62" s="18">
        <v>45423</v>
      </c>
    </row>
    <row r="63" spans="2:6" x14ac:dyDescent="0.25">
      <c r="B63">
        <v>59</v>
      </c>
      <c r="C63" t="s">
        <v>109</v>
      </c>
      <c r="D63" s="16">
        <v>2500</v>
      </c>
      <c r="E63" t="s">
        <v>140</v>
      </c>
      <c r="F63" s="18">
        <v>45423</v>
      </c>
    </row>
    <row r="64" spans="2:6" x14ac:dyDescent="0.25">
      <c r="B64">
        <v>60</v>
      </c>
      <c r="C64" t="s">
        <v>171</v>
      </c>
      <c r="D64" s="16">
        <v>3940</v>
      </c>
      <c r="E64" t="s">
        <v>172</v>
      </c>
      <c r="F64" s="18">
        <v>45428</v>
      </c>
    </row>
    <row r="65" spans="2:6" x14ac:dyDescent="0.25">
      <c r="B65">
        <v>61</v>
      </c>
      <c r="C65" t="s">
        <v>173</v>
      </c>
      <c r="D65" s="16">
        <v>5600</v>
      </c>
      <c r="E65" t="s">
        <v>147</v>
      </c>
      <c r="F65" s="18">
        <v>45435</v>
      </c>
    </row>
    <row r="66" spans="2:6" x14ac:dyDescent="0.25">
      <c r="B66">
        <v>62</v>
      </c>
      <c r="C66" t="s">
        <v>174</v>
      </c>
      <c r="D66" s="16">
        <v>328</v>
      </c>
      <c r="E66" t="s">
        <v>147</v>
      </c>
      <c r="F66" s="18">
        <v>45435</v>
      </c>
    </row>
    <row r="67" spans="2:6" x14ac:dyDescent="0.25">
      <c r="B67">
        <v>63</v>
      </c>
      <c r="C67" t="s">
        <v>175</v>
      </c>
      <c r="D67" s="16">
        <v>480</v>
      </c>
      <c r="E67" t="s">
        <v>147</v>
      </c>
      <c r="F67" s="18">
        <v>45435</v>
      </c>
    </row>
    <row r="68" spans="2:6" x14ac:dyDescent="0.25">
      <c r="B68">
        <v>64</v>
      </c>
      <c r="C68" t="s">
        <v>176</v>
      </c>
      <c r="D68" s="16">
        <v>225</v>
      </c>
      <c r="E68" t="s">
        <v>147</v>
      </c>
      <c r="F68" s="18">
        <v>45435</v>
      </c>
    </row>
    <row r="69" spans="2:6" x14ac:dyDescent="0.25">
      <c r="B69">
        <v>65</v>
      </c>
      <c r="C69" t="s">
        <v>177</v>
      </c>
      <c r="D69" s="16">
        <v>157</v>
      </c>
      <c r="E69" t="s">
        <v>147</v>
      </c>
      <c r="F69" s="18">
        <v>45435</v>
      </c>
    </row>
    <row r="70" spans="2:6" x14ac:dyDescent="0.25">
      <c r="B70">
        <v>66</v>
      </c>
      <c r="C70" t="s">
        <v>178</v>
      </c>
      <c r="D70" s="16"/>
      <c r="E70" t="s">
        <v>113</v>
      </c>
      <c r="F70" s="18"/>
    </row>
    <row r="71" spans="2:6" x14ac:dyDescent="0.25">
      <c r="B71">
        <v>67</v>
      </c>
      <c r="C71" t="s">
        <v>179</v>
      </c>
      <c r="D71" s="16">
        <v>892</v>
      </c>
      <c r="E71" t="s">
        <v>180</v>
      </c>
      <c r="F71" s="18">
        <v>45439</v>
      </c>
    </row>
    <row r="72" spans="2:6" x14ac:dyDescent="0.25">
      <c r="B72">
        <v>68</v>
      </c>
      <c r="C72" t="s">
        <v>179</v>
      </c>
      <c r="D72" s="16">
        <v>531</v>
      </c>
      <c r="E72" t="s">
        <v>180</v>
      </c>
      <c r="F72" s="18">
        <v>45438</v>
      </c>
    </row>
    <row r="73" spans="2:6" x14ac:dyDescent="0.25">
      <c r="B73">
        <v>69</v>
      </c>
      <c r="C73" t="s">
        <v>181</v>
      </c>
      <c r="D73" s="16">
        <v>43.8</v>
      </c>
      <c r="E73" t="s">
        <v>180</v>
      </c>
      <c r="F73" s="18">
        <v>45444</v>
      </c>
    </row>
    <row r="74" spans="2:6" x14ac:dyDescent="0.25">
      <c r="B74">
        <v>70</v>
      </c>
      <c r="C74" t="s">
        <v>182</v>
      </c>
      <c r="D74" s="16">
        <v>279</v>
      </c>
      <c r="E74" t="s">
        <v>180</v>
      </c>
      <c r="F74" s="18">
        <v>45444</v>
      </c>
    </row>
    <row r="75" spans="2:6" x14ac:dyDescent="0.25">
      <c r="B75">
        <v>71</v>
      </c>
      <c r="C75" t="s">
        <v>183</v>
      </c>
      <c r="D75" s="16">
        <v>266.52</v>
      </c>
      <c r="E75" t="s">
        <v>180</v>
      </c>
      <c r="F75" s="18">
        <v>45444</v>
      </c>
    </row>
    <row r="76" spans="2:6" x14ac:dyDescent="0.25">
      <c r="B76">
        <v>72</v>
      </c>
      <c r="C76" t="s">
        <v>184</v>
      </c>
      <c r="D76" s="16">
        <v>21.53</v>
      </c>
      <c r="E76" t="s">
        <v>180</v>
      </c>
      <c r="F76" s="18">
        <v>45444</v>
      </c>
    </row>
    <row r="77" spans="2:6" x14ac:dyDescent="0.25">
      <c r="B77">
        <v>73</v>
      </c>
      <c r="C77" t="s">
        <v>185</v>
      </c>
      <c r="D77" s="16">
        <v>20419</v>
      </c>
      <c r="E77" t="s">
        <v>180</v>
      </c>
      <c r="F77" s="18">
        <v>45445</v>
      </c>
    </row>
    <row r="78" spans="2:6" x14ac:dyDescent="0.25">
      <c r="B78">
        <v>74</v>
      </c>
      <c r="C78" t="s">
        <v>186</v>
      </c>
      <c r="D78" s="16">
        <v>259</v>
      </c>
      <c r="E78" t="s">
        <v>189</v>
      </c>
      <c r="F78" s="18">
        <v>45451</v>
      </c>
    </row>
    <row r="79" spans="2:6" x14ac:dyDescent="0.25">
      <c r="B79">
        <v>75</v>
      </c>
      <c r="C79" t="s">
        <v>187</v>
      </c>
      <c r="D79" s="16">
        <v>103</v>
      </c>
      <c r="E79" t="s">
        <v>190</v>
      </c>
      <c r="F79" s="18">
        <v>45451</v>
      </c>
    </row>
    <row r="80" spans="2:6" x14ac:dyDescent="0.25">
      <c r="B80">
        <v>76</v>
      </c>
      <c r="C80" t="s">
        <v>188</v>
      </c>
      <c r="D80" s="16">
        <v>132</v>
      </c>
      <c r="E80" t="s">
        <v>190</v>
      </c>
      <c r="F80" s="18">
        <v>45451</v>
      </c>
    </row>
    <row r="81" spans="2:6" x14ac:dyDescent="0.25">
      <c r="B81">
        <v>77</v>
      </c>
      <c r="C81" t="s">
        <v>191</v>
      </c>
      <c r="D81" s="16">
        <v>2363</v>
      </c>
      <c r="E81" t="s">
        <v>192</v>
      </c>
      <c r="F81" s="18">
        <v>45452</v>
      </c>
    </row>
    <row r="82" spans="2:6" x14ac:dyDescent="0.25">
      <c r="B82">
        <v>78</v>
      </c>
      <c r="C82" t="s">
        <v>193</v>
      </c>
      <c r="D82" s="16">
        <v>61.66</v>
      </c>
      <c r="E82" t="s">
        <v>194</v>
      </c>
      <c r="F82" s="18">
        <v>45459</v>
      </c>
    </row>
    <row r="83" spans="2:6" x14ac:dyDescent="0.25">
      <c r="B83">
        <v>79</v>
      </c>
      <c r="C83" t="s">
        <v>195</v>
      </c>
      <c r="D83" s="16">
        <v>48.35</v>
      </c>
      <c r="E83" t="s">
        <v>194</v>
      </c>
      <c r="F83" s="18">
        <v>45459</v>
      </c>
    </row>
    <row r="84" spans="2:6" x14ac:dyDescent="0.25">
      <c r="B84">
        <v>80</v>
      </c>
      <c r="C84" t="s">
        <v>196</v>
      </c>
      <c r="D84" s="16">
        <v>279.57</v>
      </c>
      <c r="E84" t="s">
        <v>197</v>
      </c>
      <c r="F84" s="18">
        <v>45459</v>
      </c>
    </row>
    <row r="85" spans="2:6" x14ac:dyDescent="0.25">
      <c r="B85">
        <v>81</v>
      </c>
      <c r="C85" t="s">
        <v>198</v>
      </c>
      <c r="D85" s="16">
        <v>54.66</v>
      </c>
      <c r="E85" t="s">
        <v>194</v>
      </c>
      <c r="F85" s="18">
        <v>45459</v>
      </c>
    </row>
    <row r="86" spans="2:6" x14ac:dyDescent="0.25">
      <c r="B86">
        <v>82</v>
      </c>
      <c r="C86" t="s">
        <v>199</v>
      </c>
      <c r="D86" s="16">
        <v>144.34</v>
      </c>
      <c r="E86" t="s">
        <v>201</v>
      </c>
      <c r="F86" s="18">
        <v>45459</v>
      </c>
    </row>
    <row r="87" spans="2:6" x14ac:dyDescent="0.25">
      <c r="B87">
        <v>83</v>
      </c>
      <c r="C87" t="s">
        <v>200</v>
      </c>
      <c r="D87" s="16">
        <v>332.12</v>
      </c>
      <c r="E87" t="s">
        <v>202</v>
      </c>
      <c r="F87" s="18">
        <v>45459</v>
      </c>
    </row>
    <row r="88" spans="2:6" x14ac:dyDescent="0.25">
      <c r="B88">
        <v>84</v>
      </c>
      <c r="C88" t="s">
        <v>203</v>
      </c>
      <c r="D88" s="16">
        <v>3977</v>
      </c>
      <c r="E88" t="s">
        <v>194</v>
      </c>
      <c r="F88" s="18">
        <v>45464</v>
      </c>
    </row>
    <row r="89" spans="2:6" x14ac:dyDescent="0.25">
      <c r="B89">
        <v>85</v>
      </c>
      <c r="C89" t="s">
        <v>204</v>
      </c>
      <c r="D89" s="16">
        <v>800</v>
      </c>
      <c r="E89" t="s">
        <v>194</v>
      </c>
      <c r="F89" s="18">
        <v>45464</v>
      </c>
    </row>
    <row r="90" spans="2:6" x14ac:dyDescent="0.25">
      <c r="B90">
        <v>86</v>
      </c>
      <c r="C90" t="s">
        <v>205</v>
      </c>
      <c r="D90" s="16">
        <v>165.9</v>
      </c>
      <c r="E90" t="s">
        <v>194</v>
      </c>
      <c r="F90" s="18">
        <v>45462</v>
      </c>
    </row>
    <row r="91" spans="2:6" x14ac:dyDescent="0.25">
      <c r="B91">
        <v>87</v>
      </c>
      <c r="C91" t="s">
        <v>206</v>
      </c>
      <c r="D91" s="16">
        <v>139.35</v>
      </c>
      <c r="E91" t="s">
        <v>194</v>
      </c>
      <c r="F91" s="18">
        <v>45462</v>
      </c>
    </row>
    <row r="92" spans="2:6" x14ac:dyDescent="0.25">
      <c r="B92">
        <v>88</v>
      </c>
      <c r="C92" t="s">
        <v>207</v>
      </c>
      <c r="D92" s="16">
        <v>251.38</v>
      </c>
      <c r="E92" t="s">
        <v>194</v>
      </c>
      <c r="F92" s="18">
        <v>45462</v>
      </c>
    </row>
    <row r="93" spans="2:6" x14ac:dyDescent="0.25">
      <c r="B93">
        <v>89</v>
      </c>
      <c r="C93" t="s">
        <v>208</v>
      </c>
      <c r="D93" s="16">
        <v>55.32</v>
      </c>
      <c r="E93" t="s">
        <v>194</v>
      </c>
      <c r="F93" s="18">
        <v>45462</v>
      </c>
    </row>
    <row r="94" spans="2:6" x14ac:dyDescent="0.25">
      <c r="B94">
        <v>90</v>
      </c>
      <c r="C94" t="s">
        <v>209</v>
      </c>
      <c r="D94" s="16">
        <v>24000</v>
      </c>
      <c r="E94" t="s">
        <v>210</v>
      </c>
      <c r="F94" s="18">
        <v>45462</v>
      </c>
    </row>
    <row r="95" spans="2:6" x14ac:dyDescent="0.25">
      <c r="B95">
        <v>91</v>
      </c>
      <c r="C95" t="s">
        <v>211</v>
      </c>
      <c r="D95" s="16">
        <v>22.45</v>
      </c>
      <c r="E95" t="s">
        <v>194</v>
      </c>
      <c r="F95" s="18">
        <v>45467</v>
      </c>
    </row>
    <row r="96" spans="2:6" x14ac:dyDescent="0.25">
      <c r="B96">
        <v>92</v>
      </c>
      <c r="C96" t="s">
        <v>212</v>
      </c>
      <c r="D96" s="16">
        <v>34.369999999999997</v>
      </c>
      <c r="E96" t="s">
        <v>194</v>
      </c>
      <c r="F96" s="18">
        <v>45467</v>
      </c>
    </row>
    <row r="97" spans="2:6" x14ac:dyDescent="0.25">
      <c r="B97">
        <v>93</v>
      </c>
      <c r="C97" t="s">
        <v>213</v>
      </c>
      <c r="D97" s="16">
        <v>55.41</v>
      </c>
      <c r="E97" t="s">
        <v>194</v>
      </c>
      <c r="F97" s="18">
        <v>45467</v>
      </c>
    </row>
    <row r="98" spans="2:6" x14ac:dyDescent="0.25">
      <c r="B98">
        <v>94</v>
      </c>
      <c r="C98" t="s">
        <v>204</v>
      </c>
      <c r="D98" s="16">
        <v>1000</v>
      </c>
      <c r="E98" t="s">
        <v>214</v>
      </c>
      <c r="F98" s="18">
        <v>45469</v>
      </c>
    </row>
    <row r="99" spans="2:6" x14ac:dyDescent="0.25">
      <c r="B99">
        <v>95</v>
      </c>
      <c r="C99" t="s">
        <v>215</v>
      </c>
      <c r="D99" s="16">
        <v>3977</v>
      </c>
      <c r="E99" t="s">
        <v>194</v>
      </c>
      <c r="F99" s="18">
        <v>45464</v>
      </c>
    </row>
    <row r="100" spans="2:6" x14ac:dyDescent="0.25">
      <c r="B100">
        <v>96</v>
      </c>
      <c r="C100" t="s">
        <v>216</v>
      </c>
      <c r="D100" s="16">
        <v>252000</v>
      </c>
      <c r="E100" t="s">
        <v>217</v>
      </c>
      <c r="F100" s="18">
        <v>45469</v>
      </c>
    </row>
    <row r="101" spans="2:6" x14ac:dyDescent="0.25">
      <c r="B101">
        <v>97</v>
      </c>
      <c r="C101" t="s">
        <v>218</v>
      </c>
      <c r="D101" s="16">
        <v>5000</v>
      </c>
      <c r="E101" t="s">
        <v>219</v>
      </c>
      <c r="F101" s="18">
        <v>45469</v>
      </c>
    </row>
    <row r="102" spans="2:6" x14ac:dyDescent="0.25">
      <c r="B102">
        <v>98</v>
      </c>
      <c r="C102" s="24" t="s">
        <v>220</v>
      </c>
      <c r="D102" s="16">
        <v>10178</v>
      </c>
      <c r="E102" s="22" t="s">
        <v>147</v>
      </c>
      <c r="F102" s="18">
        <v>45476</v>
      </c>
    </row>
    <row r="103" spans="2:6" x14ac:dyDescent="0.25">
      <c r="B103">
        <v>99</v>
      </c>
      <c r="C103" s="24" t="s">
        <v>221</v>
      </c>
      <c r="D103" s="16">
        <v>2844</v>
      </c>
      <c r="E103" s="22" t="s">
        <v>147</v>
      </c>
      <c r="F103" s="18">
        <v>45476</v>
      </c>
    </row>
    <row r="104" spans="2:6" x14ac:dyDescent="0.25">
      <c r="B104">
        <v>100</v>
      </c>
      <c r="C104" s="25" t="s">
        <v>222</v>
      </c>
      <c r="D104" s="16">
        <v>2413</v>
      </c>
      <c r="E104" s="22" t="s">
        <v>147</v>
      </c>
      <c r="F104" s="18">
        <v>45476</v>
      </c>
    </row>
    <row r="105" spans="2:6" x14ac:dyDescent="0.25">
      <c r="B105">
        <v>101</v>
      </c>
      <c r="C105" s="25" t="s">
        <v>223</v>
      </c>
      <c r="D105" s="16">
        <v>1252</v>
      </c>
      <c r="E105" s="22" t="s">
        <v>147</v>
      </c>
      <c r="F105" s="18">
        <v>45476</v>
      </c>
    </row>
    <row r="106" spans="2:6" x14ac:dyDescent="0.25">
      <c r="B106">
        <v>102</v>
      </c>
      <c r="C106" s="24" t="s">
        <v>224</v>
      </c>
      <c r="D106" s="16">
        <v>1104</v>
      </c>
      <c r="E106" s="22" t="s">
        <v>147</v>
      </c>
      <c r="F106" s="18">
        <v>45476</v>
      </c>
    </row>
    <row r="107" spans="2:6" x14ac:dyDescent="0.25">
      <c r="B107">
        <v>103</v>
      </c>
      <c r="C107" s="24" t="s">
        <v>225</v>
      </c>
      <c r="D107" s="16">
        <v>504</v>
      </c>
      <c r="E107" s="22" t="s">
        <v>147</v>
      </c>
      <c r="F107" s="18">
        <v>45476</v>
      </c>
    </row>
    <row r="108" spans="2:6" x14ac:dyDescent="0.25">
      <c r="B108">
        <v>104</v>
      </c>
      <c r="C108" s="24" t="s">
        <v>226</v>
      </c>
      <c r="D108" s="16">
        <v>308</v>
      </c>
      <c r="E108" s="22" t="s">
        <v>147</v>
      </c>
      <c r="F108" s="18">
        <v>45476</v>
      </c>
    </row>
    <row r="109" spans="2:6" x14ac:dyDescent="0.25">
      <c r="B109">
        <v>105</v>
      </c>
      <c r="C109" s="24" t="s">
        <v>227</v>
      </c>
      <c r="D109" s="16">
        <v>308</v>
      </c>
      <c r="E109" t="s">
        <v>231</v>
      </c>
      <c r="F109" s="18">
        <v>45476</v>
      </c>
    </row>
    <row r="110" spans="2:6" x14ac:dyDescent="0.25">
      <c r="B110">
        <v>106</v>
      </c>
      <c r="C110" s="24" t="s">
        <v>228</v>
      </c>
      <c r="D110" s="16">
        <v>210</v>
      </c>
      <c r="E110" s="22" t="s">
        <v>147</v>
      </c>
      <c r="F110" s="18">
        <v>45476</v>
      </c>
    </row>
    <row r="111" spans="2:6" x14ac:dyDescent="0.25">
      <c r="B111">
        <v>107</v>
      </c>
      <c r="C111" s="24" t="s">
        <v>229</v>
      </c>
      <c r="D111" s="16">
        <v>170</v>
      </c>
      <c r="E111" s="22" t="s">
        <v>147</v>
      </c>
      <c r="F111" s="18">
        <v>45476</v>
      </c>
    </row>
    <row r="112" spans="2:6" x14ac:dyDescent="0.25">
      <c r="B112">
        <v>108</v>
      </c>
      <c r="C112" s="25" t="s">
        <v>230</v>
      </c>
      <c r="D112" s="16">
        <v>455</v>
      </c>
      <c r="E112" s="22" t="s">
        <v>147</v>
      </c>
      <c r="F112" s="18">
        <v>45476</v>
      </c>
    </row>
    <row r="113" spans="2:6" x14ac:dyDescent="0.25">
      <c r="B113">
        <v>109</v>
      </c>
      <c r="C113" s="23" t="s">
        <v>233</v>
      </c>
      <c r="D113" s="16">
        <v>3875</v>
      </c>
      <c r="E113" t="s">
        <v>232</v>
      </c>
      <c r="F113" s="18">
        <v>45477</v>
      </c>
    </row>
    <row r="114" spans="2:6" x14ac:dyDescent="0.25">
      <c r="B114">
        <v>110</v>
      </c>
      <c r="C114" t="s">
        <v>234</v>
      </c>
      <c r="D114" s="16">
        <v>800</v>
      </c>
      <c r="E114" t="s">
        <v>232</v>
      </c>
      <c r="F114" s="18">
        <v>45477</v>
      </c>
    </row>
    <row r="115" spans="2:6" x14ac:dyDescent="0.25">
      <c r="B115">
        <v>111</v>
      </c>
      <c r="C115" s="24" t="s">
        <v>235</v>
      </c>
      <c r="D115" s="16">
        <v>2181</v>
      </c>
      <c r="E115" s="22" t="s">
        <v>147</v>
      </c>
      <c r="F115" s="18">
        <v>45480</v>
      </c>
    </row>
    <row r="116" spans="2:6" x14ac:dyDescent="0.25">
      <c r="B116">
        <v>112</v>
      </c>
      <c r="C116" s="24" t="s">
        <v>227</v>
      </c>
      <c r="D116" s="16">
        <v>308</v>
      </c>
      <c r="E116" t="s">
        <v>231</v>
      </c>
      <c r="F116" s="18">
        <v>45480</v>
      </c>
    </row>
    <row r="117" spans="2:6" x14ac:dyDescent="0.25">
      <c r="B117">
        <v>113</v>
      </c>
      <c r="C117" t="s">
        <v>236</v>
      </c>
      <c r="D117" s="16">
        <v>135</v>
      </c>
      <c r="E117" s="22" t="s">
        <v>147</v>
      </c>
      <c r="F117" s="18">
        <v>45480</v>
      </c>
    </row>
    <row r="118" spans="2:6" x14ac:dyDescent="0.25">
      <c r="B118">
        <v>114</v>
      </c>
      <c r="C118" t="s">
        <v>237</v>
      </c>
      <c r="D118" s="16">
        <v>55</v>
      </c>
      <c r="E118" s="22" t="s">
        <v>147</v>
      </c>
      <c r="F118" s="18">
        <v>45480</v>
      </c>
    </row>
    <row r="119" spans="2:6" x14ac:dyDescent="0.25">
      <c r="B119">
        <v>115</v>
      </c>
      <c r="C119" t="s">
        <v>238</v>
      </c>
      <c r="D119" s="16">
        <v>50</v>
      </c>
      <c r="E119" s="22" t="s">
        <v>147</v>
      </c>
      <c r="F119" s="18">
        <v>45480</v>
      </c>
    </row>
    <row r="120" spans="2:6" x14ac:dyDescent="0.25">
      <c r="B120">
        <v>116</v>
      </c>
      <c r="C120" t="s">
        <v>239</v>
      </c>
      <c r="D120" s="16">
        <v>92000</v>
      </c>
      <c r="E120" t="s">
        <v>240</v>
      </c>
      <c r="F120" s="18">
        <v>45499</v>
      </c>
    </row>
    <row r="121" spans="2:6" x14ac:dyDescent="0.25">
      <c r="B121">
        <v>117</v>
      </c>
      <c r="C121" s="1" t="s">
        <v>244</v>
      </c>
      <c r="D121" s="16">
        <v>12211</v>
      </c>
      <c r="E121" s="22" t="s">
        <v>147</v>
      </c>
      <c r="F121" s="18">
        <v>45496</v>
      </c>
    </row>
    <row r="122" spans="2:6" x14ac:dyDescent="0.25">
      <c r="B122">
        <v>118</v>
      </c>
      <c r="C122" t="s">
        <v>241</v>
      </c>
      <c r="D122" s="16">
        <v>4042</v>
      </c>
      <c r="E122" s="22" t="s">
        <v>147</v>
      </c>
      <c r="F122" s="18">
        <v>45496</v>
      </c>
    </row>
    <row r="123" spans="2:6" x14ac:dyDescent="0.25">
      <c r="B123">
        <v>119</v>
      </c>
      <c r="C123" t="s">
        <v>243</v>
      </c>
      <c r="D123" s="16">
        <v>8400</v>
      </c>
      <c r="E123" s="22" t="s">
        <v>147</v>
      </c>
      <c r="F123" s="18">
        <v>45496</v>
      </c>
    </row>
    <row r="124" spans="2:6" x14ac:dyDescent="0.25">
      <c r="B124">
        <v>120</v>
      </c>
      <c r="C124" s="1" t="s">
        <v>242</v>
      </c>
      <c r="D124" s="16">
        <v>1090</v>
      </c>
      <c r="E124" s="22" t="s">
        <v>147</v>
      </c>
      <c r="F124" s="18">
        <v>45496</v>
      </c>
    </row>
    <row r="125" spans="2:6" x14ac:dyDescent="0.25">
      <c r="B125">
        <v>121</v>
      </c>
      <c r="C125" s="1" t="s">
        <v>245</v>
      </c>
      <c r="D125" s="16">
        <v>8388</v>
      </c>
      <c r="E125" s="22" t="s">
        <v>147</v>
      </c>
      <c r="F125" s="18">
        <v>45496</v>
      </c>
    </row>
    <row r="126" spans="2:6" x14ac:dyDescent="0.25">
      <c r="B126">
        <v>122</v>
      </c>
      <c r="C126" t="s">
        <v>246</v>
      </c>
      <c r="D126" s="16">
        <v>288</v>
      </c>
      <c r="E126" s="22" t="s">
        <v>147</v>
      </c>
      <c r="F126" s="18">
        <v>45506</v>
      </c>
    </row>
    <row r="127" spans="2:6" x14ac:dyDescent="0.25">
      <c r="B127">
        <v>123</v>
      </c>
      <c r="C127" t="s">
        <v>247</v>
      </c>
      <c r="D127" s="16">
        <v>352</v>
      </c>
      <c r="E127" s="22" t="s">
        <v>147</v>
      </c>
      <c r="F127" s="18">
        <v>45506</v>
      </c>
    </row>
    <row r="128" spans="2:6" x14ac:dyDescent="0.25">
      <c r="B128">
        <v>124</v>
      </c>
      <c r="C128" t="s">
        <v>248</v>
      </c>
      <c r="D128" s="16">
        <v>1541</v>
      </c>
      <c r="E128" s="22" t="s">
        <v>147</v>
      </c>
      <c r="F128" s="18">
        <v>45506</v>
      </c>
    </row>
    <row r="129" spans="2:6" x14ac:dyDescent="0.25">
      <c r="B129">
        <v>125</v>
      </c>
      <c r="C129" t="s">
        <v>249</v>
      </c>
      <c r="D129" s="16">
        <v>318</v>
      </c>
      <c r="E129" s="22" t="s">
        <v>147</v>
      </c>
      <c r="F129" s="18">
        <v>45506</v>
      </c>
    </row>
    <row r="130" spans="2:6" x14ac:dyDescent="0.25">
      <c r="B130">
        <v>126</v>
      </c>
      <c r="C130" t="s">
        <v>250</v>
      </c>
      <c r="D130" s="16">
        <v>15000</v>
      </c>
      <c r="E130" t="s">
        <v>251</v>
      </c>
      <c r="F130" s="18">
        <v>45509</v>
      </c>
    </row>
    <row r="131" spans="2:6" x14ac:dyDescent="0.25">
      <c r="B131">
        <v>127</v>
      </c>
      <c r="C131" t="s">
        <v>252</v>
      </c>
      <c r="D131" s="16">
        <v>2300</v>
      </c>
      <c r="E131" t="s">
        <v>253</v>
      </c>
      <c r="F131" s="18">
        <v>45518</v>
      </c>
    </row>
    <row r="132" spans="2:6" x14ac:dyDescent="0.25">
      <c r="B132">
        <v>128</v>
      </c>
      <c r="C132" s="1" t="s">
        <v>254</v>
      </c>
      <c r="D132" s="26">
        <v>5256.2</v>
      </c>
      <c r="E132" t="s">
        <v>255</v>
      </c>
      <c r="F132" s="18">
        <v>45524</v>
      </c>
    </row>
    <row r="133" spans="2:6" x14ac:dyDescent="0.25">
      <c r="B133">
        <v>129</v>
      </c>
      <c r="C133" s="1" t="s">
        <v>256</v>
      </c>
      <c r="D133" s="16">
        <v>5957.68</v>
      </c>
      <c r="E133" t="s">
        <v>257</v>
      </c>
      <c r="F133" s="18">
        <v>45524</v>
      </c>
    </row>
    <row r="134" spans="2:6" x14ac:dyDescent="0.25">
      <c r="B134">
        <v>130</v>
      </c>
      <c r="C134" s="1" t="s">
        <v>258</v>
      </c>
      <c r="D134" s="16">
        <v>1778.56</v>
      </c>
      <c r="E134" t="s">
        <v>259</v>
      </c>
      <c r="F134" s="18">
        <v>45524</v>
      </c>
    </row>
    <row r="135" spans="2:6" x14ac:dyDescent="0.25">
      <c r="B135">
        <v>131</v>
      </c>
      <c r="C135" s="1" t="s">
        <v>260</v>
      </c>
      <c r="D135" s="16">
        <v>68.56</v>
      </c>
      <c r="E135" t="s">
        <v>180</v>
      </c>
      <c r="F135" s="18">
        <v>45524</v>
      </c>
    </row>
    <row r="136" spans="2:6" x14ac:dyDescent="0.25">
      <c r="B136">
        <v>132</v>
      </c>
      <c r="C136" t="s">
        <v>261</v>
      </c>
      <c r="D136" s="16">
        <v>590</v>
      </c>
      <c r="E136" t="s">
        <v>180</v>
      </c>
      <c r="F136" s="18">
        <v>45524</v>
      </c>
    </row>
    <row r="137" spans="2:6" x14ac:dyDescent="0.25">
      <c r="B137">
        <v>133</v>
      </c>
      <c r="C137" t="s">
        <v>262</v>
      </c>
      <c r="D137" s="16">
        <v>445</v>
      </c>
      <c r="E137" t="s">
        <v>180</v>
      </c>
      <c r="F137" s="18">
        <v>45529</v>
      </c>
    </row>
    <row r="138" spans="2:6" x14ac:dyDescent="0.25">
      <c r="B138">
        <v>134</v>
      </c>
      <c r="C138" t="s">
        <v>263</v>
      </c>
      <c r="D138" s="16">
        <v>259</v>
      </c>
      <c r="E138" t="s">
        <v>180</v>
      </c>
      <c r="F138" s="18">
        <v>45529</v>
      </c>
    </row>
    <row r="139" spans="2:6" x14ac:dyDescent="0.25">
      <c r="B139">
        <v>135</v>
      </c>
      <c r="C139" t="s">
        <v>264</v>
      </c>
      <c r="D139" s="16">
        <v>159</v>
      </c>
      <c r="E139" t="s">
        <v>180</v>
      </c>
      <c r="F139" s="18">
        <v>45529</v>
      </c>
    </row>
    <row r="140" spans="2:6" x14ac:dyDescent="0.25">
      <c r="B140">
        <v>136</v>
      </c>
      <c r="C140" t="s">
        <v>265</v>
      </c>
      <c r="D140" s="16">
        <v>100</v>
      </c>
      <c r="E140" t="s">
        <v>180</v>
      </c>
      <c r="F140" s="18">
        <v>45529</v>
      </c>
    </row>
    <row r="141" spans="2:6" x14ac:dyDescent="0.25">
      <c r="B141">
        <v>137</v>
      </c>
      <c r="C141" t="s">
        <v>266</v>
      </c>
      <c r="D141" s="16">
        <v>5580</v>
      </c>
      <c r="E141" t="s">
        <v>180</v>
      </c>
      <c r="F141" s="18">
        <v>45546</v>
      </c>
    </row>
    <row r="142" spans="2:6" x14ac:dyDescent="0.25">
      <c r="B142">
        <v>138</v>
      </c>
      <c r="C142" t="s">
        <v>267</v>
      </c>
      <c r="D142" s="16">
        <v>2110</v>
      </c>
      <c r="E142" t="s">
        <v>180</v>
      </c>
      <c r="F142" s="18">
        <v>45556</v>
      </c>
    </row>
    <row r="143" spans="2:6" x14ac:dyDescent="0.25">
      <c r="B143">
        <v>139</v>
      </c>
      <c r="C143" t="s">
        <v>268</v>
      </c>
      <c r="D143" s="16">
        <v>54000</v>
      </c>
      <c r="E143" t="s">
        <v>269</v>
      </c>
      <c r="F143" s="18">
        <v>45556</v>
      </c>
    </row>
    <row r="144" spans="2:6" x14ac:dyDescent="0.25">
      <c r="B144">
        <v>140</v>
      </c>
      <c r="C144" t="s">
        <v>270</v>
      </c>
      <c r="D144" s="16">
        <v>15000</v>
      </c>
      <c r="E144" t="s">
        <v>272</v>
      </c>
      <c r="F144" s="18">
        <v>45563</v>
      </c>
    </row>
    <row r="145" spans="2:9" x14ac:dyDescent="0.25">
      <c r="B145">
        <v>141</v>
      </c>
      <c r="C145" t="s">
        <v>273</v>
      </c>
      <c r="D145" s="16">
        <v>1900</v>
      </c>
      <c r="E145" t="s">
        <v>271</v>
      </c>
      <c r="F145" s="18">
        <v>45563</v>
      </c>
    </row>
    <row r="146" spans="2:9" x14ac:dyDescent="0.25">
      <c r="B146">
        <v>142</v>
      </c>
      <c r="C146" t="s">
        <v>268</v>
      </c>
      <c r="D146" s="16">
        <v>54000</v>
      </c>
      <c r="E146" t="s">
        <v>269</v>
      </c>
      <c r="F146" s="18">
        <v>45566</v>
      </c>
    </row>
    <row r="147" spans="2:9" x14ac:dyDescent="0.25">
      <c r="B147">
        <v>143</v>
      </c>
      <c r="C147" t="s">
        <v>270</v>
      </c>
      <c r="D147" s="16">
        <v>10000</v>
      </c>
      <c r="E147" t="s">
        <v>272</v>
      </c>
      <c r="F147" s="18">
        <v>45570</v>
      </c>
    </row>
    <row r="148" spans="2:9" x14ac:dyDescent="0.25">
      <c r="B148">
        <v>144</v>
      </c>
      <c r="C148" t="s">
        <v>273</v>
      </c>
      <c r="D148" s="16">
        <v>1900</v>
      </c>
      <c r="E148" t="s">
        <v>271</v>
      </c>
      <c r="F148" s="18">
        <v>45571</v>
      </c>
    </row>
    <row r="149" spans="2:9" x14ac:dyDescent="0.25">
      <c r="B149">
        <v>145</v>
      </c>
      <c r="C149" t="s">
        <v>274</v>
      </c>
      <c r="D149" s="16">
        <v>3900</v>
      </c>
      <c r="E149" t="s">
        <v>194</v>
      </c>
      <c r="F149" s="18">
        <v>45573</v>
      </c>
      <c r="I149">
        <f>1300000/7</f>
        <v>185714.28571428571</v>
      </c>
    </row>
    <row r="150" spans="2:9" x14ac:dyDescent="0.25">
      <c r="B150">
        <v>146</v>
      </c>
      <c r="C150" t="s">
        <v>275</v>
      </c>
      <c r="D150" s="16">
        <v>106400</v>
      </c>
      <c r="F150" s="18">
        <v>45573</v>
      </c>
    </row>
    <row r="151" spans="2:9" x14ac:dyDescent="0.25">
      <c r="B151">
        <v>147</v>
      </c>
      <c r="C151" t="s">
        <v>276</v>
      </c>
      <c r="D151" s="16">
        <v>13000</v>
      </c>
      <c r="F151" s="18">
        <v>45573</v>
      </c>
    </row>
    <row r="152" spans="2:9" x14ac:dyDescent="0.25">
      <c r="B152">
        <v>148</v>
      </c>
      <c r="C152" t="s">
        <v>277</v>
      </c>
      <c r="D152" s="16">
        <v>1723.22</v>
      </c>
      <c r="E152" t="s">
        <v>194</v>
      </c>
      <c r="F152" s="18">
        <v>45582</v>
      </c>
    </row>
    <row r="153" spans="2:9" x14ac:dyDescent="0.25">
      <c r="B153">
        <v>149</v>
      </c>
      <c r="C153" t="s">
        <v>278</v>
      </c>
      <c r="D153" s="16">
        <v>267.39</v>
      </c>
      <c r="E153" t="s">
        <v>279</v>
      </c>
      <c r="F153" s="18">
        <v>45582</v>
      </c>
    </row>
    <row r="154" spans="2:9" x14ac:dyDescent="0.25">
      <c r="B154">
        <v>150</v>
      </c>
      <c r="C154" t="s">
        <v>264</v>
      </c>
      <c r="D154" s="16">
        <v>152</v>
      </c>
      <c r="E154" t="s">
        <v>280</v>
      </c>
      <c r="F154" s="18">
        <v>45582</v>
      </c>
    </row>
    <row r="155" spans="2:9" x14ac:dyDescent="0.25">
      <c r="B155">
        <v>151</v>
      </c>
      <c r="C155" t="s">
        <v>282</v>
      </c>
      <c r="D155" s="16">
        <v>254000</v>
      </c>
      <c r="E155" t="s">
        <v>281</v>
      </c>
      <c r="F155" s="18">
        <v>45584</v>
      </c>
    </row>
    <row r="156" spans="2:9" x14ac:dyDescent="0.25">
      <c r="B156">
        <v>152</v>
      </c>
      <c r="C156" t="s">
        <v>283</v>
      </c>
      <c r="D156" s="16">
        <v>2900</v>
      </c>
      <c r="E156" t="s">
        <v>284</v>
      </c>
      <c r="F156" s="18">
        <v>45584</v>
      </c>
    </row>
    <row r="157" spans="2:9" x14ac:dyDescent="0.25">
      <c r="B157">
        <v>153</v>
      </c>
      <c r="C157" t="s">
        <v>285</v>
      </c>
      <c r="D157" s="16">
        <v>2396</v>
      </c>
      <c r="E157" t="s">
        <v>286</v>
      </c>
      <c r="F157" s="18">
        <v>45599</v>
      </c>
    </row>
    <row r="158" spans="2:9" x14ac:dyDescent="0.25">
      <c r="B158">
        <v>154</v>
      </c>
      <c r="C158" t="s">
        <v>301</v>
      </c>
      <c r="D158" s="16">
        <v>482016</v>
      </c>
      <c r="E158" t="s">
        <v>302</v>
      </c>
      <c r="F158" s="18">
        <v>45652</v>
      </c>
    </row>
    <row r="159" spans="2:9" x14ac:dyDescent="0.25">
      <c r="B159">
        <v>155</v>
      </c>
      <c r="C159" s="27" t="s">
        <v>304</v>
      </c>
      <c r="D159" s="16">
        <v>564.75</v>
      </c>
      <c r="E159" t="s">
        <v>194</v>
      </c>
      <c r="F159" s="29">
        <v>45675</v>
      </c>
    </row>
    <row r="160" spans="2:9" x14ac:dyDescent="0.25">
      <c r="B160">
        <v>156</v>
      </c>
      <c r="C160" s="27" t="s">
        <v>305</v>
      </c>
      <c r="D160" s="16">
        <v>1216.25</v>
      </c>
      <c r="E160" t="s">
        <v>194</v>
      </c>
      <c r="F160" s="29">
        <v>45675</v>
      </c>
    </row>
    <row r="161" spans="2:6" x14ac:dyDescent="0.25">
      <c r="B161">
        <v>157</v>
      </c>
      <c r="C161" s="27" t="s">
        <v>303</v>
      </c>
      <c r="D161" s="28">
        <v>1890</v>
      </c>
      <c r="E161" t="s">
        <v>194</v>
      </c>
      <c r="F161" s="29">
        <v>45662</v>
      </c>
    </row>
    <row r="162" spans="2:6" x14ac:dyDescent="0.25">
      <c r="B162">
        <v>158</v>
      </c>
      <c r="C162" t="s">
        <v>306</v>
      </c>
      <c r="D162" s="16">
        <v>1098</v>
      </c>
      <c r="F162" s="18">
        <v>45667</v>
      </c>
    </row>
    <row r="163" spans="2:6" x14ac:dyDescent="0.25">
      <c r="B163">
        <v>159</v>
      </c>
      <c r="C163" t="s">
        <v>307</v>
      </c>
      <c r="D163" s="16">
        <v>1075</v>
      </c>
      <c r="F163" s="18">
        <v>45667</v>
      </c>
    </row>
    <row r="164" spans="2:6" x14ac:dyDescent="0.25">
      <c r="B164">
        <v>160</v>
      </c>
      <c r="C164" t="s">
        <v>317</v>
      </c>
      <c r="D164" s="16">
        <v>146000</v>
      </c>
      <c r="E164" t="s">
        <v>318</v>
      </c>
      <c r="F164" s="18">
        <v>45696</v>
      </c>
    </row>
    <row r="165" spans="2:6" x14ac:dyDescent="0.25">
      <c r="D165" s="16"/>
      <c r="F165" s="18"/>
    </row>
    <row r="166" spans="2:6" x14ac:dyDescent="0.25">
      <c r="D166" s="16"/>
      <c r="F166" s="18"/>
    </row>
    <row r="167" spans="2:6" x14ac:dyDescent="0.25">
      <c r="D167" s="16">
        <f>SUBTOTAL(109,Таблица4[Цена (руб)])</f>
        <v>3261490.43</v>
      </c>
      <c r="F167" s="18"/>
    </row>
  </sheetData>
  <hyperlinks>
    <hyperlink ref="C124" r:id="rId1" display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/>
    <hyperlink ref="C121" r:id="rId2" display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/>
    <hyperlink ref="C125" r:id="rId3" display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/>
    <hyperlink ref="C132" r:id="rId4" display="http://baucenter.ru/product/tsement-i-42-5-h-m500-d0-25-kg-ctg-29116-29171-29172-511001507/"/>
    <hyperlink ref="C133" r:id="rId5" display="http://baucenter.ru/product/otsechnaya-gidroizolyatsiya-0-4kh20-m-ctg-29116-30768-30780-528000348/"/>
    <hyperlink ref="C134" r:id="rId6" display="http://baucenter.ru/product/truba-vest-plast-pnd-d32kh2-mm-25-m-ctg-29189-30544-30556-440000544/"/>
    <hyperlink ref="C135" r:id="rId7" display="http://baucenter.ru/product/maklovitsa-korvus-150kh70-mm-ctg-29290-30646-30652-700000213/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B34" sqref="B34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10" t="s">
        <v>39</v>
      </c>
    </row>
    <row r="4" spans="1:6" x14ac:dyDescent="0.25">
      <c r="A4" t="s">
        <v>0</v>
      </c>
      <c r="B4" t="s">
        <v>20</v>
      </c>
      <c r="C4" t="s">
        <v>21</v>
      </c>
      <c r="D4" t="s">
        <v>24</v>
      </c>
      <c r="E4" t="s">
        <v>23</v>
      </c>
      <c r="F4" t="s">
        <v>22</v>
      </c>
    </row>
    <row r="5" spans="1:6" x14ac:dyDescent="0.25">
      <c r="A5">
        <v>1</v>
      </c>
      <c r="B5" t="s">
        <v>19</v>
      </c>
      <c r="C5">
        <v>45</v>
      </c>
      <c r="D5" s="11">
        <v>7000</v>
      </c>
      <c r="E5" s="11">
        <f>Таблица2[[#This Row],[Цена  (м3 или штук)]]*Таблица2[[#This Row],[Количество (М3/шт)]]</f>
        <v>315000</v>
      </c>
      <c r="F5" t="s">
        <v>25</v>
      </c>
    </row>
    <row r="6" spans="1:6" x14ac:dyDescent="0.25">
      <c r="A6">
        <v>2</v>
      </c>
      <c r="B6" t="s">
        <v>27</v>
      </c>
      <c r="C6">
        <v>15.3</v>
      </c>
      <c r="D6" s="11">
        <v>7000</v>
      </c>
      <c r="E6" s="11">
        <f>Таблица2[[#This Row],[Цена  (м3 или штук)]]*Таблица2[[#This Row],[Количество (М3/шт)]]</f>
        <v>107100</v>
      </c>
      <c r="F6" t="s">
        <v>26</v>
      </c>
    </row>
    <row r="7" spans="1:6" x14ac:dyDescent="0.25">
      <c r="A7">
        <v>3</v>
      </c>
      <c r="B7" t="s">
        <v>28</v>
      </c>
      <c r="C7">
        <v>8</v>
      </c>
      <c r="D7" s="11">
        <v>8000</v>
      </c>
      <c r="E7" s="11">
        <f>Таблица2[[#This Row],[Цена  (м3 или штук)]]*Таблица2[[#This Row],[Количество (М3/шт)]]</f>
        <v>64000</v>
      </c>
      <c r="F7" t="s">
        <v>29</v>
      </c>
    </row>
    <row r="8" spans="1:6" x14ac:dyDescent="0.25">
      <c r="A8">
        <v>4</v>
      </c>
      <c r="B8" t="s">
        <v>30</v>
      </c>
      <c r="C8">
        <v>137</v>
      </c>
      <c r="D8" s="11">
        <v>680</v>
      </c>
      <c r="E8" s="11">
        <f>Таблица2[[#This Row],[Цена  (м3 или штук)]]*Таблица2[[#This Row],[Количество (М3/шт)]]</f>
        <v>93160</v>
      </c>
      <c r="F8" t="s">
        <v>31</v>
      </c>
    </row>
    <row r="9" spans="1:6" x14ac:dyDescent="0.25">
      <c r="A9">
        <v>5</v>
      </c>
      <c r="B9" t="s">
        <v>33</v>
      </c>
      <c r="C9">
        <v>12</v>
      </c>
      <c r="D9" s="11">
        <v>435</v>
      </c>
      <c r="E9" s="11">
        <f>Таблица2[[#This Row],[Цена  (м3 или штук)]]*Таблица2[[#This Row],[Количество (М3/шт)]]</f>
        <v>5220</v>
      </c>
      <c r="F9" t="s">
        <v>32</v>
      </c>
    </row>
    <row r="10" spans="1:6" x14ac:dyDescent="0.25">
      <c r="A10">
        <v>6</v>
      </c>
      <c r="B10" t="s">
        <v>35</v>
      </c>
      <c r="C10">
        <v>5.4</v>
      </c>
      <c r="D10" s="11"/>
      <c r="E10" s="11">
        <f>Таблица2[[#This Row],[Цена  (м3 или штук)]]*Таблица2[[#This Row],[Количество (М3/шт)]]</f>
        <v>0</v>
      </c>
      <c r="F10" t="s">
        <v>36</v>
      </c>
    </row>
    <row r="11" spans="1:6" x14ac:dyDescent="0.25">
      <c r="A11">
        <v>7</v>
      </c>
      <c r="B11" s="14" t="s">
        <v>37</v>
      </c>
      <c r="D11" s="11"/>
      <c r="E11" s="11">
        <f>Таблица2[[#This Row],[Цена  (м3 или штук)]]*Таблица2[[#This Row],[Количество (М3/шт)]]</f>
        <v>0</v>
      </c>
      <c r="F11" s="1" t="s">
        <v>52</v>
      </c>
    </row>
    <row r="12" spans="1:6" x14ac:dyDescent="0.25">
      <c r="A12">
        <v>8</v>
      </c>
      <c r="B12" t="s">
        <v>38</v>
      </c>
      <c r="D12" s="11"/>
      <c r="E12" s="11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40</v>
      </c>
      <c r="D13" s="11"/>
      <c r="E13" s="11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41</v>
      </c>
      <c r="D14" s="11"/>
      <c r="E14" s="11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42</v>
      </c>
      <c r="D15" s="11"/>
      <c r="E15" s="11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43</v>
      </c>
      <c r="D16" s="11"/>
      <c r="E16" s="11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44</v>
      </c>
      <c r="D17" s="11"/>
      <c r="E17" s="11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45</v>
      </c>
      <c r="D18" s="11"/>
      <c r="E18" s="11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46</v>
      </c>
      <c r="D19" s="11"/>
      <c r="E19" s="11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48</v>
      </c>
      <c r="C20">
        <v>27</v>
      </c>
      <c r="D20" s="11"/>
      <c r="E20" s="11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47</v>
      </c>
      <c r="C21">
        <v>12.6</v>
      </c>
      <c r="D21" s="11"/>
      <c r="E21" s="11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49</v>
      </c>
      <c r="D22" s="11"/>
      <c r="E22" s="11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14" t="s">
        <v>50</v>
      </c>
      <c r="D23" s="11"/>
      <c r="E23" s="11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14" t="s">
        <v>51</v>
      </c>
      <c r="D24" s="11"/>
      <c r="E24" s="11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54</v>
      </c>
      <c r="D25" s="11"/>
      <c r="E25" s="11">
        <f>Таблица2[[#This Row],[Цена  (м3 или штук)]]*Таблица2[[#This Row],[Количество (М3/шт)]]</f>
        <v>0</v>
      </c>
    </row>
    <row r="26" spans="1:6" x14ac:dyDescent="0.25">
      <c r="D26" s="11"/>
      <c r="E26" s="11">
        <f>Таблица2[[#This Row],[Цена  (м3 или штук)]]*Таблица2[[#This Row],[Количество (М3/шт)]]</f>
        <v>0</v>
      </c>
    </row>
    <row r="27" spans="1:6" x14ac:dyDescent="0.25">
      <c r="D27" s="11"/>
      <c r="E27" s="11">
        <f>Таблица2[[#This Row],[Цена  (м3 или штук)]]*Таблица2[[#This Row],[Количество (М3/шт)]]</f>
        <v>0</v>
      </c>
    </row>
    <row r="28" spans="1:6" x14ac:dyDescent="0.25">
      <c r="A28" s="12" t="s">
        <v>34</v>
      </c>
      <c r="B28" s="12"/>
      <c r="C28" s="12"/>
      <c r="D28" s="13"/>
      <c r="E28" s="13">
        <f>SUM(E5:E27)</f>
        <v>584480</v>
      </c>
      <c r="F28" s="12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7"/>
  <sheetViews>
    <sheetView workbookViewId="0">
      <selection activeCell="C7" sqref="C7"/>
    </sheetView>
  </sheetViews>
  <sheetFormatPr defaultRowHeight="15" x14ac:dyDescent="0.25"/>
  <cols>
    <col min="3" max="3" width="29.85546875" customWidth="1"/>
    <col min="4" max="4" width="16.28515625" customWidth="1"/>
    <col min="5" max="5" width="28" customWidth="1"/>
  </cols>
  <sheetData>
    <row r="3" spans="3:5" x14ac:dyDescent="0.25">
      <c r="E3" t="s">
        <v>299</v>
      </c>
    </row>
    <row r="4" spans="3:5" x14ac:dyDescent="0.25">
      <c r="C4" t="s">
        <v>297</v>
      </c>
      <c r="D4" t="s">
        <v>298</v>
      </c>
      <c r="E4">
        <v>38</v>
      </c>
    </row>
    <row r="5" spans="3:5" x14ac:dyDescent="0.25">
      <c r="C5" t="s">
        <v>300</v>
      </c>
      <c r="E5">
        <v>6.5</v>
      </c>
    </row>
    <row r="6" spans="3:5" x14ac:dyDescent="0.25">
      <c r="C6" t="s">
        <v>300</v>
      </c>
      <c r="E6">
        <v>7</v>
      </c>
    </row>
    <row r="7" spans="3:5" x14ac:dyDescent="0.25">
      <c r="E7">
        <f>SUM(E5:E6)</f>
        <v>13.5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4"/>
  <sheetViews>
    <sheetView tabSelected="1" workbookViewId="0">
      <selection activeCell="F54" sqref="F54"/>
    </sheetView>
  </sheetViews>
  <sheetFormatPr defaultRowHeight="15" x14ac:dyDescent="0.25"/>
  <cols>
    <col min="1" max="1" width="15.28515625" customWidth="1"/>
    <col min="2" max="2" width="23.42578125" customWidth="1"/>
    <col min="3" max="3" width="61" customWidth="1"/>
    <col min="6" max="6" width="38.5703125" customWidth="1"/>
    <col min="7" max="7" width="14.85546875" customWidth="1"/>
    <col min="8" max="8" width="14.5703125" customWidth="1"/>
    <col min="10" max="10" width="44.42578125" customWidth="1"/>
    <col min="11" max="11" width="18.5703125" customWidth="1"/>
    <col min="12" max="12" width="16.42578125" customWidth="1"/>
  </cols>
  <sheetData>
    <row r="2" spans="1:12" x14ac:dyDescent="0.25">
      <c r="B2" t="s">
        <v>287</v>
      </c>
      <c r="F2" s="20" t="s">
        <v>320</v>
      </c>
    </row>
    <row r="3" spans="1:12" x14ac:dyDescent="0.25">
      <c r="A3" t="s">
        <v>288</v>
      </c>
      <c r="B3" t="s">
        <v>289</v>
      </c>
      <c r="C3" t="s">
        <v>290</v>
      </c>
      <c r="F3" s="20" t="s">
        <v>308</v>
      </c>
      <c r="G3" s="20" t="s">
        <v>309</v>
      </c>
      <c r="H3" s="20" t="s">
        <v>316</v>
      </c>
      <c r="J3" s="31" t="s">
        <v>315</v>
      </c>
    </row>
    <row r="4" spans="1:12" x14ac:dyDescent="0.25">
      <c r="A4" t="s">
        <v>291</v>
      </c>
      <c r="B4">
        <v>300</v>
      </c>
      <c r="C4" t="s">
        <v>296</v>
      </c>
      <c r="F4" t="s">
        <v>310</v>
      </c>
      <c r="G4">
        <v>100</v>
      </c>
      <c r="H4">
        <f>SUM(G4:G6)</f>
        <v>180</v>
      </c>
      <c r="J4">
        <v>100</v>
      </c>
    </row>
    <row r="5" spans="1:12" x14ac:dyDescent="0.25">
      <c r="A5" t="s">
        <v>292</v>
      </c>
      <c r="F5" t="s">
        <v>311</v>
      </c>
      <c r="G5">
        <v>60</v>
      </c>
      <c r="J5">
        <v>60</v>
      </c>
    </row>
    <row r="6" spans="1:12" x14ac:dyDescent="0.25">
      <c r="A6" t="s">
        <v>293</v>
      </c>
      <c r="F6" t="s">
        <v>312</v>
      </c>
      <c r="G6">
        <v>20</v>
      </c>
      <c r="J6">
        <v>20</v>
      </c>
    </row>
    <row r="7" spans="1:12" x14ac:dyDescent="0.25">
      <c r="A7" t="s">
        <v>294</v>
      </c>
      <c r="J7">
        <v>2600</v>
      </c>
      <c r="K7" s="32">
        <f>SUM(J4:J7)</f>
        <v>2780</v>
      </c>
      <c r="L7" s="14" t="s">
        <v>323</v>
      </c>
    </row>
    <row r="8" spans="1:12" x14ac:dyDescent="0.25">
      <c r="A8" t="s">
        <v>295</v>
      </c>
      <c r="F8" s="20" t="s">
        <v>319</v>
      </c>
      <c r="G8" s="20">
        <v>3030</v>
      </c>
      <c r="H8" t="s">
        <v>309</v>
      </c>
      <c r="J8">
        <v>250</v>
      </c>
      <c r="K8">
        <f>SUM(J4:J8)</f>
        <v>3030</v>
      </c>
    </row>
    <row r="9" spans="1:12" x14ac:dyDescent="0.25">
      <c r="F9" s="30" t="s">
        <v>313</v>
      </c>
      <c r="G9">
        <v>250</v>
      </c>
      <c r="H9" t="s">
        <v>309</v>
      </c>
    </row>
    <row r="10" spans="1:12" x14ac:dyDescent="0.25">
      <c r="F10" s="30" t="s">
        <v>314</v>
      </c>
      <c r="G10">
        <v>2780</v>
      </c>
      <c r="H10" t="s">
        <v>309</v>
      </c>
    </row>
    <row r="14" spans="1:12" x14ac:dyDescent="0.25">
      <c r="F14" s="20" t="s">
        <v>321</v>
      </c>
    </row>
    <row r="15" spans="1:12" x14ac:dyDescent="0.25">
      <c r="F15" s="20" t="s">
        <v>308</v>
      </c>
      <c r="G15" s="20" t="s">
        <v>309</v>
      </c>
      <c r="H15" s="20" t="s">
        <v>316</v>
      </c>
      <c r="J15" s="31" t="s">
        <v>322</v>
      </c>
    </row>
    <row r="16" spans="1:12" x14ac:dyDescent="0.25">
      <c r="F16" t="s">
        <v>310</v>
      </c>
      <c r="G16">
        <v>150</v>
      </c>
      <c r="H16">
        <f>SUM(G16:G18)</f>
        <v>230</v>
      </c>
      <c r="J16">
        <v>150</v>
      </c>
    </row>
    <row r="17" spans="6:12" x14ac:dyDescent="0.25">
      <c r="F17" t="s">
        <v>311</v>
      </c>
      <c r="G17">
        <v>60</v>
      </c>
      <c r="J17">
        <v>60</v>
      </c>
    </row>
    <row r="18" spans="6:12" x14ac:dyDescent="0.25">
      <c r="F18" t="s">
        <v>312</v>
      </c>
      <c r="G18">
        <v>20</v>
      </c>
      <c r="J18">
        <v>20</v>
      </c>
      <c r="K18">
        <f>SUM(J16:J18)</f>
        <v>230</v>
      </c>
    </row>
    <row r="19" spans="6:12" x14ac:dyDescent="0.25">
      <c r="J19">
        <v>2550</v>
      </c>
      <c r="K19" s="32">
        <f>J19+K18</f>
        <v>2780</v>
      </c>
      <c r="L19" s="14" t="s">
        <v>323</v>
      </c>
    </row>
    <row r="20" spans="6:12" x14ac:dyDescent="0.25">
      <c r="F20" s="20" t="s">
        <v>319</v>
      </c>
      <c r="G20" s="20">
        <v>3030</v>
      </c>
      <c r="H20" t="s">
        <v>309</v>
      </c>
      <c r="J20">
        <v>250</v>
      </c>
      <c r="K20" s="33">
        <v>3030</v>
      </c>
    </row>
    <row r="21" spans="6:12" x14ac:dyDescent="0.25">
      <c r="F21" s="30" t="s">
        <v>313</v>
      </c>
      <c r="G21">
        <v>250</v>
      </c>
      <c r="H21" t="s">
        <v>309</v>
      </c>
    </row>
    <row r="22" spans="6:12" x14ac:dyDescent="0.25">
      <c r="F22" s="30" t="s">
        <v>314</v>
      </c>
      <c r="G22">
        <v>2780</v>
      </c>
      <c r="H22" t="s">
        <v>309</v>
      </c>
    </row>
    <row r="26" spans="6:12" x14ac:dyDescent="0.25">
      <c r="F26" t="s">
        <v>324</v>
      </c>
      <c r="G26" t="s">
        <v>325</v>
      </c>
      <c r="H26" t="s">
        <v>326</v>
      </c>
      <c r="I26" t="s">
        <v>327</v>
      </c>
      <c r="J26" t="s">
        <v>328</v>
      </c>
      <c r="K26" t="s">
        <v>329</v>
      </c>
      <c r="L26" t="s">
        <v>330</v>
      </c>
    </row>
    <row r="27" spans="6:12" x14ac:dyDescent="0.25">
      <c r="F27" t="s">
        <v>331</v>
      </c>
      <c r="G27" t="s">
        <v>332</v>
      </c>
      <c r="H27" t="s">
        <v>333</v>
      </c>
      <c r="J27" t="s">
        <v>334</v>
      </c>
      <c r="K27" t="s">
        <v>335</v>
      </c>
      <c r="L27" t="s">
        <v>336</v>
      </c>
    </row>
    <row r="28" spans="6:12" x14ac:dyDescent="0.25">
      <c r="F28" t="s">
        <v>337</v>
      </c>
      <c r="G28" t="s">
        <v>332</v>
      </c>
      <c r="H28" t="s">
        <v>333</v>
      </c>
      <c r="J28" t="s">
        <v>338</v>
      </c>
      <c r="K28" t="s">
        <v>339</v>
      </c>
      <c r="L28" t="s">
        <v>336</v>
      </c>
    </row>
    <row r="29" spans="6:12" x14ac:dyDescent="0.25">
      <c r="F29" t="s">
        <v>340</v>
      </c>
      <c r="G29" t="s">
        <v>341</v>
      </c>
      <c r="H29" t="s">
        <v>342</v>
      </c>
      <c r="J29" t="s">
        <v>338</v>
      </c>
      <c r="K29" t="s">
        <v>343</v>
      </c>
      <c r="L29" t="s">
        <v>344</v>
      </c>
    </row>
    <row r="30" spans="6:12" x14ac:dyDescent="0.25">
      <c r="F30" t="s">
        <v>345</v>
      </c>
      <c r="G30" t="s">
        <v>332</v>
      </c>
      <c r="H30" t="s">
        <v>333</v>
      </c>
      <c r="J30" t="s">
        <v>335</v>
      </c>
      <c r="K30" t="s">
        <v>346</v>
      </c>
      <c r="L30" t="s">
        <v>336</v>
      </c>
    </row>
    <row r="31" spans="6:12" x14ac:dyDescent="0.25">
      <c r="F31" t="s">
        <v>347</v>
      </c>
      <c r="G31" t="s">
        <v>332</v>
      </c>
      <c r="H31" t="s">
        <v>348</v>
      </c>
      <c r="J31" t="s">
        <v>335</v>
      </c>
      <c r="K31" t="s">
        <v>349</v>
      </c>
      <c r="L31" t="s">
        <v>336</v>
      </c>
    </row>
    <row r="32" spans="6:12" x14ac:dyDescent="0.25">
      <c r="F32" t="s">
        <v>350</v>
      </c>
      <c r="G32" t="s">
        <v>351</v>
      </c>
      <c r="H32" t="s">
        <v>333</v>
      </c>
      <c r="J32" t="s">
        <v>352</v>
      </c>
      <c r="K32" t="s">
        <v>353</v>
      </c>
      <c r="L32" t="s">
        <v>344</v>
      </c>
    </row>
    <row r="33" spans="6:12" x14ac:dyDescent="0.25">
      <c r="F33" t="s">
        <v>354</v>
      </c>
      <c r="G33" t="s">
        <v>332</v>
      </c>
      <c r="H33" t="s">
        <v>333</v>
      </c>
      <c r="J33" t="s">
        <v>352</v>
      </c>
      <c r="K33" t="s">
        <v>355</v>
      </c>
      <c r="L33" t="s">
        <v>336</v>
      </c>
    </row>
    <row r="34" spans="6:12" x14ac:dyDescent="0.25">
      <c r="F34" t="s">
        <v>356</v>
      </c>
      <c r="G34" t="s">
        <v>332</v>
      </c>
      <c r="H34" t="s">
        <v>333</v>
      </c>
      <c r="J34" t="s">
        <v>352</v>
      </c>
      <c r="K34" t="s">
        <v>357</v>
      </c>
      <c r="L34" t="s">
        <v>336</v>
      </c>
    </row>
    <row r="35" spans="6:12" x14ac:dyDescent="0.25">
      <c r="F35" t="s">
        <v>358</v>
      </c>
      <c r="G35" t="s">
        <v>332</v>
      </c>
      <c r="H35" t="s">
        <v>348</v>
      </c>
      <c r="J35" t="s">
        <v>359</v>
      </c>
      <c r="K35" t="s">
        <v>360</v>
      </c>
      <c r="L35" t="s">
        <v>336</v>
      </c>
    </row>
    <row r="36" spans="6:12" x14ac:dyDescent="0.25">
      <c r="F36" t="s">
        <v>361</v>
      </c>
      <c r="G36" t="s">
        <v>341</v>
      </c>
      <c r="H36" t="s">
        <v>362</v>
      </c>
      <c r="J36" t="s">
        <v>363</v>
      </c>
      <c r="K36" t="s">
        <v>364</v>
      </c>
      <c r="L36" t="s">
        <v>344</v>
      </c>
    </row>
    <row r="37" spans="6:12" x14ac:dyDescent="0.25">
      <c r="F37" t="s">
        <v>365</v>
      </c>
      <c r="G37" t="s">
        <v>341</v>
      </c>
      <c r="H37" t="s">
        <v>348</v>
      </c>
      <c r="J37" t="s">
        <v>366</v>
      </c>
      <c r="K37" t="s">
        <v>367</v>
      </c>
      <c r="L37" t="s">
        <v>344</v>
      </c>
    </row>
    <row r="38" spans="6:12" x14ac:dyDescent="0.25">
      <c r="F38" t="s">
        <v>368</v>
      </c>
      <c r="G38" t="s">
        <v>341</v>
      </c>
      <c r="H38" t="s">
        <v>348</v>
      </c>
      <c r="J38" t="s">
        <v>369</v>
      </c>
      <c r="K38" t="s">
        <v>370</v>
      </c>
      <c r="L38" t="s">
        <v>344</v>
      </c>
    </row>
    <row r="39" spans="6:12" x14ac:dyDescent="0.25">
      <c r="F39" t="s">
        <v>371</v>
      </c>
      <c r="G39" t="s">
        <v>341</v>
      </c>
      <c r="H39" t="s">
        <v>348</v>
      </c>
      <c r="J39" t="s">
        <v>369</v>
      </c>
      <c r="K39" t="s">
        <v>372</v>
      </c>
      <c r="L39" t="s">
        <v>344</v>
      </c>
    </row>
    <row r="40" spans="6:12" x14ac:dyDescent="0.25">
      <c r="F40" t="s">
        <v>373</v>
      </c>
      <c r="G40" t="s">
        <v>341</v>
      </c>
      <c r="H40" t="s">
        <v>348</v>
      </c>
      <c r="J40" t="s">
        <v>374</v>
      </c>
      <c r="K40" t="s">
        <v>375</v>
      </c>
      <c r="L40" t="s">
        <v>344</v>
      </c>
    </row>
    <row r="41" spans="6:12" x14ac:dyDescent="0.25">
      <c r="F41" t="s">
        <v>376</v>
      </c>
      <c r="G41" t="s">
        <v>341</v>
      </c>
      <c r="H41" t="s">
        <v>377</v>
      </c>
      <c r="J41" t="s">
        <v>378</v>
      </c>
      <c r="K41" t="s">
        <v>379</v>
      </c>
      <c r="L41" t="s">
        <v>344</v>
      </c>
    </row>
    <row r="42" spans="6:12" x14ac:dyDescent="0.25">
      <c r="F42" t="s">
        <v>380</v>
      </c>
      <c r="G42" t="s">
        <v>341</v>
      </c>
      <c r="H42" t="s">
        <v>377</v>
      </c>
      <c r="J42" t="s">
        <v>381</v>
      </c>
      <c r="K42" t="s">
        <v>382</v>
      </c>
      <c r="L42" t="s">
        <v>344</v>
      </c>
    </row>
    <row r="43" spans="6:12" x14ac:dyDescent="0.25">
      <c r="F43" t="s">
        <v>383</v>
      </c>
      <c r="G43" t="s">
        <v>341</v>
      </c>
      <c r="H43" t="s">
        <v>377</v>
      </c>
      <c r="L43" t="s">
        <v>344</v>
      </c>
    </row>
    <row r="44" spans="6:12" x14ac:dyDescent="0.25">
      <c r="F44" t="s">
        <v>384</v>
      </c>
      <c r="G44" t="s">
        <v>332</v>
      </c>
      <c r="H44" t="s">
        <v>333</v>
      </c>
      <c r="J44" t="s">
        <v>385</v>
      </c>
      <c r="K44" t="s">
        <v>335</v>
      </c>
      <c r="L44" t="s">
        <v>336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Сыпучка</vt:lpstr>
      <vt:lpstr>Расчёт колличества бетона </vt:lpstr>
      <vt:lpstr>Покупки</vt:lpstr>
      <vt:lpstr>Материалы</vt:lpstr>
      <vt:lpstr>Лист1</vt:lpstr>
      <vt:lpstr>Размеры дома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Пользователь Windows</cp:lastModifiedBy>
  <dcterms:created xsi:type="dcterms:W3CDTF">2024-02-26T07:15:52Z</dcterms:created>
  <dcterms:modified xsi:type="dcterms:W3CDTF">2025-02-19T11:50:23Z</dcterms:modified>
</cp:coreProperties>
</file>