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780" activeTab="2"/>
  </bookViews>
  <sheets>
    <sheet name="Sheet1" sheetId="1" r:id="rId1"/>
    <sheet name="Sheet2" sheetId="2" r:id="rId2"/>
    <sheet name="终" sheetId="3" r:id="rId3"/>
  </sheets>
  <definedNames>
    <definedName name="_xlnm._FilterDatabase" localSheetId="1" hidden="1">Sheet2!$A$1:$A$107</definedName>
    <definedName name="_xlnm._FilterDatabase" localSheetId="0" hidden="1">Sheet1!$C$1:$C$107</definedName>
  </definedNames>
  <calcPr calcId="144525"/>
</workbook>
</file>

<file path=xl/sharedStrings.xml><?xml version="1.0" encoding="utf-8"?>
<sst xmlns="http://schemas.openxmlformats.org/spreadsheetml/2006/main" count="156">
  <si>
    <t>name</t>
  </si>
  <si>
    <t>药品制造烟囱排气</t>
  </si>
  <si>
    <t>涂料、油墨、颜料以及类似产业制造</t>
  </si>
  <si>
    <t>塑料人造皮革及合成革制造模拟舱挥发试验</t>
  </si>
  <si>
    <t>天然原油和天然气开采下风向环境空气</t>
  </si>
  <si>
    <t>精炼石油产品车间空气</t>
  </si>
  <si>
    <t>基础化学原料制造车间空气</t>
  </si>
  <si>
    <t>炼焦过程</t>
  </si>
  <si>
    <t>建筑涂料烟囱/生产车间空气</t>
  </si>
  <si>
    <t>家具制造</t>
  </si>
  <si>
    <t>汽车制造烟囱/生产车间空气</t>
  </si>
  <si>
    <t>工艺表面涂层</t>
  </si>
  <si>
    <t>表面涂层其他分类行业烟囱/生产车间空气</t>
  </si>
  <si>
    <t>乙烷</t>
  </si>
  <si>
    <t>丙烷</t>
  </si>
  <si>
    <t>异丁烷</t>
  </si>
  <si>
    <t>正丁烷</t>
  </si>
  <si>
    <t>环戊烷</t>
  </si>
  <si>
    <t>异戊烷</t>
  </si>
  <si>
    <t>正戊烷</t>
  </si>
  <si>
    <t>甲基环戊烷</t>
  </si>
  <si>
    <t>环己烷</t>
  </si>
  <si>
    <t>2，2-二甲基丁烷</t>
  </si>
  <si>
    <t>2，3-二甲基丁烷</t>
  </si>
  <si>
    <t>2-甲基戊烷</t>
  </si>
  <si>
    <t>3-甲基戊烷</t>
  </si>
  <si>
    <t>正己烷</t>
  </si>
  <si>
    <t>甲基环己烷</t>
  </si>
  <si>
    <t>2，4-二甲基戊烷</t>
  </si>
  <si>
    <t>2-甲基己烷</t>
  </si>
  <si>
    <t>2，3-二甲基戊烷</t>
  </si>
  <si>
    <t>3-甲基己烷</t>
  </si>
  <si>
    <t>正庚烷</t>
  </si>
  <si>
    <t>2，2，4-三甲基戊烷</t>
  </si>
  <si>
    <t>2，3，4-三甲基戊烷</t>
  </si>
  <si>
    <t>2-甲基庚烷</t>
  </si>
  <si>
    <t>3-甲基庚烷</t>
  </si>
  <si>
    <t>正辛烷</t>
  </si>
  <si>
    <t>正壬烷</t>
  </si>
  <si>
    <t>癸烷</t>
  </si>
  <si>
    <t>十一烷</t>
  </si>
  <si>
    <t>十二烷</t>
  </si>
  <si>
    <t>乙烯</t>
  </si>
  <si>
    <t>丙烯</t>
  </si>
  <si>
    <t>1，3-丁二烯</t>
  </si>
  <si>
    <t>1-丁烯</t>
  </si>
  <si>
    <t>反-2-丁烯</t>
  </si>
  <si>
    <t>顺-2-丁烯</t>
  </si>
  <si>
    <t>异戊二烯</t>
  </si>
  <si>
    <t>1-戊烯</t>
  </si>
  <si>
    <t>反-2-戊烯</t>
  </si>
  <si>
    <t>顺-2-戊烯</t>
  </si>
  <si>
    <t>1-己烯</t>
  </si>
  <si>
    <t>乙炔</t>
  </si>
  <si>
    <t>苯</t>
  </si>
  <si>
    <t>甲苯</t>
  </si>
  <si>
    <t>苯乙烯</t>
  </si>
  <si>
    <t>间/对二甲苯</t>
  </si>
  <si>
    <t>乙基苯</t>
  </si>
  <si>
    <t>邻二甲苯</t>
  </si>
  <si>
    <t>异丙基苯</t>
  </si>
  <si>
    <t>正丙苯</t>
  </si>
  <si>
    <t>对-乙基甲苯</t>
  </si>
  <si>
    <t>间-乙基甲苯</t>
  </si>
  <si>
    <t>1，3，5-三甲基苯</t>
  </si>
  <si>
    <t>邻-乙基甲苯</t>
  </si>
  <si>
    <t>1，2，4-三甲基苯</t>
  </si>
  <si>
    <t>1，2，3-三甲基苯</t>
  </si>
  <si>
    <t>萘</t>
  </si>
  <si>
    <t>间-二乙基苯</t>
  </si>
  <si>
    <t>对-二乙基苯</t>
  </si>
  <si>
    <t>氯甲烷</t>
  </si>
  <si>
    <t>氯乙烯</t>
  </si>
  <si>
    <t>氯乙烷</t>
  </si>
  <si>
    <t>二氯甲烷</t>
  </si>
  <si>
    <t>溴甲烷</t>
  </si>
  <si>
    <t>1，1-二氯乙烯</t>
  </si>
  <si>
    <t>顺-1，2-二氯乙烯</t>
  </si>
  <si>
    <t>1，1-二氯乙烷</t>
  </si>
  <si>
    <t>1，2-二氯乙烷</t>
  </si>
  <si>
    <t>反-1，3-二氯丙烯</t>
  </si>
  <si>
    <t>顺-1，3-二氯丙烯</t>
  </si>
  <si>
    <t>氯苯</t>
  </si>
  <si>
    <t>1，2-二氯丙烷</t>
  </si>
  <si>
    <t>三氯甲烷</t>
  </si>
  <si>
    <t>氟利昂 12</t>
  </si>
  <si>
    <t>苄基氯</t>
  </si>
  <si>
    <t>三氯乙烯</t>
  </si>
  <si>
    <t>1，1，1-三氯乙烷</t>
  </si>
  <si>
    <t>1，1，2-三氯乙烷</t>
  </si>
  <si>
    <t>氟利昂 11</t>
  </si>
  <si>
    <t>1，4-二氯苯</t>
  </si>
  <si>
    <t>1，3-三氯苯</t>
  </si>
  <si>
    <t>1，2-二氯苯</t>
  </si>
  <si>
    <t>四氯化碳</t>
  </si>
  <si>
    <t>二氯溴甲烷</t>
  </si>
  <si>
    <t>四氯乙烯</t>
  </si>
  <si>
    <t>1，1，2，2-四氯乙烷</t>
  </si>
  <si>
    <t>氟利昂 114</t>
  </si>
  <si>
    <t>1，2，4-三氯苯</t>
  </si>
  <si>
    <t>氟利昂 113</t>
  </si>
  <si>
    <t>1，2-二溴乙烷</t>
  </si>
  <si>
    <t>二溴一氯甲烷</t>
  </si>
  <si>
    <t>溴仿</t>
  </si>
  <si>
    <t>六氯-1，3-丁二烯</t>
  </si>
  <si>
    <t>丙烯醛</t>
  </si>
  <si>
    <t>丙酮</t>
  </si>
  <si>
    <t>2-丁酮</t>
  </si>
  <si>
    <t>甲基异丁基酮</t>
  </si>
  <si>
    <t>2-己酮</t>
  </si>
  <si>
    <t>异丙醇</t>
  </si>
  <si>
    <t>乙酸乙烯脂</t>
  </si>
  <si>
    <t>乙酸乙酯</t>
  </si>
  <si>
    <t>甲基丙烯酸甲酯</t>
  </si>
  <si>
    <t>四氢呋喃</t>
  </si>
  <si>
    <t>二硫化碳</t>
  </si>
  <si>
    <t>甲基叔丁基醚</t>
  </si>
  <si>
    <t>1，4-二氧己环</t>
  </si>
  <si>
    <t>乙基环戊烷</t>
  </si>
  <si>
    <t>正葵烷</t>
  </si>
  <si>
    <t>十四烷</t>
  </si>
  <si>
    <t>2-甲基-1-丁烯</t>
  </si>
  <si>
    <t>2-甲基2-丁烯</t>
  </si>
  <si>
    <t>环戊烯</t>
  </si>
  <si>
    <t>反-2-己烯</t>
  </si>
  <si>
    <t>顺-2-己烯</t>
  </si>
  <si>
    <t>3-甲基-1-丁烯</t>
  </si>
  <si>
    <t>4-甲基-1-戊烯</t>
  </si>
  <si>
    <t>2-甲基-1-戊烯</t>
  </si>
  <si>
    <t>氯仿</t>
  </si>
  <si>
    <t>乙醛</t>
  </si>
  <si>
    <t>丙醛</t>
  </si>
  <si>
    <t>正丁醛</t>
  </si>
  <si>
    <t>正戊醛</t>
  </si>
  <si>
    <t>乙醇</t>
  </si>
  <si>
    <t>乙腈</t>
  </si>
  <si>
    <t>甲醛</t>
  </si>
  <si>
    <t>苯甲醛</t>
  </si>
  <si>
    <t>邻-甲苯甲醛</t>
  </si>
  <si>
    <t>对-甲苯甲醛</t>
  </si>
  <si>
    <t>间-加苯甲醛</t>
  </si>
  <si>
    <t>异戊醛</t>
  </si>
  <si>
    <t>环己酮</t>
  </si>
  <si>
    <t>甲基异丁基甲酮</t>
  </si>
  <si>
    <t>2-丁烯醛</t>
  </si>
  <si>
    <t>乙酸甲酯</t>
  </si>
  <si>
    <t>乙酸仲丁酯</t>
  </si>
  <si>
    <t>乙酸丁酯</t>
  </si>
  <si>
    <t>丙二醇甲醚醋酸酯</t>
  </si>
  <si>
    <t>甲醇</t>
  </si>
  <si>
    <t>正丁醇</t>
  </si>
  <si>
    <t>1-丁醇</t>
  </si>
  <si>
    <t>乙二醇丁醚</t>
  </si>
  <si>
    <t>三乙胺</t>
  </si>
  <si>
    <t>DMF(二甲基甲酰胺）</t>
  </si>
  <si>
    <t>环氧乙烷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</si>
</sst>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33333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0" borderId="0" xfId="0" applyNumberFormat="1" applyFont="1" applyFill="1" applyAlignment="1"/>
    <xf numFmtId="0" fontId="6" fillId="0" borderId="0" xfId="0" applyFont="1" applyFill="1" applyAlignment="1"/>
    <xf numFmtId="0" fontId="7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4"/>
  <sheetViews>
    <sheetView topLeftCell="A114" workbookViewId="0">
      <selection activeCell="B141" sqref="B141"/>
    </sheetView>
  </sheetViews>
  <sheetFormatPr defaultColWidth="9" defaultRowHeight="13.5"/>
  <cols>
    <col min="1" max="1" width="21.625" style="11" customWidth="1"/>
    <col min="2" max="2" width="20.375" customWidth="1"/>
    <col min="3" max="3" width="18.25" customWidth="1"/>
    <col min="4" max="4" width="17.5" customWidth="1"/>
  </cols>
  <sheetData>
    <row r="1" s="1" customFormat="1" ht="71.25" spans="1:21">
      <c r="A1" s="12" t="s">
        <v>0</v>
      </c>
      <c r="B1" s="12"/>
      <c r="C1" s="12" t="s">
        <v>1</v>
      </c>
      <c r="D1" s="13" t="s">
        <v>2</v>
      </c>
      <c r="E1" s="13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6"/>
      <c r="P1" s="16"/>
      <c r="Q1" s="16"/>
      <c r="R1" s="16"/>
      <c r="S1" s="16"/>
      <c r="T1" s="17"/>
      <c r="U1" s="16"/>
    </row>
    <row r="2" ht="14.25" spans="1:21">
      <c r="A2" s="14" t="s">
        <v>13</v>
      </c>
      <c r="B2" s="14" t="str">
        <f>VLOOKUP(A2,Sheet2!$A$1:$Q$107,1,0)</f>
        <v>乙烷</v>
      </c>
      <c r="C2" s="14">
        <f>VLOOKUP(B2,Sheet2!$A$1:$Q$107,2,0)</f>
        <v>0</v>
      </c>
      <c r="D2" s="14">
        <f>VLOOKUP(B2,Sheet2!$A$1:$Q$107,3,0)</f>
        <v>0.13</v>
      </c>
      <c r="E2" s="14">
        <f>VLOOKUP(B2,Sheet2!$A$1:$Q$107,4,0)</f>
        <v>0</v>
      </c>
      <c r="F2" s="14">
        <f>VLOOKUP($B2,Sheet2!$A$1:$Q$107,5,0)</f>
        <v>0</v>
      </c>
      <c r="G2" s="14">
        <f>VLOOKUP($B2,Sheet2!$A$1:$Q$107,6,0)</f>
        <v>0</v>
      </c>
      <c r="H2" s="14">
        <f>VLOOKUP($B2,Sheet2!$A$1:$Q$107,7,0)</f>
        <v>9.82</v>
      </c>
      <c r="I2" s="14">
        <f>VLOOKUP($B2,Sheet2!$A$1:$Q$107,8,0)</f>
        <v>5.94</v>
      </c>
      <c r="J2" s="14">
        <f>VLOOKUP($B2,Sheet2!$A$1:$Q$107,9,0)</f>
        <v>25.73</v>
      </c>
      <c r="K2" s="14">
        <f>VLOOKUP($B2,Sheet2!$A$1:$Q$107,10,0)</f>
        <v>2.88</v>
      </c>
      <c r="L2" s="14">
        <f>VLOOKUP($B2,Sheet2!$A$1:$Q$107,11,0)</f>
        <v>0</v>
      </c>
      <c r="M2" s="14">
        <f>VLOOKUP($B2,Sheet2!$A$1:$Q$107,12,0)</f>
        <v>0</v>
      </c>
      <c r="N2" s="14">
        <f>VLOOKUP($B2,Sheet2!$A$1:$Q$107,13,0)</f>
        <v>0.12</v>
      </c>
      <c r="O2" s="14"/>
      <c r="P2" s="14"/>
      <c r="Q2" s="14"/>
      <c r="R2" s="14"/>
      <c r="S2" s="14"/>
      <c r="T2" s="18"/>
      <c r="U2" s="14"/>
    </row>
    <row r="3" ht="14.25" spans="1:21">
      <c r="A3" s="14" t="s">
        <v>14</v>
      </c>
      <c r="B3" s="14" t="str">
        <f>VLOOKUP(A3,Sheet2!$A$1:$Q$107,1,0)</f>
        <v>丙烷</v>
      </c>
      <c r="C3" s="14">
        <f>VLOOKUP(B3,Sheet2!$A$1:$Q$107,2,0)</f>
        <v>0</v>
      </c>
      <c r="D3" s="14">
        <f>VLOOKUP(B3,Sheet2!$A$1:$Q$107,3,0)</f>
        <v>0.36</v>
      </c>
      <c r="E3" s="14">
        <f>VLOOKUP(B3,Sheet2!$A$1:$Q$107,4,0)</f>
        <v>0</v>
      </c>
      <c r="F3" s="14">
        <f>VLOOKUP(B3,Sheet2!$A$1:$Q$107,5,0)</f>
        <v>0</v>
      </c>
      <c r="G3" s="14">
        <f>VLOOKUP($B3,Sheet2!$A$1:$Q$107,6,0)</f>
        <v>0</v>
      </c>
      <c r="H3" s="14">
        <f>VLOOKUP($B3,Sheet2!$A$1:$Q$107,7,0)</f>
        <v>20.57</v>
      </c>
      <c r="I3" s="14">
        <f>VLOOKUP($B3,Sheet2!$A$1:$Q$107,8,0)</f>
        <v>4.86</v>
      </c>
      <c r="J3" s="14">
        <f>VLOOKUP($B3,Sheet2!$A$1:$Q$107,9,0)</f>
        <v>5.39</v>
      </c>
      <c r="K3" s="14">
        <f>VLOOKUP($B3,Sheet2!$A$1:$Q$107,10,0)</f>
        <v>1.28</v>
      </c>
      <c r="L3" s="14">
        <f>VLOOKUP($B3,Sheet2!$A$1:$Q$107,11,0)</f>
        <v>3.66</v>
      </c>
      <c r="M3" s="14">
        <f>VLOOKUP($B3,Sheet2!$A$1:$Q$107,12,0)</f>
        <v>0</v>
      </c>
      <c r="N3" s="14">
        <f>VLOOKUP($B3,Sheet2!$A$1:$Q$107,13,0)</f>
        <v>0.05</v>
      </c>
      <c r="O3" s="14"/>
      <c r="P3" s="14"/>
      <c r="Q3" s="14"/>
      <c r="R3" s="14"/>
      <c r="S3" s="14"/>
      <c r="T3" s="18"/>
      <c r="U3" s="14"/>
    </row>
    <row r="4" ht="14.25" spans="1:21">
      <c r="A4" s="14" t="s">
        <v>15</v>
      </c>
      <c r="B4" s="14" t="str">
        <f>VLOOKUP(A4,Sheet2!$A$1:$Q$107,1,0)</f>
        <v>异丁烷</v>
      </c>
      <c r="C4" s="14">
        <f>VLOOKUP(B4,Sheet2!$A$1:$Q$107,2,0)</f>
        <v>0</v>
      </c>
      <c r="D4" s="14">
        <f>VLOOKUP(B4,Sheet2!$A$1:$Q$107,3,0)</f>
        <v>0.23</v>
      </c>
      <c r="E4" s="14">
        <f>VLOOKUP(B4,Sheet2!$A$1:$Q$107,4,0)</f>
        <v>0</v>
      </c>
      <c r="F4" s="14">
        <f>VLOOKUP(B4,Sheet2!$A$1:$Q$107,5,0)</f>
        <v>0</v>
      </c>
      <c r="G4" s="14">
        <f>VLOOKUP($B4,Sheet2!$A$1:$Q$107,6,0)</f>
        <v>0</v>
      </c>
      <c r="H4" s="14">
        <f>VLOOKUP($B4,Sheet2!$A$1:$Q$107,7,0)</f>
        <v>9.51</v>
      </c>
      <c r="I4" s="14">
        <f>VLOOKUP($B4,Sheet2!$A$1:$Q$107,8,0)</f>
        <v>1.19</v>
      </c>
      <c r="J4" s="14">
        <f>VLOOKUP($B4,Sheet2!$A$1:$Q$107,9,0)</f>
        <v>0.72</v>
      </c>
      <c r="K4" s="14">
        <f>VLOOKUP($B4,Sheet2!$A$1:$Q$107,10,0)</f>
        <v>0.74</v>
      </c>
      <c r="L4" s="14">
        <f>VLOOKUP($B4,Sheet2!$A$1:$Q$107,11,0)</f>
        <v>0.42</v>
      </c>
      <c r="M4" s="14">
        <f>VLOOKUP($B4,Sheet2!$A$1:$Q$107,12,0)</f>
        <v>0</v>
      </c>
      <c r="N4" s="14">
        <f>VLOOKUP($B4,Sheet2!$A$1:$Q$107,13,0)</f>
        <v>0.02</v>
      </c>
      <c r="O4" s="14"/>
      <c r="P4" s="14"/>
      <c r="Q4" s="14"/>
      <c r="R4" s="14"/>
      <c r="S4" s="14"/>
      <c r="T4" s="18"/>
      <c r="U4" s="14"/>
    </row>
    <row r="5" ht="14.25" spans="1:21">
      <c r="A5" s="14" t="s">
        <v>16</v>
      </c>
      <c r="B5" s="14" t="str">
        <f>VLOOKUP(A5,Sheet2!$A$1:$Q$107,1,0)</f>
        <v>正丁烷</v>
      </c>
      <c r="C5" s="14">
        <f>VLOOKUP(B5,Sheet2!$A$1:$Q$107,2,0)</f>
        <v>0</v>
      </c>
      <c r="D5" s="14">
        <f>VLOOKUP(B5,Sheet2!$A$1:$Q$107,3,0)</f>
        <v>0.09</v>
      </c>
      <c r="E5" s="14">
        <f>VLOOKUP(B5,Sheet2!$A$1:$Q$107,4,0)</f>
        <v>0</v>
      </c>
      <c r="F5" s="14">
        <f>VLOOKUP(B5,Sheet2!$A$1:$Q$107,5,0)</f>
        <v>0</v>
      </c>
      <c r="G5" s="14">
        <f>VLOOKUP($B5,Sheet2!$A$1:$Q$107,6,0)</f>
        <v>0</v>
      </c>
      <c r="H5" s="14">
        <f>VLOOKUP($B5,Sheet2!$A$1:$Q$107,7,0)</f>
        <v>8.06</v>
      </c>
      <c r="I5" s="14">
        <f>VLOOKUP($B5,Sheet2!$A$1:$Q$107,8,0)</f>
        <v>4.54</v>
      </c>
      <c r="J5" s="14">
        <f>VLOOKUP($B5,Sheet2!$A$1:$Q$107,9,0)</f>
        <v>1.79</v>
      </c>
      <c r="K5" s="14">
        <f>VLOOKUP($B5,Sheet2!$A$1:$Q$107,10,0)</f>
        <v>0.95</v>
      </c>
      <c r="L5" s="14">
        <f>VLOOKUP($B5,Sheet2!$A$1:$Q$107,11,0)</f>
        <v>0.16</v>
      </c>
      <c r="M5" s="14">
        <f>VLOOKUP($B5,Sheet2!$A$1:$Q$107,12,0)</f>
        <v>0</v>
      </c>
      <c r="N5" s="14">
        <f>VLOOKUP($B5,Sheet2!$A$1:$Q$107,13,0)</f>
        <v>0.08</v>
      </c>
      <c r="O5" s="14"/>
      <c r="P5" s="14"/>
      <c r="Q5" s="14"/>
      <c r="R5" s="14"/>
      <c r="S5" s="14"/>
      <c r="T5" s="18"/>
      <c r="U5" s="14"/>
    </row>
    <row r="6" ht="14.25" spans="1:21">
      <c r="A6" s="14" t="s">
        <v>17</v>
      </c>
      <c r="B6" s="14" t="str">
        <f>VLOOKUP(A6,Sheet2!$A$1:$Q$107,1,0)</f>
        <v>环戊烷</v>
      </c>
      <c r="C6" s="14">
        <f>VLOOKUP(B6,Sheet2!$A$1:$Q$107,2,0)</f>
        <v>0</v>
      </c>
      <c r="D6" s="14">
        <f>VLOOKUP(B6,Sheet2!$A$1:$Q$107,3,0)</f>
        <v>0.02</v>
      </c>
      <c r="E6" s="14">
        <f>VLOOKUP(B6,Sheet2!$A$1:$Q$107,4,0)</f>
        <v>0</v>
      </c>
      <c r="F6" s="14">
        <f>VLOOKUP(B6,Sheet2!$A$1:$Q$107,5,0)</f>
        <v>0</v>
      </c>
      <c r="G6" s="14">
        <f>VLOOKUP($B6,Sheet2!$A$1:$Q$107,6,0)</f>
        <v>0</v>
      </c>
      <c r="H6" s="14">
        <f>VLOOKUP($B6,Sheet2!$A$1:$Q$107,7,0)</f>
        <v>0.62</v>
      </c>
      <c r="I6" s="14">
        <f>VLOOKUP($B6,Sheet2!$A$1:$Q$107,8,0)</f>
        <v>0.11</v>
      </c>
      <c r="J6" s="14">
        <f>VLOOKUP($B6,Sheet2!$A$1:$Q$107,9,0)</f>
        <v>0.15</v>
      </c>
      <c r="K6" s="14">
        <f>VLOOKUP($B6,Sheet2!$A$1:$Q$107,10,0)</f>
        <v>0</v>
      </c>
      <c r="L6" s="14">
        <f>VLOOKUP($B6,Sheet2!$A$1:$Q$107,11,0)</f>
        <v>0</v>
      </c>
      <c r="M6" s="14">
        <f>VLOOKUP($B6,Sheet2!$A$1:$Q$107,12,0)</f>
        <v>0</v>
      </c>
      <c r="N6" s="14">
        <f>VLOOKUP($B6,Sheet2!$A$1:$Q$107,13,0)</f>
        <v>0</v>
      </c>
      <c r="O6" s="14"/>
      <c r="P6" s="14"/>
      <c r="Q6" s="14"/>
      <c r="R6" s="14"/>
      <c r="S6" s="14"/>
      <c r="T6" s="18"/>
      <c r="U6" s="14"/>
    </row>
    <row r="7" ht="14.25" spans="1:21">
      <c r="A7" s="14" t="s">
        <v>18</v>
      </c>
      <c r="B7" s="14" t="str">
        <f>VLOOKUP(A7,Sheet2!$A$1:$Q$107,1,0)</f>
        <v>异戊烷</v>
      </c>
      <c r="C7" s="14">
        <f>VLOOKUP(B7,Sheet2!$A$1:$Q$107,2,0)</f>
        <v>0</v>
      </c>
      <c r="D7" s="14">
        <f>VLOOKUP(B7,Sheet2!$A$1:$Q$107,3,0)</f>
        <v>0.94</v>
      </c>
      <c r="E7" s="14">
        <f>VLOOKUP(B7,Sheet2!$A$1:$Q$107,4,0)</f>
        <v>0</v>
      </c>
      <c r="F7" s="14">
        <f>VLOOKUP(B7,Sheet2!$A$1:$Q$107,5,0)</f>
        <v>0</v>
      </c>
      <c r="G7" s="14">
        <f>VLOOKUP($B7,Sheet2!$A$1:$Q$107,6,0)</f>
        <v>0</v>
      </c>
      <c r="H7" s="14">
        <f>VLOOKUP($B7,Sheet2!$A$1:$Q$107,7,0)</f>
        <v>3.51</v>
      </c>
      <c r="I7" s="14">
        <f>VLOOKUP($B7,Sheet2!$A$1:$Q$107,8,0)</f>
        <v>0.97</v>
      </c>
      <c r="J7" s="14">
        <f>VLOOKUP($B7,Sheet2!$A$1:$Q$107,9,0)</f>
        <v>0.56</v>
      </c>
      <c r="K7" s="14">
        <f>VLOOKUP($B7,Sheet2!$A$1:$Q$107,10,0)</f>
        <v>1.59</v>
      </c>
      <c r="L7" s="14">
        <f>VLOOKUP($B7,Sheet2!$A$1:$Q$107,11,0)</f>
        <v>2.17</v>
      </c>
      <c r="M7" s="14">
        <f>VLOOKUP($B7,Sheet2!$A$1:$Q$107,12,0)</f>
        <v>0</v>
      </c>
      <c r="N7" s="14">
        <f>VLOOKUP($B7,Sheet2!$A$1:$Q$107,13,0)</f>
        <v>0.03</v>
      </c>
      <c r="O7" s="14"/>
      <c r="P7" s="14"/>
      <c r="Q7" s="14"/>
      <c r="R7" s="14"/>
      <c r="S7" s="14"/>
      <c r="T7" s="18"/>
      <c r="U7" s="14"/>
    </row>
    <row r="8" ht="14.25" spans="1:21">
      <c r="A8" s="14" t="s">
        <v>19</v>
      </c>
      <c r="B8" s="14" t="str">
        <f>VLOOKUP(A8,Sheet2!$A$1:$Q$107,1,0)</f>
        <v>正戊烷</v>
      </c>
      <c r="C8" s="14">
        <f>VLOOKUP(B8,Sheet2!$A$1:$Q$107,2,0)</f>
        <v>0</v>
      </c>
      <c r="D8" s="14">
        <f>VLOOKUP(B8,Sheet2!$A$1:$Q$107,3,0)</f>
        <v>0.54</v>
      </c>
      <c r="E8" s="14">
        <f>VLOOKUP(B8,Sheet2!$A$1:$Q$107,4,0)</f>
        <v>0</v>
      </c>
      <c r="F8" s="14">
        <f>VLOOKUP(B8,Sheet2!$A$1:$Q$107,5,0)</f>
        <v>0</v>
      </c>
      <c r="G8" s="14">
        <f>VLOOKUP($B8,Sheet2!$A$1:$Q$107,6,0)</f>
        <v>0</v>
      </c>
      <c r="H8" s="14">
        <f>VLOOKUP($B8,Sheet2!$A$1:$Q$107,7,0)</f>
        <v>3.41</v>
      </c>
      <c r="I8" s="14">
        <f>VLOOKUP($B8,Sheet2!$A$1:$Q$107,8,0)</f>
        <v>3.24</v>
      </c>
      <c r="J8" s="14">
        <f>VLOOKUP($B8,Sheet2!$A$1:$Q$107,9,0)</f>
        <v>0.84</v>
      </c>
      <c r="K8" s="14">
        <f>VLOOKUP($B8,Sheet2!$A$1:$Q$107,10,0)</f>
        <v>0.75</v>
      </c>
      <c r="L8" s="14">
        <f>VLOOKUP($B8,Sheet2!$A$1:$Q$107,11,0)</f>
        <v>3.74</v>
      </c>
      <c r="M8" s="14">
        <f>VLOOKUP($B8,Sheet2!$A$1:$Q$107,12,0)</f>
        <v>0</v>
      </c>
      <c r="N8" s="14">
        <f>VLOOKUP($B8,Sheet2!$A$1:$Q$107,13,0)</f>
        <v>0.02</v>
      </c>
      <c r="O8" s="14"/>
      <c r="P8" s="14"/>
      <c r="Q8" s="14"/>
      <c r="R8" s="14"/>
      <c r="S8" s="14"/>
      <c r="T8" s="18"/>
      <c r="U8" s="14"/>
    </row>
    <row r="9" ht="14.25" spans="1:21">
      <c r="A9" s="14" t="s">
        <v>20</v>
      </c>
      <c r="B9" s="14" t="str">
        <f>VLOOKUP(A9,Sheet2!$A$1:$Q$107,1,0)</f>
        <v>甲基环戊烷</v>
      </c>
      <c r="C9" s="14">
        <f>VLOOKUP(B9,Sheet2!$A$1:$Q$107,2,0)</f>
        <v>0</v>
      </c>
      <c r="D9" s="14">
        <f>VLOOKUP(B9,Sheet2!$A$1:$Q$107,3,0)</f>
        <v>0.81</v>
      </c>
      <c r="E9" s="14">
        <f>VLOOKUP(B9,Sheet2!$A$1:$Q$107,4,0)</f>
        <v>0</v>
      </c>
      <c r="F9" s="14">
        <f>VLOOKUP(B9,Sheet2!$A$1:$Q$107,5,0)</f>
        <v>0</v>
      </c>
      <c r="G9" s="14">
        <f>VLOOKUP($B9,Sheet2!$A$1:$Q$107,6,0)</f>
        <v>0</v>
      </c>
      <c r="H9" s="14">
        <f>VLOOKUP($B9,Sheet2!$A$1:$Q$107,7,0)</f>
        <v>0.72</v>
      </c>
      <c r="I9" s="14">
        <f>VLOOKUP($B9,Sheet2!$A$1:$Q$107,8,0)</f>
        <v>0.11</v>
      </c>
      <c r="J9" s="14">
        <f>VLOOKUP($B9,Sheet2!$A$1:$Q$107,9,0)</f>
        <v>0.13</v>
      </c>
      <c r="K9" s="14">
        <f>VLOOKUP($B9,Sheet2!$A$1:$Q$107,10,0)</f>
        <v>0</v>
      </c>
      <c r="L9" s="14">
        <f>VLOOKUP($B9,Sheet2!$A$1:$Q$107,11,0)</f>
        <v>0</v>
      </c>
      <c r="M9" s="14">
        <f>VLOOKUP($B9,Sheet2!$A$1:$Q$107,12,0)</f>
        <v>0</v>
      </c>
      <c r="N9" s="14">
        <f>VLOOKUP($B9,Sheet2!$A$1:$Q$107,13,0)</f>
        <v>0.04</v>
      </c>
      <c r="O9" s="14"/>
      <c r="P9" s="14"/>
      <c r="Q9" s="14"/>
      <c r="R9" s="14"/>
      <c r="S9" s="14"/>
      <c r="T9" s="18"/>
      <c r="U9" s="14"/>
    </row>
    <row r="10" ht="14.25" spans="1:21">
      <c r="A10" s="14" t="s">
        <v>21</v>
      </c>
      <c r="B10" s="14" t="str">
        <f>VLOOKUP(A10,Sheet2!$A$1:$Q$107,1,0)</f>
        <v>环己烷</v>
      </c>
      <c r="C10" s="14">
        <f>VLOOKUP(B10,Sheet2!$A$1:$Q$107,2,0)</f>
        <v>0</v>
      </c>
      <c r="D10" s="14">
        <f>VLOOKUP(B10,Sheet2!$A$1:$Q$107,3,0)</f>
        <v>3.09</v>
      </c>
      <c r="E10" s="14">
        <f>VLOOKUP(B10,Sheet2!$A$1:$Q$107,4,0)</f>
        <v>0</v>
      </c>
      <c r="F10" s="14">
        <f>VLOOKUP(B10,Sheet2!$A$1:$Q$107,5,0)</f>
        <v>0</v>
      </c>
      <c r="G10" s="14">
        <f>VLOOKUP($B10,Sheet2!$A$1:$Q$107,6,0)</f>
        <v>0</v>
      </c>
      <c r="H10" s="14">
        <f>VLOOKUP($B10,Sheet2!$A$1:$Q$107,7,0)</f>
        <v>0.21</v>
      </c>
      <c r="I10" s="14">
        <f>VLOOKUP($B10,Sheet2!$A$1:$Q$107,8,0)</f>
        <v>0.11</v>
      </c>
      <c r="J10" s="14">
        <f>VLOOKUP($B10,Sheet2!$A$1:$Q$107,9,0)</f>
        <v>0.31</v>
      </c>
      <c r="K10" s="14">
        <f>VLOOKUP($B10,Sheet2!$A$1:$Q$107,10,0)</f>
        <v>0</v>
      </c>
      <c r="L10" s="14">
        <f>VLOOKUP($B10,Sheet2!$A$1:$Q$107,11,0)</f>
        <v>0</v>
      </c>
      <c r="M10" s="14">
        <f>VLOOKUP($B10,Sheet2!$A$1:$Q$107,12,0)</f>
        <v>0</v>
      </c>
      <c r="N10" s="14">
        <f>VLOOKUP($B10,Sheet2!$A$1:$Q$107,13,0)</f>
        <v>0</v>
      </c>
      <c r="O10" s="14"/>
      <c r="P10" s="14"/>
      <c r="Q10" s="14"/>
      <c r="R10" s="14"/>
      <c r="S10" s="14"/>
      <c r="T10" s="18"/>
      <c r="U10" s="14"/>
    </row>
    <row r="11" ht="14.25" spans="1:21">
      <c r="A11" s="14" t="s">
        <v>22</v>
      </c>
      <c r="B11" s="14" t="str">
        <f>VLOOKUP(A11,Sheet2!$A$1:$Q$107,1,0)</f>
        <v>2，2-二甲基丁烷</v>
      </c>
      <c r="C11" s="14">
        <f>VLOOKUP(B11,Sheet2!$A$1:$Q$107,2,0)</f>
        <v>0</v>
      </c>
      <c r="D11" s="14">
        <f>VLOOKUP(B11,Sheet2!$A$1:$Q$107,3,0)</f>
        <v>0.06</v>
      </c>
      <c r="E11" s="14">
        <f>VLOOKUP(B11,Sheet2!$A$1:$Q$107,4,0)</f>
        <v>0</v>
      </c>
      <c r="F11" s="14">
        <f>VLOOKUP(B11,Sheet2!$A$1:$Q$107,5,0)</f>
        <v>0</v>
      </c>
      <c r="G11" s="14">
        <f>VLOOKUP($B11,Sheet2!$A$1:$Q$107,6,0)</f>
        <v>0</v>
      </c>
      <c r="H11" s="14">
        <f>VLOOKUP($B11,Sheet2!$A$1:$Q$107,7,0)</f>
        <v>0.21</v>
      </c>
      <c r="I11" s="14">
        <f>VLOOKUP($B11,Sheet2!$A$1:$Q$107,8,0)</f>
        <v>0</v>
      </c>
      <c r="J11" s="14">
        <f>VLOOKUP($B11,Sheet2!$A$1:$Q$107,9,0)</f>
        <v>0.02</v>
      </c>
      <c r="K11" s="14">
        <f>VLOOKUP($B11,Sheet2!$A$1:$Q$107,10,0)</f>
        <v>0</v>
      </c>
      <c r="L11" s="14">
        <f>VLOOKUP($B11,Sheet2!$A$1:$Q$107,11,0)</f>
        <v>0.31</v>
      </c>
      <c r="M11" s="14">
        <f>VLOOKUP($B11,Sheet2!$A$1:$Q$107,12,0)</f>
        <v>0</v>
      </c>
      <c r="N11" s="14">
        <f>VLOOKUP($B11,Sheet2!$A$1:$Q$107,13,0)</f>
        <v>0</v>
      </c>
      <c r="O11" s="14"/>
      <c r="P11" s="14"/>
      <c r="Q11" s="14"/>
      <c r="R11" s="14"/>
      <c r="S11" s="14"/>
      <c r="T11" s="18"/>
      <c r="U11" s="14"/>
    </row>
    <row r="12" ht="14.25" spans="1:21">
      <c r="A12" s="14" t="s">
        <v>23</v>
      </c>
      <c r="B12" s="14" t="str">
        <f>VLOOKUP(A12,Sheet2!$A$1:$Q$107,1,0)</f>
        <v>2，3-二甲基丁烷</v>
      </c>
      <c r="C12" s="14">
        <f>VLOOKUP(B12,Sheet2!$A$1:$Q$107,2,0)</f>
        <v>0</v>
      </c>
      <c r="D12" s="14">
        <f>VLOOKUP(B12,Sheet2!$A$1:$Q$107,3,0)</f>
        <v>0.07</v>
      </c>
      <c r="E12" s="14">
        <f>VLOOKUP(B12,Sheet2!$A$1:$Q$107,4,0)</f>
        <v>0</v>
      </c>
      <c r="F12" s="14">
        <f>VLOOKUP(B12,Sheet2!$A$1:$Q$107,5,0)</f>
        <v>0</v>
      </c>
      <c r="G12" s="14">
        <f>VLOOKUP($B12,Sheet2!$A$1:$Q$107,6,0)</f>
        <v>0</v>
      </c>
      <c r="H12" s="14">
        <f>VLOOKUP($B12,Sheet2!$A$1:$Q$107,7,0)</f>
        <v>0.21</v>
      </c>
      <c r="I12" s="14">
        <f>VLOOKUP($B12,Sheet2!$A$1:$Q$107,8,0)</f>
        <v>0</v>
      </c>
      <c r="J12" s="14">
        <f>VLOOKUP($B12,Sheet2!$A$1:$Q$107,9,0)</f>
        <v>0.02</v>
      </c>
      <c r="K12" s="14">
        <f>VLOOKUP($B12,Sheet2!$A$1:$Q$107,10,0)</f>
        <v>0</v>
      </c>
      <c r="L12" s="14">
        <f>VLOOKUP($B12,Sheet2!$A$1:$Q$107,11,0)</f>
        <v>0.03</v>
      </c>
      <c r="M12" s="14">
        <f>VLOOKUP($B12,Sheet2!$A$1:$Q$107,12,0)</f>
        <v>0</v>
      </c>
      <c r="N12" s="14">
        <f>VLOOKUP($B12,Sheet2!$A$1:$Q$107,13,0)</f>
        <v>0.03</v>
      </c>
      <c r="O12" s="14"/>
      <c r="P12" s="14"/>
      <c r="Q12" s="14"/>
      <c r="R12" s="14"/>
      <c r="S12" s="14"/>
      <c r="T12" s="18"/>
      <c r="U12" s="14"/>
    </row>
    <row r="13" ht="14.25" spans="1:21">
      <c r="A13" s="14" t="s">
        <v>24</v>
      </c>
      <c r="B13" s="14" t="str">
        <f>VLOOKUP(A13,Sheet2!$A$1:$Q$107,1,0)</f>
        <v>2-甲基戊烷</v>
      </c>
      <c r="C13" s="14">
        <f>VLOOKUP(B13,Sheet2!$A$1:$Q$107,2,0)</f>
        <v>0</v>
      </c>
      <c r="D13" s="14">
        <f>VLOOKUP(B13,Sheet2!$A$1:$Q$107,3,0)</f>
        <v>0.47</v>
      </c>
      <c r="E13" s="14">
        <f>VLOOKUP(B13,Sheet2!$A$1:$Q$107,4,0)</f>
        <v>0</v>
      </c>
      <c r="F13" s="14">
        <f>VLOOKUP(B13,Sheet2!$A$1:$Q$107,5,0)</f>
        <v>0</v>
      </c>
      <c r="G13" s="14">
        <f>VLOOKUP($B13,Sheet2!$A$1:$Q$107,6,0)</f>
        <v>0</v>
      </c>
      <c r="H13" s="14">
        <f>VLOOKUP($B13,Sheet2!$A$1:$Q$107,7,0)</f>
        <v>1.65</v>
      </c>
      <c r="I13" s="14">
        <f>VLOOKUP($B13,Sheet2!$A$1:$Q$107,8,0)</f>
        <v>0.32</v>
      </c>
      <c r="J13" s="14">
        <f>VLOOKUP($B13,Sheet2!$A$1:$Q$107,9,0)</f>
        <v>0.23</v>
      </c>
      <c r="K13" s="14">
        <f>VLOOKUP($B13,Sheet2!$A$1:$Q$107,10,0)</f>
        <v>0</v>
      </c>
      <c r="L13" s="14">
        <f>VLOOKUP($B13,Sheet2!$A$1:$Q$107,11,0)</f>
        <v>3.18</v>
      </c>
      <c r="M13" s="14">
        <f>VLOOKUP($B13,Sheet2!$A$1:$Q$107,12,0)</f>
        <v>0</v>
      </c>
      <c r="N13" s="14">
        <f>VLOOKUP($B13,Sheet2!$A$1:$Q$107,13,0)</f>
        <v>0.02</v>
      </c>
      <c r="O13" s="14"/>
      <c r="P13" s="14"/>
      <c r="Q13" s="14"/>
      <c r="R13" s="14"/>
      <c r="S13" s="14"/>
      <c r="T13" s="18"/>
      <c r="U13" s="14"/>
    </row>
    <row r="14" ht="14.25" spans="1:21">
      <c r="A14" s="14" t="s">
        <v>25</v>
      </c>
      <c r="B14" s="14" t="str">
        <f>VLOOKUP(A14,Sheet2!$A$1:$Q$107,1,0)</f>
        <v>3-甲基戊烷</v>
      </c>
      <c r="C14" s="14">
        <f>VLOOKUP(B14,Sheet2!$A$1:$Q$107,2,0)</f>
        <v>0</v>
      </c>
      <c r="D14" s="14">
        <f>VLOOKUP(B14,Sheet2!$A$1:$Q$107,3,0)</f>
        <v>0.49</v>
      </c>
      <c r="E14" s="14">
        <f>VLOOKUP(B14,Sheet2!$A$1:$Q$107,4,0)</f>
        <v>0</v>
      </c>
      <c r="F14" s="14">
        <f>VLOOKUP(B14,Sheet2!$A$1:$Q$107,5,0)</f>
        <v>0</v>
      </c>
      <c r="G14" s="14">
        <f>VLOOKUP($B14,Sheet2!$A$1:$Q$107,6,0)</f>
        <v>0</v>
      </c>
      <c r="H14" s="14">
        <f>VLOOKUP($B14,Sheet2!$A$1:$Q$107,7,0)</f>
        <v>0.93</v>
      </c>
      <c r="I14" s="14">
        <f>VLOOKUP($B14,Sheet2!$A$1:$Q$107,8,0)</f>
        <v>0.22</v>
      </c>
      <c r="J14" s="14">
        <f>VLOOKUP($B14,Sheet2!$A$1:$Q$107,9,0)</f>
        <v>0.07</v>
      </c>
      <c r="K14" s="14">
        <f>VLOOKUP($B14,Sheet2!$A$1:$Q$107,10,0)</f>
        <v>0</v>
      </c>
      <c r="L14" s="14">
        <f>VLOOKUP($B14,Sheet2!$A$1:$Q$107,11,0)</f>
        <v>2.26</v>
      </c>
      <c r="M14" s="14">
        <f>VLOOKUP($B14,Sheet2!$A$1:$Q$107,12,0)</f>
        <v>0</v>
      </c>
      <c r="N14" s="14">
        <f>VLOOKUP($B14,Sheet2!$A$1:$Q$107,13,0)</f>
        <v>0.01</v>
      </c>
      <c r="O14" s="14"/>
      <c r="P14" s="14"/>
      <c r="Q14" s="14"/>
      <c r="R14" s="14"/>
      <c r="S14" s="14"/>
      <c r="T14" s="18"/>
      <c r="U14" s="14"/>
    </row>
    <row r="15" ht="14.25" spans="1:21">
      <c r="A15" s="14" t="s">
        <v>26</v>
      </c>
      <c r="B15" s="14" t="str">
        <f>VLOOKUP(A15,Sheet2!$A$1:$Q$107,1,0)</f>
        <v>正己烷</v>
      </c>
      <c r="C15" s="14">
        <f>VLOOKUP(B15,Sheet2!$A$1:$Q$107,2,0)</f>
        <v>0</v>
      </c>
      <c r="D15" s="14">
        <f>VLOOKUP(B15,Sheet2!$A$1:$Q$107,3,0)</f>
        <v>2.52</v>
      </c>
      <c r="E15" s="14">
        <f>VLOOKUP(B15,Sheet2!$A$1:$Q$107,4,0)</f>
        <v>0</v>
      </c>
      <c r="F15" s="14">
        <f>VLOOKUP(B15,Sheet2!$A$1:$Q$107,5,0)</f>
        <v>0</v>
      </c>
      <c r="G15" s="14">
        <f>VLOOKUP($B15,Sheet2!$A$1:$Q$107,6,0)</f>
        <v>4.38</v>
      </c>
      <c r="H15" s="14">
        <f>VLOOKUP($B15,Sheet2!$A$1:$Q$107,7,0)</f>
        <v>2.38</v>
      </c>
      <c r="I15" s="14">
        <f>VLOOKUP($B15,Sheet2!$A$1:$Q$107,8,0)</f>
        <v>2.48</v>
      </c>
      <c r="J15" s="14">
        <f>VLOOKUP($B15,Sheet2!$A$1:$Q$107,9,0)</f>
        <v>0.27</v>
      </c>
      <c r="K15" s="14">
        <f>VLOOKUP($B15,Sheet2!$A$1:$Q$107,10,0)</f>
        <v>0</v>
      </c>
      <c r="L15" s="14">
        <f>VLOOKUP($B15,Sheet2!$A$1:$Q$107,11,0)</f>
        <v>2.38</v>
      </c>
      <c r="M15" s="14">
        <f>VLOOKUP($B15,Sheet2!$A$1:$Q$107,12,0)</f>
        <v>0</v>
      </c>
      <c r="N15" s="14">
        <f>VLOOKUP($B15,Sheet2!$A$1:$Q$107,13,0)</f>
        <v>0.12</v>
      </c>
      <c r="O15" s="14"/>
      <c r="P15" s="14"/>
      <c r="Q15" s="14"/>
      <c r="R15" s="14"/>
      <c r="S15" s="14"/>
      <c r="T15" s="18"/>
      <c r="U15" s="14"/>
    </row>
    <row r="16" ht="14.25" spans="1:21">
      <c r="A16" s="15" t="s">
        <v>27</v>
      </c>
      <c r="B16" s="15" t="s">
        <v>27</v>
      </c>
      <c r="C16" s="14" t="e">
        <f>VLOOKUP(B16,Sheet2!$A$1:$Q$107,2,0)</f>
        <v>#N/A</v>
      </c>
      <c r="D16" s="14" t="e">
        <f>VLOOKUP(B16,Sheet2!$A$1:$Q$107,3,0)</f>
        <v>#N/A</v>
      </c>
      <c r="E16" s="14" t="e">
        <f>VLOOKUP(B16,Sheet2!$A$1:$Q$107,4,0)</f>
        <v>#N/A</v>
      </c>
      <c r="F16" s="14" t="e">
        <f>VLOOKUP(B16,Sheet2!$A$1:$Q$107,5,0)</f>
        <v>#N/A</v>
      </c>
      <c r="G16" s="14" t="e">
        <f>VLOOKUP($B16,Sheet2!$A$1:$Q$107,6,0)</f>
        <v>#N/A</v>
      </c>
      <c r="H16" s="14" t="e">
        <f>VLOOKUP($B16,Sheet2!$A$1:$Q$107,7,0)</f>
        <v>#N/A</v>
      </c>
      <c r="I16" s="14" t="e">
        <f>VLOOKUP($B16,Sheet2!$A$1:$Q$107,8,0)</f>
        <v>#N/A</v>
      </c>
      <c r="J16" s="14" t="e">
        <f>VLOOKUP($B16,Sheet2!$A$1:$Q$107,9,0)</f>
        <v>#N/A</v>
      </c>
      <c r="K16" s="14" t="e">
        <f>VLOOKUP($B16,Sheet2!$A$1:$Q$107,10,0)</f>
        <v>#N/A</v>
      </c>
      <c r="L16" s="14" t="e">
        <f>VLOOKUP($B16,Sheet2!$A$1:$Q$107,11,0)</f>
        <v>#N/A</v>
      </c>
      <c r="M16" s="14" t="e">
        <f>VLOOKUP($B16,Sheet2!$A$1:$Q$107,12,0)</f>
        <v>#N/A</v>
      </c>
      <c r="N16" s="14" t="e">
        <f>VLOOKUP($B16,Sheet2!$A$1:$Q$107,13,0)</f>
        <v>#N/A</v>
      </c>
      <c r="O16" s="14"/>
      <c r="P16" s="14"/>
      <c r="Q16" s="14"/>
      <c r="R16" s="14"/>
      <c r="S16" s="14"/>
      <c r="T16" s="18"/>
      <c r="U16" s="14"/>
    </row>
    <row r="17" ht="14.25" spans="1:21">
      <c r="A17" s="14" t="s">
        <v>28</v>
      </c>
      <c r="B17" s="14" t="str">
        <f>VLOOKUP(A17,Sheet2!$A$1:$Q$107,1,0)</f>
        <v>2，4-二甲基戊烷</v>
      </c>
      <c r="C17" s="14">
        <f>VLOOKUP(B17,Sheet2!$A$1:$Q$107,2,0)</f>
        <v>0</v>
      </c>
      <c r="D17" s="14">
        <f>VLOOKUP(B17,Sheet2!$A$1:$Q$107,3,0)</f>
        <v>0.25</v>
      </c>
      <c r="E17" s="14">
        <f>VLOOKUP(B17,Sheet2!$A$1:$Q$107,4,0)</f>
        <v>0</v>
      </c>
      <c r="F17" s="14">
        <f>VLOOKUP(B17,Sheet2!$A$1:$Q$107,5,0)</f>
        <v>0</v>
      </c>
      <c r="G17" s="14">
        <f>VLOOKUP($B17,Sheet2!$A$1:$Q$107,6,0)</f>
        <v>0</v>
      </c>
      <c r="H17" s="14">
        <f>VLOOKUP($B17,Sheet2!$A$1:$Q$107,7,0)</f>
        <v>0.1</v>
      </c>
      <c r="I17" s="14">
        <f>VLOOKUP($B17,Sheet2!$A$1:$Q$107,8,0)</f>
        <v>0</v>
      </c>
      <c r="J17" s="14">
        <f>VLOOKUP($B17,Sheet2!$A$1:$Q$107,9,0)</f>
        <v>0</v>
      </c>
      <c r="K17" s="14">
        <f>VLOOKUP($B17,Sheet2!$A$1:$Q$107,10,0)</f>
        <v>0</v>
      </c>
      <c r="L17" s="14">
        <f>VLOOKUP($B17,Sheet2!$A$1:$Q$107,11,0)</f>
        <v>0.15</v>
      </c>
      <c r="M17" s="14">
        <f>VLOOKUP($B17,Sheet2!$A$1:$Q$107,12,0)</f>
        <v>0</v>
      </c>
      <c r="N17" s="14">
        <f>VLOOKUP($B17,Sheet2!$A$1:$Q$107,13,0)</f>
        <v>3.87</v>
      </c>
      <c r="O17" s="14"/>
      <c r="P17" s="14"/>
      <c r="Q17" s="14"/>
      <c r="R17" s="14"/>
      <c r="S17" s="14"/>
      <c r="T17" s="18"/>
      <c r="U17" s="14"/>
    </row>
    <row r="18" ht="14.25" spans="1:21">
      <c r="A18" s="14" t="s">
        <v>29</v>
      </c>
      <c r="B18" s="14" t="str">
        <f>VLOOKUP(A18,Sheet2!$A$1:$Q$107,1,0)</f>
        <v>2-甲基己烷</v>
      </c>
      <c r="C18" s="14">
        <f>VLOOKUP(B18,Sheet2!$A$1:$Q$107,2,0)</f>
        <v>0</v>
      </c>
      <c r="D18" s="14">
        <f>VLOOKUP(B18,Sheet2!$A$1:$Q$107,3,0)</f>
        <v>0.9</v>
      </c>
      <c r="E18" s="14">
        <f>VLOOKUP(B18,Sheet2!$A$1:$Q$107,4,0)</f>
        <v>0</v>
      </c>
      <c r="F18" s="14">
        <f>VLOOKUP(B18,Sheet2!$A$1:$Q$107,5,0)</f>
        <v>0</v>
      </c>
      <c r="G18" s="14">
        <f>VLOOKUP($B18,Sheet2!$A$1:$Q$107,6,0)</f>
        <v>0</v>
      </c>
      <c r="H18" s="14">
        <f>VLOOKUP($B18,Sheet2!$A$1:$Q$107,7,0)</f>
        <v>0.52</v>
      </c>
      <c r="I18" s="14">
        <f>VLOOKUP($B18,Sheet2!$A$1:$Q$107,8,0)</f>
        <v>0.11</v>
      </c>
      <c r="J18" s="14">
        <f>VLOOKUP($B18,Sheet2!$A$1:$Q$107,9,0)</f>
        <v>0.18</v>
      </c>
      <c r="K18" s="14">
        <f>VLOOKUP($B18,Sheet2!$A$1:$Q$107,10,0)</f>
        <v>0</v>
      </c>
      <c r="L18" s="14">
        <f>VLOOKUP($B18,Sheet2!$A$1:$Q$107,11,0)</f>
        <v>1.56</v>
      </c>
      <c r="M18" s="14">
        <f>VLOOKUP($B18,Sheet2!$A$1:$Q$107,12,0)</f>
        <v>0</v>
      </c>
      <c r="N18" s="14">
        <f>VLOOKUP($B18,Sheet2!$A$1:$Q$107,13,0)</f>
        <v>0</v>
      </c>
      <c r="O18" s="14"/>
      <c r="P18" s="14"/>
      <c r="Q18" s="14"/>
      <c r="R18" s="14"/>
      <c r="S18" s="14"/>
      <c r="T18" s="18"/>
      <c r="U18" s="14"/>
    </row>
    <row r="19" ht="14.25" spans="1:21">
      <c r="A19" s="14" t="s">
        <v>30</v>
      </c>
      <c r="B19" s="14" t="str">
        <f>VLOOKUP(A19,Sheet2!$A$1:$Q$107,1,0)</f>
        <v>2，3-二甲基戊烷</v>
      </c>
      <c r="C19" s="14">
        <f>VLOOKUP(B19,Sheet2!$A$1:$Q$107,2,0)</f>
        <v>0</v>
      </c>
      <c r="D19" s="14">
        <f>VLOOKUP(B19,Sheet2!$A$1:$Q$107,3,0)</f>
        <v>0.26</v>
      </c>
      <c r="E19" s="14">
        <f>VLOOKUP(B19,Sheet2!$A$1:$Q$107,4,0)</f>
        <v>0</v>
      </c>
      <c r="F19" s="14">
        <f>VLOOKUP(B19,Sheet2!$A$1:$Q$107,5,0)</f>
        <v>0</v>
      </c>
      <c r="G19" s="14">
        <f>VLOOKUP($B19,Sheet2!$A$1:$Q$107,6,0)</f>
        <v>0</v>
      </c>
      <c r="H19" s="14">
        <f>VLOOKUP($B19,Sheet2!$A$1:$Q$107,7,0)</f>
        <v>0.21</v>
      </c>
      <c r="I19" s="14">
        <f>VLOOKUP($B19,Sheet2!$A$1:$Q$107,8,0)</f>
        <v>0.11</v>
      </c>
      <c r="J19" s="14">
        <f>VLOOKUP($B19,Sheet2!$A$1:$Q$107,9,0)</f>
        <v>0</v>
      </c>
      <c r="K19" s="14">
        <f>VLOOKUP($B19,Sheet2!$A$1:$Q$107,10,0)</f>
        <v>0</v>
      </c>
      <c r="L19" s="14">
        <f>VLOOKUP($B19,Sheet2!$A$1:$Q$107,11,0)</f>
        <v>0.19</v>
      </c>
      <c r="M19" s="14">
        <f>VLOOKUP($B19,Sheet2!$A$1:$Q$107,12,0)</f>
        <v>0</v>
      </c>
      <c r="N19" s="14">
        <f>VLOOKUP($B19,Sheet2!$A$1:$Q$107,13,0)</f>
        <v>0</v>
      </c>
      <c r="O19" s="14"/>
      <c r="P19" s="14"/>
      <c r="Q19" s="14"/>
      <c r="R19" s="14"/>
      <c r="S19" s="14"/>
      <c r="T19" s="18"/>
      <c r="U19" s="14"/>
    </row>
    <row r="20" ht="14.25" spans="1:21">
      <c r="A20" s="14" t="s">
        <v>31</v>
      </c>
      <c r="B20" s="14" t="str">
        <f>VLOOKUP(A20,Sheet2!$A$1:$Q$107,1,0)</f>
        <v>3-甲基己烷</v>
      </c>
      <c r="C20" s="14">
        <f>VLOOKUP(B20,Sheet2!$A$1:$Q$107,2,0)</f>
        <v>0</v>
      </c>
      <c r="D20" s="14">
        <f>VLOOKUP(B20,Sheet2!$A$1:$Q$107,3,0)</f>
        <v>0.97</v>
      </c>
      <c r="E20" s="14">
        <f>VLOOKUP(B20,Sheet2!$A$1:$Q$107,4,0)</f>
        <v>0</v>
      </c>
      <c r="F20" s="14">
        <f>VLOOKUP(B20,Sheet2!$A$1:$Q$107,5,0)</f>
        <v>0</v>
      </c>
      <c r="G20" s="14">
        <f>VLOOKUP($B20,Sheet2!$A$1:$Q$107,6,0)</f>
        <v>0</v>
      </c>
      <c r="H20" s="14">
        <f>VLOOKUP($B20,Sheet2!$A$1:$Q$107,7,0)</f>
        <v>0.62</v>
      </c>
      <c r="I20" s="14">
        <f>VLOOKUP($B20,Sheet2!$A$1:$Q$107,8,0)</f>
        <v>0.11</v>
      </c>
      <c r="J20" s="14">
        <f>VLOOKUP($B20,Sheet2!$A$1:$Q$107,9,0)</f>
        <v>0.11</v>
      </c>
      <c r="K20" s="14">
        <f>VLOOKUP($B20,Sheet2!$A$1:$Q$107,10,0)</f>
        <v>0</v>
      </c>
      <c r="L20" s="14">
        <f>VLOOKUP($B20,Sheet2!$A$1:$Q$107,11,0)</f>
        <v>0</v>
      </c>
      <c r="M20" s="14">
        <f>VLOOKUP($B20,Sheet2!$A$1:$Q$107,12,0)</f>
        <v>0</v>
      </c>
      <c r="N20" s="14">
        <f>VLOOKUP($B20,Sheet2!$A$1:$Q$107,13,0)</f>
        <v>0</v>
      </c>
      <c r="O20" s="14"/>
      <c r="P20" s="14"/>
      <c r="Q20" s="14"/>
      <c r="R20" s="14"/>
      <c r="S20" s="14"/>
      <c r="T20" s="18"/>
      <c r="U20" s="14"/>
    </row>
    <row r="21" ht="14.25" spans="1:21">
      <c r="A21" s="14" t="s">
        <v>32</v>
      </c>
      <c r="B21" s="14" t="str">
        <f>VLOOKUP(A21,Sheet2!$A$1:$Q$107,1,0)</f>
        <v>正庚烷</v>
      </c>
      <c r="C21" s="14">
        <f>VLOOKUP(B21,Sheet2!$A$1:$Q$107,2,0)</f>
        <v>0</v>
      </c>
      <c r="D21" s="14">
        <f>VLOOKUP(B21,Sheet2!$A$1:$Q$107,3,0)</f>
        <v>1.43</v>
      </c>
      <c r="E21" s="14">
        <f>VLOOKUP(B21,Sheet2!$A$1:$Q$107,4,0)</f>
        <v>0</v>
      </c>
      <c r="F21" s="14">
        <f>VLOOKUP(B21,Sheet2!$A$1:$Q$107,5,0)</f>
        <v>0</v>
      </c>
      <c r="G21" s="14">
        <f>VLOOKUP($B21,Sheet2!$A$1:$Q$107,6,0)</f>
        <v>0</v>
      </c>
      <c r="H21" s="14">
        <f>VLOOKUP($B21,Sheet2!$A$1:$Q$107,7,0)</f>
        <v>1.34</v>
      </c>
      <c r="I21" s="14">
        <f>VLOOKUP($B21,Sheet2!$A$1:$Q$107,8,0)</f>
        <v>2.16</v>
      </c>
      <c r="J21" s="14">
        <f>VLOOKUP($B21,Sheet2!$A$1:$Q$107,9,0)</f>
        <v>0.88</v>
      </c>
      <c r="K21" s="14">
        <f>VLOOKUP($B21,Sheet2!$A$1:$Q$107,10,0)</f>
        <v>3.86</v>
      </c>
      <c r="L21" s="14">
        <f>VLOOKUP($B21,Sheet2!$A$1:$Q$107,11,0)</f>
        <v>2.6</v>
      </c>
      <c r="M21" s="14">
        <f>VLOOKUP($B21,Sheet2!$A$1:$Q$107,12,0)</f>
        <v>0</v>
      </c>
      <c r="N21" s="14">
        <f>VLOOKUP($B21,Sheet2!$A$1:$Q$107,13,0)</f>
        <v>0</v>
      </c>
      <c r="O21" s="14"/>
      <c r="P21" s="14"/>
      <c r="Q21" s="14"/>
      <c r="R21" s="14"/>
      <c r="S21" s="14"/>
      <c r="T21" s="18"/>
      <c r="U21" s="14"/>
    </row>
    <row r="22" ht="14.25" spans="1:21">
      <c r="A22" s="14" t="s">
        <v>33</v>
      </c>
      <c r="B22" s="14" t="str">
        <f>VLOOKUP(A22,Sheet2!$A$1:$Q$107,1,0)</f>
        <v>2，2，4-三甲基戊烷</v>
      </c>
      <c r="C22" s="14">
        <f>VLOOKUP(B22,Sheet2!$A$1:$Q$107,2,0)</f>
        <v>0</v>
      </c>
      <c r="D22" s="14">
        <f>VLOOKUP(B22,Sheet2!$A$1:$Q$107,3,0)</f>
        <v>0.22</v>
      </c>
      <c r="E22" s="14">
        <f>VLOOKUP(B22,Sheet2!$A$1:$Q$107,4,0)</f>
        <v>0</v>
      </c>
      <c r="F22" s="14">
        <f>VLOOKUP(B22,Sheet2!$A$1:$Q$107,5,0)</f>
        <v>0</v>
      </c>
      <c r="G22" s="14">
        <f>VLOOKUP($B22,Sheet2!$A$1:$Q$107,6,0)</f>
        <v>0</v>
      </c>
      <c r="H22" s="14">
        <f>VLOOKUP($B22,Sheet2!$A$1:$Q$107,7,0)</f>
        <v>0</v>
      </c>
      <c r="I22" s="14">
        <f>VLOOKUP($B22,Sheet2!$A$1:$Q$107,8,0)</f>
        <v>0</v>
      </c>
      <c r="J22" s="14">
        <f>VLOOKUP($B22,Sheet2!$A$1:$Q$107,9,0)</f>
        <v>0</v>
      </c>
      <c r="K22" s="14">
        <f>VLOOKUP($B22,Sheet2!$A$1:$Q$107,10,0)</f>
        <v>0</v>
      </c>
      <c r="L22" s="14">
        <f>VLOOKUP($B22,Sheet2!$A$1:$Q$107,11,0)</f>
        <v>0.26</v>
      </c>
      <c r="M22" s="14">
        <f>VLOOKUP($B22,Sheet2!$A$1:$Q$107,12,0)</f>
        <v>0</v>
      </c>
      <c r="N22" s="14">
        <f>VLOOKUP($B22,Sheet2!$A$1:$Q$107,13,0)</f>
        <v>0</v>
      </c>
      <c r="O22" s="14"/>
      <c r="P22" s="14"/>
      <c r="Q22" s="14"/>
      <c r="R22" s="14"/>
      <c r="S22" s="14"/>
      <c r="T22" s="18"/>
      <c r="U22" s="14"/>
    </row>
    <row r="23" ht="14.25" spans="1:21">
      <c r="A23" s="14" t="s">
        <v>34</v>
      </c>
      <c r="B23" s="14" t="str">
        <f>VLOOKUP(A23,Sheet2!$A$1:$Q$107,1,0)</f>
        <v>2，3，4-三甲基戊烷</v>
      </c>
      <c r="C23" s="14">
        <f>VLOOKUP(B23,Sheet2!$A$1:$Q$107,2,0)</f>
        <v>0</v>
      </c>
      <c r="D23" s="14">
        <f>VLOOKUP(B23,Sheet2!$A$1:$Q$107,3,0)</f>
        <v>0.06</v>
      </c>
      <c r="E23" s="14">
        <f>VLOOKUP(B23,Sheet2!$A$1:$Q$107,4,0)</f>
        <v>0</v>
      </c>
      <c r="F23" s="14">
        <f>VLOOKUP(B23,Sheet2!$A$1:$Q$107,5,0)</f>
        <v>0</v>
      </c>
      <c r="G23" s="14">
        <f>VLOOKUP($B23,Sheet2!$A$1:$Q$107,6,0)</f>
        <v>0</v>
      </c>
      <c r="H23" s="14">
        <f>VLOOKUP($B23,Sheet2!$A$1:$Q$107,7,0)</f>
        <v>0</v>
      </c>
      <c r="I23" s="14">
        <f>VLOOKUP($B23,Sheet2!$A$1:$Q$107,8,0)</f>
        <v>0</v>
      </c>
      <c r="J23" s="14">
        <f>VLOOKUP($B23,Sheet2!$A$1:$Q$107,9,0)</f>
        <v>0</v>
      </c>
      <c r="K23" s="14">
        <f>VLOOKUP($B23,Sheet2!$A$1:$Q$107,10,0)</f>
        <v>0</v>
      </c>
      <c r="L23" s="14">
        <f>VLOOKUP($B23,Sheet2!$A$1:$Q$107,11,0)</f>
        <v>0</v>
      </c>
      <c r="M23" s="14">
        <f>VLOOKUP($B23,Sheet2!$A$1:$Q$107,12,0)</f>
        <v>0</v>
      </c>
      <c r="N23" s="14">
        <f>VLOOKUP($B23,Sheet2!$A$1:$Q$107,13,0)</f>
        <v>0</v>
      </c>
      <c r="O23" s="14"/>
      <c r="P23" s="14"/>
      <c r="Q23" s="14"/>
      <c r="R23" s="14"/>
      <c r="S23" s="14"/>
      <c r="T23" s="18"/>
      <c r="U23" s="14"/>
    </row>
    <row r="24" ht="14.25" spans="1:21">
      <c r="A24" s="14" t="s">
        <v>35</v>
      </c>
      <c r="B24" s="14" t="str">
        <f>VLOOKUP(A24,Sheet2!$A$1:$Q$107,1,0)</f>
        <v>2-甲基庚烷</v>
      </c>
      <c r="C24" s="14">
        <f>VLOOKUP(B24,Sheet2!$A$1:$Q$107,2,0)</f>
        <v>0</v>
      </c>
      <c r="D24" s="14">
        <f>VLOOKUP(B24,Sheet2!$A$1:$Q$107,3,0)</f>
        <v>0.14</v>
      </c>
      <c r="E24" s="14">
        <f>VLOOKUP(B24,Sheet2!$A$1:$Q$107,4,0)</f>
        <v>0</v>
      </c>
      <c r="F24" s="14">
        <f>VLOOKUP(B24,Sheet2!$A$1:$Q$107,5,0)</f>
        <v>0</v>
      </c>
      <c r="G24" s="14">
        <f>VLOOKUP($B24,Sheet2!$A$1:$Q$107,6,0)</f>
        <v>0</v>
      </c>
      <c r="H24" s="14">
        <f>VLOOKUP($B24,Sheet2!$A$1:$Q$107,7,0)</f>
        <v>0.21</v>
      </c>
      <c r="I24" s="14">
        <f>VLOOKUP($B24,Sheet2!$A$1:$Q$107,8,0)</f>
        <v>0.11</v>
      </c>
      <c r="J24" s="14">
        <f>VLOOKUP($B24,Sheet2!$A$1:$Q$107,9,0)</f>
        <v>0.11</v>
      </c>
      <c r="K24" s="14">
        <f>VLOOKUP($B24,Sheet2!$A$1:$Q$107,10,0)</f>
        <v>0</v>
      </c>
      <c r="L24" s="14">
        <f>VLOOKUP($B24,Sheet2!$A$1:$Q$107,11,0)</f>
        <v>0</v>
      </c>
      <c r="M24" s="14">
        <f>VLOOKUP($B24,Sheet2!$A$1:$Q$107,12,0)</f>
        <v>0</v>
      </c>
      <c r="N24" s="14">
        <f>VLOOKUP($B24,Sheet2!$A$1:$Q$107,13,0)</f>
        <v>0</v>
      </c>
      <c r="O24" s="14"/>
      <c r="P24" s="14"/>
      <c r="Q24" s="14"/>
      <c r="R24" s="14"/>
      <c r="S24" s="14"/>
      <c r="T24" s="18"/>
      <c r="U24" s="14"/>
    </row>
    <row r="25" ht="14.25" spans="1:21">
      <c r="A25" s="14" t="s">
        <v>36</v>
      </c>
      <c r="B25" s="14" t="str">
        <f>VLOOKUP(A25,Sheet2!$A$1:$Q$107,1,0)</f>
        <v>3-甲基庚烷</v>
      </c>
      <c r="C25" s="14">
        <f>VLOOKUP(B25,Sheet2!$A$1:$Q$107,2,0)</f>
        <v>0</v>
      </c>
      <c r="D25" s="14">
        <f>VLOOKUP(B25,Sheet2!$A$1:$Q$107,3,0)</f>
        <v>0.17</v>
      </c>
      <c r="E25" s="14">
        <f>VLOOKUP(B25,Sheet2!$A$1:$Q$107,4,0)</f>
        <v>0</v>
      </c>
      <c r="F25" s="14">
        <f>VLOOKUP(B25,Sheet2!$A$1:$Q$107,5,0)</f>
        <v>0</v>
      </c>
      <c r="G25" s="14">
        <f>VLOOKUP($B25,Sheet2!$A$1:$Q$107,6,0)</f>
        <v>0</v>
      </c>
      <c r="H25" s="14">
        <f>VLOOKUP($B25,Sheet2!$A$1:$Q$107,7,0)</f>
        <v>0.1</v>
      </c>
      <c r="I25" s="14">
        <f>VLOOKUP($B25,Sheet2!$A$1:$Q$107,8,0)</f>
        <v>0</v>
      </c>
      <c r="J25" s="14">
        <f>VLOOKUP($B25,Sheet2!$A$1:$Q$107,9,0)</f>
        <v>0.03</v>
      </c>
      <c r="K25" s="14">
        <f>VLOOKUP($B25,Sheet2!$A$1:$Q$107,10,0)</f>
        <v>0</v>
      </c>
      <c r="L25" s="14">
        <f>VLOOKUP($B25,Sheet2!$A$1:$Q$107,11,0)</f>
        <v>0.67</v>
      </c>
      <c r="M25" s="14">
        <f>VLOOKUP($B25,Sheet2!$A$1:$Q$107,12,0)</f>
        <v>0</v>
      </c>
      <c r="N25" s="14">
        <f>VLOOKUP($B25,Sheet2!$A$1:$Q$107,13,0)</f>
        <v>0</v>
      </c>
      <c r="O25" s="14"/>
      <c r="P25" s="14"/>
      <c r="Q25" s="14"/>
      <c r="R25" s="14"/>
      <c r="S25" s="14"/>
      <c r="T25" s="18"/>
      <c r="U25" s="14"/>
    </row>
    <row r="26" ht="14.25" spans="1:21">
      <c r="A26" s="14" t="s">
        <v>37</v>
      </c>
      <c r="B26" s="14" t="str">
        <f>VLOOKUP(A26,Sheet2!$A$1:$Q$107,1,0)</f>
        <v>正辛烷</v>
      </c>
      <c r="C26" s="14">
        <f>VLOOKUP(B26,Sheet2!$A$1:$Q$107,2,0)</f>
        <v>0</v>
      </c>
      <c r="D26" s="14">
        <f>VLOOKUP(B26,Sheet2!$A$1:$Q$107,3,0)</f>
        <v>1.51</v>
      </c>
      <c r="E26" s="14">
        <f>VLOOKUP(B26,Sheet2!$A$1:$Q$107,4,0)</f>
        <v>0</v>
      </c>
      <c r="F26" s="14">
        <f>VLOOKUP(B26,Sheet2!$A$1:$Q$107,5,0)</f>
        <v>0</v>
      </c>
      <c r="G26" s="14">
        <f>VLOOKUP($B26,Sheet2!$A$1:$Q$107,6,0)</f>
        <v>0</v>
      </c>
      <c r="H26" s="14">
        <f>VLOOKUP($B26,Sheet2!$A$1:$Q$107,7,0)</f>
        <v>0.62</v>
      </c>
      <c r="I26" s="14">
        <f>VLOOKUP($B26,Sheet2!$A$1:$Q$107,8,0)</f>
        <v>1.62</v>
      </c>
      <c r="J26" s="14">
        <f>VLOOKUP($B26,Sheet2!$A$1:$Q$107,9,0)</f>
        <v>0.31</v>
      </c>
      <c r="K26" s="14">
        <f>VLOOKUP($B26,Sheet2!$A$1:$Q$107,10,0)</f>
        <v>1.47</v>
      </c>
      <c r="L26" s="14">
        <f>VLOOKUP($B26,Sheet2!$A$1:$Q$107,11,0)</f>
        <v>0</v>
      </c>
      <c r="M26" s="14">
        <f>VLOOKUP($B26,Sheet2!$A$1:$Q$107,12,0)</f>
        <v>0</v>
      </c>
      <c r="N26" s="14">
        <f>VLOOKUP($B26,Sheet2!$A$1:$Q$107,13,0)</f>
        <v>0.27</v>
      </c>
      <c r="O26" s="14"/>
      <c r="P26" s="14"/>
      <c r="Q26" s="14"/>
      <c r="R26" s="14"/>
      <c r="S26" s="14"/>
      <c r="T26" s="18"/>
      <c r="U26" s="14"/>
    </row>
    <row r="27" ht="14.25" spans="1:21">
      <c r="A27" s="14" t="s">
        <v>38</v>
      </c>
      <c r="B27" s="14" t="str">
        <f>VLOOKUP(A27,Sheet2!$A$1:$Q$107,1,0)</f>
        <v>正壬烷</v>
      </c>
      <c r="C27" s="14">
        <f>VLOOKUP(B27,Sheet2!$A$1:$Q$107,2,0)</f>
        <v>0</v>
      </c>
      <c r="D27" s="14">
        <f>VLOOKUP(B27,Sheet2!$A$1:$Q$107,3,0)</f>
        <v>0.55</v>
      </c>
      <c r="E27" s="14">
        <f>VLOOKUP(B27,Sheet2!$A$1:$Q$107,4,0)</f>
        <v>0</v>
      </c>
      <c r="F27" s="14">
        <f>VLOOKUP(B27,Sheet2!$A$1:$Q$107,5,0)</f>
        <v>0</v>
      </c>
      <c r="G27" s="14">
        <f>VLOOKUP($B27,Sheet2!$A$1:$Q$107,6,0)</f>
        <v>0</v>
      </c>
      <c r="H27" s="14">
        <f>VLOOKUP($B27,Sheet2!$A$1:$Q$107,7,0)</f>
        <v>0.21</v>
      </c>
      <c r="I27" s="14">
        <f>VLOOKUP($B27,Sheet2!$A$1:$Q$107,8,0)</f>
        <v>0.43</v>
      </c>
      <c r="J27" s="14">
        <f>VLOOKUP($B27,Sheet2!$A$1:$Q$107,9,0)</f>
        <v>0.22</v>
      </c>
      <c r="K27" s="14">
        <f>VLOOKUP($B27,Sheet2!$A$1:$Q$107,10,0)</f>
        <v>0.98</v>
      </c>
      <c r="L27" s="14">
        <f>VLOOKUP($B27,Sheet2!$A$1:$Q$107,11,0)</f>
        <v>1.1</v>
      </c>
      <c r="M27" s="14">
        <f>VLOOKUP($B27,Sheet2!$A$1:$Q$107,12,0)</f>
        <v>0</v>
      </c>
      <c r="N27" s="14">
        <f>VLOOKUP($B27,Sheet2!$A$1:$Q$107,13,0)</f>
        <v>0.03</v>
      </c>
      <c r="O27" s="14"/>
      <c r="P27" s="14"/>
      <c r="Q27" s="14"/>
      <c r="R27" s="14"/>
      <c r="S27" s="14"/>
      <c r="T27" s="18"/>
      <c r="U27" s="14"/>
    </row>
    <row r="28" ht="14.25" spans="1:21">
      <c r="A28" s="15" t="s">
        <v>39</v>
      </c>
      <c r="B28" s="15" t="s">
        <v>39</v>
      </c>
      <c r="C28" s="14" t="e">
        <f>VLOOKUP(B28,Sheet2!$A$1:$Q$107,2,0)</f>
        <v>#N/A</v>
      </c>
      <c r="D28" s="14" t="e">
        <f>VLOOKUP(B28,Sheet2!$A$1:$Q$107,3,0)</f>
        <v>#N/A</v>
      </c>
      <c r="E28" s="14" t="e">
        <f>VLOOKUP(B28,Sheet2!$A$1:$Q$107,4,0)</f>
        <v>#N/A</v>
      </c>
      <c r="F28" s="14" t="e">
        <f>VLOOKUP(B28,Sheet2!$A$1:$Q$107,5,0)</f>
        <v>#N/A</v>
      </c>
      <c r="G28" s="14" t="e">
        <f>VLOOKUP($B28,Sheet2!$A$1:$Q$107,6,0)</f>
        <v>#N/A</v>
      </c>
      <c r="H28" s="14" t="e">
        <f>VLOOKUP($B28,Sheet2!$A$1:$Q$107,7,0)</f>
        <v>#N/A</v>
      </c>
      <c r="I28" s="14" t="e">
        <f>VLOOKUP($B28,Sheet2!$A$1:$Q$107,8,0)</f>
        <v>#N/A</v>
      </c>
      <c r="J28" s="14" t="e">
        <f>VLOOKUP($B28,Sheet2!$A$1:$Q$107,9,0)</f>
        <v>#N/A</v>
      </c>
      <c r="K28" s="14" t="e">
        <f>VLOOKUP($B28,Sheet2!$A$1:$Q$107,10,0)</f>
        <v>#N/A</v>
      </c>
      <c r="L28" s="14" t="e">
        <f>VLOOKUP($B28,Sheet2!$A$1:$Q$107,11,0)</f>
        <v>#N/A</v>
      </c>
      <c r="M28" s="14" t="e">
        <f>VLOOKUP($B28,Sheet2!$A$1:$Q$107,12,0)</f>
        <v>#N/A</v>
      </c>
      <c r="N28" s="14" t="e">
        <f>VLOOKUP($B28,Sheet2!$A$1:$Q$107,13,0)</f>
        <v>#N/A</v>
      </c>
      <c r="O28" s="14"/>
      <c r="P28" s="14"/>
      <c r="Q28" s="14"/>
      <c r="R28" s="14"/>
      <c r="S28" s="14"/>
      <c r="T28" s="18"/>
      <c r="U28" s="14"/>
    </row>
    <row r="29" ht="14.25" spans="1:21">
      <c r="A29" s="14" t="s">
        <v>40</v>
      </c>
      <c r="B29" s="14" t="str">
        <f>VLOOKUP(A29,Sheet2!$A$1:$Q$107,1,0)</f>
        <v>十一烷</v>
      </c>
      <c r="C29" s="14">
        <f>VLOOKUP(B29,Sheet2!$A$1:$Q$107,2,0)</f>
        <v>0</v>
      </c>
      <c r="D29" s="14">
        <f>VLOOKUP(B29,Sheet2!$A$1:$Q$107,3,0)</f>
        <v>0.14</v>
      </c>
      <c r="E29" s="14">
        <f>VLOOKUP(B29,Sheet2!$A$1:$Q$107,4,0)</f>
        <v>0.37</v>
      </c>
      <c r="F29" s="14">
        <f>VLOOKUP(B29,Sheet2!$A$1:$Q$107,5,0)</f>
        <v>0</v>
      </c>
      <c r="G29" s="14">
        <f>VLOOKUP($B29,Sheet2!$A$1:$Q$107,6,0)</f>
        <v>0</v>
      </c>
      <c r="H29" s="14">
        <f>VLOOKUP($B29,Sheet2!$A$1:$Q$107,7,0)</f>
        <v>0</v>
      </c>
      <c r="I29" s="14">
        <f>VLOOKUP($B29,Sheet2!$A$1:$Q$107,8,0)</f>
        <v>0.22</v>
      </c>
      <c r="J29" s="14">
        <f>VLOOKUP($B29,Sheet2!$A$1:$Q$107,9,0)</f>
        <v>0.11</v>
      </c>
      <c r="K29" s="14">
        <f>VLOOKUP($B29,Sheet2!$A$1:$Q$107,10,0)</f>
        <v>1.43</v>
      </c>
      <c r="L29" s="14">
        <f>VLOOKUP($B29,Sheet2!$A$1:$Q$107,11,0)</f>
        <v>0.7</v>
      </c>
      <c r="M29" s="14">
        <f>VLOOKUP($B29,Sheet2!$A$1:$Q$107,12,0)</f>
        <v>13.37</v>
      </c>
      <c r="N29" s="14">
        <f>VLOOKUP($B29,Sheet2!$A$1:$Q$107,13,0)</f>
        <v>3.17</v>
      </c>
      <c r="O29" s="14"/>
      <c r="P29" s="14"/>
      <c r="Q29" s="14"/>
      <c r="R29" s="14"/>
      <c r="S29" s="14"/>
      <c r="T29" s="18"/>
      <c r="U29" s="14"/>
    </row>
    <row r="30" ht="14.25" spans="1:21">
      <c r="A30" s="14" t="s">
        <v>41</v>
      </c>
      <c r="B30" s="14" t="str">
        <f>VLOOKUP(A30,Sheet2!$A$1:$Q$107,1,0)</f>
        <v>十二烷</v>
      </c>
      <c r="C30" s="14">
        <f>VLOOKUP(B30,Sheet2!$A$1:$Q$107,2,0)</f>
        <v>0</v>
      </c>
      <c r="D30" s="14">
        <f>VLOOKUP(B30,Sheet2!$A$1:$Q$107,3,0)</f>
        <v>0.41</v>
      </c>
      <c r="E30" s="14">
        <f>VLOOKUP(B30,Sheet2!$A$1:$Q$107,4,0)</f>
        <v>0</v>
      </c>
      <c r="F30" s="14">
        <f>VLOOKUP(B30,Sheet2!$A$1:$Q$107,5,0)</f>
        <v>0</v>
      </c>
      <c r="G30" s="14">
        <f>VLOOKUP($B30,Sheet2!$A$1:$Q$107,6,0)</f>
        <v>0</v>
      </c>
      <c r="H30" s="14">
        <f>VLOOKUP($B30,Sheet2!$A$1:$Q$107,7,0)</f>
        <v>0</v>
      </c>
      <c r="I30" s="14">
        <f>VLOOKUP($B30,Sheet2!$A$1:$Q$107,8,0)</f>
        <v>0</v>
      </c>
      <c r="J30" s="14">
        <f>VLOOKUP($B30,Sheet2!$A$1:$Q$107,9,0)</f>
        <v>0.07</v>
      </c>
      <c r="K30" s="14">
        <f>VLOOKUP($B30,Sheet2!$A$1:$Q$107,10,0)</f>
        <v>1.4</v>
      </c>
      <c r="L30" s="14">
        <f>VLOOKUP($B30,Sheet2!$A$1:$Q$107,11,0)</f>
        <v>0</v>
      </c>
      <c r="M30" s="14">
        <f>VLOOKUP($B30,Sheet2!$A$1:$Q$107,12,0)</f>
        <v>0</v>
      </c>
      <c r="N30" s="14">
        <f>VLOOKUP($B30,Sheet2!$A$1:$Q$107,13,0)</f>
        <v>0</v>
      </c>
      <c r="O30" s="14"/>
      <c r="P30" s="14"/>
      <c r="Q30" s="14"/>
      <c r="R30" s="14"/>
      <c r="S30" s="14"/>
      <c r="T30" s="18"/>
      <c r="U30" s="14"/>
    </row>
    <row r="31" ht="14.25" spans="1:21">
      <c r="A31" s="14" t="s">
        <v>42</v>
      </c>
      <c r="B31" s="14" t="str">
        <f>VLOOKUP(A31,Sheet2!$A$1:$Q$107,1,0)</f>
        <v>乙烯</v>
      </c>
      <c r="C31" s="14">
        <f>VLOOKUP(B31,Sheet2!$A$1:$Q$107,2,0)</f>
        <v>0</v>
      </c>
      <c r="D31" s="14">
        <f>VLOOKUP(B31,Sheet2!$A$1:$Q$107,3,0)</f>
        <v>0.07</v>
      </c>
      <c r="E31" s="14">
        <f>VLOOKUP(B31,Sheet2!$A$1:$Q$107,4,0)</f>
        <v>0</v>
      </c>
      <c r="F31" s="14">
        <f>VLOOKUP(B31,Sheet2!$A$1:$Q$107,5,0)</f>
        <v>0</v>
      </c>
      <c r="G31" s="14">
        <f>VLOOKUP($B31,Sheet2!$A$1:$Q$107,6,0)</f>
        <v>0</v>
      </c>
      <c r="H31" s="14">
        <f>VLOOKUP($B31,Sheet2!$A$1:$Q$107,7,0)</f>
        <v>3.1</v>
      </c>
      <c r="I31" s="14">
        <f>VLOOKUP($B31,Sheet2!$A$1:$Q$107,8,0)</f>
        <v>6.07</v>
      </c>
      <c r="J31" s="14">
        <f>VLOOKUP($B31,Sheet2!$A$1:$Q$107,9,0)</f>
        <v>29.33</v>
      </c>
      <c r="K31" s="14">
        <f>VLOOKUP($B31,Sheet2!$A$1:$Q$107,10,0)</f>
        <v>4.85</v>
      </c>
      <c r="L31" s="14">
        <f>VLOOKUP($B31,Sheet2!$A$1:$Q$107,11,0)</f>
        <v>0</v>
      </c>
      <c r="M31" s="14">
        <f>VLOOKUP($B31,Sheet2!$A$1:$Q$107,12,0)</f>
        <v>0</v>
      </c>
      <c r="N31" s="14">
        <f>VLOOKUP($B31,Sheet2!$A$1:$Q$107,13,0)</f>
        <v>0.04</v>
      </c>
      <c r="O31" s="14"/>
      <c r="P31" s="14"/>
      <c r="Q31" s="14"/>
      <c r="R31" s="14"/>
      <c r="S31" s="14"/>
      <c r="T31" s="18"/>
      <c r="U31" s="14"/>
    </row>
    <row r="32" ht="14.25" spans="1:21">
      <c r="A32" s="14" t="s">
        <v>43</v>
      </c>
      <c r="B32" s="14" t="str">
        <f>VLOOKUP(A32,Sheet2!$A$1:$Q$107,1,0)</f>
        <v>丙烯</v>
      </c>
      <c r="C32" s="14">
        <f>VLOOKUP(B32,Sheet2!$A$1:$Q$107,2,0)</f>
        <v>0</v>
      </c>
      <c r="D32" s="14">
        <f>VLOOKUP(B32,Sheet2!$A$1:$Q$107,3,0)</f>
        <v>0.27</v>
      </c>
      <c r="E32" s="14">
        <f>VLOOKUP(B32,Sheet2!$A$1:$Q$107,4,0)</f>
        <v>0</v>
      </c>
      <c r="F32" s="14">
        <f>VLOOKUP(B32,Sheet2!$A$1:$Q$107,5,0)</f>
        <v>0</v>
      </c>
      <c r="G32" s="14">
        <f>VLOOKUP($B32,Sheet2!$A$1:$Q$107,6,0)</f>
        <v>0</v>
      </c>
      <c r="H32" s="14">
        <f>VLOOKUP($B32,Sheet2!$A$1:$Q$107,7,0)</f>
        <v>12.09</v>
      </c>
      <c r="I32" s="14">
        <f>VLOOKUP($B32,Sheet2!$A$1:$Q$107,8,0)</f>
        <v>3.89</v>
      </c>
      <c r="J32" s="14">
        <f>VLOOKUP($B32,Sheet2!$A$1:$Q$107,9,0)</f>
        <v>8.57</v>
      </c>
      <c r="K32" s="14">
        <f>VLOOKUP($B32,Sheet2!$A$1:$Q$107,10,0)</f>
        <v>0.71</v>
      </c>
      <c r="L32" s="14">
        <f>VLOOKUP($B32,Sheet2!$A$1:$Q$107,11,0)</f>
        <v>1.9</v>
      </c>
      <c r="M32" s="14">
        <f>VLOOKUP($B32,Sheet2!$A$1:$Q$107,12,0)</f>
        <v>0</v>
      </c>
      <c r="N32" s="14">
        <f>VLOOKUP($B32,Sheet2!$A$1:$Q$107,13,0)</f>
        <v>0.05</v>
      </c>
      <c r="O32" s="14"/>
      <c r="P32" s="14"/>
      <c r="Q32" s="14"/>
      <c r="R32" s="14"/>
      <c r="S32" s="14"/>
      <c r="T32" s="18"/>
      <c r="U32" s="14"/>
    </row>
    <row r="33" ht="14.25" spans="1:21">
      <c r="A33" s="14" t="s">
        <v>44</v>
      </c>
      <c r="B33" s="14" t="str">
        <f>VLOOKUP(A33,Sheet2!$A$1:$Q$107,1,0)</f>
        <v>1，3-丁二烯</v>
      </c>
      <c r="C33" s="14">
        <f>VLOOKUP(B33,Sheet2!$A$1:$Q$107,2,0)</f>
        <v>0</v>
      </c>
      <c r="D33" s="14">
        <f>VLOOKUP(B33,Sheet2!$A$1:$Q$107,3,0)</f>
        <v>0</v>
      </c>
      <c r="E33" s="14">
        <f>VLOOKUP(B33,Sheet2!$A$1:$Q$107,4,0)</f>
        <v>0</v>
      </c>
      <c r="F33" s="14">
        <f>VLOOKUP(B33,Sheet2!$A$1:$Q$107,5,0)</f>
        <v>0</v>
      </c>
      <c r="G33" s="14">
        <f>VLOOKUP($B33,Sheet2!$A$1:$Q$107,6,0)</f>
        <v>0</v>
      </c>
      <c r="H33" s="14">
        <f>VLOOKUP($B33,Sheet2!$A$1:$Q$107,7,0)</f>
        <v>1.76</v>
      </c>
      <c r="I33" s="14">
        <f>VLOOKUP($B33,Sheet2!$A$1:$Q$107,8,0)</f>
        <v>8.1</v>
      </c>
      <c r="J33" s="14">
        <f>VLOOKUP($B33,Sheet2!$A$1:$Q$107,9,0)</f>
        <v>0.85</v>
      </c>
      <c r="K33" s="14">
        <f>VLOOKUP($B33,Sheet2!$A$1:$Q$107,10,0)</f>
        <v>3.21</v>
      </c>
      <c r="L33" s="14">
        <f>VLOOKUP($B33,Sheet2!$A$1:$Q$107,11,0)</f>
        <v>0</v>
      </c>
      <c r="M33" s="14">
        <f>VLOOKUP($B33,Sheet2!$A$1:$Q$107,12,0)</f>
        <v>0</v>
      </c>
      <c r="N33" s="14">
        <f>VLOOKUP($B33,Sheet2!$A$1:$Q$107,13,0)</f>
        <v>0.01</v>
      </c>
      <c r="O33" s="14"/>
      <c r="P33" s="14"/>
      <c r="Q33" s="14"/>
      <c r="R33" s="14"/>
      <c r="S33" s="14"/>
      <c r="T33" s="18"/>
      <c r="U33" s="14"/>
    </row>
    <row r="34" ht="14.25" spans="1:21">
      <c r="A34" s="14" t="s">
        <v>45</v>
      </c>
      <c r="B34" s="14" t="str">
        <f>VLOOKUP(A34,Sheet2!$A$1:$Q$107,1,0)</f>
        <v>1-丁烯</v>
      </c>
      <c r="C34" s="14">
        <f>VLOOKUP(B34,Sheet2!$A$1:$Q$107,2,0)</f>
        <v>0</v>
      </c>
      <c r="D34" s="14">
        <f>VLOOKUP(B34,Sheet2!$A$1:$Q$107,3,0)</f>
        <v>0.22</v>
      </c>
      <c r="E34" s="14">
        <f>VLOOKUP(B34,Sheet2!$A$1:$Q$107,4,0)</f>
        <v>0</v>
      </c>
      <c r="F34" s="14">
        <f>VLOOKUP(B34,Sheet2!$A$1:$Q$107,5,0)</f>
        <v>0</v>
      </c>
      <c r="G34" s="14">
        <f>VLOOKUP($B34,Sheet2!$A$1:$Q$107,6,0)</f>
        <v>0</v>
      </c>
      <c r="H34" s="14">
        <f>VLOOKUP($B34,Sheet2!$A$1:$Q$107,7,0)</f>
        <v>1.65</v>
      </c>
      <c r="I34" s="14">
        <f>VLOOKUP($B34,Sheet2!$A$1:$Q$107,8,0)</f>
        <v>3.46</v>
      </c>
      <c r="J34" s="14">
        <f>VLOOKUP($B34,Sheet2!$A$1:$Q$107,9,0)</f>
        <v>2.46</v>
      </c>
      <c r="K34" s="14">
        <f>VLOOKUP($B34,Sheet2!$A$1:$Q$107,10,0)</f>
        <v>0.08</v>
      </c>
      <c r="L34" s="14">
        <f>VLOOKUP($B34,Sheet2!$A$1:$Q$107,11,0)</f>
        <v>1.17</v>
      </c>
      <c r="M34" s="14">
        <f>VLOOKUP($B34,Sheet2!$A$1:$Q$107,12,0)</f>
        <v>0</v>
      </c>
      <c r="N34" s="14">
        <f>VLOOKUP($B34,Sheet2!$A$1:$Q$107,13,0)</f>
        <v>0.02</v>
      </c>
      <c r="O34" s="14"/>
      <c r="P34" s="14"/>
      <c r="Q34" s="14"/>
      <c r="R34" s="14"/>
      <c r="S34" s="14"/>
      <c r="T34" s="18"/>
      <c r="U34" s="14"/>
    </row>
    <row r="35" ht="14.25" spans="1:21">
      <c r="A35" s="14" t="s">
        <v>46</v>
      </c>
      <c r="B35" s="14" t="str">
        <f>VLOOKUP(A35,Sheet2!$A$1:$Q$107,1,0)</f>
        <v>反-2-丁烯</v>
      </c>
      <c r="C35" s="14">
        <f>VLOOKUP(B35,Sheet2!$A$1:$Q$107,2,0)</f>
        <v>0</v>
      </c>
      <c r="D35" s="14">
        <f>VLOOKUP(B35,Sheet2!$A$1:$Q$107,3,0)</f>
        <v>0.03</v>
      </c>
      <c r="E35" s="14">
        <f>VLOOKUP(B35,Sheet2!$A$1:$Q$107,4,0)</f>
        <v>0</v>
      </c>
      <c r="F35" s="14">
        <f>VLOOKUP(B35,Sheet2!$A$1:$Q$107,5,0)</f>
        <v>0</v>
      </c>
      <c r="G35" s="14">
        <f>VLOOKUP($B35,Sheet2!$A$1:$Q$107,6,0)</f>
        <v>0</v>
      </c>
      <c r="H35" s="14">
        <f>VLOOKUP($B35,Sheet2!$A$1:$Q$107,7,0)</f>
        <v>0.41</v>
      </c>
      <c r="I35" s="14">
        <f>VLOOKUP($B35,Sheet2!$A$1:$Q$107,8,0)</f>
        <v>0.11</v>
      </c>
      <c r="J35" s="14">
        <f>VLOOKUP($B35,Sheet2!$A$1:$Q$107,9,0)</f>
        <v>0.56</v>
      </c>
      <c r="K35" s="14">
        <f>VLOOKUP($B35,Sheet2!$A$1:$Q$107,10,0)</f>
        <v>0.08</v>
      </c>
      <c r="L35" s="14">
        <f>VLOOKUP($B35,Sheet2!$A$1:$Q$107,11,0)</f>
        <v>0.22</v>
      </c>
      <c r="M35" s="14">
        <f>VLOOKUP($B35,Sheet2!$A$1:$Q$107,12,0)</f>
        <v>0</v>
      </c>
      <c r="N35" s="14">
        <f>VLOOKUP($B35,Sheet2!$A$1:$Q$107,13,0)</f>
        <v>0</v>
      </c>
      <c r="O35" s="14"/>
      <c r="P35" s="14"/>
      <c r="Q35" s="14"/>
      <c r="R35" s="14"/>
      <c r="S35" s="14"/>
      <c r="T35" s="18"/>
      <c r="U35" s="14"/>
    </row>
    <row r="36" ht="14.25" spans="1:21">
      <c r="A36" s="14" t="s">
        <v>47</v>
      </c>
      <c r="B36" s="14" t="str">
        <f>VLOOKUP(A36,Sheet2!$A$1:$Q$107,1,0)</f>
        <v>顺-2-丁烯</v>
      </c>
      <c r="C36" s="14">
        <f>VLOOKUP(B36,Sheet2!$A$1:$Q$107,2,0)</f>
        <v>0</v>
      </c>
      <c r="D36" s="14">
        <f>VLOOKUP(B36,Sheet2!$A$1:$Q$107,3,0)</f>
        <v>0.06</v>
      </c>
      <c r="E36" s="14">
        <f>VLOOKUP(B36,Sheet2!$A$1:$Q$107,4,0)</f>
        <v>0</v>
      </c>
      <c r="F36" s="14">
        <f>VLOOKUP(B36,Sheet2!$A$1:$Q$107,5,0)</f>
        <v>0</v>
      </c>
      <c r="G36" s="14">
        <f>VLOOKUP($B36,Sheet2!$A$1:$Q$107,6,0)</f>
        <v>0</v>
      </c>
      <c r="H36" s="14">
        <f>VLOOKUP($B36,Sheet2!$A$1:$Q$107,7,0)</f>
        <v>0.41</v>
      </c>
      <c r="I36" s="14">
        <f>VLOOKUP($B36,Sheet2!$A$1:$Q$107,8,0)</f>
        <v>0.76</v>
      </c>
      <c r="J36" s="14">
        <f>VLOOKUP($B36,Sheet2!$A$1:$Q$107,9,0)</f>
        <v>0.38</v>
      </c>
      <c r="K36" s="14">
        <f>VLOOKUP($B36,Sheet2!$A$1:$Q$107,10,0)</f>
        <v>0.08</v>
      </c>
      <c r="L36" s="14">
        <f>VLOOKUP($B36,Sheet2!$A$1:$Q$107,11,0)</f>
        <v>0.41</v>
      </c>
      <c r="M36" s="14">
        <f>VLOOKUP($B36,Sheet2!$A$1:$Q$107,12,0)</f>
        <v>0</v>
      </c>
      <c r="N36" s="14">
        <f>VLOOKUP($B36,Sheet2!$A$1:$Q$107,13,0)</f>
        <v>0</v>
      </c>
      <c r="O36" s="14"/>
      <c r="P36" s="14"/>
      <c r="Q36" s="14"/>
      <c r="R36" s="14"/>
      <c r="S36" s="14"/>
      <c r="T36" s="18"/>
      <c r="U36" s="14"/>
    </row>
    <row r="37" ht="14.25" spans="1:21">
      <c r="A37" s="14" t="s">
        <v>48</v>
      </c>
      <c r="B37" s="14" t="str">
        <f>VLOOKUP(A37,Sheet2!$A$1:$Q$107,1,0)</f>
        <v>异戊二烯</v>
      </c>
      <c r="C37" s="14">
        <f>VLOOKUP(B37,Sheet2!$A$1:$Q$107,2,0)</f>
        <v>0</v>
      </c>
      <c r="D37" s="14">
        <f>VLOOKUP(B37,Sheet2!$A$1:$Q$107,3,0)</f>
        <v>0.17</v>
      </c>
      <c r="E37" s="14">
        <f>VLOOKUP(B37,Sheet2!$A$1:$Q$107,4,0)</f>
        <v>0</v>
      </c>
      <c r="F37" s="14">
        <f>VLOOKUP(B37,Sheet2!$A$1:$Q$107,5,0)</f>
        <v>0</v>
      </c>
      <c r="G37" s="14">
        <f>VLOOKUP($B37,Sheet2!$A$1:$Q$107,6,0)</f>
        <v>0</v>
      </c>
      <c r="H37" s="14">
        <f>VLOOKUP($B37,Sheet2!$A$1:$Q$107,7,0)</f>
        <v>0</v>
      </c>
      <c r="I37" s="14">
        <f>VLOOKUP($B37,Sheet2!$A$1:$Q$107,8,0)</f>
        <v>0.11</v>
      </c>
      <c r="J37" s="14">
        <f>VLOOKUP($B37,Sheet2!$A$1:$Q$107,9,0)</f>
        <v>0.35</v>
      </c>
      <c r="K37" s="14">
        <f>VLOOKUP($B37,Sheet2!$A$1:$Q$107,10,0)</f>
        <v>0.41</v>
      </c>
      <c r="L37" s="14">
        <f>VLOOKUP($B37,Sheet2!$A$1:$Q$107,11,0)</f>
        <v>0</v>
      </c>
      <c r="M37" s="14">
        <f>VLOOKUP($B37,Sheet2!$A$1:$Q$107,12,0)</f>
        <v>0</v>
      </c>
      <c r="N37" s="14">
        <f>VLOOKUP($B37,Sheet2!$A$1:$Q$107,13,0)</f>
        <v>0.03</v>
      </c>
      <c r="O37" s="14"/>
      <c r="P37" s="14"/>
      <c r="Q37" s="14"/>
      <c r="R37" s="14"/>
      <c r="S37" s="14"/>
      <c r="T37" s="18"/>
      <c r="U37" s="14"/>
    </row>
    <row r="38" ht="14.25" spans="1:21">
      <c r="A38" s="14" t="s">
        <v>49</v>
      </c>
      <c r="B38" s="14" t="str">
        <f>VLOOKUP(A38,Sheet2!$A$1:$Q$107,1,0)</f>
        <v>1-戊烯</v>
      </c>
      <c r="C38" s="14">
        <f>VLOOKUP(B38,Sheet2!$A$1:$Q$107,2,0)</f>
        <v>0</v>
      </c>
      <c r="D38" s="14">
        <f>VLOOKUP(B38,Sheet2!$A$1:$Q$107,3,0)</f>
        <v>0.17</v>
      </c>
      <c r="E38" s="14">
        <f>VLOOKUP(B38,Sheet2!$A$1:$Q$107,4,0)</f>
        <v>0</v>
      </c>
      <c r="F38" s="14">
        <f>VLOOKUP(B38,Sheet2!$A$1:$Q$107,5,0)</f>
        <v>0</v>
      </c>
      <c r="G38" s="14">
        <f>VLOOKUP($B38,Sheet2!$A$1:$Q$107,6,0)</f>
        <v>0</v>
      </c>
      <c r="H38" s="14">
        <f>VLOOKUP($B38,Sheet2!$A$1:$Q$107,7,0)</f>
        <v>0.62</v>
      </c>
      <c r="I38" s="14">
        <f>VLOOKUP($B38,Sheet2!$A$1:$Q$107,8,0)</f>
        <v>3.24</v>
      </c>
      <c r="J38" s="14">
        <f>VLOOKUP($B38,Sheet2!$A$1:$Q$107,9,0)</f>
        <v>0.35</v>
      </c>
      <c r="K38" s="14">
        <f>VLOOKUP($B38,Sheet2!$A$1:$Q$107,10,0)</f>
        <v>0</v>
      </c>
      <c r="L38" s="14">
        <f>VLOOKUP($B38,Sheet2!$A$1:$Q$107,11,0)</f>
        <v>0.33</v>
      </c>
      <c r="M38" s="14">
        <f>VLOOKUP($B38,Sheet2!$A$1:$Q$107,12,0)</f>
        <v>0</v>
      </c>
      <c r="N38" s="14">
        <f>VLOOKUP($B38,Sheet2!$A$1:$Q$107,13,0)</f>
        <v>0</v>
      </c>
      <c r="O38" s="14"/>
      <c r="P38" s="14"/>
      <c r="Q38" s="14"/>
      <c r="R38" s="14"/>
      <c r="S38" s="14"/>
      <c r="T38" s="18"/>
      <c r="U38" s="14"/>
    </row>
    <row r="39" ht="14.25" spans="1:21">
      <c r="A39" s="14" t="s">
        <v>50</v>
      </c>
      <c r="B39" s="14" t="str">
        <f>VLOOKUP(A39,Sheet2!$A$1:$Q$107,1,0)</f>
        <v>反-2-戊烯</v>
      </c>
      <c r="C39" s="14">
        <f>VLOOKUP(B39,Sheet2!$A$1:$Q$107,2,0)</f>
        <v>0</v>
      </c>
      <c r="D39" s="14">
        <f>VLOOKUP(B39,Sheet2!$A$1:$Q$107,3,0)</f>
        <v>0.23</v>
      </c>
      <c r="E39" s="14">
        <f>VLOOKUP(B39,Sheet2!$A$1:$Q$107,4,0)</f>
        <v>0</v>
      </c>
      <c r="F39" s="14">
        <f>VLOOKUP(B39,Sheet2!$A$1:$Q$107,5,0)</f>
        <v>0</v>
      </c>
      <c r="G39" s="14">
        <f>VLOOKUP($B39,Sheet2!$A$1:$Q$107,6,0)</f>
        <v>0</v>
      </c>
      <c r="H39" s="14">
        <f>VLOOKUP($B39,Sheet2!$A$1:$Q$107,7,0)</f>
        <v>0.21</v>
      </c>
      <c r="I39" s="14">
        <f>VLOOKUP($B39,Sheet2!$A$1:$Q$107,8,0)</f>
        <v>0</v>
      </c>
      <c r="J39" s="14">
        <f>VLOOKUP($B39,Sheet2!$A$1:$Q$107,9,0)</f>
        <v>0.15</v>
      </c>
      <c r="K39" s="14">
        <f>VLOOKUP($B39,Sheet2!$A$1:$Q$107,10,0)</f>
        <v>0</v>
      </c>
      <c r="L39" s="14">
        <f>VLOOKUP($B39,Sheet2!$A$1:$Q$107,11,0)</f>
        <v>0</v>
      </c>
      <c r="M39" s="14">
        <f>VLOOKUP($B39,Sheet2!$A$1:$Q$107,12,0)</f>
        <v>0</v>
      </c>
      <c r="N39" s="14">
        <f>VLOOKUP($B39,Sheet2!$A$1:$Q$107,13,0)</f>
        <v>0</v>
      </c>
      <c r="O39" s="14"/>
      <c r="P39" s="14"/>
      <c r="Q39" s="14"/>
      <c r="R39" s="14"/>
      <c r="S39" s="14"/>
      <c r="T39" s="18"/>
      <c r="U39" s="14"/>
    </row>
    <row r="40" ht="14.25" spans="1:21">
      <c r="A40" s="14" t="s">
        <v>51</v>
      </c>
      <c r="B40" s="14" t="str">
        <f>VLOOKUP(A40,Sheet2!$A$1:$Q$107,1,0)</f>
        <v>顺-2-戊烯</v>
      </c>
      <c r="C40" s="14">
        <f>VLOOKUP(B40,Sheet2!$A$1:$Q$107,2,0)</f>
        <v>0</v>
      </c>
      <c r="D40" s="14">
        <f>VLOOKUP(B40,Sheet2!$A$1:$Q$107,3,0)</f>
        <v>0.07</v>
      </c>
      <c r="E40" s="14">
        <f>VLOOKUP(B40,Sheet2!$A$1:$Q$107,4,0)</f>
        <v>0</v>
      </c>
      <c r="F40" s="14">
        <f>VLOOKUP(B40,Sheet2!$A$1:$Q$107,5,0)</f>
        <v>0</v>
      </c>
      <c r="G40" s="14">
        <f>VLOOKUP($B40,Sheet2!$A$1:$Q$107,6,0)</f>
        <v>0</v>
      </c>
      <c r="H40" s="14">
        <f>VLOOKUP($B40,Sheet2!$A$1:$Q$107,7,0)</f>
        <v>0.1</v>
      </c>
      <c r="I40" s="14">
        <f>VLOOKUP($B40,Sheet2!$A$1:$Q$107,8,0)</f>
        <v>0</v>
      </c>
      <c r="J40" s="14">
        <f>VLOOKUP($B40,Sheet2!$A$1:$Q$107,9,0)</f>
        <v>0.08</v>
      </c>
      <c r="K40" s="14">
        <f>VLOOKUP($B40,Sheet2!$A$1:$Q$107,10,0)</f>
        <v>0</v>
      </c>
      <c r="L40" s="14">
        <f>VLOOKUP($B40,Sheet2!$A$1:$Q$107,11,0)</f>
        <v>0.32</v>
      </c>
      <c r="M40" s="14">
        <f>VLOOKUP($B40,Sheet2!$A$1:$Q$107,12,0)</f>
        <v>0</v>
      </c>
      <c r="N40" s="14">
        <f>VLOOKUP($B40,Sheet2!$A$1:$Q$107,13,0)</f>
        <v>0</v>
      </c>
      <c r="O40" s="14"/>
      <c r="P40" s="14"/>
      <c r="Q40" s="14"/>
      <c r="R40" s="14"/>
      <c r="S40" s="14"/>
      <c r="T40" s="18"/>
      <c r="U40" s="14"/>
    </row>
    <row r="41" ht="14.25" spans="1:21">
      <c r="A41" s="14" t="s">
        <v>52</v>
      </c>
      <c r="B41" s="14" t="str">
        <f>VLOOKUP(A41,Sheet2!$A$1:$Q$107,1,0)</f>
        <v>1-己烯</v>
      </c>
      <c r="C41" s="14">
        <f>VLOOKUP(B41,Sheet2!$A$1:$Q$107,2,0)</f>
        <v>0</v>
      </c>
      <c r="D41" s="14">
        <f>VLOOKUP(B41,Sheet2!$A$1:$Q$107,3,0)</f>
        <v>0</v>
      </c>
      <c r="E41" s="14">
        <f>VLOOKUP(B41,Sheet2!$A$1:$Q$107,4,0)</f>
        <v>0</v>
      </c>
      <c r="F41" s="14">
        <f>VLOOKUP(B41,Sheet2!$A$1:$Q$107,5,0)</f>
        <v>0</v>
      </c>
      <c r="G41" s="14">
        <f>VLOOKUP($B41,Sheet2!$A$1:$Q$107,6,0)</f>
        <v>0</v>
      </c>
      <c r="H41" s="14">
        <f>VLOOKUP($B41,Sheet2!$A$1:$Q$107,7,0)</f>
        <v>0.52</v>
      </c>
      <c r="I41" s="14">
        <f>VLOOKUP($B41,Sheet2!$A$1:$Q$107,8,0)</f>
        <v>3.13</v>
      </c>
      <c r="J41" s="14">
        <f>VLOOKUP($B41,Sheet2!$A$1:$Q$107,9,0)</f>
        <v>0.2</v>
      </c>
      <c r="K41" s="14">
        <f>VLOOKUP($B41,Sheet2!$A$1:$Q$107,10,0)</f>
        <v>0</v>
      </c>
      <c r="L41" s="14">
        <f>VLOOKUP($B41,Sheet2!$A$1:$Q$107,11,0)</f>
        <v>0</v>
      </c>
      <c r="M41" s="14">
        <f>VLOOKUP($B41,Sheet2!$A$1:$Q$107,12,0)</f>
        <v>0</v>
      </c>
      <c r="N41" s="14">
        <f>VLOOKUP($B41,Sheet2!$A$1:$Q$107,13,0)</f>
        <v>0.01</v>
      </c>
      <c r="O41" s="14"/>
      <c r="P41" s="14"/>
      <c r="Q41" s="14"/>
      <c r="R41" s="14"/>
      <c r="S41" s="14"/>
      <c r="T41" s="18"/>
      <c r="U41" s="14"/>
    </row>
    <row r="42" ht="14.25" spans="1:21">
      <c r="A42" s="14" t="s">
        <v>53</v>
      </c>
      <c r="B42" s="14" t="str">
        <f>VLOOKUP(A42,Sheet2!$A$1:$Q$107,1,0)</f>
        <v>乙炔</v>
      </c>
      <c r="C42" s="14">
        <f>VLOOKUP(B42,Sheet2!$A$1:$Q$107,2,0)</f>
        <v>0</v>
      </c>
      <c r="D42" s="14">
        <f>VLOOKUP(B42,Sheet2!$A$1:$Q$107,3,0)</f>
        <v>0.03</v>
      </c>
      <c r="E42" s="14">
        <f>VLOOKUP(B42,Sheet2!$A$1:$Q$107,4,0)</f>
        <v>0</v>
      </c>
      <c r="F42" s="14">
        <f>VLOOKUP(B42,Sheet2!$A$1:$Q$107,5,0)</f>
        <v>0</v>
      </c>
      <c r="G42" s="14">
        <f>VLOOKUP($B42,Sheet2!$A$1:$Q$107,6,0)</f>
        <v>0</v>
      </c>
      <c r="H42" s="14">
        <f>VLOOKUP($B42,Sheet2!$A$1:$Q$107,7,0)</f>
        <v>0.83</v>
      </c>
      <c r="I42" s="14">
        <f>VLOOKUP($B42,Sheet2!$A$1:$Q$107,8,0)</f>
        <v>1.4</v>
      </c>
      <c r="J42" s="14">
        <f>VLOOKUP($B42,Sheet2!$A$1:$Q$107,9,0)</f>
        <v>2.07</v>
      </c>
      <c r="K42" s="14">
        <f>VLOOKUP($B42,Sheet2!$A$1:$Q$107,10,0)</f>
        <v>0</v>
      </c>
      <c r="L42" s="14">
        <f>VLOOKUP($B42,Sheet2!$A$1:$Q$107,11,0)</f>
        <v>0</v>
      </c>
      <c r="M42" s="14">
        <f>VLOOKUP($B42,Sheet2!$A$1:$Q$107,12,0)</f>
        <v>0</v>
      </c>
      <c r="N42" s="14">
        <f>VLOOKUP($B42,Sheet2!$A$1:$Q$107,13,0)</f>
        <v>0.05</v>
      </c>
      <c r="O42" s="14"/>
      <c r="P42" s="14"/>
      <c r="Q42" s="14"/>
      <c r="R42" s="14"/>
      <c r="S42" s="14"/>
      <c r="T42" s="18"/>
      <c r="U42" s="14"/>
    </row>
    <row r="43" ht="14.25" spans="1:21">
      <c r="A43" s="14" t="s">
        <v>54</v>
      </c>
      <c r="B43" s="14" t="str">
        <f>VLOOKUP(A43,Sheet2!$A$1:$Q$107,1,0)</f>
        <v>苯</v>
      </c>
      <c r="C43" s="14">
        <f>VLOOKUP(B43,Sheet2!$A$1:$Q$107,2,0)</f>
        <v>0.42</v>
      </c>
      <c r="D43" s="14">
        <f>VLOOKUP(B43,Sheet2!$A$1:$Q$107,3,0)</f>
        <v>4.45</v>
      </c>
      <c r="E43" s="14">
        <f>VLOOKUP(B43,Sheet2!$A$1:$Q$107,4,0)</f>
        <v>1.04</v>
      </c>
      <c r="F43" s="14">
        <f>VLOOKUP(B43,Sheet2!$A$1:$Q$107,5,0)</f>
        <v>0</v>
      </c>
      <c r="G43" s="14">
        <f>VLOOKUP($B43,Sheet2!$A$1:$Q$107,6,0)</f>
        <v>0</v>
      </c>
      <c r="H43" s="14">
        <f>VLOOKUP($B43,Sheet2!$A$1:$Q$107,7,0)</f>
        <v>2.89</v>
      </c>
      <c r="I43" s="14">
        <f>VLOOKUP($B43,Sheet2!$A$1:$Q$107,8,0)</f>
        <v>4</v>
      </c>
      <c r="J43" s="14">
        <f>VLOOKUP($B43,Sheet2!$A$1:$Q$107,9,0)</f>
        <v>4.46</v>
      </c>
      <c r="K43" s="14">
        <f>VLOOKUP($B43,Sheet2!$A$1:$Q$107,10,0)</f>
        <v>13.99</v>
      </c>
      <c r="L43" s="14">
        <f>VLOOKUP($B43,Sheet2!$A$1:$Q$107,11,0)</f>
        <v>7.06</v>
      </c>
      <c r="M43" s="14">
        <f>VLOOKUP($B43,Sheet2!$A$1:$Q$107,12,0)</f>
        <v>6.95</v>
      </c>
      <c r="N43" s="14">
        <f>VLOOKUP($B43,Sheet2!$A$1:$Q$107,13,0)</f>
        <v>1</v>
      </c>
      <c r="O43" s="14"/>
      <c r="P43" s="14"/>
      <c r="Q43" s="14"/>
      <c r="R43" s="14"/>
      <c r="S43" s="14"/>
      <c r="T43" s="18"/>
      <c r="U43" s="14"/>
    </row>
    <row r="44" ht="14.25" spans="1:21">
      <c r="A44" s="14" t="s">
        <v>55</v>
      </c>
      <c r="B44" s="14" t="str">
        <f>VLOOKUP(A44,Sheet2!$A$1:$Q$107,1,0)</f>
        <v>甲苯</v>
      </c>
      <c r="C44" s="14">
        <f>VLOOKUP(B44,Sheet2!$A$1:$Q$107,2,0)</f>
        <v>1.43</v>
      </c>
      <c r="D44" s="14">
        <f>VLOOKUP(B44,Sheet2!$A$1:$Q$107,3,0)</f>
        <v>8.74</v>
      </c>
      <c r="E44" s="14">
        <f>VLOOKUP(B44,Sheet2!$A$1:$Q$107,4,0)</f>
        <v>22.8</v>
      </c>
      <c r="F44" s="14">
        <f>VLOOKUP(B44,Sheet2!$A$1:$Q$107,5,0)</f>
        <v>0</v>
      </c>
      <c r="G44" s="14">
        <f>VLOOKUP($B44,Sheet2!$A$1:$Q$107,6,0)</f>
        <v>0</v>
      </c>
      <c r="H44" s="14">
        <f>VLOOKUP($B44,Sheet2!$A$1:$Q$107,7,0)</f>
        <v>3.2</v>
      </c>
      <c r="I44" s="14">
        <f>VLOOKUP($B44,Sheet2!$A$1:$Q$107,8,0)</f>
        <v>11.12</v>
      </c>
      <c r="J44" s="14">
        <f>VLOOKUP($B44,Sheet2!$A$1:$Q$107,9,0)</f>
        <v>3.48</v>
      </c>
      <c r="K44" s="14">
        <f>VLOOKUP($B44,Sheet2!$A$1:$Q$107,10,0)</f>
        <v>14.06</v>
      </c>
      <c r="L44" s="14">
        <f>VLOOKUP($B44,Sheet2!$A$1:$Q$107,11,0)</f>
        <v>20.59</v>
      </c>
      <c r="M44" s="14">
        <f>VLOOKUP($B44,Sheet2!$A$1:$Q$107,12,0)</f>
        <v>11.15</v>
      </c>
      <c r="N44" s="14">
        <f>VLOOKUP($B44,Sheet2!$A$1:$Q$107,13,0)</f>
        <v>12.98</v>
      </c>
      <c r="O44" s="14"/>
      <c r="P44" s="14"/>
      <c r="Q44" s="14"/>
      <c r="R44" s="14"/>
      <c r="S44" s="14"/>
      <c r="T44" s="18"/>
      <c r="U44" s="14"/>
    </row>
    <row r="45" ht="14.25" spans="1:21">
      <c r="A45" s="14" t="s">
        <v>56</v>
      </c>
      <c r="B45" s="14" t="str">
        <f>VLOOKUP(A45,Sheet2!$A$1:$Q$107,1,0)</f>
        <v>苯乙烯</v>
      </c>
      <c r="C45" s="14">
        <f>VLOOKUP(B45,Sheet2!$A$1:$Q$107,2,0)</f>
        <v>0</v>
      </c>
      <c r="D45" s="14">
        <f>VLOOKUP(B45,Sheet2!$A$1:$Q$107,3,0)</f>
        <v>0.44</v>
      </c>
      <c r="E45" s="14">
        <f>VLOOKUP(B45,Sheet2!$A$1:$Q$107,4,0)</f>
        <v>1.72</v>
      </c>
      <c r="F45" s="14">
        <f>VLOOKUP(B45,Sheet2!$A$1:$Q$107,5,0)</f>
        <v>0</v>
      </c>
      <c r="G45" s="14">
        <f>VLOOKUP($B45,Sheet2!$A$1:$Q$107,6,0)</f>
        <v>0</v>
      </c>
      <c r="H45" s="14">
        <f>VLOOKUP($B45,Sheet2!$A$1:$Q$107,7,0)</f>
        <v>0</v>
      </c>
      <c r="I45" s="14">
        <f>VLOOKUP($B45,Sheet2!$A$1:$Q$107,8,0)</f>
        <v>16.52</v>
      </c>
      <c r="J45" s="14">
        <f>VLOOKUP($B45,Sheet2!$A$1:$Q$107,9,0)</f>
        <v>0.78</v>
      </c>
      <c r="K45" s="14">
        <f>VLOOKUP($B45,Sheet2!$A$1:$Q$107,10,0)</f>
        <v>0</v>
      </c>
      <c r="L45" s="14">
        <f>VLOOKUP($B45,Sheet2!$A$1:$Q$107,11,0)</f>
        <v>1.55</v>
      </c>
      <c r="M45" s="14">
        <f>VLOOKUP($B45,Sheet2!$A$1:$Q$107,12,0)</f>
        <v>1.17</v>
      </c>
      <c r="N45" s="14">
        <f>VLOOKUP($B45,Sheet2!$A$1:$Q$107,13,0)</f>
        <v>2.37</v>
      </c>
      <c r="O45" s="14"/>
      <c r="P45" s="14"/>
      <c r="Q45" s="14"/>
      <c r="R45" s="14"/>
      <c r="S45" s="14"/>
      <c r="T45" s="18"/>
      <c r="U45" s="14"/>
    </row>
    <row r="46" ht="14.25" spans="1:21">
      <c r="A46" s="14" t="s">
        <v>57</v>
      </c>
      <c r="B46" s="14" t="str">
        <f>VLOOKUP(A46,Sheet2!$A$1:$Q$107,1,0)</f>
        <v>间/对二甲苯</v>
      </c>
      <c r="C46" s="14">
        <f>VLOOKUP(B46,Sheet2!$A$1:$Q$107,2,0)</f>
        <v>0.26</v>
      </c>
      <c r="D46" s="14">
        <f>VLOOKUP(B46,Sheet2!$A$1:$Q$107,3,0)</f>
        <v>9.25</v>
      </c>
      <c r="E46" s="14">
        <f>VLOOKUP(B46,Sheet2!$A$1:$Q$107,4,0)</f>
        <v>0.45</v>
      </c>
      <c r="F46" s="14">
        <f>VLOOKUP(B46,Sheet2!$A$1:$Q$107,5,0)</f>
        <v>0</v>
      </c>
      <c r="G46" s="14">
        <f>VLOOKUP($B46,Sheet2!$A$1:$Q$107,6,0)</f>
        <v>0</v>
      </c>
      <c r="H46" s="14">
        <f>VLOOKUP($B46,Sheet2!$A$1:$Q$107,7,0)</f>
        <v>1.86</v>
      </c>
      <c r="I46" s="14">
        <f>VLOOKUP($B46,Sheet2!$A$1:$Q$107,8,0)</f>
        <v>0.54</v>
      </c>
      <c r="J46" s="14">
        <f>VLOOKUP($B46,Sheet2!$A$1:$Q$107,9,0)</f>
        <v>2.77</v>
      </c>
      <c r="K46" s="14">
        <f>VLOOKUP($B46,Sheet2!$A$1:$Q$107,10,0)</f>
        <v>9.3</v>
      </c>
      <c r="L46" s="14">
        <f>VLOOKUP($B46,Sheet2!$A$1:$Q$107,11,0)</f>
        <v>14.55</v>
      </c>
      <c r="M46" s="14">
        <f>VLOOKUP($B46,Sheet2!$A$1:$Q$107,12,0)</f>
        <v>18.92</v>
      </c>
      <c r="N46" s="14">
        <f>VLOOKUP($B46,Sheet2!$A$1:$Q$107,13,0)</f>
        <v>31.48</v>
      </c>
      <c r="O46" s="14"/>
      <c r="P46" s="14"/>
      <c r="Q46" s="14"/>
      <c r="R46" s="14"/>
      <c r="S46" s="14"/>
      <c r="T46" s="18"/>
      <c r="U46" s="14"/>
    </row>
    <row r="47" ht="14.25" spans="1:21">
      <c r="A47" s="14" t="s">
        <v>58</v>
      </c>
      <c r="B47" s="14" t="str">
        <f>VLOOKUP(A47,Sheet2!$A$1:$Q$107,1,0)</f>
        <v>乙基苯</v>
      </c>
      <c r="C47" s="14">
        <f>VLOOKUP(B47,Sheet2!$A$1:$Q$107,2,0)</f>
        <v>0</v>
      </c>
      <c r="D47" s="14">
        <f>VLOOKUP(B47,Sheet2!$A$1:$Q$107,3,0)</f>
        <v>3.03</v>
      </c>
      <c r="E47" s="14">
        <f>VLOOKUP(B47,Sheet2!$A$1:$Q$107,4,0)</f>
        <v>0.67</v>
      </c>
      <c r="F47" s="14">
        <f>VLOOKUP(B47,Sheet2!$A$1:$Q$107,5,0)</f>
        <v>0</v>
      </c>
      <c r="G47" s="14">
        <f>VLOOKUP($B47,Sheet2!$A$1:$Q$107,6,0)</f>
        <v>0</v>
      </c>
      <c r="H47" s="14">
        <f>VLOOKUP($B47,Sheet2!$A$1:$Q$107,7,0)</f>
        <v>0.1</v>
      </c>
      <c r="I47" s="14">
        <f>VLOOKUP($B47,Sheet2!$A$1:$Q$107,8,0)</f>
        <v>1.4</v>
      </c>
      <c r="J47" s="14">
        <f>VLOOKUP($B47,Sheet2!$A$1:$Q$107,9,0)</f>
        <v>0.47</v>
      </c>
      <c r="K47" s="14">
        <f>VLOOKUP($B47,Sheet2!$A$1:$Q$107,10,0)</f>
        <v>4.38</v>
      </c>
      <c r="L47" s="14">
        <f>VLOOKUP($B47,Sheet2!$A$1:$Q$107,11,0)</f>
        <v>9.1</v>
      </c>
      <c r="M47" s="14">
        <f>VLOOKUP($B47,Sheet2!$A$1:$Q$107,12,0)</f>
        <v>4.68</v>
      </c>
      <c r="N47" s="14">
        <f>VLOOKUP($B47,Sheet2!$A$1:$Q$107,13,0)</f>
        <v>21.42</v>
      </c>
      <c r="O47" s="14"/>
      <c r="P47" s="14"/>
      <c r="Q47" s="14"/>
      <c r="R47" s="14"/>
      <c r="S47" s="14"/>
      <c r="T47" s="18"/>
      <c r="U47" s="14"/>
    </row>
    <row r="48" ht="14.25" spans="1:21">
      <c r="A48" s="14" t="s">
        <v>59</v>
      </c>
      <c r="B48" s="14" t="str">
        <f>VLOOKUP(A48,Sheet2!$A$1:$Q$107,1,0)</f>
        <v>邻二甲苯</v>
      </c>
      <c r="C48" s="14">
        <f>VLOOKUP(B48,Sheet2!$A$1:$Q$107,2,0)</f>
        <v>0</v>
      </c>
      <c r="D48" s="14">
        <f>VLOOKUP(B48,Sheet2!$A$1:$Q$107,3,0)</f>
        <v>1.78</v>
      </c>
      <c r="E48" s="14">
        <f>VLOOKUP(B48,Sheet2!$A$1:$Q$107,4,0)</f>
        <v>1.72</v>
      </c>
      <c r="F48" s="14">
        <f>VLOOKUP(B48,Sheet2!$A$1:$Q$107,5,0)</f>
        <v>0</v>
      </c>
      <c r="G48" s="14">
        <f>VLOOKUP($B48,Sheet2!$A$1:$Q$107,6,0)</f>
        <v>0</v>
      </c>
      <c r="H48" s="14">
        <f>VLOOKUP($B48,Sheet2!$A$1:$Q$107,7,0)</f>
        <v>0.52</v>
      </c>
      <c r="I48" s="14">
        <f>VLOOKUP($B48,Sheet2!$A$1:$Q$107,8,0)</f>
        <v>0.43</v>
      </c>
      <c r="J48" s="14">
        <f>VLOOKUP($B48,Sheet2!$A$1:$Q$107,9,0)</f>
        <v>0.76</v>
      </c>
      <c r="K48" s="14">
        <f>VLOOKUP($B48,Sheet2!$A$1:$Q$107,10,0)</f>
        <v>1.04</v>
      </c>
      <c r="L48" s="14">
        <f>VLOOKUP($B48,Sheet2!$A$1:$Q$107,11,0)</f>
        <v>8.48</v>
      </c>
      <c r="M48" s="14">
        <f>VLOOKUP($B48,Sheet2!$A$1:$Q$107,12,0)</f>
        <v>29.45</v>
      </c>
      <c r="N48" s="14">
        <f>VLOOKUP($B48,Sheet2!$A$1:$Q$107,13,0)</f>
        <v>5.56</v>
      </c>
      <c r="O48" s="14"/>
      <c r="P48" s="14"/>
      <c r="Q48" s="14"/>
      <c r="R48" s="14"/>
      <c r="S48" s="14"/>
      <c r="T48" s="18"/>
      <c r="U48" s="14"/>
    </row>
    <row r="49" ht="14.25" spans="1:21">
      <c r="A49" s="14" t="s">
        <v>60</v>
      </c>
      <c r="B49" s="14" t="str">
        <f>VLOOKUP(A49,Sheet2!$A$1:$Q$107,1,0)</f>
        <v>异丙基苯</v>
      </c>
      <c r="C49" s="14">
        <f>VLOOKUP(B49,Sheet2!$A$1:$Q$107,2,0)</f>
        <v>0</v>
      </c>
      <c r="D49" s="14">
        <f>VLOOKUP(B49,Sheet2!$A$1:$Q$107,3,0)</f>
        <v>0.68</v>
      </c>
      <c r="E49" s="14">
        <f>VLOOKUP(B49,Sheet2!$A$1:$Q$107,4,0)</f>
        <v>0</v>
      </c>
      <c r="F49" s="14">
        <f>VLOOKUP(B49,Sheet2!$A$1:$Q$107,5,0)</f>
        <v>0</v>
      </c>
      <c r="G49" s="14">
        <f>VLOOKUP($B49,Sheet2!$A$1:$Q$107,6,0)</f>
        <v>0</v>
      </c>
      <c r="H49" s="14">
        <f>VLOOKUP($B49,Sheet2!$A$1:$Q$107,7,0)</f>
        <v>0</v>
      </c>
      <c r="I49" s="14">
        <f>VLOOKUP($B49,Sheet2!$A$1:$Q$107,8,0)</f>
        <v>0.11</v>
      </c>
      <c r="J49" s="14">
        <f>VLOOKUP($B49,Sheet2!$A$1:$Q$107,9,0)</f>
        <v>0.02</v>
      </c>
      <c r="K49" s="14">
        <f>VLOOKUP($B49,Sheet2!$A$1:$Q$107,10,0)</f>
        <v>0</v>
      </c>
      <c r="L49" s="14">
        <f>VLOOKUP($B49,Sheet2!$A$1:$Q$107,11,0)</f>
        <v>0.57</v>
      </c>
      <c r="M49" s="14">
        <f>VLOOKUP($B49,Sheet2!$A$1:$Q$107,12,0)</f>
        <v>0</v>
      </c>
      <c r="N49" s="14">
        <f>VLOOKUP($B49,Sheet2!$A$1:$Q$107,13,0)</f>
        <v>0.05</v>
      </c>
      <c r="O49" s="14"/>
      <c r="P49" s="14"/>
      <c r="Q49" s="14"/>
      <c r="R49" s="14"/>
      <c r="S49" s="14"/>
      <c r="T49" s="18"/>
      <c r="U49" s="14"/>
    </row>
    <row r="50" ht="14.25" spans="1:21">
      <c r="A50" s="14" t="s">
        <v>61</v>
      </c>
      <c r="B50" s="14" t="str">
        <f>VLOOKUP(A50,Sheet2!$A$1:$Q$107,1,0)</f>
        <v>正丙苯</v>
      </c>
      <c r="C50" s="14">
        <f>VLOOKUP(B50,Sheet2!$A$1:$Q$107,2,0)</f>
        <v>0</v>
      </c>
      <c r="D50" s="14">
        <f>VLOOKUP(B50,Sheet2!$A$1:$Q$107,3,0)</f>
        <v>0.95</v>
      </c>
      <c r="E50" s="14">
        <f>VLOOKUP(B50,Sheet2!$A$1:$Q$107,4,0)</f>
        <v>0</v>
      </c>
      <c r="F50" s="14">
        <f>VLOOKUP(B50,Sheet2!$A$1:$Q$107,5,0)</f>
        <v>0</v>
      </c>
      <c r="G50" s="14">
        <f>VLOOKUP($B50,Sheet2!$A$1:$Q$107,6,0)</f>
        <v>0</v>
      </c>
      <c r="H50" s="14">
        <f>VLOOKUP($B50,Sheet2!$A$1:$Q$107,7,0)</f>
        <v>0</v>
      </c>
      <c r="I50" s="14">
        <f>VLOOKUP($B50,Sheet2!$A$1:$Q$107,8,0)</f>
        <v>0.11</v>
      </c>
      <c r="J50" s="14">
        <f>VLOOKUP($B50,Sheet2!$A$1:$Q$107,9,0)</f>
        <v>0</v>
      </c>
      <c r="K50" s="14">
        <f>VLOOKUP($B50,Sheet2!$A$1:$Q$107,10,0)</f>
        <v>0</v>
      </c>
      <c r="L50" s="14">
        <f>VLOOKUP($B50,Sheet2!$A$1:$Q$107,11,0)</f>
        <v>0.44</v>
      </c>
      <c r="M50" s="14">
        <f>VLOOKUP($B50,Sheet2!$A$1:$Q$107,12,0)</f>
        <v>0</v>
      </c>
      <c r="N50" s="14">
        <f>VLOOKUP($B50,Sheet2!$A$1:$Q$107,13,0)</f>
        <v>0.02</v>
      </c>
      <c r="O50" s="14"/>
      <c r="P50" s="14"/>
      <c r="Q50" s="14"/>
      <c r="R50" s="14"/>
      <c r="S50" s="14"/>
      <c r="T50" s="18"/>
      <c r="U50" s="14"/>
    </row>
    <row r="51" ht="14.25" spans="1:21">
      <c r="A51" s="14" t="s">
        <v>62</v>
      </c>
      <c r="B51" s="14" t="str">
        <f>VLOOKUP(A51,Sheet2!$A$1:$Q$107,1,0)</f>
        <v>对-乙基甲苯</v>
      </c>
      <c r="C51" s="14">
        <f>VLOOKUP(B51,Sheet2!$A$1:$Q$107,2,0)</f>
        <v>0</v>
      </c>
      <c r="D51" s="14">
        <f>VLOOKUP(B51,Sheet2!$A$1:$Q$107,3,0)</f>
        <v>0.85</v>
      </c>
      <c r="E51" s="14">
        <f>VLOOKUP(B51,Sheet2!$A$1:$Q$107,4,0)</f>
        <v>0</v>
      </c>
      <c r="F51" s="14">
        <f>VLOOKUP(B51,Sheet2!$A$1:$Q$107,5,0)</f>
        <v>0</v>
      </c>
      <c r="G51" s="14">
        <f>VLOOKUP($B51,Sheet2!$A$1:$Q$107,6,0)</f>
        <v>0</v>
      </c>
      <c r="H51" s="14">
        <f>VLOOKUP($B51,Sheet2!$A$1:$Q$107,7,0)</f>
        <v>0</v>
      </c>
      <c r="I51" s="14">
        <f>VLOOKUP($B51,Sheet2!$A$1:$Q$107,8,0)</f>
        <v>0</v>
      </c>
      <c r="J51" s="14">
        <f>VLOOKUP($B51,Sheet2!$A$1:$Q$107,9,0)</f>
        <v>0.14</v>
      </c>
      <c r="K51" s="14">
        <f>VLOOKUP($B51,Sheet2!$A$1:$Q$107,10,0)</f>
        <v>0</v>
      </c>
      <c r="L51" s="14">
        <f>VLOOKUP($B51,Sheet2!$A$1:$Q$107,11,0)</f>
        <v>0.32</v>
      </c>
      <c r="M51" s="14">
        <f>VLOOKUP($B51,Sheet2!$A$1:$Q$107,12,0)</f>
        <v>0</v>
      </c>
      <c r="N51" s="14">
        <f>VLOOKUP($B51,Sheet2!$A$1:$Q$107,13,0)</f>
        <v>0.02</v>
      </c>
      <c r="O51" s="14"/>
      <c r="P51" s="14"/>
      <c r="Q51" s="14"/>
      <c r="R51" s="14"/>
      <c r="S51" s="14"/>
      <c r="T51" s="18"/>
      <c r="U51" s="14"/>
    </row>
    <row r="52" ht="14.25" spans="1:21">
      <c r="A52" s="14" t="s">
        <v>63</v>
      </c>
      <c r="B52" s="14" t="str">
        <f>VLOOKUP(A52,Sheet2!$A$1:$Q$107,1,0)</f>
        <v>间-乙基甲苯</v>
      </c>
      <c r="C52" s="14">
        <f>VLOOKUP(B52,Sheet2!$A$1:$Q$107,2,0)</f>
        <v>0</v>
      </c>
      <c r="D52" s="14">
        <f>VLOOKUP(B52,Sheet2!$A$1:$Q$107,3,0)</f>
        <v>0.75</v>
      </c>
      <c r="E52" s="14">
        <f>VLOOKUP(B52,Sheet2!$A$1:$Q$107,4,0)</f>
        <v>0</v>
      </c>
      <c r="F52" s="14">
        <f>VLOOKUP(B52,Sheet2!$A$1:$Q$107,5,0)</f>
        <v>0</v>
      </c>
      <c r="G52" s="14">
        <f>VLOOKUP($B52,Sheet2!$A$1:$Q$107,6,0)</f>
        <v>0</v>
      </c>
      <c r="H52" s="14">
        <f>VLOOKUP($B52,Sheet2!$A$1:$Q$107,7,0)</f>
        <v>0</v>
      </c>
      <c r="I52" s="14">
        <f>VLOOKUP($B52,Sheet2!$A$1:$Q$107,8,0)</f>
        <v>0.11</v>
      </c>
      <c r="J52" s="14">
        <f>VLOOKUP($B52,Sheet2!$A$1:$Q$107,9,0)</f>
        <v>0.28</v>
      </c>
      <c r="K52" s="14">
        <f>VLOOKUP($B52,Sheet2!$A$1:$Q$107,10,0)</f>
        <v>0</v>
      </c>
      <c r="L52" s="14">
        <f>VLOOKUP($B52,Sheet2!$A$1:$Q$107,11,0)</f>
        <v>0.65</v>
      </c>
      <c r="M52" s="14">
        <f>VLOOKUP($B52,Sheet2!$A$1:$Q$107,12,0)</f>
        <v>0</v>
      </c>
      <c r="N52" s="14">
        <f>VLOOKUP($B52,Sheet2!$A$1:$Q$107,13,0)</f>
        <v>0.03</v>
      </c>
      <c r="O52" s="14"/>
      <c r="P52" s="14"/>
      <c r="Q52" s="14"/>
      <c r="R52" s="14"/>
      <c r="S52" s="14"/>
      <c r="T52" s="18"/>
      <c r="U52" s="14"/>
    </row>
    <row r="53" ht="14.25" spans="1:21">
      <c r="A53" s="14" t="s">
        <v>64</v>
      </c>
      <c r="B53" s="14" t="str">
        <f>VLOOKUP(A53,Sheet2!$A$1:$Q$107,1,0)</f>
        <v>1，3，5-三甲基苯</v>
      </c>
      <c r="C53" s="14">
        <f>VLOOKUP(B53,Sheet2!$A$1:$Q$107,2,0)</f>
        <v>0</v>
      </c>
      <c r="D53" s="14">
        <f>VLOOKUP(B53,Sheet2!$A$1:$Q$107,3,0)</f>
        <v>0.88</v>
      </c>
      <c r="E53" s="14">
        <f>VLOOKUP(B53,Sheet2!$A$1:$Q$107,4,0)</f>
        <v>0</v>
      </c>
      <c r="F53" s="14">
        <f>VLOOKUP(B53,Sheet2!$A$1:$Q$107,5,0)</f>
        <v>0</v>
      </c>
      <c r="G53" s="14">
        <f>VLOOKUP($B53,Sheet2!$A$1:$Q$107,6,0)</f>
        <v>0</v>
      </c>
      <c r="H53" s="14">
        <f>VLOOKUP($B53,Sheet2!$A$1:$Q$107,7,0)</f>
        <v>0</v>
      </c>
      <c r="I53" s="14">
        <f>VLOOKUP($B53,Sheet2!$A$1:$Q$107,8,0)</f>
        <v>0.11</v>
      </c>
      <c r="J53" s="14">
        <f>VLOOKUP($B53,Sheet2!$A$1:$Q$107,9,0)</f>
        <v>0.34</v>
      </c>
      <c r="K53" s="14">
        <f>VLOOKUP($B53,Sheet2!$A$1:$Q$107,10,0)</f>
        <v>0.75</v>
      </c>
      <c r="L53" s="14">
        <f>VLOOKUP($B53,Sheet2!$A$1:$Q$107,11,0)</f>
        <v>0.51</v>
      </c>
      <c r="M53" s="14">
        <f>VLOOKUP($B53,Sheet2!$A$1:$Q$107,12,0)</f>
        <v>0</v>
      </c>
      <c r="N53" s="14">
        <f>VLOOKUP($B53,Sheet2!$A$1:$Q$107,13,0)</f>
        <v>0.03</v>
      </c>
      <c r="O53" s="14"/>
      <c r="P53" s="14"/>
      <c r="Q53" s="14"/>
      <c r="R53" s="14"/>
      <c r="S53" s="14"/>
      <c r="T53" s="18"/>
      <c r="U53" s="14"/>
    </row>
    <row r="54" ht="14.25" spans="1:21">
      <c r="A54" s="14" t="s">
        <v>65</v>
      </c>
      <c r="B54" s="14" t="str">
        <f>VLOOKUP(A54,Sheet2!$A$1:$Q$107,1,0)</f>
        <v>邻-乙基甲苯</v>
      </c>
      <c r="C54" s="14">
        <f>VLOOKUP(B54,Sheet2!$A$1:$Q$107,2,0)</f>
        <v>0</v>
      </c>
      <c r="D54" s="14">
        <f>VLOOKUP(B54,Sheet2!$A$1:$Q$107,3,0)</f>
        <v>0.8</v>
      </c>
      <c r="E54" s="14">
        <f>VLOOKUP(B54,Sheet2!$A$1:$Q$107,4,0)</f>
        <v>0</v>
      </c>
      <c r="F54" s="14">
        <f>VLOOKUP(B54,Sheet2!$A$1:$Q$107,5,0)</f>
        <v>0</v>
      </c>
      <c r="G54" s="14">
        <f>VLOOKUP($B54,Sheet2!$A$1:$Q$107,6,0)</f>
        <v>0</v>
      </c>
      <c r="H54" s="14">
        <f>VLOOKUP($B54,Sheet2!$A$1:$Q$107,7,0)</f>
        <v>0.05</v>
      </c>
      <c r="I54" s="14">
        <f>VLOOKUP($B54,Sheet2!$A$1:$Q$107,8,0)</f>
        <v>0.11</v>
      </c>
      <c r="J54" s="14">
        <f>VLOOKUP($B54,Sheet2!$A$1:$Q$107,9,0)</f>
        <v>0.05</v>
      </c>
      <c r="K54" s="14">
        <f>VLOOKUP($B54,Sheet2!$A$1:$Q$107,10,0)</f>
        <v>0</v>
      </c>
      <c r="L54" s="14">
        <f>VLOOKUP($B54,Sheet2!$A$1:$Q$107,11,0)</f>
        <v>1.56</v>
      </c>
      <c r="M54" s="14">
        <f>VLOOKUP($B54,Sheet2!$A$1:$Q$107,12,0)</f>
        <v>0</v>
      </c>
      <c r="N54" s="14">
        <f>VLOOKUP($B54,Sheet2!$A$1:$Q$107,13,0)</f>
        <v>0.01</v>
      </c>
      <c r="O54" s="14"/>
      <c r="P54" s="14"/>
      <c r="Q54" s="14"/>
      <c r="R54" s="14"/>
      <c r="S54" s="14"/>
      <c r="T54" s="18"/>
      <c r="U54" s="14"/>
    </row>
    <row r="55" ht="14.25" spans="1:21">
      <c r="A55" s="14" t="s">
        <v>66</v>
      </c>
      <c r="B55" s="14" t="str">
        <f>VLOOKUP(A55,Sheet2!$A$1:$Q$107,1,0)</f>
        <v>1，2，4-三甲基苯</v>
      </c>
      <c r="C55" s="14">
        <f>VLOOKUP(B55,Sheet2!$A$1:$Q$107,2,0)</f>
        <v>0</v>
      </c>
      <c r="D55" s="14">
        <f>VLOOKUP(B55,Sheet2!$A$1:$Q$107,3,0)</f>
        <v>0.78</v>
      </c>
      <c r="E55" s="14">
        <f>VLOOKUP(B55,Sheet2!$A$1:$Q$107,4,0)</f>
        <v>0</v>
      </c>
      <c r="F55" s="14">
        <f>VLOOKUP(B55,Sheet2!$A$1:$Q$107,5,0)</f>
        <v>0</v>
      </c>
      <c r="G55" s="14">
        <f>VLOOKUP($B55,Sheet2!$A$1:$Q$107,6,0)</f>
        <v>0</v>
      </c>
      <c r="H55" s="14">
        <f>VLOOKUP($B55,Sheet2!$A$1:$Q$107,7,0)</f>
        <v>0.1</v>
      </c>
      <c r="I55" s="14">
        <f>VLOOKUP($B55,Sheet2!$A$1:$Q$107,8,0)</f>
        <v>0.11</v>
      </c>
      <c r="J55" s="14">
        <f>VLOOKUP($B55,Sheet2!$A$1:$Q$107,9,0)</f>
        <v>0.64</v>
      </c>
      <c r="K55" s="14">
        <f>VLOOKUP($B55,Sheet2!$A$1:$Q$107,10,0)</f>
        <v>1.156</v>
      </c>
      <c r="L55" s="14">
        <f>VLOOKUP($B55,Sheet2!$A$1:$Q$107,11,0)</f>
        <v>1.29</v>
      </c>
      <c r="M55" s="14">
        <f>VLOOKUP($B55,Sheet2!$A$1:$Q$107,12,0)</f>
        <v>0</v>
      </c>
      <c r="N55" s="14">
        <f>VLOOKUP($B55,Sheet2!$A$1:$Q$107,13,0)</f>
        <v>0.04</v>
      </c>
      <c r="O55" s="14"/>
      <c r="P55" s="14"/>
      <c r="Q55" s="14"/>
      <c r="R55" s="14"/>
      <c r="S55" s="14"/>
      <c r="T55" s="18"/>
      <c r="U55" s="14"/>
    </row>
    <row r="56" ht="14.25" spans="1:21">
      <c r="A56" s="14" t="s">
        <v>67</v>
      </c>
      <c r="B56" s="14" t="str">
        <f>VLOOKUP(A56,Sheet2!$A$1:$Q$107,1,0)</f>
        <v>1，2，3-三甲基苯</v>
      </c>
      <c r="C56" s="14">
        <f>VLOOKUP(B56,Sheet2!$A$1:$Q$107,2,0)</f>
        <v>0</v>
      </c>
      <c r="D56" s="14">
        <f>VLOOKUP(B56,Sheet2!$A$1:$Q$107,3,0)</f>
        <v>0.49</v>
      </c>
      <c r="E56" s="14">
        <f>VLOOKUP(B56,Sheet2!$A$1:$Q$107,4,0)</f>
        <v>0</v>
      </c>
      <c r="F56" s="14">
        <f>VLOOKUP(B56,Sheet2!$A$1:$Q$107,5,0)</f>
        <v>0</v>
      </c>
      <c r="G56" s="14">
        <f>VLOOKUP($B56,Sheet2!$A$1:$Q$107,6,0)</f>
        <v>0</v>
      </c>
      <c r="H56" s="14">
        <f>VLOOKUP($B56,Sheet2!$A$1:$Q$107,7,0)</f>
        <v>0</v>
      </c>
      <c r="I56" s="14">
        <f>VLOOKUP($B56,Sheet2!$A$1:$Q$107,8,0)</f>
        <v>0.11</v>
      </c>
      <c r="J56" s="14">
        <f>VLOOKUP($B56,Sheet2!$A$1:$Q$107,9,0)</f>
        <v>0.19</v>
      </c>
      <c r="K56" s="14">
        <f>VLOOKUP($B56,Sheet2!$A$1:$Q$107,10,0)</f>
        <v>0.26</v>
      </c>
      <c r="L56" s="14">
        <f>VLOOKUP($B56,Sheet2!$A$1:$Q$107,11,0)</f>
        <v>0.53</v>
      </c>
      <c r="M56" s="14">
        <f>VLOOKUP($B56,Sheet2!$A$1:$Q$107,12,0)</f>
        <v>0</v>
      </c>
      <c r="N56" s="14">
        <f>VLOOKUP($B56,Sheet2!$A$1:$Q$107,13,0)</f>
        <v>0.02</v>
      </c>
      <c r="O56" s="14"/>
      <c r="P56" s="14"/>
      <c r="Q56" s="14"/>
      <c r="R56" s="14"/>
      <c r="S56" s="14"/>
      <c r="T56" s="18"/>
      <c r="U56" s="14"/>
    </row>
    <row r="57" ht="14.25" spans="1:21">
      <c r="A57" s="14" t="s">
        <v>68</v>
      </c>
      <c r="B57" s="14" t="str">
        <f>VLOOKUP(A57,Sheet2!$A$1:$Q$107,1,0)</f>
        <v>萘</v>
      </c>
      <c r="C57" s="14">
        <f>VLOOKUP(B57,Sheet2!$A$1:$Q$107,2,0)</f>
        <v>0</v>
      </c>
      <c r="D57" s="14">
        <f>VLOOKUP(B57,Sheet2!$A$1:$Q$107,3,0)</f>
        <v>0</v>
      </c>
      <c r="E57" s="14">
        <f>VLOOKUP(B57,Sheet2!$A$1:$Q$107,4,0)</f>
        <v>0</v>
      </c>
      <c r="F57" s="14">
        <f>VLOOKUP(B57,Sheet2!$A$1:$Q$107,5,0)</f>
        <v>0</v>
      </c>
      <c r="G57" s="14">
        <f>VLOOKUP($B57,Sheet2!$A$1:$Q$107,6,0)</f>
        <v>0</v>
      </c>
      <c r="H57" s="14">
        <f>VLOOKUP($B57,Sheet2!$A$1:$Q$107,7,0)</f>
        <v>0</v>
      </c>
      <c r="I57" s="14">
        <f>VLOOKUP($B57,Sheet2!$A$1:$Q$107,8,0)</f>
        <v>0</v>
      </c>
      <c r="J57" s="14">
        <f>VLOOKUP($B57,Sheet2!$A$1:$Q$107,9,0)</f>
        <v>0</v>
      </c>
      <c r="K57" s="14">
        <f>VLOOKUP($B57,Sheet2!$A$1:$Q$107,10,0)</f>
        <v>0</v>
      </c>
      <c r="L57" s="14">
        <f>VLOOKUP($B57,Sheet2!$A$1:$Q$107,11,0)</f>
        <v>0</v>
      </c>
      <c r="M57" s="14">
        <f>VLOOKUP($B57,Sheet2!$A$1:$Q$107,12,0)</f>
        <v>0</v>
      </c>
      <c r="N57" s="14">
        <f>VLOOKUP($B57,Sheet2!$A$1:$Q$107,13,0)</f>
        <v>0</v>
      </c>
      <c r="O57" s="14"/>
      <c r="P57" s="14"/>
      <c r="Q57" s="14"/>
      <c r="R57" s="14"/>
      <c r="S57" s="14"/>
      <c r="T57" s="18"/>
      <c r="U57" s="14"/>
    </row>
    <row r="58" ht="14.25" spans="1:21">
      <c r="A58" s="14" t="s">
        <v>69</v>
      </c>
      <c r="B58" s="14" t="str">
        <f>VLOOKUP(A58,Sheet2!$A$1:$Q$107,1,0)</f>
        <v>间-二乙基苯</v>
      </c>
      <c r="C58" s="14">
        <f>VLOOKUP(B58,Sheet2!$A$1:$Q$107,2,0)</f>
        <v>0</v>
      </c>
      <c r="D58" s="14">
        <f>VLOOKUP(B58,Sheet2!$A$1:$Q$107,3,0)</f>
        <v>0.09</v>
      </c>
      <c r="E58" s="14">
        <f>VLOOKUP(B58,Sheet2!$A$1:$Q$107,4,0)</f>
        <v>0</v>
      </c>
      <c r="F58" s="14">
        <f>VLOOKUP(B58,Sheet2!$A$1:$Q$107,5,0)</f>
        <v>0</v>
      </c>
      <c r="G58" s="14">
        <f>VLOOKUP($B58,Sheet2!$A$1:$Q$107,6,0)</f>
        <v>0</v>
      </c>
      <c r="H58" s="14">
        <f>VLOOKUP($B58,Sheet2!$A$1:$Q$107,7,0)</f>
        <v>0</v>
      </c>
      <c r="I58" s="14">
        <f>VLOOKUP($B58,Sheet2!$A$1:$Q$107,8,0)</f>
        <v>0.11</v>
      </c>
      <c r="J58" s="14">
        <f>VLOOKUP($B58,Sheet2!$A$1:$Q$107,9,0)</f>
        <v>0</v>
      </c>
      <c r="K58" s="14">
        <f>VLOOKUP($B58,Sheet2!$A$1:$Q$107,10,0)</f>
        <v>0</v>
      </c>
      <c r="L58" s="14">
        <f>VLOOKUP($B58,Sheet2!$A$1:$Q$107,11,0)</f>
        <v>0.01</v>
      </c>
      <c r="M58" s="14">
        <f>VLOOKUP($B58,Sheet2!$A$1:$Q$107,12,0)</f>
        <v>0</v>
      </c>
      <c r="N58" s="14">
        <f>VLOOKUP($B58,Sheet2!$A$1:$Q$107,13,0)</f>
        <v>0</v>
      </c>
      <c r="O58" s="14"/>
      <c r="P58" s="14"/>
      <c r="Q58" s="14"/>
      <c r="R58" s="14"/>
      <c r="S58" s="14"/>
      <c r="T58" s="18"/>
      <c r="U58" s="14"/>
    </row>
    <row r="59" ht="14.25" spans="1:21">
      <c r="A59" s="14" t="s">
        <v>70</v>
      </c>
      <c r="B59" s="14" t="str">
        <f>VLOOKUP(A59,Sheet2!$A$1:$Q$107,1,0)</f>
        <v>对-二乙基苯</v>
      </c>
      <c r="C59" s="14">
        <f>VLOOKUP(B59,Sheet2!$A$1:$Q$107,2,0)</f>
        <v>0</v>
      </c>
      <c r="D59" s="14">
        <f>VLOOKUP(B59,Sheet2!$A$1:$Q$107,3,0)</f>
        <v>0.08</v>
      </c>
      <c r="E59" s="14">
        <f>VLOOKUP(B59,Sheet2!$A$1:$Q$107,4,0)</f>
        <v>0</v>
      </c>
      <c r="F59" s="14">
        <f>VLOOKUP(B59,Sheet2!$A$1:$Q$107,5,0)</f>
        <v>0</v>
      </c>
      <c r="G59" s="14">
        <f>VLOOKUP($B59,Sheet2!$A$1:$Q$107,6,0)</f>
        <v>0</v>
      </c>
      <c r="H59" s="14">
        <f>VLOOKUP($B59,Sheet2!$A$1:$Q$107,7,0)</f>
        <v>0</v>
      </c>
      <c r="I59" s="14">
        <f>VLOOKUP($B59,Sheet2!$A$1:$Q$107,8,0)</f>
        <v>0</v>
      </c>
      <c r="J59" s="14">
        <f>VLOOKUP($B59,Sheet2!$A$1:$Q$107,9,0)</f>
        <v>0.16</v>
      </c>
      <c r="K59" s="14">
        <f>VLOOKUP($B59,Sheet2!$A$1:$Q$107,10,0)</f>
        <v>1.06</v>
      </c>
      <c r="L59" s="14">
        <f>VLOOKUP($B59,Sheet2!$A$1:$Q$107,11,0)</f>
        <v>0.01</v>
      </c>
      <c r="M59" s="14">
        <f>VLOOKUP($B59,Sheet2!$A$1:$Q$107,12,0)</f>
        <v>0</v>
      </c>
      <c r="N59" s="14">
        <f>VLOOKUP($B59,Sheet2!$A$1:$Q$107,13,0)</f>
        <v>0.02</v>
      </c>
      <c r="O59" s="14"/>
      <c r="P59" s="14"/>
      <c r="Q59" s="14"/>
      <c r="R59" s="14"/>
      <c r="S59" s="14"/>
      <c r="T59" s="18"/>
      <c r="U59" s="14"/>
    </row>
    <row r="60" ht="14.25" spans="1:21">
      <c r="A60" s="15" t="s">
        <v>71</v>
      </c>
      <c r="B60" s="15" t="s">
        <v>71</v>
      </c>
      <c r="C60" s="14" t="e">
        <f>VLOOKUP(B60,Sheet2!$A$1:$Q$107,2,0)</f>
        <v>#N/A</v>
      </c>
      <c r="D60" s="14" t="e">
        <f>VLOOKUP(B60,Sheet2!$A$1:$Q$107,3,0)</f>
        <v>#N/A</v>
      </c>
      <c r="E60" s="14" t="e">
        <f>VLOOKUP(B60,Sheet2!$A$1:$Q$107,4,0)</f>
        <v>#N/A</v>
      </c>
      <c r="F60" s="14" t="e">
        <f>VLOOKUP(B60,Sheet2!$A$1:$Q$107,5,0)</f>
        <v>#N/A</v>
      </c>
      <c r="G60" s="14" t="e">
        <f>VLOOKUP($B60,Sheet2!$A$1:$Q$107,6,0)</f>
        <v>#N/A</v>
      </c>
      <c r="H60" s="14" t="e">
        <f>VLOOKUP($B60,Sheet2!$A$1:$Q$107,7,0)</f>
        <v>#N/A</v>
      </c>
      <c r="I60" s="14" t="e">
        <f>VLOOKUP($B60,Sheet2!$A$1:$Q$107,8,0)</f>
        <v>#N/A</v>
      </c>
      <c r="J60" s="14" t="e">
        <f>VLOOKUP($B60,Sheet2!$A$1:$Q$107,9,0)</f>
        <v>#N/A</v>
      </c>
      <c r="K60" s="14" t="e">
        <f>VLOOKUP($B60,Sheet2!$A$1:$Q$107,10,0)</f>
        <v>#N/A</v>
      </c>
      <c r="L60" s="14" t="e">
        <f>VLOOKUP($B60,Sheet2!$A$1:$Q$107,11,0)</f>
        <v>#N/A</v>
      </c>
      <c r="M60" s="14" t="e">
        <f>VLOOKUP($B60,Sheet2!$A$1:$Q$107,12,0)</f>
        <v>#N/A</v>
      </c>
      <c r="N60" s="14" t="e">
        <f>VLOOKUP($B60,Sheet2!$A$1:$Q$107,13,0)</f>
        <v>#N/A</v>
      </c>
      <c r="O60" s="14"/>
      <c r="P60" s="14"/>
      <c r="Q60" s="14"/>
      <c r="R60" s="14"/>
      <c r="S60" s="14"/>
      <c r="T60" s="18"/>
      <c r="U60" s="14"/>
    </row>
    <row r="61" ht="14.25" spans="1:21">
      <c r="A61" s="15" t="s">
        <v>72</v>
      </c>
      <c r="B61" s="15" t="s">
        <v>72</v>
      </c>
      <c r="C61" s="14" t="e">
        <f>VLOOKUP(B61,Sheet2!$A$1:$Q$107,2,0)</f>
        <v>#N/A</v>
      </c>
      <c r="D61" s="14" t="e">
        <f>VLOOKUP(B61,Sheet2!$A$1:$Q$107,3,0)</f>
        <v>#N/A</v>
      </c>
      <c r="E61" s="14" t="e">
        <f>VLOOKUP(B61,Sheet2!$A$1:$Q$107,4,0)</f>
        <v>#N/A</v>
      </c>
      <c r="F61" s="14" t="e">
        <f>VLOOKUP(B61,Sheet2!$A$1:$Q$107,5,0)</f>
        <v>#N/A</v>
      </c>
      <c r="G61" s="14" t="e">
        <f>VLOOKUP($B61,Sheet2!$A$1:$Q$107,6,0)</f>
        <v>#N/A</v>
      </c>
      <c r="H61" s="14" t="e">
        <f>VLOOKUP($B61,Sheet2!$A$1:$Q$107,7,0)</f>
        <v>#N/A</v>
      </c>
      <c r="I61" s="14" t="e">
        <f>VLOOKUP($B61,Sheet2!$A$1:$Q$107,8,0)</f>
        <v>#N/A</v>
      </c>
      <c r="J61" s="14" t="e">
        <f>VLOOKUP($B61,Sheet2!$A$1:$Q$107,9,0)</f>
        <v>#N/A</v>
      </c>
      <c r="K61" s="14" t="e">
        <f>VLOOKUP($B61,Sheet2!$A$1:$Q$107,10,0)</f>
        <v>#N/A</v>
      </c>
      <c r="L61" s="14" t="e">
        <f>VLOOKUP($B61,Sheet2!$A$1:$Q$107,11,0)</f>
        <v>#N/A</v>
      </c>
      <c r="M61" s="14" t="e">
        <f>VLOOKUP($B61,Sheet2!$A$1:$Q$107,12,0)</f>
        <v>#N/A</v>
      </c>
      <c r="N61" s="14" t="e">
        <f>VLOOKUP($B61,Sheet2!$A$1:$Q$107,13,0)</f>
        <v>#N/A</v>
      </c>
      <c r="O61" s="14"/>
      <c r="P61" s="14"/>
      <c r="Q61" s="14"/>
      <c r="R61" s="14"/>
      <c r="S61" s="14"/>
      <c r="T61" s="18"/>
      <c r="U61" s="14"/>
    </row>
    <row r="62" ht="14.25" spans="1:21">
      <c r="A62" s="15" t="s">
        <v>73</v>
      </c>
      <c r="B62" s="15" t="s">
        <v>73</v>
      </c>
      <c r="C62" s="14" t="e">
        <f>VLOOKUP(B62,Sheet2!$A$1:$Q$107,2,0)</f>
        <v>#N/A</v>
      </c>
      <c r="D62" s="14" t="e">
        <f>VLOOKUP(B62,Sheet2!$A$1:$Q$107,3,0)</f>
        <v>#N/A</v>
      </c>
      <c r="E62" s="14" t="e">
        <f>VLOOKUP(B62,Sheet2!$A$1:$Q$107,4,0)</f>
        <v>#N/A</v>
      </c>
      <c r="F62" s="14" t="e">
        <f>VLOOKUP(B62,Sheet2!$A$1:$Q$107,5,0)</f>
        <v>#N/A</v>
      </c>
      <c r="G62" s="14" t="e">
        <f>VLOOKUP($B62,Sheet2!$A$1:$Q$107,6,0)</f>
        <v>#N/A</v>
      </c>
      <c r="H62" s="14" t="e">
        <f>VLOOKUP($B62,Sheet2!$A$1:$Q$107,7,0)</f>
        <v>#N/A</v>
      </c>
      <c r="I62" s="14" t="e">
        <f>VLOOKUP($B62,Sheet2!$A$1:$Q$107,8,0)</f>
        <v>#N/A</v>
      </c>
      <c r="J62" s="14" t="e">
        <f>VLOOKUP($B62,Sheet2!$A$1:$Q$107,9,0)</f>
        <v>#N/A</v>
      </c>
      <c r="K62" s="14" t="e">
        <f>VLOOKUP($B62,Sheet2!$A$1:$Q$107,10,0)</f>
        <v>#N/A</v>
      </c>
      <c r="L62" s="14" t="e">
        <f>VLOOKUP($B62,Sheet2!$A$1:$Q$107,11,0)</f>
        <v>#N/A</v>
      </c>
      <c r="M62" s="14" t="e">
        <f>VLOOKUP($B62,Sheet2!$A$1:$Q$107,12,0)</f>
        <v>#N/A</v>
      </c>
      <c r="N62" s="14" t="e">
        <f>VLOOKUP($B62,Sheet2!$A$1:$Q$107,13,0)</f>
        <v>#N/A</v>
      </c>
      <c r="O62" s="14"/>
      <c r="P62" s="14"/>
      <c r="Q62" s="14"/>
      <c r="R62" s="14"/>
      <c r="S62" s="14"/>
      <c r="T62" s="18"/>
      <c r="U62" s="14"/>
    </row>
    <row r="63" ht="14.25" spans="1:21">
      <c r="A63" s="14" t="s">
        <v>74</v>
      </c>
      <c r="B63" s="14" t="str">
        <f>VLOOKUP(A63,Sheet2!$A$1:$Q$107,1,0)</f>
        <v>二氯甲烷</v>
      </c>
      <c r="C63" s="14">
        <f>VLOOKUP(B63,Sheet2!$A$1:$Q$107,2,0)</f>
        <v>3.53</v>
      </c>
      <c r="D63" s="14">
        <f>VLOOKUP(B63,Sheet2!$A$1:$Q$107,3,0)</f>
        <v>2.08</v>
      </c>
      <c r="E63" s="14">
        <f>VLOOKUP(B63,Sheet2!$A$1:$Q$107,4,0)</f>
        <v>0</v>
      </c>
      <c r="F63" s="14">
        <f>VLOOKUP(B63,Sheet2!$A$1:$Q$107,5,0)</f>
        <v>0</v>
      </c>
      <c r="G63" s="14">
        <f>VLOOKUP($B63,Sheet2!$A$1:$Q$107,6,0)</f>
        <v>0</v>
      </c>
      <c r="H63" s="14">
        <f>VLOOKUP($B63,Sheet2!$A$1:$Q$107,7,0)</f>
        <v>1.65</v>
      </c>
      <c r="I63" s="14">
        <f>VLOOKUP($B63,Sheet2!$A$1:$Q$107,8,0)</f>
        <v>3.13</v>
      </c>
      <c r="J63" s="14">
        <f>VLOOKUP($B63,Sheet2!$A$1:$Q$107,9,0)</f>
        <v>0</v>
      </c>
      <c r="K63" s="14">
        <f>VLOOKUP($B63,Sheet2!$A$1:$Q$107,10,0)</f>
        <v>0.97</v>
      </c>
      <c r="L63" s="14">
        <f>VLOOKUP($B63,Sheet2!$A$1:$Q$107,11,0)</f>
        <v>0</v>
      </c>
      <c r="M63" s="14">
        <f>VLOOKUP($B63,Sheet2!$A$1:$Q$107,12,0)</f>
        <v>0</v>
      </c>
      <c r="N63" s="14">
        <f>VLOOKUP($B63,Sheet2!$A$1:$Q$107,13,0)</f>
        <v>0</v>
      </c>
      <c r="O63" s="14"/>
      <c r="P63" s="14"/>
      <c r="Q63" s="14"/>
      <c r="R63" s="14"/>
      <c r="S63" s="14"/>
      <c r="T63" s="18"/>
      <c r="U63" s="14"/>
    </row>
    <row r="64" ht="14.25" spans="1:21">
      <c r="A64" s="14" t="s">
        <v>75</v>
      </c>
      <c r="B64" s="14" t="str">
        <f>VLOOKUP(A64,Sheet2!$A$1:$Q$107,1,0)</f>
        <v>溴甲烷</v>
      </c>
      <c r="C64" s="14">
        <f>VLOOKUP(B64,Sheet2!$A$1:$Q$107,2,0)</f>
        <v>0</v>
      </c>
      <c r="D64" s="14">
        <f>VLOOKUP(B64,Sheet2!$A$1:$Q$107,3,0)</f>
        <v>0</v>
      </c>
      <c r="E64" s="14">
        <f>VLOOKUP(B64,Sheet2!$A$1:$Q$107,4,0)</f>
        <v>0</v>
      </c>
      <c r="F64" s="14">
        <f>VLOOKUP(B64,Sheet2!$A$1:$Q$107,5,0)</f>
        <v>0</v>
      </c>
      <c r="G64" s="14">
        <f>VLOOKUP($B64,Sheet2!$A$1:$Q$107,6,0)</f>
        <v>0</v>
      </c>
      <c r="H64" s="14">
        <f>VLOOKUP($B64,Sheet2!$A$1:$Q$107,7,0)</f>
        <v>0</v>
      </c>
      <c r="I64" s="14">
        <f>VLOOKUP($B64,Sheet2!$A$1:$Q$107,8,0)</f>
        <v>0.11</v>
      </c>
      <c r="J64" s="14">
        <f>VLOOKUP($B64,Sheet2!$A$1:$Q$107,9,0)</f>
        <v>0</v>
      </c>
      <c r="K64" s="14">
        <f>VLOOKUP($B64,Sheet2!$A$1:$Q$107,10,0)</f>
        <v>0.67</v>
      </c>
      <c r="L64" s="14">
        <f>VLOOKUP($B64,Sheet2!$A$1:$Q$107,11,0)</f>
        <v>0</v>
      </c>
      <c r="M64" s="14">
        <f>VLOOKUP($B64,Sheet2!$A$1:$Q$107,12,0)</f>
        <v>0</v>
      </c>
      <c r="N64" s="14">
        <f>VLOOKUP($B64,Sheet2!$A$1:$Q$107,13,0)</f>
        <v>0</v>
      </c>
      <c r="O64" s="14"/>
      <c r="P64" s="14"/>
      <c r="Q64" s="14"/>
      <c r="R64" s="14"/>
      <c r="S64" s="14"/>
      <c r="T64" s="18"/>
      <c r="U64" s="14"/>
    </row>
    <row r="65" ht="14.25" spans="1:21">
      <c r="A65" s="15" t="s">
        <v>76</v>
      </c>
      <c r="B65" s="15" t="s">
        <v>76</v>
      </c>
      <c r="C65" s="14" t="e">
        <f>VLOOKUP(B65,Sheet2!$A$1:$Q$107,2,0)</f>
        <v>#N/A</v>
      </c>
      <c r="D65" s="14" t="e">
        <f>VLOOKUP(B65,Sheet2!$A$1:$Q$107,3,0)</f>
        <v>#N/A</v>
      </c>
      <c r="E65" s="14" t="e">
        <f>VLOOKUP(B65,Sheet2!$A$1:$Q$107,4,0)</f>
        <v>#N/A</v>
      </c>
      <c r="F65" s="14" t="e">
        <f>VLOOKUP(B65,Sheet2!$A$1:$Q$107,5,0)</f>
        <v>#N/A</v>
      </c>
      <c r="G65" s="14" t="e">
        <f>VLOOKUP($B65,Sheet2!$A$1:$Q$107,6,0)</f>
        <v>#N/A</v>
      </c>
      <c r="H65" s="14" t="e">
        <f>VLOOKUP($B65,Sheet2!$A$1:$Q$107,7,0)</f>
        <v>#N/A</v>
      </c>
      <c r="I65" s="14" t="e">
        <f>VLOOKUP($B65,Sheet2!$A$1:$Q$107,8,0)</f>
        <v>#N/A</v>
      </c>
      <c r="J65" s="14" t="e">
        <f>VLOOKUP($B65,Sheet2!$A$1:$Q$107,9,0)</f>
        <v>#N/A</v>
      </c>
      <c r="K65" s="14" t="e">
        <f>VLOOKUP($B65,Sheet2!$A$1:$Q$107,10,0)</f>
        <v>#N/A</v>
      </c>
      <c r="L65" s="14" t="e">
        <f>VLOOKUP($B65,Sheet2!$A$1:$Q$107,11,0)</f>
        <v>#N/A</v>
      </c>
      <c r="M65" s="14" t="e">
        <f>VLOOKUP($B65,Sheet2!$A$1:$Q$107,12,0)</f>
        <v>#N/A</v>
      </c>
      <c r="N65" s="14" t="e">
        <f>VLOOKUP($B65,Sheet2!$A$1:$Q$107,13,0)</f>
        <v>#N/A</v>
      </c>
      <c r="O65" s="14"/>
      <c r="P65" s="14"/>
      <c r="Q65" s="14"/>
      <c r="R65" s="14"/>
      <c r="S65" s="14"/>
      <c r="T65" s="18"/>
      <c r="U65" s="14"/>
    </row>
    <row r="66" ht="14.25" spans="1:21">
      <c r="A66" s="15" t="s">
        <v>77</v>
      </c>
      <c r="B66" s="15" t="s">
        <v>77</v>
      </c>
      <c r="C66" s="14" t="e">
        <f>VLOOKUP(B66,Sheet2!$A$1:$Q$107,2,0)</f>
        <v>#N/A</v>
      </c>
      <c r="D66" s="14" t="e">
        <f>VLOOKUP(B66,Sheet2!$A$1:$Q$107,3,0)</f>
        <v>#N/A</v>
      </c>
      <c r="E66" s="14" t="e">
        <f>VLOOKUP(B66,Sheet2!$A$1:$Q$107,4,0)</f>
        <v>#N/A</v>
      </c>
      <c r="F66" s="14" t="e">
        <f>VLOOKUP(B66,Sheet2!$A$1:$Q$107,5,0)</f>
        <v>#N/A</v>
      </c>
      <c r="G66" s="14" t="e">
        <f>VLOOKUP($B66,Sheet2!$A$1:$Q$107,6,0)</f>
        <v>#N/A</v>
      </c>
      <c r="H66" s="14" t="e">
        <f>VLOOKUP($B66,Sheet2!$A$1:$Q$107,7,0)</f>
        <v>#N/A</v>
      </c>
      <c r="I66" s="14" t="e">
        <f>VLOOKUP($B66,Sheet2!$A$1:$Q$107,8,0)</f>
        <v>#N/A</v>
      </c>
      <c r="J66" s="14" t="e">
        <f>VLOOKUP($B66,Sheet2!$A$1:$Q$107,9,0)</f>
        <v>#N/A</v>
      </c>
      <c r="K66" s="14" t="e">
        <f>VLOOKUP($B66,Sheet2!$A$1:$Q$107,10,0)</f>
        <v>#N/A</v>
      </c>
      <c r="L66" s="14" t="e">
        <f>VLOOKUP($B66,Sheet2!$A$1:$Q$107,11,0)</f>
        <v>#N/A</v>
      </c>
      <c r="M66" s="14" t="e">
        <f>VLOOKUP($B66,Sheet2!$A$1:$Q$107,12,0)</f>
        <v>#N/A</v>
      </c>
      <c r="N66" s="14" t="e">
        <f>VLOOKUP($B66,Sheet2!$A$1:$Q$107,13,0)</f>
        <v>#N/A</v>
      </c>
      <c r="O66" s="14"/>
      <c r="P66" s="14"/>
      <c r="Q66" s="14"/>
      <c r="R66" s="14"/>
      <c r="S66" s="14"/>
      <c r="T66" s="18"/>
      <c r="U66" s="14"/>
    </row>
    <row r="67" ht="14.25" spans="1:21">
      <c r="A67" s="15" t="s">
        <v>78</v>
      </c>
      <c r="B67" s="15" t="s">
        <v>78</v>
      </c>
      <c r="C67" s="14" t="e">
        <f>VLOOKUP(B67,Sheet2!$A$1:$Q$107,2,0)</f>
        <v>#N/A</v>
      </c>
      <c r="D67" s="14" t="e">
        <f>VLOOKUP(B67,Sheet2!$A$1:$Q$107,3,0)</f>
        <v>#N/A</v>
      </c>
      <c r="E67" s="14" t="e">
        <f>VLOOKUP(B67,Sheet2!$A$1:$Q$107,4,0)</f>
        <v>#N/A</v>
      </c>
      <c r="F67" s="14" t="e">
        <f>VLOOKUP(B67,Sheet2!$A$1:$Q$107,5,0)</f>
        <v>#N/A</v>
      </c>
      <c r="G67" s="14" t="e">
        <f>VLOOKUP($B67,Sheet2!$A$1:$Q$107,6,0)</f>
        <v>#N/A</v>
      </c>
      <c r="H67" s="14" t="e">
        <f>VLOOKUP($B67,Sheet2!$A$1:$Q$107,7,0)</f>
        <v>#N/A</v>
      </c>
      <c r="I67" s="14" t="e">
        <f>VLOOKUP($B67,Sheet2!$A$1:$Q$107,8,0)</f>
        <v>#N/A</v>
      </c>
      <c r="J67" s="14" t="e">
        <f>VLOOKUP($B67,Sheet2!$A$1:$Q$107,9,0)</f>
        <v>#N/A</v>
      </c>
      <c r="K67" s="14" t="e">
        <f>VLOOKUP($B67,Sheet2!$A$1:$Q$107,10,0)</f>
        <v>#N/A</v>
      </c>
      <c r="L67" s="14" t="e">
        <f>VLOOKUP($B67,Sheet2!$A$1:$Q$107,11,0)</f>
        <v>#N/A</v>
      </c>
      <c r="M67" s="14" t="e">
        <f>VLOOKUP($B67,Sheet2!$A$1:$Q$107,12,0)</f>
        <v>#N/A</v>
      </c>
      <c r="N67" s="14" t="e">
        <f>VLOOKUP($B67,Sheet2!$A$1:$Q$107,13,0)</f>
        <v>#N/A</v>
      </c>
      <c r="O67" s="14"/>
      <c r="P67" s="14"/>
      <c r="Q67" s="14"/>
      <c r="R67" s="14"/>
      <c r="S67" s="14"/>
      <c r="T67" s="18"/>
      <c r="U67" s="14"/>
    </row>
    <row r="68" ht="14.25" spans="1:21">
      <c r="A68" s="14" t="s">
        <v>79</v>
      </c>
      <c r="B68" s="14" t="str">
        <f>VLOOKUP(A68,Sheet2!$A$1:$Q$107,1,0)</f>
        <v>1，2-二氯乙烷</v>
      </c>
      <c r="C68" s="14">
        <f>VLOOKUP(B68,Sheet2!$A$1:$Q$107,2,0)</f>
        <v>0</v>
      </c>
      <c r="D68" s="14">
        <f>VLOOKUP(B68,Sheet2!$A$1:$Q$107,3,0)</f>
        <v>0</v>
      </c>
      <c r="E68" s="14">
        <f>VLOOKUP(B68,Sheet2!$A$1:$Q$107,4,0)</f>
        <v>0</v>
      </c>
      <c r="F68" s="14">
        <f>VLOOKUP(B68,Sheet2!$A$1:$Q$107,5,0)</f>
        <v>0</v>
      </c>
      <c r="G68" s="14">
        <f>VLOOKUP($B68,Sheet2!$A$1:$Q$107,6,0)</f>
        <v>26.54</v>
      </c>
      <c r="H68" s="14">
        <f>VLOOKUP($B68,Sheet2!$A$1:$Q$107,7,0)</f>
        <v>1.62</v>
      </c>
      <c r="I68" s="14">
        <f>VLOOKUP($B68,Sheet2!$A$1:$Q$107,8,0)</f>
        <v>1.08</v>
      </c>
      <c r="J68" s="14">
        <f>VLOOKUP($B68,Sheet2!$A$1:$Q$107,9,0)</f>
        <v>0</v>
      </c>
      <c r="K68" s="14">
        <f>VLOOKUP($B68,Sheet2!$A$1:$Q$107,10,0)</f>
        <v>2.57</v>
      </c>
      <c r="L68" s="14">
        <f>VLOOKUP($B68,Sheet2!$A$1:$Q$107,11,0)</f>
        <v>0</v>
      </c>
      <c r="M68" s="14">
        <f>VLOOKUP($B68,Sheet2!$A$1:$Q$107,12,0)</f>
        <v>0</v>
      </c>
      <c r="N68" s="14">
        <f>VLOOKUP($B68,Sheet2!$A$1:$Q$107,13,0)</f>
        <v>0</v>
      </c>
      <c r="O68" s="14"/>
      <c r="P68" s="14"/>
      <c r="Q68" s="14"/>
      <c r="R68" s="14"/>
      <c r="S68" s="14"/>
      <c r="T68" s="18"/>
      <c r="U68" s="14"/>
    </row>
    <row r="69" ht="14.25" spans="1:21">
      <c r="A69" s="14" t="s">
        <v>80</v>
      </c>
      <c r="B69" s="14" t="s">
        <v>80</v>
      </c>
      <c r="C69" s="14" t="e">
        <f>VLOOKUP(B69,Sheet2!$A$1:$Q$107,2,0)</f>
        <v>#N/A</v>
      </c>
      <c r="D69" s="14" t="e">
        <f>VLOOKUP(B69,Sheet2!$A$1:$Q$107,3,0)</f>
        <v>#N/A</v>
      </c>
      <c r="E69" s="14" t="e">
        <f>VLOOKUP(B69,Sheet2!$A$1:$Q$107,4,0)</f>
        <v>#N/A</v>
      </c>
      <c r="F69" s="14" t="e">
        <f>VLOOKUP(B69,Sheet2!$A$1:$Q$107,5,0)</f>
        <v>#N/A</v>
      </c>
      <c r="G69" s="14" t="e">
        <f>VLOOKUP($B69,Sheet2!$A$1:$Q$107,6,0)</f>
        <v>#N/A</v>
      </c>
      <c r="H69" s="14" t="e">
        <f>VLOOKUP($B69,Sheet2!$A$1:$Q$107,7,0)</f>
        <v>#N/A</v>
      </c>
      <c r="I69" s="14" t="e">
        <f>VLOOKUP($B69,Sheet2!$A$1:$Q$107,8,0)</f>
        <v>#N/A</v>
      </c>
      <c r="J69" s="14" t="e">
        <f>VLOOKUP($B69,Sheet2!$A$1:$Q$107,9,0)</f>
        <v>#N/A</v>
      </c>
      <c r="K69" s="14" t="e">
        <f>VLOOKUP($B69,Sheet2!$A$1:$Q$107,10,0)</f>
        <v>#N/A</v>
      </c>
      <c r="L69" s="14" t="e">
        <f>VLOOKUP($B69,Sheet2!$A$1:$Q$107,11,0)</f>
        <v>#N/A</v>
      </c>
      <c r="M69" s="14" t="e">
        <f>VLOOKUP($B69,Sheet2!$A$1:$Q$107,12,0)</f>
        <v>#N/A</v>
      </c>
      <c r="N69" s="14" t="e">
        <f>VLOOKUP($B69,Sheet2!$A$1:$Q$107,13,0)</f>
        <v>#N/A</v>
      </c>
      <c r="O69" s="14"/>
      <c r="P69" s="14"/>
      <c r="Q69" s="14"/>
      <c r="R69" s="14"/>
      <c r="S69" s="14"/>
      <c r="T69" s="18"/>
      <c r="U69" s="14"/>
    </row>
    <row r="70" ht="14.25" spans="1:21">
      <c r="A70" s="14" t="s">
        <v>81</v>
      </c>
      <c r="B70" s="14" t="s">
        <v>81</v>
      </c>
      <c r="C70" s="14" t="e">
        <f>VLOOKUP(B70,Sheet2!$A$1:$Q$107,2,0)</f>
        <v>#N/A</v>
      </c>
      <c r="D70" s="14" t="e">
        <f>VLOOKUP(B70,Sheet2!$A$1:$Q$107,3,0)</f>
        <v>#N/A</v>
      </c>
      <c r="E70" s="14" t="e">
        <f>VLOOKUP(B70,Sheet2!$A$1:$Q$107,4,0)</f>
        <v>#N/A</v>
      </c>
      <c r="F70" s="14" t="e">
        <f>VLOOKUP(B70,Sheet2!$A$1:$Q$107,5,0)</f>
        <v>#N/A</v>
      </c>
      <c r="G70" s="14" t="e">
        <f>VLOOKUP($B70,Sheet2!$A$1:$Q$107,6,0)</f>
        <v>#N/A</v>
      </c>
      <c r="H70" s="14" t="e">
        <f>VLOOKUP($B70,Sheet2!$A$1:$Q$107,7,0)</f>
        <v>#N/A</v>
      </c>
      <c r="I70" s="14" t="e">
        <f>VLOOKUP($B70,Sheet2!$A$1:$Q$107,8,0)</f>
        <v>#N/A</v>
      </c>
      <c r="J70" s="14" t="e">
        <f>VLOOKUP($B70,Sheet2!$A$1:$Q$107,9,0)</f>
        <v>#N/A</v>
      </c>
      <c r="K70" s="14" t="e">
        <f>VLOOKUP($B70,Sheet2!$A$1:$Q$107,10,0)</f>
        <v>#N/A</v>
      </c>
      <c r="L70" s="14" t="e">
        <f>VLOOKUP($B70,Sheet2!$A$1:$Q$107,11,0)</f>
        <v>#N/A</v>
      </c>
      <c r="M70" s="14" t="e">
        <f>VLOOKUP($B70,Sheet2!$A$1:$Q$107,12,0)</f>
        <v>#N/A</v>
      </c>
      <c r="N70" s="14" t="e">
        <f>VLOOKUP($B70,Sheet2!$A$1:$Q$107,13,0)</f>
        <v>#N/A</v>
      </c>
      <c r="O70" s="14"/>
      <c r="P70" s="14"/>
      <c r="Q70" s="14"/>
      <c r="R70" s="14"/>
      <c r="S70" s="14"/>
      <c r="T70" s="18"/>
      <c r="U70" s="14"/>
    </row>
    <row r="71" ht="14.25" spans="1:21">
      <c r="A71" s="14" t="s">
        <v>82</v>
      </c>
      <c r="B71" s="14" t="str">
        <f>VLOOKUP(A71,Sheet2!$A$1:$Q$107,1,0)</f>
        <v>氯苯</v>
      </c>
      <c r="C71" s="14">
        <f>VLOOKUP(B71,Sheet2!$A$1:$Q$107,2,0)</f>
        <v>0</v>
      </c>
      <c r="D71" s="14">
        <f>VLOOKUP(B71,Sheet2!$A$1:$Q$107,3,0)</f>
        <v>0</v>
      </c>
      <c r="E71" s="14">
        <f>VLOOKUP(B71,Sheet2!$A$1:$Q$107,4,0)</f>
        <v>0</v>
      </c>
      <c r="F71" s="14">
        <f>VLOOKUP(B71,Sheet2!$A$1:$Q$107,5,0)</f>
        <v>0</v>
      </c>
      <c r="G71" s="14">
        <f>VLOOKUP($B71,Sheet2!$A$1:$Q$107,6,0)</f>
        <v>0</v>
      </c>
      <c r="H71" s="14">
        <f>VLOOKUP($B71,Sheet2!$A$1:$Q$107,7,0)</f>
        <v>0</v>
      </c>
      <c r="I71" s="14">
        <f>VLOOKUP($B71,Sheet2!$A$1:$Q$107,8,0)</f>
        <v>0.11</v>
      </c>
      <c r="J71" s="14">
        <f>VLOOKUP($B71,Sheet2!$A$1:$Q$107,9,0)</f>
        <v>0</v>
      </c>
      <c r="K71" s="14">
        <f>VLOOKUP($B71,Sheet2!$A$1:$Q$107,10,0)</f>
        <v>0.13</v>
      </c>
      <c r="L71" s="14">
        <f>VLOOKUP($B71,Sheet2!$A$1:$Q$107,11,0)</f>
        <v>0</v>
      </c>
      <c r="M71" s="14">
        <f>VLOOKUP($B71,Sheet2!$A$1:$Q$107,12,0)</f>
        <v>0</v>
      </c>
      <c r="N71" s="14">
        <f>VLOOKUP($B71,Sheet2!$A$1:$Q$107,13,0)</f>
        <v>0</v>
      </c>
      <c r="O71" s="14"/>
      <c r="P71" s="14"/>
      <c r="Q71" s="14"/>
      <c r="R71" s="14"/>
      <c r="S71" s="14"/>
      <c r="T71" s="18"/>
      <c r="U71" s="14"/>
    </row>
    <row r="72" ht="14.25" spans="1:21">
      <c r="A72" s="14" t="s">
        <v>83</v>
      </c>
      <c r="B72" s="14" t="str">
        <f>VLOOKUP(A72,Sheet2!$A$1:$Q$107,1,0)</f>
        <v>1，2-二氯丙烷</v>
      </c>
      <c r="C72" s="14">
        <f>VLOOKUP(B72,Sheet2!$A$1:$Q$107,2,0)</f>
        <v>0</v>
      </c>
      <c r="D72" s="14">
        <f>VLOOKUP(B72,Sheet2!$A$1:$Q$107,3,0)</f>
        <v>0</v>
      </c>
      <c r="E72" s="14">
        <f>VLOOKUP(B72,Sheet2!$A$1:$Q$107,4,0)</f>
        <v>0</v>
      </c>
      <c r="F72" s="14">
        <f>VLOOKUP(B72,Sheet2!$A$1:$Q$107,5,0)</f>
        <v>0</v>
      </c>
      <c r="G72" s="14">
        <f>VLOOKUP($B72,Sheet2!$A$1:$Q$107,6,0)</f>
        <v>0</v>
      </c>
      <c r="H72" s="14">
        <f>VLOOKUP($B72,Sheet2!$A$1:$Q$107,7,0)</f>
        <v>0.1</v>
      </c>
      <c r="I72" s="14">
        <f>VLOOKUP($B72,Sheet2!$A$1:$Q$107,8,0)</f>
        <v>0.32</v>
      </c>
      <c r="J72" s="14">
        <f>VLOOKUP($B72,Sheet2!$A$1:$Q$107,9,0)</f>
        <v>0</v>
      </c>
      <c r="K72" s="14">
        <f>VLOOKUP($B72,Sheet2!$A$1:$Q$107,10,0)</f>
        <v>0.71</v>
      </c>
      <c r="L72" s="14">
        <f>VLOOKUP($B72,Sheet2!$A$1:$Q$107,11,0)</f>
        <v>0</v>
      </c>
      <c r="M72" s="14">
        <f>VLOOKUP($B72,Sheet2!$A$1:$Q$107,12,0)</f>
        <v>0</v>
      </c>
      <c r="N72" s="14">
        <f>VLOOKUP($B72,Sheet2!$A$1:$Q$107,13,0)</f>
        <v>0</v>
      </c>
      <c r="O72" s="14"/>
      <c r="P72" s="14"/>
      <c r="Q72" s="14"/>
      <c r="R72" s="14"/>
      <c r="S72" s="14"/>
      <c r="T72" s="18"/>
      <c r="U72" s="14"/>
    </row>
    <row r="73" ht="14.25" spans="1:21">
      <c r="A73" s="14" t="s">
        <v>84</v>
      </c>
      <c r="B73" s="14" t="s">
        <v>84</v>
      </c>
      <c r="C73" s="14" t="e">
        <f>VLOOKUP(B73,Sheet2!$A$1:$Q$107,2,0)</f>
        <v>#N/A</v>
      </c>
      <c r="D73" s="14" t="e">
        <f>VLOOKUP(B73,Sheet2!$A$1:$Q$107,3,0)</f>
        <v>#N/A</v>
      </c>
      <c r="E73" s="14" t="e">
        <f>VLOOKUP(B73,Sheet2!$A$1:$Q$107,4,0)</f>
        <v>#N/A</v>
      </c>
      <c r="F73" s="14" t="e">
        <f>VLOOKUP(B73,Sheet2!$A$1:$Q$107,5,0)</f>
        <v>#N/A</v>
      </c>
      <c r="G73" s="14" t="e">
        <f>VLOOKUP($B73,Sheet2!$A$1:$Q$107,6,0)</f>
        <v>#N/A</v>
      </c>
      <c r="H73" s="14" t="e">
        <f>VLOOKUP($B73,Sheet2!$A$1:$Q$107,7,0)</f>
        <v>#N/A</v>
      </c>
      <c r="I73" s="14" t="e">
        <f>VLOOKUP($B73,Sheet2!$A$1:$Q$107,8,0)</f>
        <v>#N/A</v>
      </c>
      <c r="J73" s="14" t="e">
        <f>VLOOKUP($B73,Sheet2!$A$1:$Q$107,9,0)</f>
        <v>#N/A</v>
      </c>
      <c r="K73" s="14" t="e">
        <f>VLOOKUP($B73,Sheet2!$A$1:$Q$107,10,0)</f>
        <v>#N/A</v>
      </c>
      <c r="L73" s="14" t="e">
        <f>VLOOKUP($B73,Sheet2!$A$1:$Q$107,11,0)</f>
        <v>#N/A</v>
      </c>
      <c r="M73" s="14" t="e">
        <f>VLOOKUP($B73,Sheet2!$A$1:$Q$107,12,0)</f>
        <v>#N/A</v>
      </c>
      <c r="N73" s="14" t="e">
        <f>VLOOKUP($B73,Sheet2!$A$1:$Q$107,13,0)</f>
        <v>#N/A</v>
      </c>
      <c r="O73" s="14"/>
      <c r="P73" s="14"/>
      <c r="Q73" s="14"/>
      <c r="R73" s="14"/>
      <c r="S73" s="14"/>
      <c r="T73" s="18"/>
      <c r="U73" s="14"/>
    </row>
    <row r="74" ht="14.25" spans="1:21">
      <c r="A74" s="15" t="s">
        <v>85</v>
      </c>
      <c r="B74" s="15" t="s">
        <v>85</v>
      </c>
      <c r="C74" s="14" t="e">
        <f>VLOOKUP(B74,Sheet2!$A$1:$Q$107,2,0)</f>
        <v>#N/A</v>
      </c>
      <c r="D74" s="14" t="e">
        <f>VLOOKUP(B74,Sheet2!$A$1:$Q$107,3,0)</f>
        <v>#N/A</v>
      </c>
      <c r="E74" s="14" t="e">
        <f>VLOOKUP(B74,Sheet2!$A$1:$Q$107,4,0)</f>
        <v>#N/A</v>
      </c>
      <c r="F74" s="14" t="e">
        <f>VLOOKUP(B74,Sheet2!$A$1:$Q$107,5,0)</f>
        <v>#N/A</v>
      </c>
      <c r="G74" s="14" t="e">
        <f>VLOOKUP($B74,Sheet2!$A$1:$Q$107,6,0)</f>
        <v>#N/A</v>
      </c>
      <c r="H74" s="14" t="e">
        <f>VLOOKUP($B74,Sheet2!$A$1:$Q$107,7,0)</f>
        <v>#N/A</v>
      </c>
      <c r="I74" s="14" t="e">
        <f>VLOOKUP($B74,Sheet2!$A$1:$Q$107,8,0)</f>
        <v>#N/A</v>
      </c>
      <c r="J74" s="14" t="e">
        <f>VLOOKUP($B74,Sheet2!$A$1:$Q$107,9,0)</f>
        <v>#N/A</v>
      </c>
      <c r="K74" s="14" t="e">
        <f>VLOOKUP($B74,Sheet2!$A$1:$Q$107,10,0)</f>
        <v>#N/A</v>
      </c>
      <c r="L74" s="14" t="e">
        <f>VLOOKUP($B74,Sheet2!$A$1:$Q$107,11,0)</f>
        <v>#N/A</v>
      </c>
      <c r="M74" s="14" t="e">
        <f>VLOOKUP($B74,Sheet2!$A$1:$Q$107,12,0)</f>
        <v>#N/A</v>
      </c>
      <c r="N74" s="14" t="e">
        <f>VLOOKUP($B74,Sheet2!$A$1:$Q$107,13,0)</f>
        <v>#N/A</v>
      </c>
      <c r="O74" s="14"/>
      <c r="P74" s="14"/>
      <c r="Q74" s="14"/>
      <c r="R74" s="14"/>
      <c r="S74" s="14"/>
      <c r="T74" s="20"/>
      <c r="U74" s="14"/>
    </row>
    <row r="75" ht="14.25" spans="1:21">
      <c r="A75" s="14" t="s">
        <v>86</v>
      </c>
      <c r="B75" s="14" t="s">
        <v>86</v>
      </c>
      <c r="C75" s="14" t="e">
        <f>VLOOKUP(B75,Sheet2!$A$1:$Q$107,2,0)</f>
        <v>#N/A</v>
      </c>
      <c r="D75" s="14" t="e">
        <f>VLOOKUP(B75,Sheet2!$A$1:$Q$107,3,0)</f>
        <v>#N/A</v>
      </c>
      <c r="E75" s="14" t="e">
        <f>VLOOKUP(B75,Sheet2!$A$1:$Q$107,4,0)</f>
        <v>#N/A</v>
      </c>
      <c r="F75" s="14" t="e">
        <f>VLOOKUP(B75,Sheet2!$A$1:$Q$107,5,0)</f>
        <v>#N/A</v>
      </c>
      <c r="G75" s="14" t="e">
        <f>VLOOKUP($B75,Sheet2!$A$1:$Q$107,6,0)</f>
        <v>#N/A</v>
      </c>
      <c r="H75" s="14" t="e">
        <f>VLOOKUP($B75,Sheet2!$A$1:$Q$107,7,0)</f>
        <v>#N/A</v>
      </c>
      <c r="I75" s="14" t="e">
        <f>VLOOKUP($B75,Sheet2!$A$1:$Q$107,8,0)</f>
        <v>#N/A</v>
      </c>
      <c r="J75" s="14" t="e">
        <f>VLOOKUP($B75,Sheet2!$A$1:$Q$107,9,0)</f>
        <v>#N/A</v>
      </c>
      <c r="K75" s="14" t="e">
        <f>VLOOKUP($B75,Sheet2!$A$1:$Q$107,10,0)</f>
        <v>#N/A</v>
      </c>
      <c r="L75" s="14" t="e">
        <f>VLOOKUP($B75,Sheet2!$A$1:$Q$107,11,0)</f>
        <v>#N/A</v>
      </c>
      <c r="M75" s="14" t="e">
        <f>VLOOKUP($B75,Sheet2!$A$1:$Q$107,12,0)</f>
        <v>#N/A</v>
      </c>
      <c r="N75" s="14" t="e">
        <f>VLOOKUP($B75,Sheet2!$A$1:$Q$107,13,0)</f>
        <v>#N/A</v>
      </c>
      <c r="O75" s="14"/>
      <c r="P75" s="14"/>
      <c r="Q75" s="14"/>
      <c r="R75" s="14"/>
      <c r="S75" s="14"/>
      <c r="T75" s="18"/>
      <c r="U75" s="14"/>
    </row>
    <row r="76" ht="14.25" spans="1:21">
      <c r="A76" s="14" t="s">
        <v>87</v>
      </c>
      <c r="B76" s="14" t="str">
        <f>VLOOKUP(A76,Sheet2!$A$1:$Q$107,1,0)</f>
        <v>三氯乙烯</v>
      </c>
      <c r="C76" s="14">
        <f>VLOOKUP(B76,Sheet2!$A$1:$Q$107,2,0)</f>
        <v>0</v>
      </c>
      <c r="D76" s="14">
        <f>VLOOKUP(B76,Sheet2!$A$1:$Q$107,3,0)</f>
        <v>0</v>
      </c>
      <c r="E76" s="14">
        <f>VLOOKUP(B76,Sheet2!$A$1:$Q$107,4,0)</f>
        <v>0</v>
      </c>
      <c r="F76" s="14">
        <f>VLOOKUP(B76,Sheet2!$A$1:$Q$107,5,0)</f>
        <v>0</v>
      </c>
      <c r="G76" s="14">
        <f>VLOOKUP($B76,Sheet2!$A$1:$Q$107,6,0)</f>
        <v>0</v>
      </c>
      <c r="H76" s="14">
        <f>VLOOKUP($B76,Sheet2!$A$1:$Q$107,7,0)</f>
        <v>0</v>
      </c>
      <c r="I76" s="14">
        <f>VLOOKUP($B76,Sheet2!$A$1:$Q$107,8,0)</f>
        <v>0</v>
      </c>
      <c r="J76" s="14">
        <f>VLOOKUP($B76,Sheet2!$A$1:$Q$107,9,0)</f>
        <v>0</v>
      </c>
      <c r="K76" s="14">
        <f>VLOOKUP($B76,Sheet2!$A$1:$Q$107,10,0)</f>
        <v>0.35</v>
      </c>
      <c r="L76" s="14">
        <f>VLOOKUP($B76,Sheet2!$A$1:$Q$107,11,0)</f>
        <v>0</v>
      </c>
      <c r="M76" s="14">
        <f>VLOOKUP($B76,Sheet2!$A$1:$Q$107,12,0)</f>
        <v>0</v>
      </c>
      <c r="N76" s="14">
        <f>VLOOKUP($B76,Sheet2!$A$1:$Q$107,13,0)</f>
        <v>0</v>
      </c>
      <c r="O76" s="14"/>
      <c r="P76" s="14"/>
      <c r="Q76" s="14"/>
      <c r="R76" s="14"/>
      <c r="S76" s="14"/>
      <c r="T76" s="18"/>
      <c r="U76" s="14"/>
    </row>
    <row r="77" ht="14.25" spans="1:21">
      <c r="A77" s="14" t="s">
        <v>88</v>
      </c>
      <c r="B77" s="14" t="s">
        <v>88</v>
      </c>
      <c r="C77" s="14" t="e">
        <f>VLOOKUP(B77,Sheet2!$A$1:$Q$107,2,0)</f>
        <v>#N/A</v>
      </c>
      <c r="D77" s="14" t="e">
        <f>VLOOKUP(B77,Sheet2!$A$1:$Q$107,3,0)</f>
        <v>#N/A</v>
      </c>
      <c r="E77" s="14" t="e">
        <f>VLOOKUP(B77,Sheet2!$A$1:$Q$107,4,0)</f>
        <v>#N/A</v>
      </c>
      <c r="F77" s="14" t="e">
        <f>VLOOKUP(B77,Sheet2!$A$1:$Q$107,5,0)</f>
        <v>#N/A</v>
      </c>
      <c r="G77" s="14" t="e">
        <f>VLOOKUP($B77,Sheet2!$A$1:$Q$107,6,0)</f>
        <v>#N/A</v>
      </c>
      <c r="H77" s="14" t="e">
        <f>VLOOKUP($B77,Sheet2!$A$1:$Q$107,7,0)</f>
        <v>#N/A</v>
      </c>
      <c r="I77" s="14" t="e">
        <f>VLOOKUP($B77,Sheet2!$A$1:$Q$107,8,0)</f>
        <v>#N/A</v>
      </c>
      <c r="J77" s="14" t="e">
        <f>VLOOKUP($B77,Sheet2!$A$1:$Q$107,9,0)</f>
        <v>#N/A</v>
      </c>
      <c r="K77" s="14" t="e">
        <f>VLOOKUP($B77,Sheet2!$A$1:$Q$107,10,0)</f>
        <v>#N/A</v>
      </c>
      <c r="L77" s="14" t="e">
        <f>VLOOKUP($B77,Sheet2!$A$1:$Q$107,11,0)</f>
        <v>#N/A</v>
      </c>
      <c r="M77" s="14" t="e">
        <f>VLOOKUP($B77,Sheet2!$A$1:$Q$107,12,0)</f>
        <v>#N/A</v>
      </c>
      <c r="N77" s="14" t="e">
        <f>VLOOKUP($B77,Sheet2!$A$1:$Q$107,13,0)</f>
        <v>#N/A</v>
      </c>
      <c r="O77" s="14"/>
      <c r="P77" s="14"/>
      <c r="Q77" s="14"/>
      <c r="R77" s="14"/>
      <c r="S77" s="14"/>
      <c r="T77" s="18"/>
      <c r="U77" s="14"/>
    </row>
    <row r="78" ht="14.25" spans="1:21">
      <c r="A78" s="14" t="s">
        <v>89</v>
      </c>
      <c r="B78" s="14" t="s">
        <v>89</v>
      </c>
      <c r="C78" s="14" t="e">
        <f>VLOOKUP(B78,Sheet2!$A$1:$Q$107,2,0)</f>
        <v>#N/A</v>
      </c>
      <c r="D78" s="14" t="e">
        <f>VLOOKUP(B78,Sheet2!$A$1:$Q$107,3,0)</f>
        <v>#N/A</v>
      </c>
      <c r="E78" s="14" t="e">
        <f>VLOOKUP(B78,Sheet2!$A$1:$Q$107,4,0)</f>
        <v>#N/A</v>
      </c>
      <c r="F78" s="14" t="e">
        <f>VLOOKUP(B78,Sheet2!$A$1:$Q$107,5,0)</f>
        <v>#N/A</v>
      </c>
      <c r="G78" s="14" t="e">
        <f>VLOOKUP($B78,Sheet2!$A$1:$Q$107,6,0)</f>
        <v>#N/A</v>
      </c>
      <c r="H78" s="14" t="e">
        <f>VLOOKUP($B78,Sheet2!$A$1:$Q$107,7,0)</f>
        <v>#N/A</v>
      </c>
      <c r="I78" s="14" t="e">
        <f>VLOOKUP($B78,Sheet2!$A$1:$Q$107,8,0)</f>
        <v>#N/A</v>
      </c>
      <c r="J78" s="14" t="e">
        <f>VLOOKUP($B78,Sheet2!$A$1:$Q$107,9,0)</f>
        <v>#N/A</v>
      </c>
      <c r="K78" s="14" t="e">
        <f>VLOOKUP($B78,Sheet2!$A$1:$Q$107,10,0)</f>
        <v>#N/A</v>
      </c>
      <c r="L78" s="14" t="e">
        <f>VLOOKUP($B78,Sheet2!$A$1:$Q$107,11,0)</f>
        <v>#N/A</v>
      </c>
      <c r="M78" s="14" t="e">
        <f>VLOOKUP($B78,Sheet2!$A$1:$Q$107,12,0)</f>
        <v>#N/A</v>
      </c>
      <c r="N78" s="14" t="e">
        <f>VLOOKUP($B78,Sheet2!$A$1:$Q$107,13,0)</f>
        <v>#N/A</v>
      </c>
      <c r="O78" s="14"/>
      <c r="P78" s="14"/>
      <c r="Q78" s="14"/>
      <c r="R78" s="14"/>
      <c r="S78" s="14"/>
      <c r="T78" s="18"/>
      <c r="U78" s="14"/>
    </row>
    <row r="79" ht="14.25" spans="1:21">
      <c r="A79" s="19" t="s">
        <v>90</v>
      </c>
      <c r="B79" s="19" t="s">
        <v>90</v>
      </c>
      <c r="C79" s="14" t="e">
        <f>VLOOKUP(B79,Sheet2!$A$1:$Q$107,2,0)</f>
        <v>#N/A</v>
      </c>
      <c r="D79" s="14" t="e">
        <f>VLOOKUP(B79,Sheet2!$A$1:$Q$107,3,0)</f>
        <v>#N/A</v>
      </c>
      <c r="E79" s="14" t="e">
        <f>VLOOKUP(B79,Sheet2!$A$1:$Q$107,4,0)</f>
        <v>#N/A</v>
      </c>
      <c r="F79" s="14" t="e">
        <f>VLOOKUP(B79,Sheet2!$A$1:$Q$107,5,0)</f>
        <v>#N/A</v>
      </c>
      <c r="G79" s="14" t="e">
        <f>VLOOKUP($B79,Sheet2!$A$1:$Q$107,6,0)</f>
        <v>#N/A</v>
      </c>
      <c r="H79" s="14" t="e">
        <f>VLOOKUP($B79,Sheet2!$A$1:$Q$107,7,0)</f>
        <v>#N/A</v>
      </c>
      <c r="I79" s="14" t="e">
        <f>VLOOKUP($B79,Sheet2!$A$1:$Q$107,8,0)</f>
        <v>#N/A</v>
      </c>
      <c r="J79" s="14" t="e">
        <f>VLOOKUP($B79,Sheet2!$A$1:$Q$107,9,0)</f>
        <v>#N/A</v>
      </c>
      <c r="K79" s="14" t="e">
        <f>VLOOKUP($B79,Sheet2!$A$1:$Q$107,10,0)</f>
        <v>#N/A</v>
      </c>
      <c r="L79" s="14" t="e">
        <f>VLOOKUP($B79,Sheet2!$A$1:$Q$107,11,0)</f>
        <v>#N/A</v>
      </c>
      <c r="M79" s="14" t="e">
        <f>VLOOKUP($B79,Sheet2!$A$1:$Q$107,12,0)</f>
        <v>#N/A</v>
      </c>
      <c r="N79" s="14" t="e">
        <f>VLOOKUP($B79,Sheet2!$A$1:$Q$107,13,0)</f>
        <v>#N/A</v>
      </c>
      <c r="O79" s="14"/>
      <c r="P79" s="14"/>
      <c r="Q79" s="14"/>
      <c r="R79" s="14"/>
      <c r="S79" s="14"/>
      <c r="T79" s="18"/>
      <c r="U79" s="14"/>
    </row>
    <row r="80" ht="14.25" spans="1:21">
      <c r="A80" s="14" t="s">
        <v>91</v>
      </c>
      <c r="B80" s="14" t="str">
        <f>VLOOKUP(A80,Sheet2!$A$1:$Q$107,1,0)</f>
        <v>1，4-二氯苯</v>
      </c>
      <c r="C80" s="14">
        <f>VLOOKUP(B80,Sheet2!$A$1:$Q$107,2,0)</f>
        <v>0</v>
      </c>
      <c r="D80" s="14">
        <f>VLOOKUP(B80,Sheet2!$A$1:$Q$107,3,0)</f>
        <v>0</v>
      </c>
      <c r="E80" s="14">
        <f>VLOOKUP(B80,Sheet2!$A$1:$Q$107,4,0)</f>
        <v>0</v>
      </c>
      <c r="F80" s="14">
        <f>VLOOKUP(B80,Sheet2!$A$1:$Q$107,5,0)</f>
        <v>0</v>
      </c>
      <c r="G80" s="14">
        <f>VLOOKUP($B80,Sheet2!$A$1:$Q$107,6,0)</f>
        <v>0</v>
      </c>
      <c r="H80" s="14">
        <f>VLOOKUP($B80,Sheet2!$A$1:$Q$107,7,0)</f>
        <v>0</v>
      </c>
      <c r="I80" s="14">
        <f>VLOOKUP($B80,Sheet2!$A$1:$Q$107,8,0)</f>
        <v>0</v>
      </c>
      <c r="J80" s="14">
        <f>VLOOKUP($B80,Sheet2!$A$1:$Q$107,9,0)</f>
        <v>0</v>
      </c>
      <c r="K80" s="14">
        <f>VLOOKUP($B80,Sheet2!$A$1:$Q$107,10,0)</f>
        <v>0.46</v>
      </c>
      <c r="L80" s="14">
        <f>VLOOKUP($B80,Sheet2!$A$1:$Q$107,11,0)</f>
        <v>0</v>
      </c>
      <c r="M80" s="14">
        <f>VLOOKUP($B80,Sheet2!$A$1:$Q$107,12,0)</f>
        <v>0</v>
      </c>
      <c r="N80" s="14">
        <f>VLOOKUP($B80,Sheet2!$A$1:$Q$107,13,0)</f>
        <v>0</v>
      </c>
      <c r="O80" s="14"/>
      <c r="P80" s="14"/>
      <c r="Q80" s="14"/>
      <c r="R80" s="14"/>
      <c r="S80" s="14"/>
      <c r="T80" s="18"/>
      <c r="U80" s="14"/>
    </row>
    <row r="81" ht="14.25" spans="1:21">
      <c r="A81" s="14" t="s">
        <v>92</v>
      </c>
      <c r="B81" s="14" t="s">
        <v>92</v>
      </c>
      <c r="C81" s="14" t="e">
        <f>VLOOKUP(B81,Sheet2!$A$1:$Q$107,2,0)</f>
        <v>#N/A</v>
      </c>
      <c r="D81" s="14" t="e">
        <f>VLOOKUP(B81,Sheet2!$A$1:$Q$107,3,0)</f>
        <v>#N/A</v>
      </c>
      <c r="E81" s="14" t="e">
        <f>VLOOKUP(B81,Sheet2!$A$1:$Q$107,4,0)</f>
        <v>#N/A</v>
      </c>
      <c r="F81" s="14" t="e">
        <f>VLOOKUP(B81,Sheet2!$A$1:$Q$107,5,0)</f>
        <v>#N/A</v>
      </c>
      <c r="G81" s="14" t="e">
        <f>VLOOKUP($B81,Sheet2!$A$1:$Q$107,6,0)</f>
        <v>#N/A</v>
      </c>
      <c r="H81" s="14" t="e">
        <f>VLOOKUP($B81,Sheet2!$A$1:$Q$107,7,0)</f>
        <v>#N/A</v>
      </c>
      <c r="I81" s="14" t="e">
        <f>VLOOKUP($B81,Sheet2!$A$1:$Q$107,8,0)</f>
        <v>#N/A</v>
      </c>
      <c r="J81" s="14" t="e">
        <f>VLOOKUP($B81,Sheet2!$A$1:$Q$107,9,0)</f>
        <v>#N/A</v>
      </c>
      <c r="K81" s="14" t="e">
        <f>VLOOKUP($B81,Sheet2!$A$1:$Q$107,10,0)</f>
        <v>#N/A</v>
      </c>
      <c r="L81" s="14" t="e">
        <f>VLOOKUP($B81,Sheet2!$A$1:$Q$107,11,0)</f>
        <v>#N/A</v>
      </c>
      <c r="M81" s="14" t="e">
        <f>VLOOKUP($B81,Sheet2!$A$1:$Q$107,12,0)</f>
        <v>#N/A</v>
      </c>
      <c r="N81" s="14" t="e">
        <f>VLOOKUP($B81,Sheet2!$A$1:$Q$107,13,0)</f>
        <v>#N/A</v>
      </c>
      <c r="O81" s="14"/>
      <c r="P81" s="14"/>
      <c r="Q81" s="14"/>
      <c r="R81" s="14"/>
      <c r="S81" s="14"/>
      <c r="T81" s="18"/>
      <c r="U81" s="14"/>
    </row>
    <row r="82" ht="14.25" spans="1:21">
      <c r="A82" s="14" t="s">
        <v>93</v>
      </c>
      <c r="B82" s="14" t="s">
        <v>93</v>
      </c>
      <c r="C82" s="14" t="e">
        <f>VLOOKUP(B82,Sheet2!$A$1:$Q$107,2,0)</f>
        <v>#N/A</v>
      </c>
      <c r="D82" s="14" t="e">
        <f>VLOOKUP(B82,Sheet2!$A$1:$Q$107,3,0)</f>
        <v>#N/A</v>
      </c>
      <c r="E82" s="14" t="e">
        <f>VLOOKUP(B82,Sheet2!$A$1:$Q$107,4,0)</f>
        <v>#N/A</v>
      </c>
      <c r="F82" s="14" t="e">
        <f>VLOOKUP(B82,Sheet2!$A$1:$Q$107,5,0)</f>
        <v>#N/A</v>
      </c>
      <c r="G82" s="14" t="e">
        <f>VLOOKUP($B82,Sheet2!$A$1:$Q$107,6,0)</f>
        <v>#N/A</v>
      </c>
      <c r="H82" s="14" t="e">
        <f>VLOOKUP($B82,Sheet2!$A$1:$Q$107,7,0)</f>
        <v>#N/A</v>
      </c>
      <c r="I82" s="14" t="e">
        <f>VLOOKUP($B82,Sheet2!$A$1:$Q$107,8,0)</f>
        <v>#N/A</v>
      </c>
      <c r="J82" s="14" t="e">
        <f>VLOOKUP($B82,Sheet2!$A$1:$Q$107,9,0)</f>
        <v>#N/A</v>
      </c>
      <c r="K82" s="14" t="e">
        <f>VLOOKUP($B82,Sheet2!$A$1:$Q$107,10,0)</f>
        <v>#N/A</v>
      </c>
      <c r="L82" s="14" t="e">
        <f>VLOOKUP($B82,Sheet2!$A$1:$Q$107,11,0)</f>
        <v>#N/A</v>
      </c>
      <c r="M82" s="14" t="e">
        <f>VLOOKUP($B82,Sheet2!$A$1:$Q$107,12,0)</f>
        <v>#N/A</v>
      </c>
      <c r="N82" s="14" t="e">
        <f>VLOOKUP($B82,Sheet2!$A$1:$Q$107,13,0)</f>
        <v>#N/A</v>
      </c>
      <c r="O82" s="14"/>
      <c r="P82" s="14"/>
      <c r="Q82" s="14"/>
      <c r="R82" s="14"/>
      <c r="S82" s="14"/>
      <c r="T82" s="18"/>
      <c r="U82" s="14"/>
    </row>
    <row r="83" ht="14.25" spans="1:21">
      <c r="A83" s="14" t="s">
        <v>94</v>
      </c>
      <c r="B83" s="14" t="s">
        <v>94</v>
      </c>
      <c r="C83" s="14" t="e">
        <f>VLOOKUP(B83,Sheet2!$A$1:$Q$107,2,0)</f>
        <v>#N/A</v>
      </c>
      <c r="D83" s="14" t="e">
        <f>VLOOKUP(B83,Sheet2!$A$1:$Q$107,3,0)</f>
        <v>#N/A</v>
      </c>
      <c r="E83" s="14" t="e">
        <f>VLOOKUP(B83,Sheet2!$A$1:$Q$107,4,0)</f>
        <v>#N/A</v>
      </c>
      <c r="F83" s="14" t="e">
        <f>VLOOKUP(B83,Sheet2!$A$1:$Q$107,5,0)</f>
        <v>#N/A</v>
      </c>
      <c r="G83" s="14" t="e">
        <f>VLOOKUP($B83,Sheet2!$A$1:$Q$107,6,0)</f>
        <v>#N/A</v>
      </c>
      <c r="H83" s="14" t="e">
        <f>VLOOKUP($B83,Sheet2!$A$1:$Q$107,7,0)</f>
        <v>#N/A</v>
      </c>
      <c r="I83" s="14" t="e">
        <f>VLOOKUP($B83,Sheet2!$A$1:$Q$107,8,0)</f>
        <v>#N/A</v>
      </c>
      <c r="J83" s="14" t="e">
        <f>VLOOKUP($B83,Sheet2!$A$1:$Q$107,9,0)</f>
        <v>#N/A</v>
      </c>
      <c r="K83" s="14" t="e">
        <f>VLOOKUP($B83,Sheet2!$A$1:$Q$107,10,0)</f>
        <v>#N/A</v>
      </c>
      <c r="L83" s="14" t="e">
        <f>VLOOKUP($B83,Sheet2!$A$1:$Q$107,11,0)</f>
        <v>#N/A</v>
      </c>
      <c r="M83" s="14" t="e">
        <f>VLOOKUP($B83,Sheet2!$A$1:$Q$107,12,0)</f>
        <v>#N/A</v>
      </c>
      <c r="N83" s="14" t="e">
        <f>VLOOKUP($B83,Sheet2!$A$1:$Q$107,13,0)</f>
        <v>#N/A</v>
      </c>
      <c r="O83" s="14"/>
      <c r="P83" s="14"/>
      <c r="Q83" s="14"/>
      <c r="R83" s="14"/>
      <c r="S83" s="14"/>
      <c r="T83" s="18"/>
      <c r="U83" s="14"/>
    </row>
    <row r="84" ht="14.25" spans="1:21">
      <c r="A84" s="15" t="s">
        <v>95</v>
      </c>
      <c r="B84" s="15" t="s">
        <v>95</v>
      </c>
      <c r="C84" s="14" t="e">
        <f>VLOOKUP(B84,Sheet2!$A$1:$Q$107,2,0)</f>
        <v>#N/A</v>
      </c>
      <c r="D84" s="14" t="e">
        <f>VLOOKUP(B84,Sheet2!$A$1:$Q$107,3,0)</f>
        <v>#N/A</v>
      </c>
      <c r="E84" s="14" t="e">
        <f>VLOOKUP(B84,Sheet2!$A$1:$Q$107,4,0)</f>
        <v>#N/A</v>
      </c>
      <c r="F84" s="14" t="e">
        <f>VLOOKUP(B84,Sheet2!$A$1:$Q$107,5,0)</f>
        <v>#N/A</v>
      </c>
      <c r="G84" s="14" t="e">
        <f>VLOOKUP($B84,Sheet2!$A$1:$Q$107,6,0)</f>
        <v>#N/A</v>
      </c>
      <c r="H84" s="14" t="e">
        <f>VLOOKUP($B84,Sheet2!$A$1:$Q$107,7,0)</f>
        <v>#N/A</v>
      </c>
      <c r="I84" s="14" t="e">
        <f>VLOOKUP($B84,Sheet2!$A$1:$Q$107,8,0)</f>
        <v>#N/A</v>
      </c>
      <c r="J84" s="14" t="e">
        <f>VLOOKUP($B84,Sheet2!$A$1:$Q$107,9,0)</f>
        <v>#N/A</v>
      </c>
      <c r="K84" s="14" t="e">
        <f>VLOOKUP($B84,Sheet2!$A$1:$Q$107,10,0)</f>
        <v>#N/A</v>
      </c>
      <c r="L84" s="14" t="e">
        <f>VLOOKUP($B84,Sheet2!$A$1:$Q$107,11,0)</f>
        <v>#N/A</v>
      </c>
      <c r="M84" s="14" t="e">
        <f>VLOOKUP($B84,Sheet2!$A$1:$Q$107,12,0)</f>
        <v>#N/A</v>
      </c>
      <c r="N84" s="14" t="e">
        <f>VLOOKUP($B84,Sheet2!$A$1:$Q$107,13,0)</f>
        <v>#N/A</v>
      </c>
      <c r="O84" s="14"/>
      <c r="P84" s="14"/>
      <c r="Q84" s="14"/>
      <c r="R84" s="14"/>
      <c r="S84" s="14"/>
      <c r="T84" s="20"/>
      <c r="U84" s="14"/>
    </row>
    <row r="85" ht="14.25" spans="1:21">
      <c r="A85" s="14" t="s">
        <v>96</v>
      </c>
      <c r="B85" s="14" t="s">
        <v>96</v>
      </c>
      <c r="C85" s="14" t="e">
        <f>VLOOKUP(B85,Sheet2!$A$1:$Q$107,2,0)</f>
        <v>#N/A</v>
      </c>
      <c r="D85" s="14" t="e">
        <f>VLOOKUP(B85,Sheet2!$A$1:$Q$107,3,0)</f>
        <v>#N/A</v>
      </c>
      <c r="E85" s="14" t="e">
        <f>VLOOKUP(B85,Sheet2!$A$1:$Q$107,4,0)</f>
        <v>#N/A</v>
      </c>
      <c r="F85" s="14" t="e">
        <f>VLOOKUP(B85,Sheet2!$A$1:$Q$107,5,0)</f>
        <v>#N/A</v>
      </c>
      <c r="G85" s="14" t="e">
        <f>VLOOKUP($B85,Sheet2!$A$1:$Q$107,6,0)</f>
        <v>#N/A</v>
      </c>
      <c r="H85" s="14" t="e">
        <f>VLOOKUP($B85,Sheet2!$A$1:$Q$107,7,0)</f>
        <v>#N/A</v>
      </c>
      <c r="I85" s="14" t="e">
        <f>VLOOKUP($B85,Sheet2!$A$1:$Q$107,8,0)</f>
        <v>#N/A</v>
      </c>
      <c r="J85" s="14" t="e">
        <f>VLOOKUP($B85,Sheet2!$A$1:$Q$107,9,0)</f>
        <v>#N/A</v>
      </c>
      <c r="K85" s="14" t="e">
        <f>VLOOKUP($B85,Sheet2!$A$1:$Q$107,10,0)</f>
        <v>#N/A</v>
      </c>
      <c r="L85" s="14" t="e">
        <f>VLOOKUP($B85,Sheet2!$A$1:$Q$107,11,0)</f>
        <v>#N/A</v>
      </c>
      <c r="M85" s="14" t="e">
        <f>VLOOKUP($B85,Sheet2!$A$1:$Q$107,12,0)</f>
        <v>#N/A</v>
      </c>
      <c r="N85" s="14" t="e">
        <f>VLOOKUP($B85,Sheet2!$A$1:$Q$107,13,0)</f>
        <v>#N/A</v>
      </c>
      <c r="O85" s="14"/>
      <c r="P85" s="14"/>
      <c r="Q85" s="14"/>
      <c r="R85" s="14"/>
      <c r="S85" s="14"/>
      <c r="T85" s="18"/>
      <c r="U85" s="14"/>
    </row>
    <row r="86" ht="14.25" spans="1:21">
      <c r="A86" s="15" t="s">
        <v>97</v>
      </c>
      <c r="B86" s="15" t="s">
        <v>97</v>
      </c>
      <c r="C86" s="14" t="e">
        <f>VLOOKUP(B86,Sheet2!$A$1:$Q$107,2,0)</f>
        <v>#N/A</v>
      </c>
      <c r="D86" s="14" t="e">
        <f>VLOOKUP(B86,Sheet2!$A$1:$Q$107,3,0)</f>
        <v>#N/A</v>
      </c>
      <c r="E86" s="14" t="e">
        <f>VLOOKUP(B86,Sheet2!$A$1:$Q$107,4,0)</f>
        <v>#N/A</v>
      </c>
      <c r="F86" s="14" t="e">
        <f>VLOOKUP(B86,Sheet2!$A$1:$Q$107,5,0)</f>
        <v>#N/A</v>
      </c>
      <c r="G86" s="14" t="e">
        <f>VLOOKUP($B86,Sheet2!$A$1:$Q$107,6,0)</f>
        <v>#N/A</v>
      </c>
      <c r="H86" s="14" t="e">
        <f>VLOOKUP($B86,Sheet2!$A$1:$Q$107,7,0)</f>
        <v>#N/A</v>
      </c>
      <c r="I86" s="14" t="e">
        <f>VLOOKUP($B86,Sheet2!$A$1:$Q$107,8,0)</f>
        <v>#N/A</v>
      </c>
      <c r="J86" s="14" t="e">
        <f>VLOOKUP($B86,Sheet2!$A$1:$Q$107,9,0)</f>
        <v>#N/A</v>
      </c>
      <c r="K86" s="14" t="e">
        <f>VLOOKUP($B86,Sheet2!$A$1:$Q$107,10,0)</f>
        <v>#N/A</v>
      </c>
      <c r="L86" s="14" t="e">
        <f>VLOOKUP($B86,Sheet2!$A$1:$Q$107,11,0)</f>
        <v>#N/A</v>
      </c>
      <c r="M86" s="14" t="e">
        <f>VLOOKUP($B86,Sheet2!$A$1:$Q$107,12,0)</f>
        <v>#N/A</v>
      </c>
      <c r="N86" s="14" t="e">
        <f>VLOOKUP($B86,Sheet2!$A$1:$Q$107,13,0)</f>
        <v>#N/A</v>
      </c>
      <c r="O86" s="14"/>
      <c r="P86" s="14"/>
      <c r="Q86" s="14"/>
      <c r="R86" s="14"/>
      <c r="S86" s="14"/>
      <c r="T86" s="20"/>
      <c r="U86" s="14"/>
    </row>
    <row r="87" ht="14.25" spans="1:21">
      <c r="A87" s="15" t="s">
        <v>98</v>
      </c>
      <c r="B87" s="15" t="s">
        <v>98</v>
      </c>
      <c r="C87" s="14" t="e">
        <f>VLOOKUP(B87,Sheet2!$A$1:$Q$107,2,0)</f>
        <v>#N/A</v>
      </c>
      <c r="D87" s="14" t="e">
        <f>VLOOKUP(B87,Sheet2!$A$1:$Q$107,3,0)</f>
        <v>#N/A</v>
      </c>
      <c r="E87" s="14" t="e">
        <f>VLOOKUP(B87,Sheet2!$A$1:$Q$107,4,0)</f>
        <v>#N/A</v>
      </c>
      <c r="F87" s="14" t="e">
        <f>VLOOKUP(B87,Sheet2!$A$1:$Q$107,5,0)</f>
        <v>#N/A</v>
      </c>
      <c r="G87" s="14" t="e">
        <f>VLOOKUP($B87,Sheet2!$A$1:$Q$107,6,0)</f>
        <v>#N/A</v>
      </c>
      <c r="H87" s="14" t="e">
        <f>VLOOKUP($B87,Sheet2!$A$1:$Q$107,7,0)</f>
        <v>#N/A</v>
      </c>
      <c r="I87" s="14" t="e">
        <f>VLOOKUP($B87,Sheet2!$A$1:$Q$107,8,0)</f>
        <v>#N/A</v>
      </c>
      <c r="J87" s="14" t="e">
        <f>VLOOKUP($B87,Sheet2!$A$1:$Q$107,9,0)</f>
        <v>#N/A</v>
      </c>
      <c r="K87" s="14" t="e">
        <f>VLOOKUP($B87,Sheet2!$A$1:$Q$107,10,0)</f>
        <v>#N/A</v>
      </c>
      <c r="L87" s="14" t="e">
        <f>VLOOKUP($B87,Sheet2!$A$1:$Q$107,11,0)</f>
        <v>#N/A</v>
      </c>
      <c r="M87" s="14" t="e">
        <f>VLOOKUP($B87,Sheet2!$A$1:$Q$107,12,0)</f>
        <v>#N/A</v>
      </c>
      <c r="N87" s="14" t="e">
        <f>VLOOKUP($B87,Sheet2!$A$1:$Q$107,13,0)</f>
        <v>#N/A</v>
      </c>
      <c r="O87" s="14"/>
      <c r="P87" s="14"/>
      <c r="Q87" s="14"/>
      <c r="R87" s="14"/>
      <c r="S87" s="14"/>
      <c r="T87" s="20"/>
      <c r="U87" s="14"/>
    </row>
    <row r="88" ht="14.25" spans="1:21">
      <c r="A88" s="14" t="s">
        <v>99</v>
      </c>
      <c r="B88" s="14" t="s">
        <v>99</v>
      </c>
      <c r="C88" s="14" t="e">
        <f>VLOOKUP(B88,Sheet2!$A$1:$Q$107,2,0)</f>
        <v>#N/A</v>
      </c>
      <c r="D88" s="14" t="e">
        <f>VLOOKUP(B88,Sheet2!$A$1:$Q$107,3,0)</f>
        <v>#N/A</v>
      </c>
      <c r="E88" s="14" t="e">
        <f>VLOOKUP(B88,Sheet2!$A$1:$Q$107,4,0)</f>
        <v>#N/A</v>
      </c>
      <c r="F88" s="14" t="e">
        <f>VLOOKUP(B88,Sheet2!$A$1:$Q$107,5,0)</f>
        <v>#N/A</v>
      </c>
      <c r="G88" s="14" t="e">
        <f>VLOOKUP($B88,Sheet2!$A$1:$Q$107,6,0)</f>
        <v>#N/A</v>
      </c>
      <c r="H88" s="14" t="e">
        <f>VLOOKUP($B88,Sheet2!$A$1:$Q$107,7,0)</f>
        <v>#N/A</v>
      </c>
      <c r="I88" s="14" t="e">
        <f>VLOOKUP($B88,Sheet2!$A$1:$Q$107,8,0)</f>
        <v>#N/A</v>
      </c>
      <c r="J88" s="14" t="e">
        <f>VLOOKUP($B88,Sheet2!$A$1:$Q$107,9,0)</f>
        <v>#N/A</v>
      </c>
      <c r="K88" s="14" t="e">
        <f>VLOOKUP($B88,Sheet2!$A$1:$Q$107,10,0)</f>
        <v>#N/A</v>
      </c>
      <c r="L88" s="14" t="e">
        <f>VLOOKUP($B88,Sheet2!$A$1:$Q$107,11,0)</f>
        <v>#N/A</v>
      </c>
      <c r="M88" s="14" t="e">
        <f>VLOOKUP($B88,Sheet2!$A$1:$Q$107,12,0)</f>
        <v>#N/A</v>
      </c>
      <c r="N88" s="14" t="e">
        <f>VLOOKUP($B88,Sheet2!$A$1:$Q$107,13,0)</f>
        <v>#N/A</v>
      </c>
      <c r="O88" s="14"/>
      <c r="P88" s="14"/>
      <c r="Q88" s="14"/>
      <c r="R88" s="14"/>
      <c r="S88" s="14"/>
      <c r="T88" s="18"/>
      <c r="U88" s="14"/>
    </row>
    <row r="89" ht="14.25" spans="1:21">
      <c r="A89" s="15" t="s">
        <v>100</v>
      </c>
      <c r="B89" s="15" t="s">
        <v>100</v>
      </c>
      <c r="C89" s="14" t="e">
        <f>VLOOKUP(B89,Sheet2!$A$1:$Q$107,2,0)</f>
        <v>#N/A</v>
      </c>
      <c r="D89" s="14" t="e">
        <f>VLOOKUP(B89,Sheet2!$A$1:$Q$107,3,0)</f>
        <v>#N/A</v>
      </c>
      <c r="E89" s="14" t="e">
        <f>VLOOKUP(B89,Sheet2!$A$1:$Q$107,4,0)</f>
        <v>#N/A</v>
      </c>
      <c r="F89" s="14" t="e">
        <f>VLOOKUP(B89,Sheet2!$A$1:$Q$107,5,0)</f>
        <v>#N/A</v>
      </c>
      <c r="G89" s="14" t="e">
        <f>VLOOKUP($B89,Sheet2!$A$1:$Q$107,6,0)</f>
        <v>#N/A</v>
      </c>
      <c r="H89" s="14" t="e">
        <f>VLOOKUP($B89,Sheet2!$A$1:$Q$107,7,0)</f>
        <v>#N/A</v>
      </c>
      <c r="I89" s="14" t="e">
        <f>VLOOKUP($B89,Sheet2!$A$1:$Q$107,8,0)</f>
        <v>#N/A</v>
      </c>
      <c r="J89" s="14" t="e">
        <f>VLOOKUP($B89,Sheet2!$A$1:$Q$107,9,0)</f>
        <v>#N/A</v>
      </c>
      <c r="K89" s="14" t="e">
        <f>VLOOKUP($B89,Sheet2!$A$1:$Q$107,10,0)</f>
        <v>#N/A</v>
      </c>
      <c r="L89" s="14" t="e">
        <f>VLOOKUP($B89,Sheet2!$A$1:$Q$107,11,0)</f>
        <v>#N/A</v>
      </c>
      <c r="M89" s="14" t="e">
        <f>VLOOKUP($B89,Sheet2!$A$1:$Q$107,12,0)</f>
        <v>#N/A</v>
      </c>
      <c r="N89" s="14" t="e">
        <f>VLOOKUP($B89,Sheet2!$A$1:$Q$107,13,0)</f>
        <v>#N/A</v>
      </c>
      <c r="O89" s="14"/>
      <c r="P89" s="14"/>
      <c r="Q89" s="14"/>
      <c r="R89" s="14"/>
      <c r="S89" s="14"/>
      <c r="T89" s="20"/>
      <c r="U89" s="14"/>
    </row>
    <row r="90" ht="14.25" spans="1:21">
      <c r="A90" s="14" t="s">
        <v>101</v>
      </c>
      <c r="B90" s="14" t="s">
        <v>101</v>
      </c>
      <c r="C90" s="14" t="e">
        <f>VLOOKUP(B90,Sheet2!$A$1:$Q$107,2,0)</f>
        <v>#N/A</v>
      </c>
      <c r="D90" s="14" t="e">
        <f>VLOOKUP(B90,Sheet2!$A$1:$Q$107,3,0)</f>
        <v>#N/A</v>
      </c>
      <c r="E90" s="14" t="e">
        <f>VLOOKUP(B90,Sheet2!$A$1:$Q$107,4,0)</f>
        <v>#N/A</v>
      </c>
      <c r="F90" s="14" t="e">
        <f>VLOOKUP(B90,Sheet2!$A$1:$Q$107,5,0)</f>
        <v>#N/A</v>
      </c>
      <c r="G90" s="14" t="e">
        <f>VLOOKUP($B90,Sheet2!$A$1:$Q$107,6,0)</f>
        <v>#N/A</v>
      </c>
      <c r="H90" s="14" t="e">
        <f>VLOOKUP($B90,Sheet2!$A$1:$Q$107,7,0)</f>
        <v>#N/A</v>
      </c>
      <c r="I90" s="14" t="e">
        <f>VLOOKUP($B90,Sheet2!$A$1:$Q$107,8,0)</f>
        <v>#N/A</v>
      </c>
      <c r="J90" s="14" t="e">
        <f>VLOOKUP($B90,Sheet2!$A$1:$Q$107,9,0)</f>
        <v>#N/A</v>
      </c>
      <c r="K90" s="14" t="e">
        <f>VLOOKUP($B90,Sheet2!$A$1:$Q$107,10,0)</f>
        <v>#N/A</v>
      </c>
      <c r="L90" s="14" t="e">
        <f>VLOOKUP($B90,Sheet2!$A$1:$Q$107,11,0)</f>
        <v>#N/A</v>
      </c>
      <c r="M90" s="14" t="e">
        <f>VLOOKUP($B90,Sheet2!$A$1:$Q$107,12,0)</f>
        <v>#N/A</v>
      </c>
      <c r="N90" s="14" t="e">
        <f>VLOOKUP($B90,Sheet2!$A$1:$Q$107,13,0)</f>
        <v>#N/A</v>
      </c>
      <c r="O90" s="14"/>
      <c r="P90" s="14"/>
      <c r="Q90" s="14"/>
      <c r="R90" s="14"/>
      <c r="S90" s="14"/>
      <c r="T90" s="18"/>
      <c r="U90" s="14"/>
    </row>
    <row r="91" ht="14.25" spans="1:21">
      <c r="A91" s="15" t="s">
        <v>102</v>
      </c>
      <c r="B91" s="15" t="s">
        <v>102</v>
      </c>
      <c r="C91" s="14" t="e">
        <f>VLOOKUP(B91,Sheet2!$A$1:$Q$107,2,0)</f>
        <v>#N/A</v>
      </c>
      <c r="D91" s="14" t="e">
        <f>VLOOKUP(B91,Sheet2!$A$1:$Q$107,3,0)</f>
        <v>#N/A</v>
      </c>
      <c r="E91" s="14" t="e">
        <f>VLOOKUP(B91,Sheet2!$A$1:$Q$107,4,0)</f>
        <v>#N/A</v>
      </c>
      <c r="F91" s="14" t="e">
        <f>VLOOKUP(B91,Sheet2!$A$1:$Q$107,5,0)</f>
        <v>#N/A</v>
      </c>
      <c r="G91" s="14" t="e">
        <f>VLOOKUP($B91,Sheet2!$A$1:$Q$107,6,0)</f>
        <v>#N/A</v>
      </c>
      <c r="H91" s="14" t="e">
        <f>VLOOKUP($B91,Sheet2!$A$1:$Q$107,7,0)</f>
        <v>#N/A</v>
      </c>
      <c r="I91" s="14" t="e">
        <f>VLOOKUP($B91,Sheet2!$A$1:$Q$107,8,0)</f>
        <v>#N/A</v>
      </c>
      <c r="J91" s="14" t="e">
        <f>VLOOKUP($B91,Sheet2!$A$1:$Q$107,9,0)</f>
        <v>#N/A</v>
      </c>
      <c r="K91" s="14" t="e">
        <f>VLOOKUP($B91,Sheet2!$A$1:$Q$107,10,0)</f>
        <v>#N/A</v>
      </c>
      <c r="L91" s="14" t="e">
        <f>VLOOKUP($B91,Sheet2!$A$1:$Q$107,11,0)</f>
        <v>#N/A</v>
      </c>
      <c r="M91" s="14" t="e">
        <f>VLOOKUP($B91,Sheet2!$A$1:$Q$107,12,0)</f>
        <v>#N/A</v>
      </c>
      <c r="N91" s="14" t="e">
        <f>VLOOKUP($B91,Sheet2!$A$1:$Q$107,13,0)</f>
        <v>#N/A</v>
      </c>
      <c r="O91" s="14"/>
      <c r="P91" s="14"/>
      <c r="Q91" s="14"/>
      <c r="R91" s="14"/>
      <c r="S91" s="14"/>
      <c r="T91" s="20"/>
      <c r="U91" s="14"/>
    </row>
    <row r="92" ht="14.25" spans="1:21">
      <c r="A92" s="14" t="s">
        <v>103</v>
      </c>
      <c r="B92" s="14" t="s">
        <v>103</v>
      </c>
      <c r="C92" s="14" t="e">
        <f>VLOOKUP(B92,Sheet2!$A$1:$Q$107,2,0)</f>
        <v>#N/A</v>
      </c>
      <c r="D92" s="14" t="e">
        <f>VLOOKUP(B92,Sheet2!$A$1:$Q$107,3,0)</f>
        <v>#N/A</v>
      </c>
      <c r="E92" s="14" t="e">
        <f>VLOOKUP(B92,Sheet2!$A$1:$Q$107,4,0)</f>
        <v>#N/A</v>
      </c>
      <c r="F92" s="14" t="e">
        <f>VLOOKUP(B92,Sheet2!$A$1:$Q$107,5,0)</f>
        <v>#N/A</v>
      </c>
      <c r="G92" s="14" t="e">
        <f>VLOOKUP($B92,Sheet2!$A$1:$Q$107,6,0)</f>
        <v>#N/A</v>
      </c>
      <c r="H92" s="14" t="e">
        <f>VLOOKUP($B92,Sheet2!$A$1:$Q$107,7,0)</f>
        <v>#N/A</v>
      </c>
      <c r="I92" s="14" t="e">
        <f>VLOOKUP($B92,Sheet2!$A$1:$Q$107,8,0)</f>
        <v>#N/A</v>
      </c>
      <c r="J92" s="14" t="e">
        <f>VLOOKUP($B92,Sheet2!$A$1:$Q$107,9,0)</f>
        <v>#N/A</v>
      </c>
      <c r="K92" s="14" t="e">
        <f>VLOOKUP($B92,Sheet2!$A$1:$Q$107,10,0)</f>
        <v>#N/A</v>
      </c>
      <c r="L92" s="14" t="e">
        <f>VLOOKUP($B92,Sheet2!$A$1:$Q$107,11,0)</f>
        <v>#N/A</v>
      </c>
      <c r="M92" s="14" t="e">
        <f>VLOOKUP($B92,Sheet2!$A$1:$Q$107,12,0)</f>
        <v>#N/A</v>
      </c>
      <c r="N92" s="14" t="e">
        <f>VLOOKUP($B92,Sheet2!$A$1:$Q$107,13,0)</f>
        <v>#N/A</v>
      </c>
      <c r="O92" s="14"/>
      <c r="P92" s="14"/>
      <c r="Q92" s="14"/>
      <c r="R92" s="14"/>
      <c r="S92" s="14"/>
      <c r="T92" s="18"/>
      <c r="U92" s="14"/>
    </row>
    <row r="93" ht="14.25" spans="1:21">
      <c r="A93" s="15" t="s">
        <v>104</v>
      </c>
      <c r="B93" s="15" t="s">
        <v>104</v>
      </c>
      <c r="C93" s="14" t="e">
        <f>VLOOKUP(B93,Sheet2!$A$1:$Q$107,2,0)</f>
        <v>#N/A</v>
      </c>
      <c r="D93" s="14" t="e">
        <f>VLOOKUP(B93,Sheet2!$A$1:$Q$107,3,0)</f>
        <v>#N/A</v>
      </c>
      <c r="E93" s="14" t="e">
        <f>VLOOKUP(B93,Sheet2!$A$1:$Q$107,4,0)</f>
        <v>#N/A</v>
      </c>
      <c r="F93" s="14" t="e">
        <f>VLOOKUP(B93,Sheet2!$A$1:$Q$107,5,0)</f>
        <v>#N/A</v>
      </c>
      <c r="G93" s="14" t="e">
        <f>VLOOKUP($B93,Sheet2!$A$1:$Q$107,6,0)</f>
        <v>#N/A</v>
      </c>
      <c r="H93" s="14" t="e">
        <f>VLOOKUP($B93,Sheet2!$A$1:$Q$107,7,0)</f>
        <v>#N/A</v>
      </c>
      <c r="I93" s="14" t="e">
        <f>VLOOKUP($B93,Sheet2!$A$1:$Q$107,8,0)</f>
        <v>#N/A</v>
      </c>
      <c r="J93" s="14" t="e">
        <f>VLOOKUP($B93,Sheet2!$A$1:$Q$107,9,0)</f>
        <v>#N/A</v>
      </c>
      <c r="K93" s="14" t="e">
        <f>VLOOKUP($B93,Sheet2!$A$1:$Q$107,10,0)</f>
        <v>#N/A</v>
      </c>
      <c r="L93" s="14" t="e">
        <f>VLOOKUP($B93,Sheet2!$A$1:$Q$107,11,0)</f>
        <v>#N/A</v>
      </c>
      <c r="M93" s="14" t="e">
        <f>VLOOKUP($B93,Sheet2!$A$1:$Q$107,12,0)</f>
        <v>#N/A</v>
      </c>
      <c r="N93" s="14" t="e">
        <f>VLOOKUP($B93,Sheet2!$A$1:$Q$107,13,0)</f>
        <v>#N/A</v>
      </c>
      <c r="O93" s="14"/>
      <c r="P93" s="14"/>
      <c r="Q93" s="14"/>
      <c r="R93" s="14"/>
      <c r="S93" s="14"/>
      <c r="T93" s="20"/>
      <c r="U93" s="14"/>
    </row>
    <row r="94" ht="14.25" spans="1:21">
      <c r="A94" s="14" t="s">
        <v>105</v>
      </c>
      <c r="B94" s="14" t="str">
        <f>VLOOKUP(A94,Sheet2!$A$1:$Q$107,1,0)</f>
        <v>丙烯醛</v>
      </c>
      <c r="C94" s="14">
        <f>VLOOKUP(B94,Sheet2!$A$1:$Q$107,2,0)</f>
        <v>0</v>
      </c>
      <c r="D94" s="14">
        <f>VLOOKUP(B94,Sheet2!$A$1:$Q$107,3,0)</f>
        <v>0</v>
      </c>
      <c r="E94" s="14">
        <f>VLOOKUP(B94,Sheet2!$A$1:$Q$107,4,0)</f>
        <v>0</v>
      </c>
      <c r="F94" s="14">
        <f>VLOOKUP(B94,Sheet2!$A$1:$Q$107,5,0)</f>
        <v>0.2</v>
      </c>
      <c r="G94" s="14">
        <f>VLOOKUP($B94,Sheet2!$A$1:$Q$107,6,0)</f>
        <v>0</v>
      </c>
      <c r="H94" s="14">
        <f>VLOOKUP($B94,Sheet2!$A$1:$Q$107,7,0)</f>
        <v>0</v>
      </c>
      <c r="I94" s="14">
        <f>VLOOKUP($B94,Sheet2!$A$1:$Q$107,8,0)</f>
        <v>0</v>
      </c>
      <c r="J94" s="14">
        <f>VLOOKUP($B94,Sheet2!$A$1:$Q$107,9,0)</f>
        <v>0</v>
      </c>
      <c r="K94" s="14">
        <f>VLOOKUP($B94,Sheet2!$A$1:$Q$107,10,0)</f>
        <v>0</v>
      </c>
      <c r="L94" s="14">
        <f>VLOOKUP($B94,Sheet2!$A$1:$Q$107,11,0)</f>
        <v>0</v>
      </c>
      <c r="M94" s="14">
        <f>VLOOKUP($B94,Sheet2!$A$1:$Q$107,12,0)</f>
        <v>0</v>
      </c>
      <c r="N94" s="14">
        <f>VLOOKUP($B94,Sheet2!$A$1:$Q$107,13,0)</f>
        <v>0</v>
      </c>
      <c r="O94" s="14"/>
      <c r="P94" s="14"/>
      <c r="Q94" s="14"/>
      <c r="R94" s="14"/>
      <c r="S94" s="14"/>
      <c r="T94" s="18"/>
      <c r="U94" s="14"/>
    </row>
    <row r="95" ht="14.25" spans="1:21">
      <c r="A95" s="14" t="s">
        <v>106</v>
      </c>
      <c r="B95" s="14" t="str">
        <f>VLOOKUP(A95,Sheet2!$A$1:$Q$107,1,0)</f>
        <v>丙酮</v>
      </c>
      <c r="C95" s="14">
        <f>VLOOKUP(B95,Sheet2!$A$1:$Q$107,2,0)</f>
        <v>31.94</v>
      </c>
      <c r="D95" s="14">
        <f>VLOOKUP(B95,Sheet2!$A$1:$Q$107,3,0)</f>
        <v>0.54</v>
      </c>
      <c r="E95" s="14">
        <f>VLOOKUP(B95,Sheet2!$A$1:$Q$107,4,0)</f>
        <v>0</v>
      </c>
      <c r="F95" s="14">
        <f>VLOOKUP(B95,Sheet2!$A$1:$Q$107,5,0)</f>
        <v>35.52</v>
      </c>
      <c r="G95" s="14">
        <f>VLOOKUP($B95,Sheet2!$A$1:$Q$107,6,0)</f>
        <v>26.96</v>
      </c>
      <c r="H95" s="14">
        <f>VLOOKUP($B95,Sheet2!$A$1:$Q$107,7,0)</f>
        <v>0</v>
      </c>
      <c r="I95" s="14">
        <f>VLOOKUP($B95,Sheet2!$A$1:$Q$107,8,0)</f>
        <v>0</v>
      </c>
      <c r="J95" s="14">
        <f>VLOOKUP($B95,Sheet2!$A$1:$Q$107,9,0)</f>
        <v>1.19</v>
      </c>
      <c r="K95" s="14">
        <f>VLOOKUP($B95,Sheet2!$A$1:$Q$107,10,0)</f>
        <v>5.14</v>
      </c>
      <c r="L95" s="14">
        <f>VLOOKUP($B95,Sheet2!$A$1:$Q$107,11,0)</f>
        <v>0</v>
      </c>
      <c r="M95" s="14">
        <f>VLOOKUP($B95,Sheet2!$A$1:$Q$107,12,0)</f>
        <v>0</v>
      </c>
      <c r="N95" s="14">
        <f>VLOOKUP($B95,Sheet2!$A$1:$Q$107,13,0)</f>
        <v>0</v>
      </c>
      <c r="O95" s="14"/>
      <c r="P95" s="14"/>
      <c r="Q95" s="14"/>
      <c r="R95" s="14"/>
      <c r="S95" s="14"/>
      <c r="T95" s="18"/>
      <c r="U95" s="14"/>
    </row>
    <row r="96" ht="14.25" spans="1:21">
      <c r="A96" s="14" t="s">
        <v>107</v>
      </c>
      <c r="B96" s="14" t="str">
        <f>VLOOKUP(A96,Sheet2!$A$1:$Q$107,1,0)</f>
        <v>2-丁酮</v>
      </c>
      <c r="C96" s="14">
        <f>VLOOKUP(B96,Sheet2!$A$1:$Q$107,2,0)</f>
        <v>0</v>
      </c>
      <c r="D96" s="14">
        <f>VLOOKUP(B96,Sheet2!$A$1:$Q$107,3,0)</f>
        <v>2.34</v>
      </c>
      <c r="E96" s="14">
        <f>VLOOKUP(B96,Sheet2!$A$1:$Q$107,4,0)</f>
        <v>0</v>
      </c>
      <c r="F96" s="14">
        <f>VLOOKUP(B96,Sheet2!$A$1:$Q$107,5,0)</f>
        <v>0</v>
      </c>
      <c r="G96" s="14">
        <f>VLOOKUP($B96,Sheet2!$A$1:$Q$107,6,0)</f>
        <v>0</v>
      </c>
      <c r="H96" s="14">
        <f>VLOOKUP($B96,Sheet2!$A$1:$Q$107,7,0)</f>
        <v>0</v>
      </c>
      <c r="I96" s="14">
        <f>VLOOKUP($B96,Sheet2!$A$1:$Q$107,8,0)</f>
        <v>0</v>
      </c>
      <c r="J96" s="14">
        <f>VLOOKUP($B96,Sheet2!$A$1:$Q$107,9,0)</f>
        <v>0</v>
      </c>
      <c r="K96" s="14">
        <f>VLOOKUP($B96,Sheet2!$A$1:$Q$107,10,0)</f>
        <v>0</v>
      </c>
      <c r="L96" s="14">
        <f>VLOOKUP($B96,Sheet2!$A$1:$Q$107,11,0)</f>
        <v>0</v>
      </c>
      <c r="M96" s="14">
        <f>VLOOKUP($B96,Sheet2!$A$1:$Q$107,12,0)</f>
        <v>0</v>
      </c>
      <c r="N96" s="14">
        <f>VLOOKUP($B96,Sheet2!$A$1:$Q$107,13,0)</f>
        <v>0</v>
      </c>
      <c r="O96" s="14"/>
      <c r="P96" s="14"/>
      <c r="Q96" s="14"/>
      <c r="R96" s="14"/>
      <c r="S96" s="14"/>
      <c r="T96" s="18"/>
      <c r="U96" s="14"/>
    </row>
    <row r="97" ht="14.25" spans="1:21">
      <c r="A97" s="14" t="s">
        <v>108</v>
      </c>
      <c r="B97" s="14" t="s">
        <v>108</v>
      </c>
      <c r="C97" s="14" t="e">
        <f>VLOOKUP(B97,Sheet2!$A$1:$Q$107,2,0)</f>
        <v>#N/A</v>
      </c>
      <c r="D97" s="14" t="e">
        <f>VLOOKUP(B97,Sheet2!$A$1:$Q$107,3,0)</f>
        <v>#N/A</v>
      </c>
      <c r="E97" s="14" t="e">
        <f>VLOOKUP(B97,Sheet2!$A$1:$Q$107,4,0)</f>
        <v>#N/A</v>
      </c>
      <c r="F97" s="14" t="e">
        <f>VLOOKUP(B97,Sheet2!$A$1:$Q$107,5,0)</f>
        <v>#N/A</v>
      </c>
      <c r="G97" s="14" t="e">
        <f>VLOOKUP($B97,Sheet2!$A$1:$Q$107,6,0)</f>
        <v>#N/A</v>
      </c>
      <c r="H97" s="14" t="e">
        <f>VLOOKUP($B97,Sheet2!$A$1:$Q$107,7,0)</f>
        <v>#N/A</v>
      </c>
      <c r="I97" s="14" t="e">
        <f>VLOOKUP($B97,Sheet2!$A$1:$Q$107,8,0)</f>
        <v>#N/A</v>
      </c>
      <c r="J97" s="14" t="e">
        <f>VLOOKUP($B97,Sheet2!$A$1:$Q$107,9,0)</f>
        <v>#N/A</v>
      </c>
      <c r="K97" s="14" t="e">
        <f>VLOOKUP($B97,Sheet2!$A$1:$Q$107,10,0)</f>
        <v>#N/A</v>
      </c>
      <c r="L97" s="14" t="e">
        <f>VLOOKUP($B97,Sheet2!$A$1:$Q$107,11,0)</f>
        <v>#N/A</v>
      </c>
      <c r="M97" s="14" t="e">
        <f>VLOOKUP($B97,Sheet2!$A$1:$Q$107,12,0)</f>
        <v>#N/A</v>
      </c>
      <c r="N97" s="14" t="e">
        <f>VLOOKUP($B97,Sheet2!$A$1:$Q$107,13,0)</f>
        <v>#N/A</v>
      </c>
      <c r="O97" s="14"/>
      <c r="P97" s="14"/>
      <c r="Q97" s="14"/>
      <c r="R97" s="14"/>
      <c r="S97" s="14"/>
      <c r="T97" s="18"/>
      <c r="U97" s="14"/>
    </row>
    <row r="98" ht="14.25" spans="1:21">
      <c r="A98" s="14" t="s">
        <v>109</v>
      </c>
      <c r="B98" s="14" t="s">
        <v>109</v>
      </c>
      <c r="C98" s="14" t="e">
        <f>VLOOKUP(B98,Sheet2!$A$1:$Q$107,2,0)</f>
        <v>#N/A</v>
      </c>
      <c r="D98" s="14" t="e">
        <f>VLOOKUP(B98,Sheet2!$A$1:$Q$107,3,0)</f>
        <v>#N/A</v>
      </c>
      <c r="E98" s="14" t="e">
        <f>VLOOKUP(B98,Sheet2!$A$1:$Q$107,4,0)</f>
        <v>#N/A</v>
      </c>
      <c r="F98" s="14" t="e">
        <f>VLOOKUP(B98,Sheet2!$A$1:$Q$107,5,0)</f>
        <v>#N/A</v>
      </c>
      <c r="G98" s="14" t="e">
        <f>VLOOKUP($B98,Sheet2!$A$1:$Q$107,6,0)</f>
        <v>#N/A</v>
      </c>
      <c r="H98" s="14" t="e">
        <f>VLOOKUP($B98,Sheet2!$A$1:$Q$107,7,0)</f>
        <v>#N/A</v>
      </c>
      <c r="I98" s="14" t="e">
        <f>VLOOKUP($B98,Sheet2!$A$1:$Q$107,8,0)</f>
        <v>#N/A</v>
      </c>
      <c r="J98" s="14" t="e">
        <f>VLOOKUP($B98,Sheet2!$A$1:$Q$107,9,0)</f>
        <v>#N/A</v>
      </c>
      <c r="K98" s="14" t="e">
        <f>VLOOKUP($B98,Sheet2!$A$1:$Q$107,10,0)</f>
        <v>#N/A</v>
      </c>
      <c r="L98" s="14" t="e">
        <f>VLOOKUP($B98,Sheet2!$A$1:$Q$107,11,0)</f>
        <v>#N/A</v>
      </c>
      <c r="M98" s="14" t="e">
        <f>VLOOKUP($B98,Sheet2!$A$1:$Q$107,12,0)</f>
        <v>#N/A</v>
      </c>
      <c r="N98" s="14" t="e">
        <f>VLOOKUP($B98,Sheet2!$A$1:$Q$107,13,0)</f>
        <v>#N/A</v>
      </c>
      <c r="O98" s="14"/>
      <c r="P98" s="14"/>
      <c r="Q98" s="14"/>
      <c r="R98" s="14"/>
      <c r="S98" s="14"/>
      <c r="T98" s="18"/>
      <c r="U98" s="14"/>
    </row>
    <row r="99" ht="14.25" spans="1:21">
      <c r="A99" s="14" t="s">
        <v>110</v>
      </c>
      <c r="B99" s="14" t="str">
        <f>VLOOKUP(A99,Sheet2!$A$1:$Q$107,1,0)</f>
        <v>异丙醇</v>
      </c>
      <c r="C99" s="14">
        <f>VLOOKUP(B99,Sheet2!$A$1:$Q$107,2,0)</f>
        <v>26.1</v>
      </c>
      <c r="D99" s="14">
        <f>VLOOKUP(B99,Sheet2!$A$1:$Q$107,3,0)</f>
        <v>17.34</v>
      </c>
      <c r="E99" s="14">
        <f>VLOOKUP(B99,Sheet2!$A$1:$Q$107,4,0)</f>
        <v>0</v>
      </c>
      <c r="F99" s="14">
        <f>VLOOKUP(B99,Sheet2!$A$1:$Q$107,5,0)</f>
        <v>0</v>
      </c>
      <c r="G99" s="14">
        <f>VLOOKUP($B99,Sheet2!$A$1:$Q$107,6,0)</f>
        <v>0</v>
      </c>
      <c r="H99" s="14">
        <f>VLOOKUP($B99,Sheet2!$A$1:$Q$107,7,0)</f>
        <v>0</v>
      </c>
      <c r="I99" s="14">
        <f>VLOOKUP($B99,Sheet2!$A$1:$Q$107,8,0)</f>
        <v>0</v>
      </c>
      <c r="J99" s="14">
        <f>VLOOKUP($B99,Sheet2!$A$1:$Q$107,9,0)</f>
        <v>0</v>
      </c>
      <c r="K99" s="14">
        <f>VLOOKUP($B99,Sheet2!$A$1:$Q$107,10,0)</f>
        <v>0</v>
      </c>
      <c r="L99" s="14">
        <f>VLOOKUP($B99,Sheet2!$A$1:$Q$107,11,0)</f>
        <v>0</v>
      </c>
      <c r="M99" s="14">
        <f>VLOOKUP($B99,Sheet2!$A$1:$Q$107,12,0)</f>
        <v>0</v>
      </c>
      <c r="N99" s="14">
        <f>VLOOKUP($B99,Sheet2!$A$1:$Q$107,13,0)</f>
        <v>0</v>
      </c>
      <c r="O99" s="14"/>
      <c r="P99" s="14"/>
      <c r="Q99" s="14"/>
      <c r="R99" s="14"/>
      <c r="S99" s="14"/>
      <c r="T99" s="18"/>
      <c r="U99" s="14"/>
    </row>
    <row r="100" ht="14.25" spans="1:21">
      <c r="A100" s="14" t="s">
        <v>111</v>
      </c>
      <c r="B100" s="14" t="s">
        <v>111</v>
      </c>
      <c r="C100" s="14" t="e">
        <f>VLOOKUP(B100,Sheet2!$A$1:$Q$107,2,0)</f>
        <v>#N/A</v>
      </c>
      <c r="D100" s="14" t="e">
        <f>VLOOKUP(B100,Sheet2!$A$1:$Q$107,3,0)</f>
        <v>#N/A</v>
      </c>
      <c r="E100" s="14" t="e">
        <f>VLOOKUP(B100,Sheet2!$A$1:$Q$107,4,0)</f>
        <v>#N/A</v>
      </c>
      <c r="F100" s="14" t="e">
        <f>VLOOKUP(B100,Sheet2!$A$1:$Q$107,5,0)</f>
        <v>#N/A</v>
      </c>
      <c r="G100" s="14" t="e">
        <f>VLOOKUP($B100,Sheet2!$A$1:$Q$107,6,0)</f>
        <v>#N/A</v>
      </c>
      <c r="H100" s="14" t="e">
        <f>VLOOKUP($B100,Sheet2!$A$1:$Q$107,7,0)</f>
        <v>#N/A</v>
      </c>
      <c r="I100" s="14" t="e">
        <f>VLOOKUP($B100,Sheet2!$A$1:$Q$107,8,0)</f>
        <v>#N/A</v>
      </c>
      <c r="J100" s="14" t="e">
        <f>VLOOKUP($B100,Sheet2!$A$1:$Q$107,9,0)</f>
        <v>#N/A</v>
      </c>
      <c r="K100" s="14" t="e">
        <f>VLOOKUP($B100,Sheet2!$A$1:$Q$107,10,0)</f>
        <v>#N/A</v>
      </c>
      <c r="L100" s="14" t="e">
        <f>VLOOKUP($B100,Sheet2!$A$1:$Q$107,11,0)</f>
        <v>#N/A</v>
      </c>
      <c r="M100" s="14" t="e">
        <f>VLOOKUP($B100,Sheet2!$A$1:$Q$107,12,0)</f>
        <v>#N/A</v>
      </c>
      <c r="N100" s="14" t="e">
        <f>VLOOKUP($B100,Sheet2!$A$1:$Q$107,13,0)</f>
        <v>#N/A</v>
      </c>
      <c r="O100" s="14"/>
      <c r="P100" s="14"/>
      <c r="Q100" s="14"/>
      <c r="R100" s="14"/>
      <c r="S100" s="14"/>
      <c r="T100" s="18"/>
      <c r="U100" s="14"/>
    </row>
    <row r="101" ht="14.25" spans="1:21">
      <c r="A101" s="14" t="s">
        <v>112</v>
      </c>
      <c r="B101" s="14" t="str">
        <f>VLOOKUP(A101,Sheet2!$A$1:$Q$107,1,0)</f>
        <v>乙酸乙酯</v>
      </c>
      <c r="C101" s="14">
        <f>VLOOKUP(B101,Sheet2!$A$1:$Q$107,2,0)</f>
        <v>19.77</v>
      </c>
      <c r="D101" s="14">
        <f>VLOOKUP(B101,Sheet2!$A$1:$Q$107,3,0)</f>
        <v>18.76</v>
      </c>
      <c r="E101" s="14">
        <f>VLOOKUP(B101,Sheet2!$A$1:$Q$107,4,0)</f>
        <v>0</v>
      </c>
      <c r="F101" s="14">
        <f>VLOOKUP(B101,Sheet2!$A$1:$Q$107,5,0)</f>
        <v>0</v>
      </c>
      <c r="G101" s="14">
        <f>VLOOKUP($B101,Sheet2!$A$1:$Q$107,6,0)</f>
        <v>20.47</v>
      </c>
      <c r="H101" s="14">
        <f>VLOOKUP($B101,Sheet2!$A$1:$Q$107,7,0)</f>
        <v>0</v>
      </c>
      <c r="I101" s="14">
        <f>VLOOKUP($B101,Sheet2!$A$1:$Q$107,8,0)</f>
        <v>0</v>
      </c>
      <c r="J101" s="14">
        <f>VLOOKUP($B101,Sheet2!$A$1:$Q$107,9,0)</f>
        <v>0</v>
      </c>
      <c r="K101" s="14">
        <f>VLOOKUP($B101,Sheet2!$A$1:$Q$107,10,0)</f>
        <v>0</v>
      </c>
      <c r="L101" s="14">
        <f>VLOOKUP($B101,Sheet2!$A$1:$Q$107,11,0)</f>
        <v>0</v>
      </c>
      <c r="M101" s="14">
        <f>VLOOKUP($B101,Sheet2!$A$1:$Q$107,12,0)</f>
        <v>0</v>
      </c>
      <c r="N101" s="14">
        <f>VLOOKUP($B101,Sheet2!$A$1:$Q$107,13,0)</f>
        <v>0</v>
      </c>
      <c r="O101" s="14"/>
      <c r="P101" s="14"/>
      <c r="Q101" s="14"/>
      <c r="R101" s="14"/>
      <c r="S101" s="14"/>
      <c r="T101" s="18"/>
      <c r="U101" s="14"/>
    </row>
    <row r="102" ht="14.25" spans="1:21">
      <c r="A102" s="14" t="s">
        <v>113</v>
      </c>
      <c r="B102" s="14" t="s">
        <v>113</v>
      </c>
      <c r="C102" s="14" t="e">
        <f>VLOOKUP(B102,Sheet2!$A$1:$Q$107,2,0)</f>
        <v>#N/A</v>
      </c>
      <c r="D102" s="14" t="e">
        <f>VLOOKUP(B102,Sheet2!$A$1:$Q$107,3,0)</f>
        <v>#N/A</v>
      </c>
      <c r="E102" s="14" t="e">
        <f>VLOOKUP(B102,Sheet2!$A$1:$Q$107,4,0)</f>
        <v>#N/A</v>
      </c>
      <c r="F102" s="14" t="e">
        <f>VLOOKUP(B102,Sheet2!$A$1:$Q$107,5,0)</f>
        <v>#N/A</v>
      </c>
      <c r="G102" s="14" t="e">
        <f>VLOOKUP($B102,Sheet2!$A$1:$Q$107,6,0)</f>
        <v>#N/A</v>
      </c>
      <c r="H102" s="14" t="e">
        <f>VLOOKUP($B102,Sheet2!$A$1:$Q$107,7,0)</f>
        <v>#N/A</v>
      </c>
      <c r="I102" s="14" t="e">
        <f>VLOOKUP($B102,Sheet2!$A$1:$Q$107,8,0)</f>
        <v>#N/A</v>
      </c>
      <c r="J102" s="14" t="e">
        <f>VLOOKUP($B102,Sheet2!$A$1:$Q$107,9,0)</f>
        <v>#N/A</v>
      </c>
      <c r="K102" s="14" t="e">
        <f>VLOOKUP($B102,Sheet2!$A$1:$Q$107,10,0)</f>
        <v>#N/A</v>
      </c>
      <c r="L102" s="14" t="e">
        <f>VLOOKUP($B102,Sheet2!$A$1:$Q$107,11,0)</f>
        <v>#N/A</v>
      </c>
      <c r="M102" s="14" t="e">
        <f>VLOOKUP($B102,Sheet2!$A$1:$Q$107,12,0)</f>
        <v>#N/A</v>
      </c>
      <c r="N102" s="14" t="e">
        <f>VLOOKUP($B102,Sheet2!$A$1:$Q$107,13,0)</f>
        <v>#N/A</v>
      </c>
      <c r="O102" s="14"/>
      <c r="P102" s="14"/>
      <c r="Q102" s="14"/>
      <c r="R102" s="14"/>
      <c r="S102" s="14"/>
      <c r="T102" s="18"/>
      <c r="U102" s="14"/>
    </row>
    <row r="103" ht="14.25" spans="1:21">
      <c r="A103" s="14" t="s">
        <v>114</v>
      </c>
      <c r="B103" s="14" t="s">
        <v>114</v>
      </c>
      <c r="C103" s="14" t="e">
        <f>VLOOKUP(B103,Sheet2!$A$1:$Q$107,2,0)</f>
        <v>#N/A</v>
      </c>
      <c r="D103" s="14" t="e">
        <f>VLOOKUP(B103,Sheet2!$A$1:$Q$107,3,0)</f>
        <v>#N/A</v>
      </c>
      <c r="E103" s="14" t="e">
        <f>VLOOKUP(B103,Sheet2!$A$1:$Q$107,4,0)</f>
        <v>#N/A</v>
      </c>
      <c r="F103" s="14" t="e">
        <f>VLOOKUP(B103,Sheet2!$A$1:$Q$107,5,0)</f>
        <v>#N/A</v>
      </c>
      <c r="G103" s="14" t="e">
        <f>VLOOKUP($B103,Sheet2!$A$1:$Q$107,6,0)</f>
        <v>#N/A</v>
      </c>
      <c r="H103" s="14" t="e">
        <f>VLOOKUP($B103,Sheet2!$A$1:$Q$107,7,0)</f>
        <v>#N/A</v>
      </c>
      <c r="I103" s="14" t="e">
        <f>VLOOKUP($B103,Sheet2!$A$1:$Q$107,8,0)</f>
        <v>#N/A</v>
      </c>
      <c r="J103" s="14" t="e">
        <f>VLOOKUP($B103,Sheet2!$A$1:$Q$107,9,0)</f>
        <v>#N/A</v>
      </c>
      <c r="K103" s="14" t="e">
        <f>VLOOKUP($B103,Sheet2!$A$1:$Q$107,10,0)</f>
        <v>#N/A</v>
      </c>
      <c r="L103" s="14" t="e">
        <f>VLOOKUP($B103,Sheet2!$A$1:$Q$107,11,0)</f>
        <v>#N/A</v>
      </c>
      <c r="M103" s="14" t="e">
        <f>VLOOKUP($B103,Sheet2!$A$1:$Q$107,12,0)</f>
        <v>#N/A</v>
      </c>
      <c r="N103" s="14" t="e">
        <f>VLOOKUP($B103,Sheet2!$A$1:$Q$107,13,0)</f>
        <v>#N/A</v>
      </c>
      <c r="O103" s="14"/>
      <c r="P103" s="14"/>
      <c r="Q103" s="14"/>
      <c r="R103" s="14"/>
      <c r="S103" s="14"/>
      <c r="T103" s="18"/>
      <c r="U103" s="14"/>
    </row>
    <row r="104" ht="14.25" spans="1:21">
      <c r="A104" s="14" t="s">
        <v>115</v>
      </c>
      <c r="B104" s="14" t="s">
        <v>115</v>
      </c>
      <c r="C104" s="14" t="e">
        <f>VLOOKUP(B104,Sheet2!$A$1:$Q$107,2,0)</f>
        <v>#N/A</v>
      </c>
      <c r="D104" s="14" t="e">
        <f>VLOOKUP(B104,Sheet2!$A$1:$Q$107,3,0)</f>
        <v>#N/A</v>
      </c>
      <c r="E104" s="14" t="e">
        <f>VLOOKUP(B104,Sheet2!$A$1:$Q$107,4,0)</f>
        <v>#N/A</v>
      </c>
      <c r="F104" s="14" t="e">
        <f>VLOOKUP(B104,Sheet2!$A$1:$Q$107,5,0)</f>
        <v>#N/A</v>
      </c>
      <c r="G104" s="14" t="e">
        <f>VLOOKUP($B104,Sheet2!$A$1:$Q$107,6,0)</f>
        <v>#N/A</v>
      </c>
      <c r="H104" s="14" t="e">
        <f>VLOOKUP($B104,Sheet2!$A$1:$Q$107,7,0)</f>
        <v>#N/A</v>
      </c>
      <c r="I104" s="14" t="e">
        <f>VLOOKUP($B104,Sheet2!$A$1:$Q$107,8,0)</f>
        <v>#N/A</v>
      </c>
      <c r="J104" s="14" t="e">
        <f>VLOOKUP($B104,Sheet2!$A$1:$Q$107,9,0)</f>
        <v>#N/A</v>
      </c>
      <c r="K104" s="14" t="e">
        <f>VLOOKUP($B104,Sheet2!$A$1:$Q$107,10,0)</f>
        <v>#N/A</v>
      </c>
      <c r="L104" s="14" t="e">
        <f>VLOOKUP($B104,Sheet2!$A$1:$Q$107,11,0)</f>
        <v>#N/A</v>
      </c>
      <c r="M104" s="14" t="e">
        <f>VLOOKUP($B104,Sheet2!$A$1:$Q$107,12,0)</f>
        <v>#N/A</v>
      </c>
      <c r="N104" s="14" t="e">
        <f>VLOOKUP($B104,Sheet2!$A$1:$Q$107,13,0)</f>
        <v>#N/A</v>
      </c>
      <c r="O104" s="14"/>
      <c r="P104" s="14"/>
      <c r="Q104" s="14"/>
      <c r="R104" s="14"/>
      <c r="S104" s="14"/>
      <c r="T104" s="18"/>
      <c r="U104" s="14"/>
    </row>
    <row r="105" ht="14.25" spans="1:21">
      <c r="A105" s="14" t="s">
        <v>116</v>
      </c>
      <c r="B105" s="14" t="s">
        <v>116</v>
      </c>
      <c r="C105" s="14" t="e">
        <f>VLOOKUP(B105,Sheet2!$A$1:$Q$107,2,0)</f>
        <v>#N/A</v>
      </c>
      <c r="D105" s="14" t="e">
        <f>VLOOKUP(B105,Sheet2!$A$1:$Q$107,3,0)</f>
        <v>#N/A</v>
      </c>
      <c r="E105" s="14" t="e">
        <f>VLOOKUP(B105,Sheet2!$A$1:$Q$107,4,0)</f>
        <v>#N/A</v>
      </c>
      <c r="F105" s="14" t="e">
        <f>VLOOKUP(B105,Sheet2!$A$1:$Q$107,5,0)</f>
        <v>#N/A</v>
      </c>
      <c r="G105" s="14" t="e">
        <f>VLOOKUP($B105,Sheet2!$A$1:$Q$107,6,0)</f>
        <v>#N/A</v>
      </c>
      <c r="H105" s="14" t="e">
        <f>VLOOKUP($B105,Sheet2!$A$1:$Q$107,7,0)</f>
        <v>#N/A</v>
      </c>
      <c r="I105" s="14" t="e">
        <f>VLOOKUP($B105,Sheet2!$A$1:$Q$107,8,0)</f>
        <v>#N/A</v>
      </c>
      <c r="J105" s="14" t="e">
        <f>VLOOKUP($B105,Sheet2!$A$1:$Q$107,9,0)</f>
        <v>#N/A</v>
      </c>
      <c r="K105" s="14" t="e">
        <f>VLOOKUP($B105,Sheet2!$A$1:$Q$107,10,0)</f>
        <v>#N/A</v>
      </c>
      <c r="L105" s="14" t="e">
        <f>VLOOKUP($B105,Sheet2!$A$1:$Q$107,11,0)</f>
        <v>#N/A</v>
      </c>
      <c r="M105" s="14" t="e">
        <f>VLOOKUP($B105,Sheet2!$A$1:$Q$107,12,0)</f>
        <v>#N/A</v>
      </c>
      <c r="N105" s="14" t="e">
        <f>VLOOKUP($B105,Sheet2!$A$1:$Q$107,13,0)</f>
        <v>#N/A</v>
      </c>
      <c r="O105" s="14"/>
      <c r="P105" s="14"/>
      <c r="Q105" s="14"/>
      <c r="R105" s="14"/>
      <c r="S105" s="14"/>
      <c r="T105" s="18"/>
      <c r="U105" s="14"/>
    </row>
    <row r="106" ht="14.25" spans="1:21">
      <c r="A106" s="14" t="s">
        <v>117</v>
      </c>
      <c r="B106" s="14" t="s">
        <v>117</v>
      </c>
      <c r="C106" s="14" t="e">
        <f>VLOOKUP(B106,Sheet2!$A$1:$Q$107,2,0)</f>
        <v>#N/A</v>
      </c>
      <c r="D106" s="14" t="e">
        <f>VLOOKUP(B106,Sheet2!$A$1:$Q$107,3,0)</f>
        <v>#N/A</v>
      </c>
      <c r="E106" s="14" t="e">
        <f>VLOOKUP(B106,Sheet2!$A$1:$Q$107,4,0)</f>
        <v>#N/A</v>
      </c>
      <c r="F106" s="14" t="e">
        <f>VLOOKUP(B106,Sheet2!$A$1:$Q$107,5,0)</f>
        <v>#N/A</v>
      </c>
      <c r="G106" s="14" t="e">
        <f>VLOOKUP($B106,Sheet2!$A$1:$Q$107,6,0)</f>
        <v>#N/A</v>
      </c>
      <c r="H106" s="14" t="e">
        <f>VLOOKUP($B106,Sheet2!$A$1:$Q$107,7,0)</f>
        <v>#N/A</v>
      </c>
      <c r="I106" s="14" t="e">
        <f>VLOOKUP($B106,Sheet2!$A$1:$Q$107,8,0)</f>
        <v>#N/A</v>
      </c>
      <c r="J106" s="14" t="e">
        <f>VLOOKUP($B106,Sheet2!$A$1:$Q$107,9,0)</f>
        <v>#N/A</v>
      </c>
      <c r="K106" s="14" t="e">
        <f>VLOOKUP($B106,Sheet2!$A$1:$Q$107,10,0)</f>
        <v>#N/A</v>
      </c>
      <c r="L106" s="14" t="e">
        <f>VLOOKUP($B106,Sheet2!$A$1:$Q$107,11,0)</f>
        <v>#N/A</v>
      </c>
      <c r="M106" s="14" t="e">
        <f>VLOOKUP($B106,Sheet2!$A$1:$Q$107,12,0)</f>
        <v>#N/A</v>
      </c>
      <c r="N106" s="14" t="e">
        <f>VLOOKUP($B106,Sheet2!$A$1:$Q$107,13,0)</f>
        <v>#N/A</v>
      </c>
      <c r="O106" s="14"/>
      <c r="P106" s="14"/>
      <c r="Q106" s="14"/>
      <c r="R106" s="14"/>
      <c r="S106" s="14"/>
      <c r="T106" s="18"/>
      <c r="U106" s="14"/>
    </row>
    <row r="107" ht="14.25" spans="1:14">
      <c r="A107" s="9" t="s">
        <v>118</v>
      </c>
      <c r="B107" s="9" t="s">
        <v>118</v>
      </c>
      <c r="C107" s="15">
        <f>VLOOKUP(B107,Sheet2!$A$1:$Q$107,2,0)</f>
        <v>0</v>
      </c>
      <c r="D107" s="15">
        <f>VLOOKUP(B107,Sheet2!$A$1:$Q$107,3,0)</f>
        <v>0</v>
      </c>
      <c r="E107" s="15">
        <f>VLOOKUP(B107,Sheet2!$A$1:$Q$107,4,0)</f>
        <v>0</v>
      </c>
      <c r="F107" s="15">
        <f>VLOOKUP(B107,Sheet2!$A$1:$Q$107,5,0)</f>
        <v>0</v>
      </c>
      <c r="G107" s="15">
        <f>VLOOKUP($B107,Sheet2!$A$1:$Q$107,6,0)</f>
        <v>0</v>
      </c>
      <c r="H107" s="15">
        <f>VLOOKUP($B107,Sheet2!$A$1:$Q$107,7,0)</f>
        <v>0</v>
      </c>
      <c r="I107" s="15">
        <f>VLOOKUP($B107,Sheet2!$A$1:$Q$107,8,0)</f>
        <v>0</v>
      </c>
      <c r="J107" s="15">
        <f>VLOOKUP($B107,Sheet2!$A$1:$Q$107,9,0)</f>
        <v>0</v>
      </c>
      <c r="K107" s="15">
        <f>VLOOKUP($B107,Sheet2!$A$1:$Q$107,10,0)</f>
        <v>0</v>
      </c>
      <c r="L107" s="15">
        <f>VLOOKUP($B107,Sheet2!$A$1:$Q$107,11,0)</f>
        <v>0</v>
      </c>
      <c r="M107" s="15">
        <f>VLOOKUP($B107,Sheet2!$A$1:$Q$107,12,0)</f>
        <v>0</v>
      </c>
      <c r="N107" s="15">
        <f>VLOOKUP($B107,Sheet2!$A$1:$Q$107,13,0)</f>
        <v>0</v>
      </c>
    </row>
    <row r="108" ht="14.25" spans="1:14">
      <c r="A108" s="9" t="s">
        <v>119</v>
      </c>
      <c r="B108" s="9" t="s">
        <v>119</v>
      </c>
      <c r="C108" s="15">
        <f>VLOOKUP(B108,Sheet2!$A$1:$Q$107,2,0)</f>
        <v>0</v>
      </c>
      <c r="D108" s="15">
        <f>VLOOKUP(B108,Sheet2!$A$1:$Q$107,3,0)</f>
        <v>0.58</v>
      </c>
      <c r="E108" s="15">
        <f>VLOOKUP(B108,Sheet2!$A$1:$Q$107,4,0)</f>
        <v>0</v>
      </c>
      <c r="F108" s="15">
        <f>VLOOKUP(B108,Sheet2!$A$1:$Q$107,5,0)</f>
        <v>0</v>
      </c>
      <c r="G108" s="15">
        <f>VLOOKUP($B108,Sheet2!$A$1:$Q$107,6,0)</f>
        <v>0</v>
      </c>
      <c r="H108" s="15">
        <f>VLOOKUP($B108,Sheet2!$A$1:$Q$107,7,0)</f>
        <v>0</v>
      </c>
      <c r="I108" s="15">
        <f>VLOOKUP($B108,Sheet2!$A$1:$Q$107,8,0)</f>
        <v>0.22</v>
      </c>
      <c r="J108" s="15">
        <f>VLOOKUP($B108,Sheet2!$A$1:$Q$107,9,0)</f>
        <v>0.19</v>
      </c>
      <c r="K108" s="15">
        <f>VLOOKUP($B108,Sheet2!$A$1:$Q$107,10,0)</f>
        <v>2.24</v>
      </c>
      <c r="L108" s="15">
        <f>VLOOKUP($B108,Sheet2!$A$1:$Q$107,11,0)</f>
        <v>0.85</v>
      </c>
      <c r="M108" s="15">
        <f>VLOOKUP($B108,Sheet2!$A$1:$Q$107,12,0)</f>
        <v>0</v>
      </c>
      <c r="N108" s="15">
        <f>VLOOKUP($B108,Sheet2!$A$1:$Q$107,13,0)</f>
        <v>0.02</v>
      </c>
    </row>
    <row r="109" ht="14.25" spans="1:14">
      <c r="A109" s="9" t="s">
        <v>120</v>
      </c>
      <c r="B109" s="9" t="s">
        <v>120</v>
      </c>
      <c r="C109" s="15">
        <f>VLOOKUP(B109,Sheet2!$A$1:$Q$107,2,0)</f>
        <v>0</v>
      </c>
      <c r="D109" s="15">
        <f>VLOOKUP(B109,Sheet2!$A$1:$Q$107,3,0)</f>
        <v>0.75</v>
      </c>
      <c r="E109" s="15">
        <f>VLOOKUP(B109,Sheet2!$A$1:$Q$107,4,0)</f>
        <v>0</v>
      </c>
      <c r="F109" s="15">
        <f>VLOOKUP(B109,Sheet2!$A$1:$Q$107,5,0)</f>
        <v>0</v>
      </c>
      <c r="G109" s="15">
        <f>VLOOKUP($B109,Sheet2!$A$1:$Q$107,6,0)</f>
        <v>0</v>
      </c>
      <c r="H109" s="15">
        <f>VLOOKUP($B109,Sheet2!$A$1:$Q$107,7,0)</f>
        <v>0</v>
      </c>
      <c r="I109" s="15">
        <f>VLOOKUP($B109,Sheet2!$A$1:$Q$107,8,0)</f>
        <v>0</v>
      </c>
      <c r="J109" s="15">
        <f>VLOOKUP($B109,Sheet2!$A$1:$Q$107,9,0)</f>
        <v>0</v>
      </c>
      <c r="K109" s="15">
        <f>VLOOKUP($B109,Sheet2!$A$1:$Q$107,10,0)</f>
        <v>0</v>
      </c>
      <c r="L109" s="15">
        <f>VLOOKUP($B109,Sheet2!$A$1:$Q$107,11,0)</f>
        <v>0</v>
      </c>
      <c r="M109" s="15">
        <f>VLOOKUP($B109,Sheet2!$A$1:$Q$107,12,0)</f>
        <v>0</v>
      </c>
      <c r="N109" s="15">
        <f>VLOOKUP($B109,Sheet2!$A$1:$Q$107,13,0)</f>
        <v>0</v>
      </c>
    </row>
    <row r="110" ht="14.25" spans="1:14">
      <c r="A110" s="9" t="s">
        <v>121</v>
      </c>
      <c r="B110" s="9" t="s">
        <v>121</v>
      </c>
      <c r="C110" s="15">
        <f>VLOOKUP(B110,Sheet2!$A$1:$Q$107,2,0)</f>
        <v>0</v>
      </c>
      <c r="D110" s="15">
        <f>VLOOKUP(B110,Sheet2!$A$1:$Q$107,3,0)</f>
        <v>0.17</v>
      </c>
      <c r="E110" s="15">
        <f>VLOOKUP(B110,Sheet2!$A$1:$Q$107,4,0)</f>
        <v>0</v>
      </c>
      <c r="F110" s="15">
        <f>VLOOKUP(B110,Sheet2!$A$1:$Q$107,5,0)</f>
        <v>0</v>
      </c>
      <c r="G110" s="15">
        <f>VLOOKUP($B110,Sheet2!$A$1:$Q$107,6,0)</f>
        <v>0</v>
      </c>
      <c r="H110" s="15">
        <f>VLOOKUP($B110,Sheet2!$A$1:$Q$107,7,0)</f>
        <v>0</v>
      </c>
      <c r="I110" s="15">
        <f>VLOOKUP($B110,Sheet2!$A$1:$Q$107,8,0)</f>
        <v>0</v>
      </c>
      <c r="J110" s="15">
        <f>VLOOKUP($B110,Sheet2!$A$1:$Q$107,9,0)</f>
        <v>0</v>
      </c>
      <c r="K110" s="15">
        <f>VLOOKUP($B110,Sheet2!$A$1:$Q$107,10,0)</f>
        <v>0</v>
      </c>
      <c r="L110" s="15">
        <f>VLOOKUP($B110,Sheet2!$A$1:$Q$107,11,0)</f>
        <v>0</v>
      </c>
      <c r="M110" s="15">
        <f>VLOOKUP($B110,Sheet2!$A$1:$Q$107,12,0)</f>
        <v>0</v>
      </c>
      <c r="N110" s="15">
        <f>VLOOKUP($B110,Sheet2!$A$1:$Q$107,13,0)</f>
        <v>0</v>
      </c>
    </row>
    <row r="111" ht="14.25" spans="1:14">
      <c r="A111" s="9" t="s">
        <v>122</v>
      </c>
      <c r="B111" s="9" t="s">
        <v>122</v>
      </c>
      <c r="C111" s="15">
        <f>VLOOKUP(B111,Sheet2!$A$1:$Q$107,2,0)</f>
        <v>0</v>
      </c>
      <c r="D111" s="15">
        <f>VLOOKUP(B111,Sheet2!$A$1:$Q$107,3,0)</f>
        <v>0.04</v>
      </c>
      <c r="E111" s="15">
        <f>VLOOKUP(B111,Sheet2!$A$1:$Q$107,4,0)</f>
        <v>0</v>
      </c>
      <c r="F111" s="15">
        <f>VLOOKUP(B111,Sheet2!$A$1:$Q$107,5,0)</f>
        <v>0</v>
      </c>
      <c r="G111" s="15">
        <f>VLOOKUP($B111,Sheet2!$A$1:$Q$107,6,0)</f>
        <v>0</v>
      </c>
      <c r="H111" s="15">
        <f>VLOOKUP($B111,Sheet2!$A$1:$Q$107,7,0)</f>
        <v>0</v>
      </c>
      <c r="I111" s="15">
        <f>VLOOKUP($B111,Sheet2!$A$1:$Q$107,8,0)</f>
        <v>0</v>
      </c>
      <c r="J111" s="15">
        <f>VLOOKUP($B111,Sheet2!$A$1:$Q$107,9,0)</f>
        <v>0</v>
      </c>
      <c r="K111" s="15">
        <f>VLOOKUP($B111,Sheet2!$A$1:$Q$107,10,0)</f>
        <v>0</v>
      </c>
      <c r="L111" s="15">
        <f>VLOOKUP($B111,Sheet2!$A$1:$Q$107,11,0)</f>
        <v>0</v>
      </c>
      <c r="M111" s="15">
        <f>VLOOKUP($B111,Sheet2!$A$1:$Q$107,12,0)</f>
        <v>0</v>
      </c>
      <c r="N111" s="15">
        <f>VLOOKUP($B111,Sheet2!$A$1:$Q$107,13,0)</f>
        <v>0</v>
      </c>
    </row>
    <row r="112" ht="14.25" spans="1:14">
      <c r="A112" s="9" t="s">
        <v>123</v>
      </c>
      <c r="B112" s="9" t="s">
        <v>123</v>
      </c>
      <c r="C112" s="15">
        <f>VLOOKUP(B112,Sheet2!$A$1:$Q$107,2,0)</f>
        <v>0</v>
      </c>
      <c r="D112" s="15">
        <f>VLOOKUP(B112,Sheet2!$A$1:$Q$107,3,0)</f>
        <v>0</v>
      </c>
      <c r="E112" s="15">
        <f>VLOOKUP(B112,Sheet2!$A$1:$Q$107,4,0)</f>
        <v>0</v>
      </c>
      <c r="F112" s="15">
        <f>VLOOKUP(B112,Sheet2!$A$1:$Q$107,5,0)</f>
        <v>0</v>
      </c>
      <c r="G112" s="15">
        <f>VLOOKUP($B112,Sheet2!$A$1:$Q$107,6,0)</f>
        <v>0</v>
      </c>
      <c r="H112" s="15">
        <f>VLOOKUP($B112,Sheet2!$A$1:$Q$107,7,0)</f>
        <v>0</v>
      </c>
      <c r="I112" s="15">
        <f>VLOOKUP($B112,Sheet2!$A$1:$Q$107,8,0)</f>
        <v>0</v>
      </c>
      <c r="J112" s="15">
        <f>VLOOKUP($B112,Sheet2!$A$1:$Q$107,9,0)</f>
        <v>0</v>
      </c>
      <c r="K112" s="15">
        <f>VLOOKUP($B112,Sheet2!$A$1:$Q$107,10,0)</f>
        <v>0</v>
      </c>
      <c r="L112" s="15">
        <f>VLOOKUP($B112,Sheet2!$A$1:$Q$107,11,0)</f>
        <v>0</v>
      </c>
      <c r="M112" s="15">
        <f>VLOOKUP($B112,Sheet2!$A$1:$Q$107,12,0)</f>
        <v>0</v>
      </c>
      <c r="N112" s="15">
        <f>VLOOKUP($B112,Sheet2!$A$1:$Q$107,13,0)</f>
        <v>0</v>
      </c>
    </row>
    <row r="113" ht="14.25" spans="1:14">
      <c r="A113" s="9" t="s">
        <v>124</v>
      </c>
      <c r="B113" s="9" t="s">
        <v>124</v>
      </c>
      <c r="C113" s="15">
        <f>VLOOKUP(B113,Sheet2!$A$1:$Q$107,2,0)</f>
        <v>0</v>
      </c>
      <c r="D113" s="15">
        <f>VLOOKUP(B113,Sheet2!$A$1:$Q$107,3,0)</f>
        <v>0</v>
      </c>
      <c r="E113" s="15">
        <f>VLOOKUP(B113,Sheet2!$A$1:$Q$107,4,0)</f>
        <v>0</v>
      </c>
      <c r="F113" s="15">
        <f>VLOOKUP(B113,Sheet2!$A$1:$Q$107,5,0)</f>
        <v>0</v>
      </c>
      <c r="G113" s="15">
        <f>VLOOKUP($B113,Sheet2!$A$1:$Q$107,6,0)</f>
        <v>0</v>
      </c>
      <c r="H113" s="15">
        <f>VLOOKUP($B113,Sheet2!$A$1:$Q$107,7,0)</f>
        <v>0</v>
      </c>
      <c r="I113" s="15">
        <f>VLOOKUP($B113,Sheet2!$A$1:$Q$107,8,0)</f>
        <v>0</v>
      </c>
      <c r="J113" s="15">
        <f>VLOOKUP($B113,Sheet2!$A$1:$Q$107,9,0)</f>
        <v>0</v>
      </c>
      <c r="K113" s="15">
        <f>VLOOKUP($B113,Sheet2!$A$1:$Q$107,10,0)</f>
        <v>0</v>
      </c>
      <c r="L113" s="15">
        <f>VLOOKUP($B113,Sheet2!$A$1:$Q$107,11,0)</f>
        <v>0</v>
      </c>
      <c r="M113" s="15">
        <f>VLOOKUP($B113,Sheet2!$A$1:$Q$107,12,0)</f>
        <v>0</v>
      </c>
      <c r="N113" s="15">
        <f>VLOOKUP($B113,Sheet2!$A$1:$Q$107,13,0)</f>
        <v>0</v>
      </c>
    </row>
    <row r="114" ht="14.25" spans="1:14">
      <c r="A114" s="9" t="s">
        <v>125</v>
      </c>
      <c r="B114" s="9" t="s">
        <v>125</v>
      </c>
      <c r="C114" s="15">
        <f>VLOOKUP(B114,Sheet2!$A$1:$Q$107,2,0)</f>
        <v>0</v>
      </c>
      <c r="D114" s="15">
        <f>VLOOKUP(B114,Sheet2!$A$1:$Q$107,3,0)</f>
        <v>0.29</v>
      </c>
      <c r="E114" s="15">
        <f>VLOOKUP(B114,Sheet2!$A$1:$Q$107,4,0)</f>
        <v>0</v>
      </c>
      <c r="F114" s="15">
        <f>VLOOKUP(B114,Sheet2!$A$1:$Q$107,5,0)</f>
        <v>0</v>
      </c>
      <c r="G114" s="15">
        <f>VLOOKUP($B114,Sheet2!$A$1:$Q$107,6,0)</f>
        <v>0</v>
      </c>
      <c r="H114" s="15">
        <f>VLOOKUP($B114,Sheet2!$A$1:$Q$107,7,0)</f>
        <v>0</v>
      </c>
      <c r="I114" s="15">
        <f>VLOOKUP($B114,Sheet2!$A$1:$Q$107,8,0)</f>
        <v>0</v>
      </c>
      <c r="J114" s="15">
        <f>VLOOKUP($B114,Sheet2!$A$1:$Q$107,9,0)</f>
        <v>0</v>
      </c>
      <c r="K114" s="15">
        <f>VLOOKUP($B114,Sheet2!$A$1:$Q$107,10,0)</f>
        <v>0</v>
      </c>
      <c r="L114" s="15">
        <f>VLOOKUP($B114,Sheet2!$A$1:$Q$107,11,0)</f>
        <v>0</v>
      </c>
      <c r="M114" s="15">
        <f>VLOOKUP($B114,Sheet2!$A$1:$Q$107,12,0)</f>
        <v>0</v>
      </c>
      <c r="N114" s="15">
        <f>VLOOKUP($B114,Sheet2!$A$1:$Q$107,13,0)</f>
        <v>0</v>
      </c>
    </row>
    <row r="115" ht="14.25" spans="1:14">
      <c r="A115" s="9" t="s">
        <v>126</v>
      </c>
      <c r="B115" s="9" t="s">
        <v>126</v>
      </c>
      <c r="C115" s="15">
        <f>VLOOKUP(B115,Sheet2!$A$1:$Q$107,2,0)</f>
        <v>0</v>
      </c>
      <c r="D115" s="15">
        <f>VLOOKUP(B115,Sheet2!$A$1:$Q$107,3,0)</f>
        <v>0</v>
      </c>
      <c r="E115" s="15">
        <f>VLOOKUP(B115,Sheet2!$A$1:$Q$107,4,0)</f>
        <v>0</v>
      </c>
      <c r="F115" s="15">
        <f>VLOOKUP(B115,Sheet2!$A$1:$Q$107,5,0)</f>
        <v>0</v>
      </c>
      <c r="G115" s="15">
        <f>VLOOKUP($B115,Sheet2!$A$1:$Q$107,6,0)</f>
        <v>0</v>
      </c>
      <c r="H115" s="15">
        <f>VLOOKUP($B115,Sheet2!$A$1:$Q$107,7,0)</f>
        <v>0</v>
      </c>
      <c r="I115" s="15">
        <f>VLOOKUP($B115,Sheet2!$A$1:$Q$107,8,0)</f>
        <v>0</v>
      </c>
      <c r="J115" s="15">
        <f>VLOOKUP($B115,Sheet2!$A$1:$Q$107,9,0)</f>
        <v>0</v>
      </c>
      <c r="K115" s="15">
        <f>VLOOKUP($B115,Sheet2!$A$1:$Q$107,10,0)</f>
        <v>0</v>
      </c>
      <c r="L115" s="15">
        <f>VLOOKUP($B115,Sheet2!$A$1:$Q$107,11,0)</f>
        <v>0</v>
      </c>
      <c r="M115" s="15">
        <f>VLOOKUP($B115,Sheet2!$A$1:$Q$107,12,0)</f>
        <v>0</v>
      </c>
      <c r="N115" s="15">
        <f>VLOOKUP($B115,Sheet2!$A$1:$Q$107,13,0)</f>
        <v>0</v>
      </c>
    </row>
    <row r="116" ht="14.25" spans="1:14">
      <c r="A116" s="9" t="s">
        <v>127</v>
      </c>
      <c r="B116" s="9" t="s">
        <v>127</v>
      </c>
      <c r="C116" s="15">
        <f>VLOOKUP(B116,Sheet2!$A$1:$Q$107,2,0)</f>
        <v>0</v>
      </c>
      <c r="D116" s="15">
        <f>VLOOKUP(B116,Sheet2!$A$1:$Q$107,3,0)</f>
        <v>0.01</v>
      </c>
      <c r="E116" s="15">
        <f>VLOOKUP(B116,Sheet2!$A$1:$Q$107,4,0)</f>
        <v>0</v>
      </c>
      <c r="F116" s="15">
        <f>VLOOKUP(B116,Sheet2!$A$1:$Q$107,5,0)</f>
        <v>0</v>
      </c>
      <c r="G116" s="15">
        <f>VLOOKUP($B116,Sheet2!$A$1:$Q$107,6,0)</f>
        <v>0</v>
      </c>
      <c r="H116" s="15">
        <f>VLOOKUP($B116,Sheet2!$A$1:$Q$107,7,0)</f>
        <v>0</v>
      </c>
      <c r="I116" s="15">
        <f>VLOOKUP($B116,Sheet2!$A$1:$Q$107,8,0)</f>
        <v>0</v>
      </c>
      <c r="J116" s="15">
        <f>VLOOKUP($B116,Sheet2!$A$1:$Q$107,9,0)</f>
        <v>0</v>
      </c>
      <c r="K116" s="15">
        <f>VLOOKUP($B116,Sheet2!$A$1:$Q$107,10,0)</f>
        <v>0</v>
      </c>
      <c r="L116" s="15">
        <f>VLOOKUP($B116,Sheet2!$A$1:$Q$107,11,0)</f>
        <v>0</v>
      </c>
      <c r="M116" s="15">
        <f>VLOOKUP($B116,Sheet2!$A$1:$Q$107,12,0)</f>
        <v>0</v>
      </c>
      <c r="N116" s="15">
        <f>VLOOKUP($B116,Sheet2!$A$1:$Q$107,13,0)</f>
        <v>0</v>
      </c>
    </row>
    <row r="117" ht="14.25" spans="1:14">
      <c r="A117" s="9" t="s">
        <v>128</v>
      </c>
      <c r="B117" s="9" t="s">
        <v>128</v>
      </c>
      <c r="C117" s="15">
        <f>VLOOKUP(B117,Sheet2!$A$1:$Q$107,2,0)</f>
        <v>0</v>
      </c>
      <c r="D117" s="15">
        <f>VLOOKUP(B117,Sheet2!$A$1:$Q$107,3,0)</f>
        <v>0.01</v>
      </c>
      <c r="E117" s="15">
        <f>VLOOKUP(B117,Sheet2!$A$1:$Q$107,4,0)</f>
        <v>0</v>
      </c>
      <c r="F117" s="15">
        <f>VLOOKUP(B117,Sheet2!$A$1:$Q$107,5,0)</f>
        <v>0</v>
      </c>
      <c r="G117" s="15">
        <f>VLOOKUP($B117,Sheet2!$A$1:$Q$107,6,0)</f>
        <v>0</v>
      </c>
      <c r="H117" s="15">
        <f>VLOOKUP($B117,Sheet2!$A$1:$Q$107,7,0)</f>
        <v>0</v>
      </c>
      <c r="I117" s="15">
        <f>VLOOKUP($B117,Sheet2!$A$1:$Q$107,8,0)</f>
        <v>0</v>
      </c>
      <c r="J117" s="15">
        <f>VLOOKUP($B117,Sheet2!$A$1:$Q$107,9,0)</f>
        <v>0</v>
      </c>
      <c r="K117" s="15">
        <f>VLOOKUP($B117,Sheet2!$A$1:$Q$107,10,0)</f>
        <v>0</v>
      </c>
      <c r="L117" s="15">
        <f>VLOOKUP($B117,Sheet2!$A$1:$Q$107,11,0)</f>
        <v>0</v>
      </c>
      <c r="M117" s="15">
        <f>VLOOKUP($B117,Sheet2!$A$1:$Q$107,12,0)</f>
        <v>0</v>
      </c>
      <c r="N117" s="15">
        <f>VLOOKUP($B117,Sheet2!$A$1:$Q$107,13,0)</f>
        <v>0</v>
      </c>
    </row>
    <row r="118" ht="14.25" spans="1:14">
      <c r="A118" s="9" t="s">
        <v>129</v>
      </c>
      <c r="B118" s="9" t="s">
        <v>129</v>
      </c>
      <c r="C118" s="15">
        <f>VLOOKUP(B118,Sheet2!$A$1:$Q$107,2,0)</f>
        <v>0</v>
      </c>
      <c r="D118" s="15">
        <f>VLOOKUP(B118,Sheet2!$A$1:$Q$107,3,0)</f>
        <v>0</v>
      </c>
      <c r="E118" s="15">
        <f>VLOOKUP(B118,Sheet2!$A$1:$Q$107,4,0)</f>
        <v>0</v>
      </c>
      <c r="F118" s="15">
        <f>VLOOKUP(B118,Sheet2!$A$1:$Q$107,5,0)</f>
        <v>0</v>
      </c>
      <c r="G118" s="15">
        <f>VLOOKUP($B118,Sheet2!$A$1:$Q$107,6,0)</f>
        <v>0</v>
      </c>
      <c r="H118" s="15">
        <f>VLOOKUP($B118,Sheet2!$A$1:$Q$107,7,0)</f>
        <v>0.1</v>
      </c>
      <c r="I118" s="15">
        <f>VLOOKUP($B118,Sheet2!$A$1:$Q$107,8,0)</f>
        <v>0.22</v>
      </c>
      <c r="J118" s="15">
        <f>VLOOKUP($B118,Sheet2!$A$1:$Q$107,9,0)</f>
        <v>0</v>
      </c>
      <c r="K118" s="15">
        <f>VLOOKUP($B118,Sheet2!$A$1:$Q$107,10,0)</f>
        <v>1.56</v>
      </c>
      <c r="L118" s="15">
        <f>VLOOKUP($B118,Sheet2!$A$1:$Q$107,11,0)</f>
        <v>0</v>
      </c>
      <c r="M118" s="15">
        <f>VLOOKUP($B118,Sheet2!$A$1:$Q$107,12,0)</f>
        <v>0</v>
      </c>
      <c r="N118" s="15">
        <f>VLOOKUP($B118,Sheet2!$A$1:$Q$107,13,0)</f>
        <v>0</v>
      </c>
    </row>
    <row r="119" ht="14.25" spans="1:14">
      <c r="A119" s="9" t="s">
        <v>130</v>
      </c>
      <c r="B119" s="9" t="s">
        <v>130</v>
      </c>
      <c r="C119" s="15">
        <f>VLOOKUP(B119,Sheet2!$A$1:$Q$107,2,0)</f>
        <v>0</v>
      </c>
      <c r="D119" s="15">
        <f>VLOOKUP(B119,Sheet2!$A$1:$Q$107,3,0)</f>
        <v>0</v>
      </c>
      <c r="E119" s="15">
        <f>VLOOKUP(B119,Sheet2!$A$1:$Q$107,4,0)</f>
        <v>0</v>
      </c>
      <c r="F119" s="15">
        <f>VLOOKUP(B119,Sheet2!$A$1:$Q$107,5,0)</f>
        <v>16.42</v>
      </c>
      <c r="G119" s="15">
        <f>VLOOKUP($B119,Sheet2!$A$1:$Q$107,6,0)</f>
        <v>0</v>
      </c>
      <c r="H119" s="15">
        <f>VLOOKUP($B119,Sheet2!$A$1:$Q$107,7,0)</f>
        <v>0</v>
      </c>
      <c r="I119" s="15">
        <f>VLOOKUP($B119,Sheet2!$A$1:$Q$107,8,0)</f>
        <v>0</v>
      </c>
      <c r="J119" s="15">
        <f>VLOOKUP($B119,Sheet2!$A$1:$Q$107,9,0)</f>
        <v>0</v>
      </c>
      <c r="K119" s="15">
        <f>VLOOKUP($B119,Sheet2!$A$1:$Q$107,10,0)</f>
        <v>3.5</v>
      </c>
      <c r="L119" s="15">
        <f>VLOOKUP($B119,Sheet2!$A$1:$Q$107,11,0)</f>
        <v>0</v>
      </c>
      <c r="M119" s="15">
        <f>VLOOKUP($B119,Sheet2!$A$1:$Q$107,12,0)</f>
        <v>0</v>
      </c>
      <c r="N119" s="15">
        <f>VLOOKUP($B119,Sheet2!$A$1:$Q$107,13,0)</f>
        <v>0</v>
      </c>
    </row>
    <row r="120" ht="14.25" spans="1:14">
      <c r="A120" s="9" t="s">
        <v>131</v>
      </c>
      <c r="B120" s="9" t="s">
        <v>131</v>
      </c>
      <c r="C120" s="15">
        <f>VLOOKUP(B120,Sheet2!$A$1:$Q$107,2,0)</f>
        <v>0</v>
      </c>
      <c r="D120" s="15">
        <f>VLOOKUP(B120,Sheet2!$A$1:$Q$107,3,0)</f>
        <v>0</v>
      </c>
      <c r="E120" s="15">
        <f>VLOOKUP(B120,Sheet2!$A$1:$Q$107,4,0)</f>
        <v>0</v>
      </c>
      <c r="F120" s="15">
        <f>VLOOKUP(B120,Sheet2!$A$1:$Q$107,5,0)</f>
        <v>4.24</v>
      </c>
      <c r="G120" s="15">
        <f>VLOOKUP($B120,Sheet2!$A$1:$Q$107,6,0)</f>
        <v>0</v>
      </c>
      <c r="H120" s="15">
        <f>VLOOKUP($B120,Sheet2!$A$1:$Q$107,7,0)</f>
        <v>0</v>
      </c>
      <c r="I120" s="15">
        <f>VLOOKUP($B120,Sheet2!$A$1:$Q$107,8,0)</f>
        <v>0</v>
      </c>
      <c r="J120" s="15">
        <f>VLOOKUP($B120,Sheet2!$A$1:$Q$107,9,0)</f>
        <v>0</v>
      </c>
      <c r="K120" s="15">
        <f>VLOOKUP($B120,Sheet2!$A$1:$Q$107,10,0)</f>
        <v>0.91</v>
      </c>
      <c r="L120" s="15">
        <f>VLOOKUP($B120,Sheet2!$A$1:$Q$107,11,0)</f>
        <v>0</v>
      </c>
      <c r="M120" s="15">
        <f>VLOOKUP($B120,Sheet2!$A$1:$Q$107,12,0)</f>
        <v>0</v>
      </c>
      <c r="N120" s="15">
        <f>VLOOKUP($B120,Sheet2!$A$1:$Q$107,13,0)</f>
        <v>0</v>
      </c>
    </row>
    <row r="121" ht="14.25" spans="1:14">
      <c r="A121" s="9" t="s">
        <v>132</v>
      </c>
      <c r="B121" s="9" t="s">
        <v>132</v>
      </c>
      <c r="C121" s="15">
        <f>VLOOKUP(B121,Sheet2!$A$1:$Q$107,2,0)</f>
        <v>0</v>
      </c>
      <c r="D121" s="15">
        <f>VLOOKUP(B121,Sheet2!$A$1:$Q$107,3,0)</f>
        <v>0</v>
      </c>
      <c r="E121" s="15">
        <f>VLOOKUP(B121,Sheet2!$A$1:$Q$107,4,0)</f>
        <v>0</v>
      </c>
      <c r="F121" s="15">
        <f>VLOOKUP(B121,Sheet2!$A$1:$Q$107,5,0)</f>
        <v>21.87</v>
      </c>
      <c r="G121" s="15">
        <f>VLOOKUP($B121,Sheet2!$A$1:$Q$107,6,0)</f>
        <v>0</v>
      </c>
      <c r="H121" s="15">
        <f>VLOOKUP($B121,Sheet2!$A$1:$Q$107,7,0)</f>
        <v>0</v>
      </c>
      <c r="I121" s="15">
        <f>VLOOKUP($B121,Sheet2!$A$1:$Q$107,8,0)</f>
        <v>0</v>
      </c>
      <c r="J121" s="15">
        <f>VLOOKUP($B121,Sheet2!$A$1:$Q$107,9,0)</f>
        <v>0</v>
      </c>
      <c r="K121" s="15">
        <f>VLOOKUP($B121,Sheet2!$A$1:$Q$107,10,0)</f>
        <v>0</v>
      </c>
      <c r="L121" s="15">
        <f>VLOOKUP($B121,Sheet2!$A$1:$Q$107,11,0)</f>
        <v>0</v>
      </c>
      <c r="M121" s="15">
        <f>VLOOKUP($B121,Sheet2!$A$1:$Q$107,12,0)</f>
        <v>0</v>
      </c>
      <c r="N121" s="15">
        <f>VLOOKUP($B121,Sheet2!$A$1:$Q$107,13,0)</f>
        <v>0</v>
      </c>
    </row>
    <row r="122" ht="14.25" spans="1:14">
      <c r="A122" s="9" t="s">
        <v>133</v>
      </c>
      <c r="B122" s="9" t="s">
        <v>133</v>
      </c>
      <c r="C122" s="15">
        <f>VLOOKUP(B122,Sheet2!$A$1:$Q$107,2,0)</f>
        <v>0</v>
      </c>
      <c r="D122" s="15">
        <f>VLOOKUP(B122,Sheet2!$A$1:$Q$107,3,0)</f>
        <v>0</v>
      </c>
      <c r="E122" s="15">
        <f>VLOOKUP(B122,Sheet2!$A$1:$Q$107,4,0)</f>
        <v>0</v>
      </c>
      <c r="F122" s="15">
        <f>VLOOKUP(B122,Sheet2!$A$1:$Q$107,5,0)</f>
        <v>0.21</v>
      </c>
      <c r="G122" s="15">
        <f>VLOOKUP($B122,Sheet2!$A$1:$Q$107,6,0)</f>
        <v>0</v>
      </c>
      <c r="H122" s="15">
        <f>VLOOKUP($B122,Sheet2!$A$1:$Q$107,7,0)</f>
        <v>0</v>
      </c>
      <c r="I122" s="15">
        <f>VLOOKUP($B122,Sheet2!$A$1:$Q$107,8,0)</f>
        <v>0</v>
      </c>
      <c r="J122" s="15">
        <f>VLOOKUP($B122,Sheet2!$A$1:$Q$107,9,0)</f>
        <v>0</v>
      </c>
      <c r="K122" s="15">
        <f>VLOOKUP($B122,Sheet2!$A$1:$Q$107,10,0)</f>
        <v>0</v>
      </c>
      <c r="L122" s="15">
        <f>VLOOKUP($B122,Sheet2!$A$1:$Q$107,11,0)</f>
        <v>0</v>
      </c>
      <c r="M122" s="15">
        <f>VLOOKUP($B122,Sheet2!$A$1:$Q$107,12,0)</f>
        <v>0</v>
      </c>
      <c r="N122" s="15">
        <f>VLOOKUP($B122,Sheet2!$A$1:$Q$107,13,0)</f>
        <v>0</v>
      </c>
    </row>
    <row r="123" ht="14.25" spans="1:14">
      <c r="A123" s="9" t="s">
        <v>134</v>
      </c>
      <c r="B123" s="9" t="s">
        <v>134</v>
      </c>
      <c r="C123" s="15">
        <f>VLOOKUP(B123,Sheet2!$A$1:$Q$107,2,0)</f>
        <v>6.07</v>
      </c>
      <c r="D123" s="15">
        <f>VLOOKUP(B123,Sheet2!$A$1:$Q$107,3,0)</f>
        <v>0</v>
      </c>
      <c r="E123" s="15">
        <f>VLOOKUP(B123,Sheet2!$A$1:$Q$107,4,0)</f>
        <v>0</v>
      </c>
      <c r="F123" s="15">
        <f>VLOOKUP(B123,Sheet2!$A$1:$Q$107,5,0)</f>
        <v>0</v>
      </c>
      <c r="G123" s="15">
        <f>VLOOKUP($B123,Sheet2!$A$1:$Q$107,6,0)</f>
        <v>14.41</v>
      </c>
      <c r="H123" s="15">
        <f>VLOOKUP($B123,Sheet2!$A$1:$Q$107,7,0)</f>
        <v>0</v>
      </c>
      <c r="I123" s="15">
        <f>VLOOKUP($B123,Sheet2!$A$1:$Q$107,8,0)</f>
        <v>0</v>
      </c>
      <c r="J123" s="15">
        <f>VLOOKUP($B123,Sheet2!$A$1:$Q$107,9,0)</f>
        <v>0</v>
      </c>
      <c r="K123" s="15">
        <f>VLOOKUP($B123,Sheet2!$A$1:$Q$107,10,0)</f>
        <v>2.47</v>
      </c>
      <c r="L123" s="15">
        <f>VLOOKUP($B123,Sheet2!$A$1:$Q$107,11,0)</f>
        <v>0</v>
      </c>
      <c r="M123" s="15">
        <f>VLOOKUP($B123,Sheet2!$A$1:$Q$107,12,0)</f>
        <v>0</v>
      </c>
      <c r="N123" s="15">
        <f>VLOOKUP($B123,Sheet2!$A$1:$Q$107,13,0)</f>
        <v>0</v>
      </c>
    </row>
    <row r="124" ht="14.25" spans="1:14">
      <c r="A124" s="9" t="s">
        <v>135</v>
      </c>
      <c r="B124" s="9" t="s">
        <v>135</v>
      </c>
      <c r="C124" s="15">
        <f>VLOOKUP(B124,Sheet2!$A$1:$Q$107,2,0)</f>
        <v>1.15</v>
      </c>
      <c r="D124" s="15">
        <f>VLOOKUP(B124,Sheet2!$A$1:$Q$107,3,0)</f>
        <v>0</v>
      </c>
      <c r="E124" s="15">
        <f>VLOOKUP(B124,Sheet2!$A$1:$Q$107,4,0)</f>
        <v>0</v>
      </c>
      <c r="F124" s="15">
        <f>VLOOKUP(B124,Sheet2!$A$1:$Q$107,5,0)</f>
        <v>0</v>
      </c>
      <c r="G124" s="15">
        <f>VLOOKUP($B124,Sheet2!$A$1:$Q$107,6,0)</f>
        <v>0</v>
      </c>
      <c r="H124" s="15">
        <f>VLOOKUP($B124,Sheet2!$A$1:$Q$107,7,0)</f>
        <v>0</v>
      </c>
      <c r="I124" s="15">
        <f>VLOOKUP($B124,Sheet2!$A$1:$Q$107,8,0)</f>
        <v>0</v>
      </c>
      <c r="J124" s="15">
        <f>VLOOKUP($B124,Sheet2!$A$1:$Q$107,9,0)</f>
        <v>0</v>
      </c>
      <c r="K124" s="15">
        <f>VLOOKUP($B124,Sheet2!$A$1:$Q$107,10,0)</f>
        <v>0</v>
      </c>
      <c r="L124" s="15">
        <f>VLOOKUP($B124,Sheet2!$A$1:$Q$107,11,0)</f>
        <v>0</v>
      </c>
      <c r="M124" s="15">
        <f>VLOOKUP($B124,Sheet2!$A$1:$Q$107,12,0)</f>
        <v>0</v>
      </c>
      <c r="N124" s="15">
        <f>VLOOKUP($B124,Sheet2!$A$1:$Q$107,13,0)</f>
        <v>0</v>
      </c>
    </row>
    <row r="125" ht="14.25" spans="1:14">
      <c r="A125" s="9" t="s">
        <v>136</v>
      </c>
      <c r="B125" s="9" t="s">
        <v>136</v>
      </c>
      <c r="C125" s="15">
        <f>VLOOKUP(B125,Sheet2!$A$1:$Q$107,2,0)</f>
        <v>3.51</v>
      </c>
      <c r="D125" s="15">
        <f>VLOOKUP(B125,Sheet2!$A$1:$Q$107,3,0)</f>
        <v>0</v>
      </c>
      <c r="E125" s="15">
        <f>VLOOKUP(B125,Sheet2!$A$1:$Q$107,4,0)</f>
        <v>0</v>
      </c>
      <c r="F125" s="15">
        <f>VLOOKUP(B125,Sheet2!$A$1:$Q$107,5,0)</f>
        <v>12.59</v>
      </c>
      <c r="G125" s="15">
        <f>VLOOKUP($B125,Sheet2!$A$1:$Q$107,6,0)</f>
        <v>0</v>
      </c>
      <c r="H125" s="15">
        <f>VLOOKUP($B125,Sheet2!$A$1:$Q$107,7,0)</f>
        <v>0</v>
      </c>
      <c r="I125" s="15">
        <f>VLOOKUP($B125,Sheet2!$A$1:$Q$107,8,0)</f>
        <v>0</v>
      </c>
      <c r="J125" s="15">
        <f>VLOOKUP($B125,Sheet2!$A$1:$Q$107,9,0)</f>
        <v>0</v>
      </c>
      <c r="K125" s="15">
        <f>VLOOKUP($B125,Sheet2!$A$1:$Q$107,10,0)</f>
        <v>0</v>
      </c>
      <c r="L125" s="15">
        <f>VLOOKUP($B125,Sheet2!$A$1:$Q$107,11,0)</f>
        <v>0</v>
      </c>
      <c r="M125" s="15">
        <f>VLOOKUP($B125,Sheet2!$A$1:$Q$107,12,0)</f>
        <v>0</v>
      </c>
      <c r="N125" s="15">
        <f>VLOOKUP($B125,Sheet2!$A$1:$Q$107,13,0)</f>
        <v>0</v>
      </c>
    </row>
    <row r="126" ht="14.25" spans="1:14">
      <c r="A126" s="9" t="s">
        <v>137</v>
      </c>
      <c r="B126" s="9" t="s">
        <v>137</v>
      </c>
      <c r="C126" s="15">
        <f>VLOOKUP(B126,Sheet2!$A$1:$Q$107,2,0)</f>
        <v>0</v>
      </c>
      <c r="D126" s="15">
        <f>VLOOKUP(B126,Sheet2!$A$1:$Q$107,3,0)</f>
        <v>0</v>
      </c>
      <c r="E126" s="15">
        <f>VLOOKUP(B126,Sheet2!$A$1:$Q$107,4,0)</f>
        <v>0</v>
      </c>
      <c r="F126" s="15">
        <f>VLOOKUP(B126,Sheet2!$A$1:$Q$107,5,0)</f>
        <v>6.86</v>
      </c>
      <c r="G126" s="15">
        <f>VLOOKUP($B126,Sheet2!$A$1:$Q$107,6,0)</f>
        <v>0</v>
      </c>
      <c r="H126" s="15">
        <f>VLOOKUP($B126,Sheet2!$A$1:$Q$107,7,0)</f>
        <v>0</v>
      </c>
      <c r="I126" s="15">
        <f>VLOOKUP($B126,Sheet2!$A$1:$Q$107,8,0)</f>
        <v>0</v>
      </c>
      <c r="J126" s="15">
        <f>VLOOKUP($B126,Sheet2!$A$1:$Q$107,9,0)</f>
        <v>0</v>
      </c>
      <c r="K126" s="15">
        <f>VLOOKUP($B126,Sheet2!$A$1:$Q$107,10,0)</f>
        <v>0</v>
      </c>
      <c r="L126" s="15">
        <f>VLOOKUP($B126,Sheet2!$A$1:$Q$107,11,0)</f>
        <v>0</v>
      </c>
      <c r="M126" s="15">
        <f>VLOOKUP($B126,Sheet2!$A$1:$Q$107,12,0)</f>
        <v>0</v>
      </c>
      <c r="N126" s="15">
        <f>VLOOKUP($B126,Sheet2!$A$1:$Q$107,13,0)</f>
        <v>0</v>
      </c>
    </row>
    <row r="127" ht="14.25" spans="1:14">
      <c r="A127" s="9" t="s">
        <v>138</v>
      </c>
      <c r="B127" s="9" t="s">
        <v>138</v>
      </c>
      <c r="C127" s="15">
        <f>VLOOKUP(B127,Sheet2!$A$1:$Q$107,2,0)</f>
        <v>0</v>
      </c>
      <c r="D127" s="15">
        <f>VLOOKUP(B127,Sheet2!$A$1:$Q$107,3,0)</f>
        <v>0</v>
      </c>
      <c r="E127" s="15">
        <f>VLOOKUP(B127,Sheet2!$A$1:$Q$107,4,0)</f>
        <v>0</v>
      </c>
      <c r="F127" s="15">
        <f>VLOOKUP(B127,Sheet2!$A$1:$Q$107,5,0)</f>
        <v>0.11</v>
      </c>
      <c r="G127" s="15">
        <f>VLOOKUP($B127,Sheet2!$A$1:$Q$107,6,0)</f>
        <v>0</v>
      </c>
      <c r="H127" s="15">
        <f>VLOOKUP($B127,Sheet2!$A$1:$Q$107,7,0)</f>
        <v>0</v>
      </c>
      <c r="I127" s="15">
        <f>VLOOKUP($B127,Sheet2!$A$1:$Q$107,8,0)</f>
        <v>0</v>
      </c>
      <c r="J127" s="15">
        <f>VLOOKUP($B127,Sheet2!$A$1:$Q$107,9,0)</f>
        <v>0</v>
      </c>
      <c r="K127" s="15">
        <f>VLOOKUP($B127,Sheet2!$A$1:$Q$107,10,0)</f>
        <v>0</v>
      </c>
      <c r="L127" s="15">
        <f>VLOOKUP($B127,Sheet2!$A$1:$Q$107,11,0)</f>
        <v>0</v>
      </c>
      <c r="M127" s="15">
        <f>VLOOKUP($B127,Sheet2!$A$1:$Q$107,12,0)</f>
        <v>0</v>
      </c>
      <c r="N127" s="15">
        <f>VLOOKUP($B127,Sheet2!$A$1:$Q$107,13,0)</f>
        <v>0</v>
      </c>
    </row>
    <row r="128" ht="14.25" spans="1:14">
      <c r="A128" s="9" t="s">
        <v>139</v>
      </c>
      <c r="B128" s="9" t="s">
        <v>139</v>
      </c>
      <c r="C128" s="15">
        <f>VLOOKUP(B128,Sheet2!$A$1:$Q$107,2,0)</f>
        <v>0</v>
      </c>
      <c r="D128" s="15">
        <f>VLOOKUP(B128,Sheet2!$A$1:$Q$107,3,0)</f>
        <v>0</v>
      </c>
      <c r="E128" s="15">
        <f>VLOOKUP(B128,Sheet2!$A$1:$Q$107,4,0)</f>
        <v>0</v>
      </c>
      <c r="F128" s="15">
        <f>VLOOKUP(B128,Sheet2!$A$1:$Q$107,5,0)</f>
        <v>0.44</v>
      </c>
      <c r="G128" s="15">
        <f>VLOOKUP($B128,Sheet2!$A$1:$Q$107,6,0)</f>
        <v>0</v>
      </c>
      <c r="H128" s="15">
        <f>VLOOKUP($B128,Sheet2!$A$1:$Q$107,7,0)</f>
        <v>0</v>
      </c>
      <c r="I128" s="15">
        <f>VLOOKUP($B128,Sheet2!$A$1:$Q$107,8,0)</f>
        <v>0</v>
      </c>
      <c r="J128" s="15">
        <f>VLOOKUP($B128,Sheet2!$A$1:$Q$107,9,0)</f>
        <v>0</v>
      </c>
      <c r="K128" s="15">
        <f>VLOOKUP($B128,Sheet2!$A$1:$Q$107,10,0)</f>
        <v>0</v>
      </c>
      <c r="L128" s="15">
        <f>VLOOKUP($B128,Sheet2!$A$1:$Q$107,11,0)</f>
        <v>0</v>
      </c>
      <c r="M128" s="15">
        <f>VLOOKUP($B128,Sheet2!$A$1:$Q$107,12,0)</f>
        <v>0</v>
      </c>
      <c r="N128" s="15">
        <f>VLOOKUP($B128,Sheet2!$A$1:$Q$107,13,0)</f>
        <v>0</v>
      </c>
    </row>
    <row r="129" ht="14.25" spans="1:14">
      <c r="A129" s="9" t="s">
        <v>140</v>
      </c>
      <c r="B129" s="9" t="s">
        <v>140</v>
      </c>
      <c r="C129" s="15">
        <f>VLOOKUP(B129,Sheet2!$A$1:$Q$107,2,0)</f>
        <v>0</v>
      </c>
      <c r="D129" s="15">
        <f>VLOOKUP(B129,Sheet2!$A$1:$Q$107,3,0)</f>
        <v>0</v>
      </c>
      <c r="E129" s="15">
        <f>VLOOKUP(B129,Sheet2!$A$1:$Q$107,4,0)</f>
        <v>0</v>
      </c>
      <c r="F129" s="15">
        <f>VLOOKUP(B129,Sheet2!$A$1:$Q$107,5,0)</f>
        <v>0.09</v>
      </c>
      <c r="G129" s="15">
        <f>VLOOKUP($B129,Sheet2!$A$1:$Q$107,6,0)</f>
        <v>0</v>
      </c>
      <c r="H129" s="15">
        <f>VLOOKUP($B129,Sheet2!$A$1:$Q$107,7,0)</f>
        <v>0</v>
      </c>
      <c r="I129" s="15">
        <f>VLOOKUP($B129,Sheet2!$A$1:$Q$107,8,0)</f>
        <v>0</v>
      </c>
      <c r="J129" s="15">
        <f>VLOOKUP($B129,Sheet2!$A$1:$Q$107,9,0)</f>
        <v>0</v>
      </c>
      <c r="K129" s="15">
        <f>VLOOKUP($B129,Sheet2!$A$1:$Q$107,10,0)</f>
        <v>0</v>
      </c>
      <c r="L129" s="15">
        <f>VLOOKUP($B129,Sheet2!$A$1:$Q$107,11,0)</f>
        <v>0</v>
      </c>
      <c r="M129" s="15">
        <f>VLOOKUP($B129,Sheet2!$A$1:$Q$107,12,0)</f>
        <v>0</v>
      </c>
      <c r="N129" s="15">
        <f>VLOOKUP($B129,Sheet2!$A$1:$Q$107,13,0)</f>
        <v>0</v>
      </c>
    </row>
    <row r="130" ht="14.25" spans="1:14">
      <c r="A130" s="9" t="s">
        <v>141</v>
      </c>
      <c r="B130" s="9" t="s">
        <v>141</v>
      </c>
      <c r="C130" s="15">
        <f>VLOOKUP(B130,Sheet2!$A$1:$Q$107,2,0)</f>
        <v>0</v>
      </c>
      <c r="D130" s="15">
        <f>VLOOKUP(B130,Sheet2!$A$1:$Q$107,3,0)</f>
        <v>0</v>
      </c>
      <c r="E130" s="15">
        <f>VLOOKUP(B130,Sheet2!$A$1:$Q$107,4,0)</f>
        <v>0</v>
      </c>
      <c r="F130" s="15">
        <f>VLOOKUP(B130,Sheet2!$A$1:$Q$107,5,0)</f>
        <v>0.08</v>
      </c>
      <c r="G130" s="15">
        <f>VLOOKUP($B130,Sheet2!$A$1:$Q$107,6,0)</f>
        <v>0</v>
      </c>
      <c r="H130" s="15">
        <f>VLOOKUP($B130,Sheet2!$A$1:$Q$107,7,0)</f>
        <v>0</v>
      </c>
      <c r="I130" s="15">
        <f>VLOOKUP($B130,Sheet2!$A$1:$Q$107,8,0)</f>
        <v>0</v>
      </c>
      <c r="J130" s="15">
        <f>VLOOKUP($B130,Sheet2!$A$1:$Q$107,9,0)</f>
        <v>0</v>
      </c>
      <c r="K130" s="15">
        <f>VLOOKUP($B130,Sheet2!$A$1:$Q$107,10,0)</f>
        <v>0</v>
      </c>
      <c r="L130" s="15">
        <f>VLOOKUP($B130,Sheet2!$A$1:$Q$107,11,0)</f>
        <v>0</v>
      </c>
      <c r="M130" s="15">
        <f>VLOOKUP($B130,Sheet2!$A$1:$Q$107,12,0)</f>
        <v>0</v>
      </c>
      <c r="N130" s="15">
        <f>VLOOKUP($B130,Sheet2!$A$1:$Q$107,13,0)</f>
        <v>0</v>
      </c>
    </row>
    <row r="131" ht="14.25" spans="1:14">
      <c r="A131" s="9" t="s">
        <v>142</v>
      </c>
      <c r="B131" s="9" t="s">
        <v>142</v>
      </c>
      <c r="C131" s="15">
        <f>VLOOKUP(B131,Sheet2!$A$1:$Q$107,2,0)</f>
        <v>0</v>
      </c>
      <c r="D131" s="15">
        <f>VLOOKUP(B131,Sheet2!$A$1:$Q$107,3,0)</f>
        <v>0</v>
      </c>
      <c r="E131" s="15">
        <f>VLOOKUP(B131,Sheet2!$A$1:$Q$107,4,0)</f>
        <v>0</v>
      </c>
      <c r="F131" s="15">
        <f>VLOOKUP(B131,Sheet2!$A$1:$Q$107,5,0)</f>
        <v>0</v>
      </c>
      <c r="G131" s="15">
        <f>VLOOKUP($B131,Sheet2!$A$1:$Q$107,6,0)</f>
        <v>0</v>
      </c>
      <c r="H131" s="15">
        <f>VLOOKUP($B131,Sheet2!$A$1:$Q$107,7,0)</f>
        <v>0</v>
      </c>
      <c r="I131" s="15">
        <f>VLOOKUP($B131,Sheet2!$A$1:$Q$107,8,0)</f>
        <v>0</v>
      </c>
      <c r="J131" s="15">
        <f>VLOOKUP($B131,Sheet2!$A$1:$Q$107,9,0)</f>
        <v>0</v>
      </c>
      <c r="K131" s="15">
        <f>VLOOKUP($B131,Sheet2!$A$1:$Q$107,10,0)</f>
        <v>0</v>
      </c>
      <c r="L131" s="15">
        <f>VLOOKUP($B131,Sheet2!$A$1:$Q$107,11,0)</f>
        <v>0</v>
      </c>
      <c r="M131" s="15">
        <f>VLOOKUP($B131,Sheet2!$A$1:$Q$107,12,0)</f>
        <v>0</v>
      </c>
      <c r="N131" s="15">
        <f>VLOOKUP($B131,Sheet2!$A$1:$Q$107,13,0)</f>
        <v>0</v>
      </c>
    </row>
    <row r="132" ht="14.25" spans="1:14">
      <c r="A132" s="9" t="s">
        <v>143</v>
      </c>
      <c r="B132" s="9" t="s">
        <v>143</v>
      </c>
      <c r="C132" s="15">
        <f>VLOOKUP(B132,Sheet2!$A$1:$Q$107,2,0)</f>
        <v>0</v>
      </c>
      <c r="D132" s="15">
        <f>VLOOKUP(B132,Sheet2!$A$1:$Q$107,3,0)</f>
        <v>0</v>
      </c>
      <c r="E132" s="15">
        <f>VLOOKUP(B132,Sheet2!$A$1:$Q$107,4,0)</f>
        <v>0</v>
      </c>
      <c r="F132" s="15">
        <f>VLOOKUP(B132,Sheet2!$A$1:$Q$107,5,0)</f>
        <v>0</v>
      </c>
      <c r="G132" s="15">
        <f>VLOOKUP($B132,Sheet2!$A$1:$Q$107,6,0)</f>
        <v>2.55</v>
      </c>
      <c r="H132" s="15">
        <f>VLOOKUP($B132,Sheet2!$A$1:$Q$107,7,0)</f>
        <v>0</v>
      </c>
      <c r="I132" s="15">
        <f>VLOOKUP($B132,Sheet2!$A$1:$Q$107,8,0)</f>
        <v>0</v>
      </c>
      <c r="J132" s="15">
        <f>VLOOKUP($B132,Sheet2!$A$1:$Q$107,9,0)</f>
        <v>0</v>
      </c>
      <c r="K132" s="15">
        <f>VLOOKUP($B132,Sheet2!$A$1:$Q$107,10,0)</f>
        <v>0</v>
      </c>
      <c r="L132" s="15">
        <f>VLOOKUP($B132,Sheet2!$A$1:$Q$107,11,0)</f>
        <v>0</v>
      </c>
      <c r="M132" s="15">
        <f>VLOOKUP($B132,Sheet2!$A$1:$Q$107,12,0)</f>
        <v>0</v>
      </c>
      <c r="N132" s="15">
        <f>VLOOKUP($B132,Sheet2!$A$1:$Q$107,13,0)</f>
        <v>0</v>
      </c>
    </row>
    <row r="133" ht="14.25" spans="1:14">
      <c r="A133" s="9" t="s">
        <v>144</v>
      </c>
      <c r="B133" s="9" t="s">
        <v>144</v>
      </c>
      <c r="C133" s="15">
        <f>VLOOKUP(B133,Sheet2!$A$1:$Q$107,2,0)</f>
        <v>0</v>
      </c>
      <c r="D133" s="15">
        <f>VLOOKUP(B133,Sheet2!$A$1:$Q$107,3,0)</f>
        <v>0</v>
      </c>
      <c r="E133" s="15">
        <f>VLOOKUP(B133,Sheet2!$A$1:$Q$107,4,0)</f>
        <v>0</v>
      </c>
      <c r="F133" s="15">
        <f>VLOOKUP(B133,Sheet2!$A$1:$Q$107,5,0)</f>
        <v>1.37</v>
      </c>
      <c r="G133" s="15">
        <f>VLOOKUP($B133,Sheet2!$A$1:$Q$107,6,0)</f>
        <v>0</v>
      </c>
      <c r="H133" s="15">
        <f>VLOOKUP($B133,Sheet2!$A$1:$Q$107,7,0)</f>
        <v>0</v>
      </c>
      <c r="I133" s="15">
        <f>VLOOKUP($B133,Sheet2!$A$1:$Q$107,8,0)</f>
        <v>0</v>
      </c>
      <c r="J133" s="15">
        <f>VLOOKUP($B133,Sheet2!$A$1:$Q$107,9,0)</f>
        <v>0</v>
      </c>
      <c r="K133" s="15">
        <f>VLOOKUP($B133,Sheet2!$A$1:$Q$107,10,0)</f>
        <v>0</v>
      </c>
      <c r="L133" s="15">
        <f>VLOOKUP($B133,Sheet2!$A$1:$Q$107,11,0)</f>
        <v>0</v>
      </c>
      <c r="M133" s="15">
        <f>VLOOKUP($B133,Sheet2!$A$1:$Q$107,12,0)</f>
        <v>0</v>
      </c>
      <c r="N133" s="15">
        <f>VLOOKUP($B133,Sheet2!$A$1:$Q$107,13,0)</f>
        <v>0</v>
      </c>
    </row>
    <row r="134" ht="14.25" spans="1:14">
      <c r="A134" s="9" t="s">
        <v>145</v>
      </c>
      <c r="B134" s="9" t="s">
        <v>145</v>
      </c>
      <c r="C134" s="15">
        <f>VLOOKUP(B134,Sheet2!$A$1:$Q$107,2,0)</f>
        <v>0</v>
      </c>
      <c r="D134" s="15">
        <f>VLOOKUP(B134,Sheet2!$A$1:$Q$107,3,0)</f>
        <v>1.28</v>
      </c>
      <c r="E134" s="15">
        <f>VLOOKUP(B134,Sheet2!$A$1:$Q$107,4,0)</f>
        <v>0</v>
      </c>
      <c r="F134" s="15">
        <f>VLOOKUP(B134,Sheet2!$A$1:$Q$107,5,0)</f>
        <v>0</v>
      </c>
      <c r="G134" s="15">
        <f>VLOOKUP($B134,Sheet2!$A$1:$Q$107,6,0)</f>
        <v>0</v>
      </c>
      <c r="H134" s="15">
        <f>VLOOKUP($B134,Sheet2!$A$1:$Q$107,7,0)</f>
        <v>0</v>
      </c>
      <c r="I134" s="15">
        <f>VLOOKUP($B134,Sheet2!$A$1:$Q$107,8,0)</f>
        <v>0</v>
      </c>
      <c r="J134" s="15">
        <f>VLOOKUP($B134,Sheet2!$A$1:$Q$107,9,0)</f>
        <v>0</v>
      </c>
      <c r="K134" s="15">
        <f>VLOOKUP($B134,Sheet2!$A$1:$Q$107,10,0)</f>
        <v>0</v>
      </c>
      <c r="L134" s="15">
        <f>VLOOKUP($B134,Sheet2!$A$1:$Q$107,11,0)</f>
        <v>0</v>
      </c>
      <c r="M134" s="15">
        <f>VLOOKUP($B134,Sheet2!$A$1:$Q$107,12,0)</f>
        <v>0</v>
      </c>
      <c r="N134" s="15">
        <f>VLOOKUP($B134,Sheet2!$A$1:$Q$107,13,0)</f>
        <v>0</v>
      </c>
    </row>
    <row r="135" ht="14.25" spans="1:14">
      <c r="A135" s="9" t="s">
        <v>146</v>
      </c>
      <c r="B135" s="9" t="s">
        <v>146</v>
      </c>
      <c r="C135" s="15">
        <f>VLOOKUP(B135,Sheet2!$A$1:$Q$107,2,0)</f>
        <v>0</v>
      </c>
      <c r="D135" s="15">
        <f>VLOOKUP(B135,Sheet2!$A$1:$Q$107,3,0)</f>
        <v>0</v>
      </c>
      <c r="E135" s="15">
        <f>VLOOKUP(B135,Sheet2!$A$1:$Q$107,4,0)</f>
        <v>0</v>
      </c>
      <c r="F135" s="15">
        <f>VLOOKUP(B135,Sheet2!$A$1:$Q$107,5,0)</f>
        <v>0</v>
      </c>
      <c r="G135" s="15">
        <f>VLOOKUP($B135,Sheet2!$A$1:$Q$107,6,0)</f>
        <v>0</v>
      </c>
      <c r="H135" s="15">
        <f>VLOOKUP($B135,Sheet2!$A$1:$Q$107,7,0)</f>
        <v>0</v>
      </c>
      <c r="I135" s="15">
        <f>VLOOKUP($B135,Sheet2!$A$1:$Q$107,8,0)</f>
        <v>0</v>
      </c>
      <c r="J135" s="15">
        <f>VLOOKUP($B135,Sheet2!$A$1:$Q$107,9,0)</f>
        <v>0</v>
      </c>
      <c r="K135" s="15">
        <f>VLOOKUP($B135,Sheet2!$A$1:$Q$107,10,0)</f>
        <v>0</v>
      </c>
      <c r="L135" s="15">
        <f>VLOOKUP($B135,Sheet2!$A$1:$Q$107,11,0)</f>
        <v>0</v>
      </c>
      <c r="M135" s="15">
        <f>VLOOKUP($B135,Sheet2!$A$1:$Q$107,12,0)</f>
        <v>0</v>
      </c>
      <c r="N135" s="15">
        <f>VLOOKUP($B135,Sheet2!$A$1:$Q$107,13,0)</f>
        <v>0</v>
      </c>
    </row>
    <row r="136" ht="14.25" spans="1:14">
      <c r="A136" s="9" t="s">
        <v>147</v>
      </c>
      <c r="B136" s="9" t="s">
        <v>147</v>
      </c>
      <c r="C136" s="15">
        <f>VLOOKUP(B136,Sheet2!$A$1:$Q$107,2,0)</f>
        <v>0.26</v>
      </c>
      <c r="D136" s="15">
        <f>VLOOKUP(B136,Sheet2!$A$1:$Q$107,3,0)</f>
        <v>0</v>
      </c>
      <c r="E136" s="15">
        <f>VLOOKUP(B136,Sheet2!$A$1:$Q$107,4,0)</f>
        <v>71.23</v>
      </c>
      <c r="F136" s="15">
        <f>VLOOKUP(B136,Sheet2!$A$1:$Q$107,5,0)</f>
        <v>0</v>
      </c>
      <c r="G136" s="15">
        <f>VLOOKUP($B136,Sheet2!$A$1:$Q$107,6,0)</f>
        <v>4.68</v>
      </c>
      <c r="H136" s="15">
        <f>VLOOKUP($B136,Sheet2!$A$1:$Q$107,7,0)</f>
        <v>0</v>
      </c>
      <c r="I136" s="15">
        <f>VLOOKUP($B136,Sheet2!$A$1:$Q$107,8,0)</f>
        <v>0</v>
      </c>
      <c r="J136" s="15">
        <f>VLOOKUP($B136,Sheet2!$A$1:$Q$107,9,0)</f>
        <v>0</v>
      </c>
      <c r="K136" s="15">
        <f>VLOOKUP($B136,Sheet2!$A$1:$Q$107,10,0)</f>
        <v>0</v>
      </c>
      <c r="L136" s="15">
        <f>VLOOKUP($B136,Sheet2!$A$1:$Q$107,11,0)</f>
        <v>0</v>
      </c>
      <c r="M136" s="15">
        <f>VLOOKUP($B136,Sheet2!$A$1:$Q$107,12,0)</f>
        <v>14.31</v>
      </c>
      <c r="N136" s="15">
        <f>VLOOKUP($B136,Sheet2!$A$1:$Q$107,13,0)</f>
        <v>16.8</v>
      </c>
    </row>
    <row r="137" ht="14.25" spans="1:14">
      <c r="A137" s="9" t="s">
        <v>148</v>
      </c>
      <c r="B137" s="9" t="s">
        <v>148</v>
      </c>
      <c r="C137" s="15">
        <f>VLOOKUP(B137,Sheet2!$A$1:$Q$107,2,0)</f>
        <v>0</v>
      </c>
      <c r="D137" s="15">
        <f>VLOOKUP(B137,Sheet2!$A$1:$Q$107,3,0)</f>
        <v>0</v>
      </c>
      <c r="E137" s="15">
        <f>VLOOKUP(B137,Sheet2!$A$1:$Q$107,4,0)</f>
        <v>0</v>
      </c>
      <c r="F137" s="15">
        <f>VLOOKUP(B137,Sheet2!$A$1:$Q$107,5,0)</f>
        <v>0</v>
      </c>
      <c r="G137" s="15">
        <f>VLOOKUP($B137,Sheet2!$A$1:$Q$107,6,0)</f>
        <v>0</v>
      </c>
      <c r="H137" s="15">
        <f>VLOOKUP($B137,Sheet2!$A$1:$Q$107,7,0)</f>
        <v>0</v>
      </c>
      <c r="I137" s="15">
        <f>VLOOKUP($B137,Sheet2!$A$1:$Q$107,8,0)</f>
        <v>0</v>
      </c>
      <c r="J137" s="15">
        <f>VLOOKUP($B137,Sheet2!$A$1:$Q$107,9,0)</f>
        <v>0</v>
      </c>
      <c r="K137" s="15">
        <f>VLOOKUP($B137,Sheet2!$A$1:$Q$107,10,0)</f>
        <v>0</v>
      </c>
      <c r="L137" s="15">
        <f>VLOOKUP($B137,Sheet2!$A$1:$Q$107,11,0)</f>
        <v>0</v>
      </c>
      <c r="M137" s="15">
        <f>VLOOKUP($B137,Sheet2!$A$1:$Q$107,12,0)</f>
        <v>0</v>
      </c>
      <c r="N137" s="15">
        <f>VLOOKUP($B137,Sheet2!$A$1:$Q$107,13,0)</f>
        <v>0</v>
      </c>
    </row>
    <row r="138" ht="14.25" spans="1:14">
      <c r="A138" s="9" t="s">
        <v>149</v>
      </c>
      <c r="B138" s="9" t="s">
        <v>149</v>
      </c>
      <c r="C138" s="15">
        <f>VLOOKUP(B138,Sheet2!$A$1:$Q$107,2,0)</f>
        <v>1.42</v>
      </c>
      <c r="D138" s="15">
        <f>VLOOKUP(B138,Sheet2!$A$1:$Q$107,3,0)</f>
        <v>0</v>
      </c>
      <c r="E138" s="15">
        <f>VLOOKUP(B138,Sheet2!$A$1:$Q$107,4,0)</f>
        <v>0</v>
      </c>
      <c r="F138" s="15">
        <f>VLOOKUP(B138,Sheet2!$A$1:$Q$107,5,0)</f>
        <v>0</v>
      </c>
      <c r="G138" s="15">
        <f>VLOOKUP($B138,Sheet2!$A$1:$Q$107,6,0)</f>
        <v>0</v>
      </c>
      <c r="H138" s="15">
        <f>VLOOKUP($B138,Sheet2!$A$1:$Q$107,7,0)</f>
        <v>0</v>
      </c>
      <c r="I138" s="15">
        <f>VLOOKUP($B138,Sheet2!$A$1:$Q$107,8,0)</f>
        <v>0</v>
      </c>
      <c r="J138" s="15">
        <f>VLOOKUP($B138,Sheet2!$A$1:$Q$107,9,0)</f>
        <v>0</v>
      </c>
      <c r="K138" s="15">
        <f>VLOOKUP($B138,Sheet2!$A$1:$Q$107,10,0)</f>
        <v>3.81</v>
      </c>
      <c r="L138" s="15">
        <f>VLOOKUP($B138,Sheet2!$A$1:$Q$107,11,0)</f>
        <v>0</v>
      </c>
      <c r="M138" s="15">
        <f>VLOOKUP($B138,Sheet2!$A$1:$Q$107,12,0)</f>
        <v>0</v>
      </c>
      <c r="N138" s="15">
        <f>VLOOKUP($B138,Sheet2!$A$1:$Q$107,13,0)</f>
        <v>0</v>
      </c>
    </row>
    <row r="139" ht="14.25" spans="1:14">
      <c r="A139" s="9" t="s">
        <v>150</v>
      </c>
      <c r="B139" s="9" t="s">
        <v>150</v>
      </c>
      <c r="C139" s="15">
        <f>VLOOKUP(B139,Sheet2!$A$1:$Q$107,2,0)</f>
        <v>0.23</v>
      </c>
      <c r="D139" s="15">
        <f>VLOOKUP(B139,Sheet2!$A$1:$Q$107,3,0)</f>
        <v>0</v>
      </c>
      <c r="E139" s="15">
        <f>VLOOKUP(B139,Sheet2!$A$1:$Q$107,4,0)</f>
        <v>0</v>
      </c>
      <c r="F139" s="15">
        <f>VLOOKUP(B139,Sheet2!$A$1:$Q$107,5,0)</f>
        <v>0</v>
      </c>
      <c r="G139" s="15">
        <f>VLOOKUP($B139,Sheet2!$A$1:$Q$107,6,0)</f>
        <v>0</v>
      </c>
      <c r="H139" s="15">
        <f>VLOOKUP($B139,Sheet2!$A$1:$Q$107,7,0)</f>
        <v>0</v>
      </c>
      <c r="I139" s="15">
        <f>VLOOKUP($B139,Sheet2!$A$1:$Q$107,8,0)</f>
        <v>0</v>
      </c>
      <c r="J139" s="15">
        <f>VLOOKUP($B139,Sheet2!$A$1:$Q$107,9,0)</f>
        <v>0</v>
      </c>
      <c r="K139" s="15">
        <f>VLOOKUP($B139,Sheet2!$A$1:$Q$107,10,0)</f>
        <v>0</v>
      </c>
      <c r="L139" s="15">
        <f>VLOOKUP($B139,Sheet2!$A$1:$Q$107,11,0)</f>
        <v>0</v>
      </c>
      <c r="M139" s="15">
        <f>VLOOKUP($B139,Sheet2!$A$1:$Q$107,12,0)</f>
        <v>0</v>
      </c>
      <c r="N139" s="15">
        <f>VLOOKUP($B139,Sheet2!$A$1:$Q$107,13,0)</f>
        <v>0</v>
      </c>
    </row>
    <row r="140" ht="14.25" spans="1:14">
      <c r="A140" s="9" t="s">
        <v>151</v>
      </c>
      <c r="B140" s="9" t="s">
        <v>151</v>
      </c>
      <c r="C140" s="15">
        <f>VLOOKUP(B140,Sheet2!$A$1:$Q$107,2,0)</f>
        <v>0</v>
      </c>
      <c r="D140" s="15">
        <f>VLOOKUP(B140,Sheet2!$A$1:$Q$107,3,0)</f>
        <v>0.25</v>
      </c>
      <c r="E140" s="15">
        <f>VLOOKUP(B140,Sheet2!$A$1:$Q$107,4,0)</f>
        <v>0</v>
      </c>
      <c r="F140" s="15">
        <f>VLOOKUP(B140,Sheet2!$A$1:$Q$107,5,0)</f>
        <v>0</v>
      </c>
      <c r="G140" s="15">
        <f>VLOOKUP($B140,Sheet2!$A$1:$Q$107,6,0)</f>
        <v>0</v>
      </c>
      <c r="H140" s="15">
        <f>VLOOKUP($B140,Sheet2!$A$1:$Q$107,7,0)</f>
        <v>0</v>
      </c>
      <c r="I140" s="15">
        <f>VLOOKUP($B140,Sheet2!$A$1:$Q$107,8,0)</f>
        <v>0</v>
      </c>
      <c r="J140" s="15">
        <f>VLOOKUP($B140,Sheet2!$A$1:$Q$107,9,0)</f>
        <v>0</v>
      </c>
      <c r="K140" s="15">
        <f>VLOOKUP($B140,Sheet2!$A$1:$Q$107,10,0)</f>
        <v>1.33</v>
      </c>
      <c r="L140" s="15">
        <f>VLOOKUP($B140,Sheet2!$A$1:$Q$107,11,0)</f>
        <v>0</v>
      </c>
      <c r="M140" s="15">
        <f>VLOOKUP($B140,Sheet2!$A$1:$Q$107,12,0)</f>
        <v>0</v>
      </c>
      <c r="N140" s="15">
        <f>VLOOKUP($B140,Sheet2!$A$1:$Q$107,13,0)</f>
        <v>0</v>
      </c>
    </row>
    <row r="141" ht="14.25" spans="1:14">
      <c r="A141" s="9" t="s">
        <v>152</v>
      </c>
      <c r="B141" s="9" t="s">
        <v>152</v>
      </c>
      <c r="C141" s="15">
        <f>VLOOKUP(B141,Sheet2!$A$1:$Q$107,2,0)</f>
        <v>0</v>
      </c>
      <c r="D141" s="15">
        <f>VLOOKUP(B141,Sheet2!$A$1:$Q$107,3,0)</f>
        <v>0</v>
      </c>
      <c r="E141" s="15">
        <f>VLOOKUP(B141,Sheet2!$A$1:$Q$107,4,0)</f>
        <v>0</v>
      </c>
      <c r="F141" s="15">
        <f>VLOOKUP(B141,Sheet2!$A$1:$Q$107,5,0)</f>
        <v>0</v>
      </c>
      <c r="G141" s="15">
        <f>VLOOKUP($B141,Sheet2!$A$1:$Q$107,6,0)</f>
        <v>0</v>
      </c>
      <c r="H141" s="15">
        <f>VLOOKUP($B141,Sheet2!$A$1:$Q$107,7,0)</f>
        <v>0</v>
      </c>
      <c r="I141" s="15">
        <f>VLOOKUP($B141,Sheet2!$A$1:$Q$107,8,0)</f>
        <v>0</v>
      </c>
      <c r="J141" s="15">
        <f>VLOOKUP($B141,Sheet2!$A$1:$Q$107,9,0)</f>
        <v>0</v>
      </c>
      <c r="K141" s="15">
        <f>VLOOKUP($B141,Sheet2!$A$1:$Q$107,10,0)</f>
        <v>0</v>
      </c>
      <c r="L141" s="15">
        <f>VLOOKUP($B141,Sheet2!$A$1:$Q$107,11,0)</f>
        <v>0</v>
      </c>
      <c r="M141" s="15">
        <f>VLOOKUP($B141,Sheet2!$A$1:$Q$107,12,0)</f>
        <v>0</v>
      </c>
      <c r="N141" s="15">
        <f>VLOOKUP($B141,Sheet2!$A$1:$Q$107,13,0)</f>
        <v>0</v>
      </c>
    </row>
    <row r="142" ht="14.25" spans="1:14">
      <c r="A142" s="9" t="s">
        <v>153</v>
      </c>
      <c r="B142" s="9" t="s">
        <v>153</v>
      </c>
      <c r="C142" s="15">
        <f>VLOOKUP(B142,Sheet2!$A$1:$Q$107,2,0)</f>
        <v>0.43</v>
      </c>
      <c r="D142" s="15">
        <f>VLOOKUP(B142,Sheet2!$A$1:$Q$107,3,0)</f>
        <v>0</v>
      </c>
      <c r="E142" s="15">
        <f>VLOOKUP(B142,Sheet2!$A$1:$Q$107,4,0)</f>
        <v>0</v>
      </c>
      <c r="F142" s="15">
        <f>VLOOKUP(B142,Sheet2!$A$1:$Q$107,5,0)</f>
        <v>0</v>
      </c>
      <c r="G142" s="15">
        <f>VLOOKUP($B142,Sheet2!$A$1:$Q$107,6,0)</f>
        <v>0</v>
      </c>
      <c r="H142" s="15">
        <f>VLOOKUP($B142,Sheet2!$A$1:$Q$107,7,0)</f>
        <v>0</v>
      </c>
      <c r="I142" s="15">
        <f>VLOOKUP($B142,Sheet2!$A$1:$Q$107,8,0)</f>
        <v>0</v>
      </c>
      <c r="J142" s="15">
        <f>VLOOKUP($B142,Sheet2!$A$1:$Q$107,9,0)</f>
        <v>0</v>
      </c>
      <c r="K142" s="15">
        <f>VLOOKUP($B142,Sheet2!$A$1:$Q$107,10,0)</f>
        <v>0</v>
      </c>
      <c r="L142" s="15">
        <f>VLOOKUP($B142,Sheet2!$A$1:$Q$107,11,0)</f>
        <v>0</v>
      </c>
      <c r="M142" s="15">
        <f>VLOOKUP($B142,Sheet2!$A$1:$Q$107,12,0)</f>
        <v>0</v>
      </c>
      <c r="N142" s="15">
        <f>VLOOKUP($B142,Sheet2!$A$1:$Q$107,13,0)</f>
        <v>0</v>
      </c>
    </row>
    <row r="143" ht="14.25" spans="1:14">
      <c r="A143" s="9" t="s">
        <v>154</v>
      </c>
      <c r="B143" s="9" t="s">
        <v>154</v>
      </c>
      <c r="C143" s="15">
        <f>VLOOKUP(B143,Sheet2!$A$1:$Q$107,2,0)</f>
        <v>0.27</v>
      </c>
      <c r="D143" s="15">
        <f>VLOOKUP(B143,Sheet2!$A$1:$Q$107,3,0)</f>
        <v>0</v>
      </c>
      <c r="E143" s="15">
        <f>VLOOKUP(B143,Sheet2!$A$1:$Q$107,4,0)</f>
        <v>0</v>
      </c>
      <c r="F143" s="15">
        <f>VLOOKUP(B143,Sheet2!$A$1:$Q$107,5,0)</f>
        <v>0</v>
      </c>
      <c r="G143" s="15">
        <f>VLOOKUP($B143,Sheet2!$A$1:$Q$107,6,0)</f>
        <v>0</v>
      </c>
      <c r="H143" s="15">
        <f>VLOOKUP($B143,Sheet2!$A$1:$Q$107,7,0)</f>
        <v>0</v>
      </c>
      <c r="I143" s="15">
        <f>VLOOKUP($B143,Sheet2!$A$1:$Q$107,8,0)</f>
        <v>0</v>
      </c>
      <c r="J143" s="15">
        <f>VLOOKUP($B143,Sheet2!$A$1:$Q$107,9,0)</f>
        <v>0</v>
      </c>
      <c r="K143" s="15">
        <f>VLOOKUP($B143,Sheet2!$A$1:$Q$107,10,0)</f>
        <v>0</v>
      </c>
      <c r="L143" s="15">
        <f>VLOOKUP($B143,Sheet2!$A$1:$Q$107,11,0)</f>
        <v>0</v>
      </c>
      <c r="M143" s="15">
        <f>VLOOKUP($B143,Sheet2!$A$1:$Q$107,12,0)</f>
        <v>0</v>
      </c>
      <c r="N143" s="15">
        <f>VLOOKUP($B143,Sheet2!$A$1:$Q$107,13,0)</f>
        <v>0</v>
      </c>
    </row>
    <row r="144" ht="14.25" spans="1:14">
      <c r="A144" s="9" t="s">
        <v>155</v>
      </c>
      <c r="B144" s="9" t="s">
        <v>155</v>
      </c>
      <c r="C144" s="15">
        <f>VLOOKUP(B144,Sheet2!$A$1:$Q$107,2,0)</f>
        <v>2.57</v>
      </c>
      <c r="D144" s="15">
        <f>VLOOKUP(B144,Sheet2!$A$1:$Q$107,3,0)</f>
        <v>0.68</v>
      </c>
      <c r="E144" s="15">
        <f>VLOOKUP(B144,Sheet2!$A$1:$Q$107,4,0)</f>
        <v>0</v>
      </c>
      <c r="F144" s="15">
        <f>VLOOKUP(B144,Sheet2!$A$1:$Q$107,5,0)</f>
        <v>0</v>
      </c>
      <c r="G144" s="15">
        <f>VLOOKUP($B144,Sheet2!$A$1:$Q$107,6,0)</f>
        <v>0</v>
      </c>
      <c r="H144" s="15">
        <f>VLOOKUP($B144,Sheet2!$A$1:$Q$107,7,0)</f>
        <v>0</v>
      </c>
      <c r="I144" s="15">
        <f>VLOOKUP($B144,Sheet2!$A$1:$Q$107,8,0)</f>
        <v>0</v>
      </c>
      <c r="J144" s="15">
        <f>VLOOKUP($B144,Sheet2!$A$1:$Q$107,9,0)</f>
        <v>0</v>
      </c>
      <c r="K144" s="15">
        <f>VLOOKUP($B144,Sheet2!$A$1:$Q$107,10,0)</f>
        <v>0</v>
      </c>
      <c r="L144" s="15">
        <f>VLOOKUP($B144,Sheet2!$A$1:$Q$107,11,0)</f>
        <v>0</v>
      </c>
      <c r="M144" s="15">
        <f>VLOOKUP($B144,Sheet2!$A$1:$Q$107,12,0)</f>
        <v>0</v>
      </c>
      <c r="N144" s="15">
        <f>VLOOKUP($B144,Sheet2!$A$1:$Q$107,13,0)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7"/>
  <sheetViews>
    <sheetView topLeftCell="A60" workbookViewId="0">
      <selection activeCell="A103" sqref="A103"/>
    </sheetView>
  </sheetViews>
  <sheetFormatPr defaultColWidth="9" defaultRowHeight="13.5"/>
  <cols>
    <col min="1" max="1" width="18.125" customWidth="1"/>
  </cols>
  <sheetData>
    <row r="1" ht="14.25" spans="1:17">
      <c r="A1" s="7" t="s">
        <v>13</v>
      </c>
      <c r="B1" s="8">
        <v>0</v>
      </c>
      <c r="C1" s="8">
        <v>0.13</v>
      </c>
      <c r="D1" s="8">
        <v>0</v>
      </c>
      <c r="E1" s="8">
        <v>0</v>
      </c>
      <c r="F1" s="8">
        <v>0</v>
      </c>
      <c r="G1" s="8">
        <v>9.82</v>
      </c>
      <c r="H1" s="8">
        <v>5.94</v>
      </c>
      <c r="I1" s="8">
        <v>25.73</v>
      </c>
      <c r="J1" s="8">
        <v>2.88</v>
      </c>
      <c r="K1" s="8">
        <v>0</v>
      </c>
      <c r="L1" s="8">
        <v>0</v>
      </c>
      <c r="M1" s="8">
        <v>0.12</v>
      </c>
      <c r="N1" s="8">
        <v>0.96</v>
      </c>
      <c r="O1" s="8">
        <v>0</v>
      </c>
      <c r="P1" s="8">
        <v>0</v>
      </c>
      <c r="Q1" s="8">
        <v>0</v>
      </c>
    </row>
    <row r="2" ht="14.25" spans="1:17">
      <c r="A2" s="7" t="s">
        <v>14</v>
      </c>
      <c r="B2" s="8">
        <v>0</v>
      </c>
      <c r="C2" s="8">
        <v>0.36</v>
      </c>
      <c r="D2" s="8">
        <v>0</v>
      </c>
      <c r="E2" s="8">
        <v>0</v>
      </c>
      <c r="F2" s="8">
        <v>0</v>
      </c>
      <c r="G2" s="8">
        <v>20.57</v>
      </c>
      <c r="H2" s="8">
        <v>4.86</v>
      </c>
      <c r="I2" s="8">
        <v>5.39</v>
      </c>
      <c r="J2" s="8">
        <v>1.28</v>
      </c>
      <c r="K2" s="8">
        <v>3.66</v>
      </c>
      <c r="L2" s="8">
        <v>0</v>
      </c>
      <c r="M2" s="8">
        <v>0.05</v>
      </c>
      <c r="N2" s="8">
        <v>1.85</v>
      </c>
      <c r="O2" s="8">
        <v>0</v>
      </c>
      <c r="P2" s="8">
        <v>0</v>
      </c>
      <c r="Q2" s="8">
        <v>0</v>
      </c>
    </row>
    <row r="3" ht="14.25" spans="1:17">
      <c r="A3" s="7" t="s">
        <v>16</v>
      </c>
      <c r="B3" s="8">
        <v>0</v>
      </c>
      <c r="C3" s="8">
        <v>0.09</v>
      </c>
      <c r="D3" s="8">
        <v>0</v>
      </c>
      <c r="E3" s="8">
        <v>0</v>
      </c>
      <c r="F3" s="8">
        <v>0</v>
      </c>
      <c r="G3" s="8">
        <v>8.06</v>
      </c>
      <c r="H3" s="8">
        <v>4.54</v>
      </c>
      <c r="I3" s="8">
        <v>1.79</v>
      </c>
      <c r="J3" s="8">
        <v>0.95</v>
      </c>
      <c r="K3" s="8">
        <v>0.16</v>
      </c>
      <c r="L3" s="8">
        <v>0</v>
      </c>
      <c r="M3" s="8">
        <v>0.08</v>
      </c>
      <c r="N3" s="8">
        <v>0.71</v>
      </c>
      <c r="O3" s="8">
        <v>0</v>
      </c>
      <c r="P3" s="8">
        <v>0</v>
      </c>
      <c r="Q3" s="8">
        <v>0</v>
      </c>
    </row>
    <row r="4" ht="14.25" spans="1:17">
      <c r="A4" s="7" t="s">
        <v>15</v>
      </c>
      <c r="B4" s="8">
        <v>0</v>
      </c>
      <c r="C4" s="8">
        <v>0.23</v>
      </c>
      <c r="D4" s="8">
        <v>0</v>
      </c>
      <c r="E4" s="8">
        <v>0</v>
      </c>
      <c r="F4" s="8">
        <v>0</v>
      </c>
      <c r="G4" s="8">
        <v>9.51</v>
      </c>
      <c r="H4" s="8">
        <v>1.19</v>
      </c>
      <c r="I4" s="8">
        <v>0.72</v>
      </c>
      <c r="J4" s="8">
        <v>0.74</v>
      </c>
      <c r="K4" s="8">
        <v>0.42</v>
      </c>
      <c r="L4" s="8">
        <v>0</v>
      </c>
      <c r="M4" s="8">
        <v>0.02</v>
      </c>
      <c r="N4" s="8">
        <v>0.36</v>
      </c>
      <c r="O4" s="8">
        <v>0</v>
      </c>
      <c r="P4" s="8">
        <v>0</v>
      </c>
      <c r="Q4" s="8">
        <v>0</v>
      </c>
    </row>
    <row r="5" ht="14.25" spans="1:17">
      <c r="A5" s="7" t="s">
        <v>22</v>
      </c>
      <c r="B5" s="8">
        <v>0</v>
      </c>
      <c r="C5" s="8">
        <v>0.06</v>
      </c>
      <c r="D5" s="8">
        <v>0</v>
      </c>
      <c r="E5" s="8">
        <v>0</v>
      </c>
      <c r="F5" s="8">
        <v>0</v>
      </c>
      <c r="G5" s="8">
        <v>0.21</v>
      </c>
      <c r="H5" s="8">
        <v>0</v>
      </c>
      <c r="I5" s="8">
        <v>0.02</v>
      </c>
      <c r="J5" s="8">
        <v>0</v>
      </c>
      <c r="K5" s="8">
        <v>0.31</v>
      </c>
      <c r="L5" s="8">
        <v>0</v>
      </c>
      <c r="M5" s="8">
        <v>0</v>
      </c>
      <c r="N5" s="8">
        <v>0.16</v>
      </c>
      <c r="O5" s="8">
        <v>0</v>
      </c>
      <c r="P5" s="8">
        <v>0</v>
      </c>
      <c r="Q5" s="8">
        <v>0</v>
      </c>
    </row>
    <row r="6" ht="14.25" spans="1:17">
      <c r="A6" s="7" t="s">
        <v>23</v>
      </c>
      <c r="B6" s="8">
        <v>0</v>
      </c>
      <c r="C6" s="8">
        <v>0.07</v>
      </c>
      <c r="D6" s="8">
        <v>0</v>
      </c>
      <c r="E6" s="8">
        <v>0</v>
      </c>
      <c r="F6" s="8">
        <v>0</v>
      </c>
      <c r="G6" s="8">
        <v>0.21</v>
      </c>
      <c r="H6" s="8">
        <v>0</v>
      </c>
      <c r="I6" s="8">
        <v>0.02</v>
      </c>
      <c r="J6" s="8">
        <v>0</v>
      </c>
      <c r="K6" s="8">
        <v>0.03</v>
      </c>
      <c r="L6" s="8">
        <v>0</v>
      </c>
      <c r="M6" s="8">
        <v>0.03</v>
      </c>
      <c r="N6" s="8">
        <v>0.13</v>
      </c>
      <c r="O6" s="8">
        <v>0</v>
      </c>
      <c r="P6" s="8">
        <v>0</v>
      </c>
      <c r="Q6" s="8">
        <v>0</v>
      </c>
    </row>
    <row r="7" ht="14.25" spans="1:17">
      <c r="A7" s="7" t="s">
        <v>19</v>
      </c>
      <c r="B7" s="8">
        <v>0</v>
      </c>
      <c r="C7" s="8">
        <v>0.54</v>
      </c>
      <c r="D7" s="8">
        <v>0</v>
      </c>
      <c r="E7" s="8">
        <v>0</v>
      </c>
      <c r="F7" s="8">
        <v>0</v>
      </c>
      <c r="G7" s="8">
        <v>3.41</v>
      </c>
      <c r="H7" s="8">
        <v>3.24</v>
      </c>
      <c r="I7" s="8">
        <v>0.84</v>
      </c>
      <c r="J7" s="8">
        <v>0.75</v>
      </c>
      <c r="K7" s="8">
        <v>3.74</v>
      </c>
      <c r="L7" s="8">
        <v>0</v>
      </c>
      <c r="M7" s="8">
        <v>0.02</v>
      </c>
      <c r="N7" s="8">
        <v>0.43</v>
      </c>
      <c r="O7" s="8">
        <v>0</v>
      </c>
      <c r="P7" s="8">
        <v>0</v>
      </c>
      <c r="Q7" s="8">
        <v>0</v>
      </c>
    </row>
    <row r="8" ht="14.25" spans="1:17">
      <c r="A8" s="7" t="s">
        <v>18</v>
      </c>
      <c r="B8" s="8">
        <v>0</v>
      </c>
      <c r="C8" s="8">
        <v>0.94</v>
      </c>
      <c r="D8" s="8">
        <v>0</v>
      </c>
      <c r="E8" s="8">
        <v>0</v>
      </c>
      <c r="F8" s="8">
        <v>0</v>
      </c>
      <c r="G8" s="8">
        <v>3.51</v>
      </c>
      <c r="H8" s="8">
        <v>0.97</v>
      </c>
      <c r="I8" s="8">
        <v>0.56</v>
      </c>
      <c r="J8" s="8">
        <v>1.59</v>
      </c>
      <c r="K8" s="8">
        <v>2.17</v>
      </c>
      <c r="L8" s="8">
        <v>0</v>
      </c>
      <c r="M8" s="8">
        <v>0.03</v>
      </c>
      <c r="N8" s="8">
        <v>0.84</v>
      </c>
      <c r="O8" s="8">
        <v>0</v>
      </c>
      <c r="P8" s="8">
        <v>0</v>
      </c>
      <c r="Q8" s="8">
        <v>0</v>
      </c>
    </row>
    <row r="9" ht="14.25" spans="1:17">
      <c r="A9" s="7" t="s">
        <v>17</v>
      </c>
      <c r="B9" s="8">
        <v>0</v>
      </c>
      <c r="C9" s="8">
        <v>0.02</v>
      </c>
      <c r="D9" s="8">
        <v>0</v>
      </c>
      <c r="E9" s="8">
        <v>0</v>
      </c>
      <c r="F9" s="8">
        <v>0</v>
      </c>
      <c r="G9" s="8">
        <v>0.62</v>
      </c>
      <c r="H9" s="8">
        <v>0.11</v>
      </c>
      <c r="I9" s="8">
        <v>0.15</v>
      </c>
      <c r="J9" s="8">
        <v>0</v>
      </c>
      <c r="K9" s="8">
        <v>0</v>
      </c>
      <c r="L9" s="8">
        <v>0</v>
      </c>
      <c r="M9" s="8">
        <v>0</v>
      </c>
      <c r="N9" s="8">
        <v>0.03</v>
      </c>
      <c r="O9" s="8">
        <v>0</v>
      </c>
      <c r="P9" s="8">
        <v>0</v>
      </c>
      <c r="Q9" s="8">
        <v>0</v>
      </c>
    </row>
    <row r="10" ht="14.25" spans="1:17">
      <c r="A10" s="7" t="s">
        <v>24</v>
      </c>
      <c r="B10" s="8">
        <v>0</v>
      </c>
      <c r="C10" s="8">
        <v>0.47</v>
      </c>
      <c r="D10" s="8">
        <v>0</v>
      </c>
      <c r="E10" s="8">
        <v>0</v>
      </c>
      <c r="F10" s="8">
        <v>0</v>
      </c>
      <c r="G10" s="8">
        <v>1.65</v>
      </c>
      <c r="H10" s="8">
        <v>0.32</v>
      </c>
      <c r="I10" s="8">
        <v>0.23</v>
      </c>
      <c r="J10" s="8">
        <v>0</v>
      </c>
      <c r="K10" s="8">
        <v>3.18</v>
      </c>
      <c r="L10" s="8">
        <v>0</v>
      </c>
      <c r="M10" s="8">
        <v>0.02</v>
      </c>
      <c r="N10" s="8">
        <v>0.4</v>
      </c>
      <c r="O10" s="8">
        <v>0</v>
      </c>
      <c r="P10" s="8">
        <v>0</v>
      </c>
      <c r="Q10" s="8">
        <v>0</v>
      </c>
    </row>
    <row r="11" ht="14.25" spans="1:17">
      <c r="A11" s="7" t="s">
        <v>25</v>
      </c>
      <c r="B11" s="8">
        <v>0</v>
      </c>
      <c r="C11" s="8">
        <v>0.49</v>
      </c>
      <c r="D11" s="8">
        <v>0</v>
      </c>
      <c r="E11" s="8">
        <v>0</v>
      </c>
      <c r="F11" s="8">
        <v>0</v>
      </c>
      <c r="G11" s="8">
        <v>0.93</v>
      </c>
      <c r="H11" s="8">
        <v>0.22</v>
      </c>
      <c r="I11" s="8">
        <v>0.07</v>
      </c>
      <c r="J11" s="8">
        <v>0</v>
      </c>
      <c r="K11" s="8">
        <v>2.26</v>
      </c>
      <c r="L11" s="8">
        <v>0</v>
      </c>
      <c r="M11" s="8">
        <v>0.01</v>
      </c>
      <c r="N11" s="8">
        <v>0.05</v>
      </c>
      <c r="O11" s="8">
        <v>0</v>
      </c>
      <c r="P11" s="8">
        <v>0</v>
      </c>
      <c r="Q11" s="8">
        <v>0</v>
      </c>
    </row>
    <row r="12" ht="14.25" spans="1:17">
      <c r="A12" s="7" t="s">
        <v>20</v>
      </c>
      <c r="B12" s="8">
        <v>0</v>
      </c>
      <c r="C12" s="8">
        <v>0.81</v>
      </c>
      <c r="D12" s="8">
        <v>0</v>
      </c>
      <c r="E12" s="8">
        <v>0</v>
      </c>
      <c r="F12" s="8">
        <v>0</v>
      </c>
      <c r="G12" s="8">
        <v>0.72</v>
      </c>
      <c r="H12" s="8">
        <v>0.11</v>
      </c>
      <c r="I12" s="8">
        <v>0.13</v>
      </c>
      <c r="J12" s="8">
        <v>0</v>
      </c>
      <c r="K12" s="8">
        <v>0</v>
      </c>
      <c r="L12" s="8">
        <v>0</v>
      </c>
      <c r="M12" s="8">
        <v>0.04</v>
      </c>
      <c r="N12" s="8">
        <v>0.11</v>
      </c>
      <c r="O12" s="8">
        <v>0</v>
      </c>
      <c r="P12" s="8">
        <v>0</v>
      </c>
      <c r="Q12" s="8">
        <v>0</v>
      </c>
    </row>
    <row r="13" ht="14.25" spans="1:17">
      <c r="A13" s="7" t="s">
        <v>28</v>
      </c>
      <c r="B13" s="8">
        <v>0</v>
      </c>
      <c r="C13" s="8">
        <v>0.25</v>
      </c>
      <c r="D13" s="8">
        <v>0</v>
      </c>
      <c r="E13" s="8">
        <v>0</v>
      </c>
      <c r="F13" s="8">
        <v>0</v>
      </c>
      <c r="G13" s="8">
        <v>0.1</v>
      </c>
      <c r="H13" s="8">
        <v>0</v>
      </c>
      <c r="I13" s="8">
        <v>0</v>
      </c>
      <c r="J13" s="8">
        <v>0</v>
      </c>
      <c r="K13" s="8">
        <v>0.15</v>
      </c>
      <c r="L13" s="8">
        <v>0</v>
      </c>
      <c r="M13" s="8">
        <v>3.87</v>
      </c>
      <c r="N13" s="8">
        <v>1.16</v>
      </c>
      <c r="O13" s="8">
        <v>0</v>
      </c>
      <c r="P13" s="8">
        <v>0</v>
      </c>
      <c r="Q13" s="8">
        <v>0</v>
      </c>
    </row>
    <row r="14" ht="14.25" spans="1:17">
      <c r="A14" s="7" t="s">
        <v>30</v>
      </c>
      <c r="B14" s="8">
        <v>0</v>
      </c>
      <c r="C14" s="8">
        <v>0.26</v>
      </c>
      <c r="D14" s="8">
        <v>0</v>
      </c>
      <c r="E14" s="8">
        <v>0</v>
      </c>
      <c r="F14" s="8">
        <v>0</v>
      </c>
      <c r="G14" s="8">
        <v>0.21</v>
      </c>
      <c r="H14" s="8">
        <v>0.11</v>
      </c>
      <c r="I14" s="8">
        <v>0</v>
      </c>
      <c r="J14" s="8">
        <v>0</v>
      </c>
      <c r="K14" s="8">
        <v>0.19</v>
      </c>
      <c r="L14" s="8">
        <v>0</v>
      </c>
      <c r="M14" s="8">
        <v>0</v>
      </c>
      <c r="N14" s="8">
        <v>0.15</v>
      </c>
      <c r="O14" s="8">
        <v>0</v>
      </c>
      <c r="P14" s="8">
        <v>0</v>
      </c>
      <c r="Q14" s="8">
        <v>0</v>
      </c>
    </row>
    <row r="15" ht="14.25" spans="1:17">
      <c r="A15" s="7" t="s">
        <v>33</v>
      </c>
      <c r="B15" s="8">
        <v>0</v>
      </c>
      <c r="C15" s="8">
        <v>0.22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0.26</v>
      </c>
      <c r="L15" s="8">
        <v>0</v>
      </c>
      <c r="M15" s="8">
        <v>0</v>
      </c>
      <c r="N15" s="8">
        <v>0.08</v>
      </c>
      <c r="O15" s="8">
        <v>0</v>
      </c>
      <c r="P15" s="8">
        <v>0</v>
      </c>
      <c r="Q15" s="8">
        <v>0</v>
      </c>
    </row>
    <row r="16" ht="14.25" spans="1:17">
      <c r="A16" s="7" t="s">
        <v>34</v>
      </c>
      <c r="B16" s="8">
        <v>0</v>
      </c>
      <c r="C16" s="8">
        <v>0.06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0.15</v>
      </c>
      <c r="O16" s="8">
        <v>0</v>
      </c>
      <c r="P16" s="8">
        <v>0</v>
      </c>
      <c r="Q16" s="8">
        <v>0</v>
      </c>
    </row>
    <row r="17" ht="14.25" spans="1:17">
      <c r="A17" s="7" t="s">
        <v>26</v>
      </c>
      <c r="B17" s="8">
        <v>0</v>
      </c>
      <c r="C17" s="8">
        <v>2.52</v>
      </c>
      <c r="D17" s="8">
        <v>0</v>
      </c>
      <c r="E17" s="8">
        <v>0</v>
      </c>
      <c r="F17" s="8">
        <v>4.38</v>
      </c>
      <c r="G17" s="8">
        <v>2.38</v>
      </c>
      <c r="H17" s="8">
        <v>2.48</v>
      </c>
      <c r="I17" s="8">
        <v>0.27</v>
      </c>
      <c r="J17" s="8">
        <v>0</v>
      </c>
      <c r="K17" s="8">
        <v>2.38</v>
      </c>
      <c r="L17" s="8">
        <v>0</v>
      </c>
      <c r="M17" s="8">
        <v>0.12</v>
      </c>
      <c r="N17" s="8">
        <v>0.29</v>
      </c>
      <c r="O17" s="8">
        <v>1.2</v>
      </c>
      <c r="P17" s="8">
        <v>0.65</v>
      </c>
      <c r="Q17" s="8">
        <v>0</v>
      </c>
    </row>
    <row r="18" ht="14.25" spans="1:17">
      <c r="A18" s="7" t="s">
        <v>21</v>
      </c>
      <c r="B18" s="8">
        <v>0</v>
      </c>
      <c r="C18" s="8">
        <v>3.09</v>
      </c>
      <c r="D18" s="8">
        <v>0</v>
      </c>
      <c r="E18" s="8">
        <v>0</v>
      </c>
      <c r="F18" s="8">
        <v>0</v>
      </c>
      <c r="G18" s="8">
        <v>0.21</v>
      </c>
      <c r="H18" s="8">
        <v>0.11</v>
      </c>
      <c r="I18" s="8">
        <v>0.31</v>
      </c>
      <c r="J18" s="8">
        <v>0</v>
      </c>
      <c r="K18" s="8">
        <v>0</v>
      </c>
      <c r="L18" s="8">
        <v>0</v>
      </c>
      <c r="M18" s="8">
        <v>0</v>
      </c>
      <c r="N18" s="8">
        <v>0.21</v>
      </c>
      <c r="O18" s="8">
        <v>7.63</v>
      </c>
      <c r="P18" s="8">
        <v>0</v>
      </c>
      <c r="Q18" s="8">
        <v>0</v>
      </c>
    </row>
    <row r="19" ht="14.25" spans="1:17">
      <c r="A19" s="7" t="s">
        <v>29</v>
      </c>
      <c r="B19" s="8">
        <v>0</v>
      </c>
      <c r="C19" s="8">
        <v>0.9</v>
      </c>
      <c r="D19" s="8">
        <v>0</v>
      </c>
      <c r="E19" s="8">
        <v>0</v>
      </c>
      <c r="F19" s="8">
        <v>0</v>
      </c>
      <c r="G19" s="8">
        <v>0.52</v>
      </c>
      <c r="H19" s="8">
        <v>0.11</v>
      </c>
      <c r="I19" s="8">
        <v>0.18</v>
      </c>
      <c r="J19" s="8">
        <v>0</v>
      </c>
      <c r="K19" s="8">
        <v>1.56</v>
      </c>
      <c r="L19" s="8">
        <v>0</v>
      </c>
      <c r="M19" s="8">
        <v>0</v>
      </c>
      <c r="N19" s="8">
        <v>0.04</v>
      </c>
      <c r="O19" s="8">
        <v>0</v>
      </c>
      <c r="P19" s="8">
        <v>0</v>
      </c>
      <c r="Q19" s="8">
        <v>0</v>
      </c>
    </row>
    <row r="20" ht="14.25" spans="1:17">
      <c r="A20" s="7" t="s">
        <v>31</v>
      </c>
      <c r="B20" s="8">
        <v>0</v>
      </c>
      <c r="C20" s="8">
        <v>0.97</v>
      </c>
      <c r="D20" s="8">
        <v>0</v>
      </c>
      <c r="E20" s="8">
        <v>0</v>
      </c>
      <c r="F20" s="8">
        <v>0</v>
      </c>
      <c r="G20" s="8">
        <v>0.62</v>
      </c>
      <c r="H20" s="8">
        <v>0.11</v>
      </c>
      <c r="I20" s="8">
        <v>0.11</v>
      </c>
      <c r="J20" s="8">
        <v>0</v>
      </c>
      <c r="K20" s="8">
        <v>0</v>
      </c>
      <c r="L20" s="8">
        <v>0</v>
      </c>
      <c r="M20" s="8">
        <v>0</v>
      </c>
      <c r="N20" s="8">
        <v>0.16</v>
      </c>
      <c r="O20" s="8">
        <v>0</v>
      </c>
      <c r="P20" s="8">
        <v>0</v>
      </c>
      <c r="Q20" s="8">
        <v>0</v>
      </c>
    </row>
    <row r="21" ht="14.25" spans="1:17">
      <c r="A21" s="7" t="s">
        <v>20</v>
      </c>
      <c r="B21" s="8">
        <v>0</v>
      </c>
      <c r="C21" s="8">
        <v>0.73</v>
      </c>
      <c r="D21" s="8">
        <v>0</v>
      </c>
      <c r="E21" s="8">
        <v>0</v>
      </c>
      <c r="F21" s="8">
        <v>0</v>
      </c>
      <c r="G21" s="8">
        <v>0.41</v>
      </c>
      <c r="H21" s="8">
        <v>0.11</v>
      </c>
      <c r="I21" s="8">
        <v>0.49</v>
      </c>
      <c r="J21" s="8">
        <v>0</v>
      </c>
      <c r="K21" s="8">
        <v>0.93</v>
      </c>
      <c r="L21" s="8">
        <v>0</v>
      </c>
      <c r="M21" s="8">
        <v>0.01</v>
      </c>
      <c r="N21" s="8">
        <v>0.03</v>
      </c>
      <c r="O21" s="8">
        <v>3.62</v>
      </c>
      <c r="P21" s="8">
        <v>0.65</v>
      </c>
      <c r="Q21" s="8">
        <v>0</v>
      </c>
    </row>
    <row r="22" ht="14.25" spans="1:17">
      <c r="A22" s="9" t="s">
        <v>118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0.65</v>
      </c>
      <c r="Q22" s="10">
        <v>0</v>
      </c>
    </row>
    <row r="23" ht="14.25" spans="1:17">
      <c r="A23" s="9" t="s">
        <v>32</v>
      </c>
      <c r="B23" s="10">
        <v>0</v>
      </c>
      <c r="C23" s="10">
        <v>1.43</v>
      </c>
      <c r="D23" s="10">
        <v>0</v>
      </c>
      <c r="E23" s="10">
        <v>0</v>
      </c>
      <c r="F23" s="10">
        <v>0</v>
      </c>
      <c r="G23" s="10">
        <v>1.34</v>
      </c>
      <c r="H23" s="10">
        <v>2.16</v>
      </c>
      <c r="I23" s="10">
        <v>0.88</v>
      </c>
      <c r="J23" s="10">
        <v>3.86</v>
      </c>
      <c r="K23" s="10">
        <v>2.6</v>
      </c>
      <c r="L23" s="10">
        <v>0</v>
      </c>
      <c r="M23" s="10">
        <v>0</v>
      </c>
      <c r="N23" s="10">
        <v>0.28</v>
      </c>
      <c r="O23" s="10">
        <v>1.39</v>
      </c>
      <c r="P23" s="10">
        <v>0</v>
      </c>
      <c r="Q23" s="10">
        <v>0</v>
      </c>
    </row>
    <row r="24" ht="14.25" spans="1:17">
      <c r="A24" s="9" t="s">
        <v>35</v>
      </c>
      <c r="B24" s="10">
        <v>0</v>
      </c>
      <c r="C24" s="10">
        <v>0.14</v>
      </c>
      <c r="D24" s="10">
        <v>0</v>
      </c>
      <c r="E24" s="10">
        <v>0</v>
      </c>
      <c r="F24" s="10">
        <v>0</v>
      </c>
      <c r="G24" s="10">
        <v>0.21</v>
      </c>
      <c r="H24" s="10">
        <v>0.11</v>
      </c>
      <c r="I24" s="10">
        <v>0.11</v>
      </c>
      <c r="J24" s="10">
        <v>0</v>
      </c>
      <c r="K24" s="10">
        <v>0</v>
      </c>
      <c r="L24" s="10">
        <v>0</v>
      </c>
      <c r="M24" s="10">
        <v>0</v>
      </c>
      <c r="N24" s="10">
        <v>0.02</v>
      </c>
      <c r="O24" s="10">
        <v>0</v>
      </c>
      <c r="P24" s="10">
        <v>0.65</v>
      </c>
      <c r="Q24" s="10">
        <v>0</v>
      </c>
    </row>
    <row r="25" ht="14.25" spans="1:17">
      <c r="A25" s="9" t="s">
        <v>36</v>
      </c>
      <c r="B25" s="10">
        <v>0</v>
      </c>
      <c r="C25" s="10">
        <v>0.17</v>
      </c>
      <c r="D25" s="10">
        <v>0</v>
      </c>
      <c r="E25" s="10">
        <v>0</v>
      </c>
      <c r="F25" s="10">
        <v>0</v>
      </c>
      <c r="G25" s="10">
        <v>0.1</v>
      </c>
      <c r="H25" s="10">
        <v>0</v>
      </c>
      <c r="I25" s="10">
        <v>0.03</v>
      </c>
      <c r="J25" s="10">
        <v>0</v>
      </c>
      <c r="K25" s="10">
        <v>0.67</v>
      </c>
      <c r="L25" s="10">
        <v>0</v>
      </c>
      <c r="M25" s="10">
        <v>0</v>
      </c>
      <c r="N25" s="10">
        <v>0.03</v>
      </c>
      <c r="O25" s="10">
        <v>0</v>
      </c>
      <c r="P25" s="10">
        <v>0.65</v>
      </c>
      <c r="Q25" s="10">
        <v>0</v>
      </c>
    </row>
    <row r="26" ht="14.25" spans="1:17">
      <c r="A26" s="9" t="s">
        <v>37</v>
      </c>
      <c r="B26" s="10">
        <v>0</v>
      </c>
      <c r="C26" s="10">
        <v>1.51</v>
      </c>
      <c r="D26" s="10">
        <v>0</v>
      </c>
      <c r="E26" s="10">
        <v>0</v>
      </c>
      <c r="F26" s="10">
        <v>0</v>
      </c>
      <c r="G26" s="10">
        <v>0.62</v>
      </c>
      <c r="H26" s="10">
        <v>1.62</v>
      </c>
      <c r="I26" s="10">
        <v>0.31</v>
      </c>
      <c r="J26" s="10">
        <v>1.47</v>
      </c>
      <c r="K26" s="10">
        <v>0</v>
      </c>
      <c r="L26" s="10">
        <v>0</v>
      </c>
      <c r="M26" s="10">
        <v>0.27</v>
      </c>
      <c r="N26" s="10">
        <v>0.16</v>
      </c>
      <c r="O26" s="10">
        <v>0</v>
      </c>
      <c r="P26" s="10">
        <v>2.58</v>
      </c>
      <c r="Q26" s="10">
        <v>0</v>
      </c>
    </row>
    <row r="27" ht="14.25" spans="1:17">
      <c r="A27" s="9" t="s">
        <v>38</v>
      </c>
      <c r="B27" s="10">
        <v>0</v>
      </c>
      <c r="C27" s="10">
        <v>0.55</v>
      </c>
      <c r="D27" s="10">
        <v>0</v>
      </c>
      <c r="E27" s="10">
        <v>0</v>
      </c>
      <c r="F27" s="10">
        <v>0</v>
      </c>
      <c r="G27" s="10">
        <v>0.21</v>
      </c>
      <c r="H27" s="10">
        <v>0.43</v>
      </c>
      <c r="I27" s="10">
        <v>0.22</v>
      </c>
      <c r="J27" s="10">
        <v>0.98</v>
      </c>
      <c r="K27" s="10">
        <v>1.1</v>
      </c>
      <c r="L27" s="10">
        <v>0</v>
      </c>
      <c r="M27" s="10">
        <v>0.03</v>
      </c>
      <c r="N27" s="10">
        <v>0.15</v>
      </c>
      <c r="O27" s="10">
        <v>0</v>
      </c>
      <c r="P27" s="10">
        <v>1.94</v>
      </c>
      <c r="Q27" s="10">
        <v>0</v>
      </c>
    </row>
    <row r="28" ht="14.25" spans="1:17">
      <c r="A28" s="9" t="s">
        <v>119</v>
      </c>
      <c r="B28" s="10">
        <v>0</v>
      </c>
      <c r="C28" s="10">
        <v>0.58</v>
      </c>
      <c r="D28" s="10">
        <v>0</v>
      </c>
      <c r="E28" s="10">
        <v>0</v>
      </c>
      <c r="F28" s="10">
        <v>0</v>
      </c>
      <c r="G28" s="10">
        <v>0</v>
      </c>
      <c r="H28" s="10">
        <v>0.22</v>
      </c>
      <c r="I28" s="10">
        <v>0.19</v>
      </c>
      <c r="J28" s="10">
        <v>2.24</v>
      </c>
      <c r="K28" s="10">
        <v>0.85</v>
      </c>
      <c r="L28" s="10">
        <v>0</v>
      </c>
      <c r="M28" s="10">
        <v>0.02</v>
      </c>
      <c r="N28" s="10">
        <v>0.46</v>
      </c>
      <c r="O28" s="10">
        <v>0</v>
      </c>
      <c r="P28" s="10">
        <v>3.23</v>
      </c>
      <c r="Q28" s="10">
        <v>0</v>
      </c>
    </row>
    <row r="29" ht="14.25" spans="1:17">
      <c r="A29" s="9" t="s">
        <v>40</v>
      </c>
      <c r="B29" s="10">
        <v>0</v>
      </c>
      <c r="C29" s="10">
        <v>0.14</v>
      </c>
      <c r="D29" s="10">
        <v>0.37</v>
      </c>
      <c r="E29" s="10">
        <v>0</v>
      </c>
      <c r="F29" s="10">
        <v>0</v>
      </c>
      <c r="G29" s="10">
        <v>0</v>
      </c>
      <c r="H29" s="10">
        <v>0.22</v>
      </c>
      <c r="I29" s="10">
        <v>0.11</v>
      </c>
      <c r="J29" s="10">
        <v>1.43</v>
      </c>
      <c r="K29" s="10">
        <v>0.7</v>
      </c>
      <c r="L29" s="10">
        <v>13.37</v>
      </c>
      <c r="M29" s="10">
        <v>3.17</v>
      </c>
      <c r="N29" s="10">
        <v>0.17</v>
      </c>
      <c r="O29" s="10">
        <v>0</v>
      </c>
      <c r="P29" s="10">
        <v>1.29</v>
      </c>
      <c r="Q29" s="10">
        <v>42</v>
      </c>
    </row>
    <row r="30" ht="14.25" spans="1:17">
      <c r="A30" s="9" t="s">
        <v>41</v>
      </c>
      <c r="B30" s="10">
        <v>0</v>
      </c>
      <c r="C30" s="10">
        <v>0.41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0.07</v>
      </c>
      <c r="J30" s="10">
        <v>1.4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</row>
    <row r="31" ht="14.25" spans="1:17">
      <c r="A31" s="9" t="s">
        <v>120</v>
      </c>
      <c r="B31" s="10">
        <v>0</v>
      </c>
      <c r="C31" s="10">
        <v>0.75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</row>
    <row r="32" ht="14.25" spans="1:17">
      <c r="A32" s="9" t="s">
        <v>42</v>
      </c>
      <c r="B32" s="10">
        <v>0</v>
      </c>
      <c r="C32" s="10">
        <v>0.07</v>
      </c>
      <c r="D32" s="10">
        <v>0</v>
      </c>
      <c r="E32" s="10">
        <v>0</v>
      </c>
      <c r="F32" s="10">
        <v>0</v>
      </c>
      <c r="G32" s="10">
        <v>3.1</v>
      </c>
      <c r="H32" s="10">
        <v>6.07</v>
      </c>
      <c r="I32" s="10">
        <v>29.33</v>
      </c>
      <c r="J32" s="10">
        <v>4.85</v>
      </c>
      <c r="K32" s="10">
        <v>0</v>
      </c>
      <c r="L32" s="10">
        <v>0</v>
      </c>
      <c r="M32" s="10">
        <v>0.04</v>
      </c>
      <c r="N32" s="10">
        <v>13.75</v>
      </c>
      <c r="O32" s="10">
        <v>0</v>
      </c>
      <c r="P32" s="10">
        <v>0</v>
      </c>
      <c r="Q32" s="10">
        <v>0</v>
      </c>
    </row>
    <row r="33" ht="14.25" spans="1:17">
      <c r="A33" s="9" t="s">
        <v>43</v>
      </c>
      <c r="B33" s="10">
        <v>0</v>
      </c>
      <c r="C33" s="10">
        <v>0.27</v>
      </c>
      <c r="D33" s="10">
        <v>0</v>
      </c>
      <c r="E33" s="10">
        <v>0</v>
      </c>
      <c r="F33" s="10">
        <v>0</v>
      </c>
      <c r="G33" s="10">
        <v>12.09</v>
      </c>
      <c r="H33" s="10">
        <v>3.89</v>
      </c>
      <c r="I33" s="10">
        <v>8.57</v>
      </c>
      <c r="J33" s="10">
        <v>0.71</v>
      </c>
      <c r="K33" s="10">
        <v>1.9</v>
      </c>
      <c r="L33" s="10">
        <v>0</v>
      </c>
      <c r="M33" s="10">
        <v>0.05</v>
      </c>
      <c r="N33" s="10">
        <v>2.8</v>
      </c>
      <c r="O33" s="10">
        <v>0</v>
      </c>
      <c r="P33" s="10">
        <v>0</v>
      </c>
      <c r="Q33" s="10">
        <v>0</v>
      </c>
    </row>
    <row r="34" ht="14.25" spans="1:17">
      <c r="A34" s="9" t="s">
        <v>45</v>
      </c>
      <c r="B34" s="10">
        <v>0</v>
      </c>
      <c r="C34" s="10">
        <v>0.22</v>
      </c>
      <c r="D34" s="10">
        <v>0</v>
      </c>
      <c r="E34" s="10">
        <v>0</v>
      </c>
      <c r="F34" s="10">
        <v>0</v>
      </c>
      <c r="G34" s="10">
        <v>1.65</v>
      </c>
      <c r="H34" s="10">
        <v>3.46</v>
      </c>
      <c r="I34" s="10">
        <v>2.46</v>
      </c>
      <c r="J34" s="10">
        <v>0.08</v>
      </c>
      <c r="K34" s="10">
        <v>1.17</v>
      </c>
      <c r="L34" s="10">
        <v>0</v>
      </c>
      <c r="M34" s="10">
        <v>0.02</v>
      </c>
      <c r="N34" s="10">
        <v>2.25</v>
      </c>
      <c r="O34" s="10">
        <v>0</v>
      </c>
      <c r="P34" s="10">
        <v>0</v>
      </c>
      <c r="Q34" s="10">
        <v>0</v>
      </c>
    </row>
    <row r="35" ht="14.25" spans="1:17">
      <c r="A35" s="9" t="s">
        <v>47</v>
      </c>
      <c r="B35" s="10">
        <v>0</v>
      </c>
      <c r="C35" s="10">
        <v>0.06</v>
      </c>
      <c r="D35" s="10">
        <v>0</v>
      </c>
      <c r="E35" s="10">
        <v>0</v>
      </c>
      <c r="F35" s="10">
        <v>0</v>
      </c>
      <c r="G35" s="10">
        <v>0.41</v>
      </c>
      <c r="H35" s="10">
        <v>0.76</v>
      </c>
      <c r="I35" s="10">
        <v>0.38</v>
      </c>
      <c r="J35" s="10">
        <v>0.08</v>
      </c>
      <c r="K35" s="10">
        <v>0.41</v>
      </c>
      <c r="L35" s="10">
        <v>0</v>
      </c>
      <c r="M35" s="10">
        <v>0</v>
      </c>
      <c r="N35" s="10">
        <v>0.68</v>
      </c>
      <c r="O35" s="10">
        <v>0</v>
      </c>
      <c r="P35" s="10">
        <v>0</v>
      </c>
      <c r="Q35" s="10">
        <v>0</v>
      </c>
    </row>
    <row r="36" ht="14.25" spans="1:17">
      <c r="A36" s="9" t="s">
        <v>46</v>
      </c>
      <c r="B36" s="10">
        <v>0</v>
      </c>
      <c r="C36" s="10">
        <v>0.03</v>
      </c>
      <c r="D36" s="10">
        <v>0</v>
      </c>
      <c r="E36" s="10">
        <v>0</v>
      </c>
      <c r="F36" s="10">
        <v>0</v>
      </c>
      <c r="G36" s="10">
        <v>0.41</v>
      </c>
      <c r="H36" s="10">
        <v>0.11</v>
      </c>
      <c r="I36" s="10">
        <v>0.56</v>
      </c>
      <c r="J36" s="10">
        <v>0.08</v>
      </c>
      <c r="K36" s="10">
        <v>0.22</v>
      </c>
      <c r="L36" s="10">
        <v>0</v>
      </c>
      <c r="M36" s="10">
        <v>0</v>
      </c>
      <c r="N36" s="10">
        <v>0.5</v>
      </c>
      <c r="O36" s="10">
        <v>0</v>
      </c>
      <c r="P36" s="10">
        <v>0</v>
      </c>
      <c r="Q36" s="10">
        <v>0</v>
      </c>
    </row>
    <row r="37" ht="14.25" spans="1:17">
      <c r="A37" s="9" t="s">
        <v>44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1.76</v>
      </c>
      <c r="H37" s="10">
        <v>8.1</v>
      </c>
      <c r="I37" s="10">
        <v>0.85</v>
      </c>
      <c r="J37" s="10">
        <v>3.21</v>
      </c>
      <c r="K37" s="10">
        <v>0</v>
      </c>
      <c r="L37" s="10">
        <v>0</v>
      </c>
      <c r="M37" s="10">
        <v>0.01</v>
      </c>
      <c r="N37" s="10">
        <v>0.3</v>
      </c>
      <c r="O37" s="10">
        <v>0</v>
      </c>
      <c r="P37" s="10">
        <v>0</v>
      </c>
      <c r="Q37" s="10">
        <v>0</v>
      </c>
    </row>
    <row r="38" ht="14.25" spans="1:17">
      <c r="A38" s="9" t="s">
        <v>121</v>
      </c>
      <c r="B38" s="10">
        <v>0</v>
      </c>
      <c r="C38" s="10">
        <v>0.17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</row>
    <row r="39" ht="14.25" spans="1:17">
      <c r="A39" s="9" t="s">
        <v>122</v>
      </c>
      <c r="B39" s="10">
        <v>0</v>
      </c>
      <c r="C39" s="10">
        <v>0.04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</row>
    <row r="40" ht="14.25" spans="1:17">
      <c r="A40" s="9" t="s">
        <v>49</v>
      </c>
      <c r="B40" s="10">
        <v>0</v>
      </c>
      <c r="C40" s="10">
        <v>0.17</v>
      </c>
      <c r="D40" s="10">
        <v>0</v>
      </c>
      <c r="E40" s="10">
        <v>0</v>
      </c>
      <c r="F40" s="10">
        <v>0</v>
      </c>
      <c r="G40" s="10">
        <v>0.62</v>
      </c>
      <c r="H40" s="10">
        <v>3.24</v>
      </c>
      <c r="I40" s="10">
        <v>0.35</v>
      </c>
      <c r="J40" s="10">
        <v>0</v>
      </c>
      <c r="K40" s="10">
        <v>0.33</v>
      </c>
      <c r="L40" s="10">
        <v>0</v>
      </c>
      <c r="M40" s="10">
        <v>0</v>
      </c>
      <c r="N40" s="10">
        <v>0.07</v>
      </c>
      <c r="O40" s="10">
        <v>0</v>
      </c>
      <c r="P40" s="10">
        <v>0</v>
      </c>
      <c r="Q40" s="10">
        <v>0</v>
      </c>
    </row>
    <row r="41" ht="14.25" spans="1:17">
      <c r="A41" s="9" t="s">
        <v>51</v>
      </c>
      <c r="B41" s="10">
        <v>0</v>
      </c>
      <c r="C41" s="10">
        <v>0.07</v>
      </c>
      <c r="D41" s="10">
        <v>0</v>
      </c>
      <c r="E41" s="10">
        <v>0</v>
      </c>
      <c r="F41" s="10">
        <v>0</v>
      </c>
      <c r="G41" s="10">
        <v>0.1</v>
      </c>
      <c r="H41" s="10">
        <v>0</v>
      </c>
      <c r="I41" s="10">
        <v>0.08</v>
      </c>
      <c r="J41" s="10">
        <v>0</v>
      </c>
      <c r="K41" s="10">
        <v>0.32</v>
      </c>
      <c r="L41" s="10">
        <v>0</v>
      </c>
      <c r="M41" s="10">
        <v>0</v>
      </c>
      <c r="N41" s="10">
        <v>0.02</v>
      </c>
      <c r="O41" s="10">
        <v>0</v>
      </c>
      <c r="P41" s="10">
        <v>0</v>
      </c>
      <c r="Q41" s="10">
        <v>0</v>
      </c>
    </row>
    <row r="42" ht="14.25" spans="1:17">
      <c r="A42" s="9" t="s">
        <v>50</v>
      </c>
      <c r="B42" s="10">
        <v>0</v>
      </c>
      <c r="C42" s="10">
        <v>0.23</v>
      </c>
      <c r="D42" s="10">
        <v>0</v>
      </c>
      <c r="E42" s="10">
        <v>0</v>
      </c>
      <c r="F42" s="10">
        <v>0</v>
      </c>
      <c r="G42" s="10">
        <v>0.21</v>
      </c>
      <c r="H42" s="10">
        <v>0</v>
      </c>
      <c r="I42" s="10">
        <v>0.15</v>
      </c>
      <c r="J42" s="10">
        <v>0</v>
      </c>
      <c r="K42" s="10">
        <v>0</v>
      </c>
      <c r="L42" s="10">
        <v>0</v>
      </c>
      <c r="M42" s="10">
        <v>0</v>
      </c>
      <c r="N42" s="10">
        <v>0.02</v>
      </c>
      <c r="O42" s="10">
        <v>0</v>
      </c>
      <c r="P42" s="10">
        <v>0</v>
      </c>
      <c r="Q42" s="10">
        <v>0</v>
      </c>
    </row>
    <row r="43" ht="14.25" spans="1:17">
      <c r="A43" s="9" t="s">
        <v>123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</row>
    <row r="44" ht="14.25" spans="1:17">
      <c r="A44" s="9" t="s">
        <v>48</v>
      </c>
      <c r="B44" s="10">
        <v>0</v>
      </c>
      <c r="C44" s="10">
        <v>0.17</v>
      </c>
      <c r="D44" s="10">
        <v>0</v>
      </c>
      <c r="E44" s="10">
        <v>0</v>
      </c>
      <c r="F44" s="10">
        <v>0</v>
      </c>
      <c r="G44" s="10">
        <v>0</v>
      </c>
      <c r="H44" s="10">
        <v>0.11</v>
      </c>
      <c r="I44" s="10">
        <v>0.35</v>
      </c>
      <c r="J44" s="10">
        <v>0.41</v>
      </c>
      <c r="K44" s="10">
        <v>0</v>
      </c>
      <c r="L44" s="10">
        <v>0</v>
      </c>
      <c r="M44" s="10">
        <v>0.03</v>
      </c>
      <c r="N44" s="10">
        <v>0.33</v>
      </c>
      <c r="O44" s="10">
        <v>0</v>
      </c>
      <c r="P44" s="10">
        <v>0</v>
      </c>
      <c r="Q44" s="10">
        <v>0</v>
      </c>
    </row>
    <row r="45" ht="14.25" spans="1:17">
      <c r="A45" s="9" t="s">
        <v>52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0.52</v>
      </c>
      <c r="H45" s="10">
        <v>3.13</v>
      </c>
      <c r="I45" s="10">
        <v>0.2</v>
      </c>
      <c r="J45" s="10">
        <v>0</v>
      </c>
      <c r="K45" s="10">
        <v>0</v>
      </c>
      <c r="L45" s="10">
        <v>0</v>
      </c>
      <c r="M45" s="10">
        <v>0.01</v>
      </c>
      <c r="N45" s="10">
        <v>0.4</v>
      </c>
      <c r="O45" s="10">
        <v>0</v>
      </c>
      <c r="P45" s="10">
        <v>0</v>
      </c>
      <c r="Q45" s="10">
        <v>0</v>
      </c>
    </row>
    <row r="46" ht="14.25" spans="1:17">
      <c r="A46" s="9" t="s">
        <v>124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</row>
    <row r="47" ht="14.25" spans="1:17">
      <c r="A47" s="9" t="s">
        <v>125</v>
      </c>
      <c r="B47" s="10">
        <v>0</v>
      </c>
      <c r="C47" s="10">
        <v>0.29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</row>
    <row r="48" ht="14.25" spans="1:17">
      <c r="A48" s="9" t="s">
        <v>126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</row>
    <row r="49" ht="14.25" spans="1:17">
      <c r="A49" s="9" t="s">
        <v>127</v>
      </c>
      <c r="B49" s="10">
        <v>0</v>
      </c>
      <c r="C49" s="10">
        <v>0.01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</row>
    <row r="50" ht="14.25" spans="1:17">
      <c r="A50" s="9" t="s">
        <v>128</v>
      </c>
      <c r="B50" s="10">
        <v>0</v>
      </c>
      <c r="C50" s="10">
        <v>0.01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0.01</v>
      </c>
      <c r="O50" s="10">
        <v>0</v>
      </c>
      <c r="P50" s="10">
        <v>0</v>
      </c>
      <c r="Q50" s="10">
        <v>0</v>
      </c>
    </row>
    <row r="51" ht="14.25" spans="1:17">
      <c r="A51" s="9" t="s">
        <v>53</v>
      </c>
      <c r="B51" s="10">
        <v>0</v>
      </c>
      <c r="C51" s="10">
        <v>0.03</v>
      </c>
      <c r="D51" s="10">
        <v>0</v>
      </c>
      <c r="E51" s="10">
        <v>0</v>
      </c>
      <c r="F51" s="10">
        <v>0</v>
      </c>
      <c r="G51" s="10">
        <v>0.83</v>
      </c>
      <c r="H51" s="10">
        <v>1.4</v>
      </c>
      <c r="I51" s="10">
        <v>2.07</v>
      </c>
      <c r="J51" s="10">
        <v>0</v>
      </c>
      <c r="K51" s="10">
        <v>0</v>
      </c>
      <c r="L51" s="10">
        <v>0</v>
      </c>
      <c r="M51" s="10">
        <v>0.05</v>
      </c>
      <c r="N51" s="10">
        <v>1.71</v>
      </c>
      <c r="O51" s="10">
        <v>0</v>
      </c>
      <c r="P51" s="10">
        <v>0</v>
      </c>
      <c r="Q51" s="10">
        <v>0</v>
      </c>
    </row>
    <row r="52" ht="14.25" spans="1:17">
      <c r="A52" s="9" t="s">
        <v>54</v>
      </c>
      <c r="B52" s="10">
        <v>0.42</v>
      </c>
      <c r="C52" s="10">
        <v>4.45</v>
      </c>
      <c r="D52" s="10">
        <v>1.04</v>
      </c>
      <c r="E52" s="10">
        <v>0</v>
      </c>
      <c r="F52" s="10">
        <v>0</v>
      </c>
      <c r="G52" s="10">
        <v>2.89</v>
      </c>
      <c r="H52" s="10">
        <v>4</v>
      </c>
      <c r="I52" s="10">
        <v>4.46</v>
      </c>
      <c r="J52" s="10">
        <v>13.99</v>
      </c>
      <c r="K52" s="10">
        <v>7.06</v>
      </c>
      <c r="L52" s="10">
        <v>6.95</v>
      </c>
      <c r="M52" s="10">
        <v>1</v>
      </c>
      <c r="N52" s="10">
        <v>0.45</v>
      </c>
      <c r="O52" s="10">
        <v>0.19</v>
      </c>
      <c r="P52" s="10">
        <v>0</v>
      </c>
      <c r="Q52" s="10">
        <v>30.71</v>
      </c>
    </row>
    <row r="53" ht="14.25" spans="1:17">
      <c r="A53" s="9" t="s">
        <v>55</v>
      </c>
      <c r="B53" s="10">
        <v>1.43</v>
      </c>
      <c r="C53" s="10">
        <v>8.74</v>
      </c>
      <c r="D53" s="10">
        <v>22.8</v>
      </c>
      <c r="E53" s="10">
        <v>0</v>
      </c>
      <c r="F53" s="10">
        <v>0</v>
      </c>
      <c r="G53" s="10">
        <v>3.2</v>
      </c>
      <c r="H53" s="10">
        <v>11.12</v>
      </c>
      <c r="I53" s="10">
        <v>3.48</v>
      </c>
      <c r="J53" s="10">
        <v>14.06</v>
      </c>
      <c r="K53" s="10">
        <v>20.59</v>
      </c>
      <c r="L53" s="10">
        <v>11.15</v>
      </c>
      <c r="M53" s="10">
        <v>12.98</v>
      </c>
      <c r="N53" s="10">
        <v>9.13</v>
      </c>
      <c r="O53" s="10">
        <v>5.89</v>
      </c>
      <c r="P53" s="10">
        <v>10.32</v>
      </c>
      <c r="Q53" s="10">
        <v>15.14</v>
      </c>
    </row>
    <row r="54" ht="14.25" spans="1:17">
      <c r="A54" s="9" t="s">
        <v>59</v>
      </c>
      <c r="B54" s="10">
        <v>0</v>
      </c>
      <c r="C54" s="10">
        <v>1.78</v>
      </c>
      <c r="D54" s="10">
        <v>1.72</v>
      </c>
      <c r="E54" s="10">
        <v>0</v>
      </c>
      <c r="F54" s="10">
        <v>0</v>
      </c>
      <c r="G54" s="10">
        <v>0.52</v>
      </c>
      <c r="H54" s="10">
        <v>0.43</v>
      </c>
      <c r="I54" s="10">
        <v>0.76</v>
      </c>
      <c r="J54" s="10">
        <v>1.04</v>
      </c>
      <c r="K54" s="10">
        <v>8.48</v>
      </c>
      <c r="L54" s="10">
        <v>29.45</v>
      </c>
      <c r="M54" s="10">
        <v>5.56</v>
      </c>
      <c r="N54" s="10">
        <v>3.48</v>
      </c>
      <c r="O54" s="10">
        <v>1.34</v>
      </c>
      <c r="P54" s="10">
        <v>3.23</v>
      </c>
      <c r="Q54" s="10">
        <v>2.23</v>
      </c>
    </row>
    <row r="55" ht="14.25" spans="1:17">
      <c r="A55" s="9" t="s">
        <v>57</v>
      </c>
      <c r="B55" s="10">
        <v>0.26</v>
      </c>
      <c r="C55" s="10">
        <v>9.25</v>
      </c>
      <c r="D55" s="10">
        <v>0.45</v>
      </c>
      <c r="E55" s="10">
        <v>0</v>
      </c>
      <c r="F55" s="10">
        <v>0</v>
      </c>
      <c r="G55" s="10">
        <v>1.86</v>
      </c>
      <c r="H55" s="10">
        <v>0.54</v>
      </c>
      <c r="I55" s="10">
        <v>2.77</v>
      </c>
      <c r="J55" s="10">
        <v>9.3</v>
      </c>
      <c r="K55" s="10">
        <v>14.55</v>
      </c>
      <c r="L55" s="10">
        <v>18.92</v>
      </c>
      <c r="M55" s="10">
        <v>31.48</v>
      </c>
      <c r="N55" s="10">
        <v>12.02</v>
      </c>
      <c r="O55" s="10">
        <v>1.79</v>
      </c>
      <c r="P55" s="10">
        <v>7.1</v>
      </c>
      <c r="Q55" s="10">
        <v>3.01</v>
      </c>
    </row>
    <row r="56" ht="14.25" spans="1:17">
      <c r="A56" s="9" t="s">
        <v>58</v>
      </c>
      <c r="B56" s="10">
        <v>0</v>
      </c>
      <c r="C56" s="10">
        <v>3.03</v>
      </c>
      <c r="D56" s="10">
        <v>0.67</v>
      </c>
      <c r="E56" s="10">
        <v>0</v>
      </c>
      <c r="F56" s="10">
        <v>0</v>
      </c>
      <c r="G56" s="10">
        <v>0.1</v>
      </c>
      <c r="H56" s="10">
        <v>1.4</v>
      </c>
      <c r="I56" s="10">
        <v>0.47</v>
      </c>
      <c r="J56" s="10">
        <v>4.38</v>
      </c>
      <c r="K56" s="10">
        <v>9.1</v>
      </c>
      <c r="L56" s="10">
        <v>4.68</v>
      </c>
      <c r="M56" s="10">
        <v>21.42</v>
      </c>
      <c r="N56" s="10">
        <v>5.8</v>
      </c>
      <c r="O56" s="10">
        <v>1.23</v>
      </c>
      <c r="P56" s="10">
        <v>10.97</v>
      </c>
      <c r="Q56" s="10">
        <v>1.23</v>
      </c>
    </row>
    <row r="57" ht="14.25" spans="1:17">
      <c r="A57" s="9" t="s">
        <v>56</v>
      </c>
      <c r="B57" s="10">
        <v>0</v>
      </c>
      <c r="C57" s="10">
        <v>0.44</v>
      </c>
      <c r="D57" s="10">
        <v>1.72</v>
      </c>
      <c r="E57" s="10">
        <v>0</v>
      </c>
      <c r="F57" s="10">
        <v>0</v>
      </c>
      <c r="G57" s="10">
        <v>0</v>
      </c>
      <c r="H57" s="10">
        <v>16.52</v>
      </c>
      <c r="I57" s="10">
        <v>0.78</v>
      </c>
      <c r="J57" s="10">
        <v>0</v>
      </c>
      <c r="K57" s="10">
        <v>1.55</v>
      </c>
      <c r="L57" s="10">
        <v>1.17</v>
      </c>
      <c r="M57" s="10">
        <v>2.37</v>
      </c>
      <c r="N57" s="10">
        <v>0.44</v>
      </c>
      <c r="O57" s="10">
        <v>0</v>
      </c>
      <c r="P57" s="10">
        <v>0</v>
      </c>
      <c r="Q57" s="10">
        <v>0.7</v>
      </c>
    </row>
    <row r="58" ht="14.25" spans="1:17">
      <c r="A58" s="9" t="s">
        <v>61</v>
      </c>
      <c r="B58" s="10">
        <v>0</v>
      </c>
      <c r="C58" s="10">
        <v>0.95</v>
      </c>
      <c r="D58" s="10">
        <v>0</v>
      </c>
      <c r="E58" s="10">
        <v>0</v>
      </c>
      <c r="F58" s="10">
        <v>0</v>
      </c>
      <c r="G58" s="10">
        <v>0</v>
      </c>
      <c r="H58" s="10">
        <v>0.11</v>
      </c>
      <c r="I58" s="10">
        <v>0</v>
      </c>
      <c r="J58" s="10">
        <v>0</v>
      </c>
      <c r="K58" s="10">
        <v>0.44</v>
      </c>
      <c r="L58" s="10">
        <v>0</v>
      </c>
      <c r="M58" s="10">
        <v>0.02</v>
      </c>
      <c r="N58" s="10">
        <v>0.75</v>
      </c>
      <c r="O58" s="10">
        <v>0</v>
      </c>
      <c r="P58" s="10">
        <v>1.29</v>
      </c>
      <c r="Q58" s="10">
        <v>0</v>
      </c>
    </row>
    <row r="59" ht="14.25" spans="1:17">
      <c r="A59" s="9" t="s">
        <v>60</v>
      </c>
      <c r="B59" s="10">
        <v>0</v>
      </c>
      <c r="C59" s="10">
        <v>0.68</v>
      </c>
      <c r="D59" s="10">
        <v>0</v>
      </c>
      <c r="E59" s="10">
        <v>0</v>
      </c>
      <c r="F59" s="10">
        <v>0</v>
      </c>
      <c r="G59" s="10">
        <v>0</v>
      </c>
      <c r="H59" s="10">
        <v>0.11</v>
      </c>
      <c r="I59" s="10">
        <v>0.02</v>
      </c>
      <c r="J59" s="10">
        <v>0</v>
      </c>
      <c r="K59" s="10">
        <v>0.57</v>
      </c>
      <c r="L59" s="10">
        <v>0</v>
      </c>
      <c r="M59" s="10">
        <v>0.05</v>
      </c>
      <c r="N59" s="10">
        <v>0.48</v>
      </c>
      <c r="O59" s="10">
        <v>0</v>
      </c>
      <c r="P59" s="10">
        <v>0</v>
      </c>
      <c r="Q59" s="10">
        <v>0</v>
      </c>
    </row>
    <row r="60" ht="14.25" spans="1:17">
      <c r="A60" s="9" t="s">
        <v>65</v>
      </c>
      <c r="B60" s="10">
        <v>0</v>
      </c>
      <c r="C60" s="10">
        <v>0.8</v>
      </c>
      <c r="D60" s="10">
        <v>0</v>
      </c>
      <c r="E60" s="10">
        <v>0</v>
      </c>
      <c r="F60" s="10">
        <v>0</v>
      </c>
      <c r="G60" s="10">
        <v>0.05</v>
      </c>
      <c r="H60" s="10">
        <v>0.11</v>
      </c>
      <c r="I60" s="10">
        <v>0.05</v>
      </c>
      <c r="J60" s="10">
        <v>0</v>
      </c>
      <c r="K60" s="10">
        <v>1.56</v>
      </c>
      <c r="L60" s="10">
        <v>0</v>
      </c>
      <c r="M60" s="10">
        <v>0.01</v>
      </c>
      <c r="N60" s="10">
        <v>0.41</v>
      </c>
      <c r="O60" s="10">
        <v>0</v>
      </c>
      <c r="P60" s="10">
        <v>0</v>
      </c>
      <c r="Q60" s="10">
        <v>0</v>
      </c>
    </row>
    <row r="61" ht="14.25" spans="1:17">
      <c r="A61" s="9" t="s">
        <v>63</v>
      </c>
      <c r="B61" s="10">
        <v>0</v>
      </c>
      <c r="C61" s="10">
        <v>0.75</v>
      </c>
      <c r="D61" s="10">
        <v>0</v>
      </c>
      <c r="E61" s="10">
        <v>0</v>
      </c>
      <c r="F61" s="10">
        <v>0</v>
      </c>
      <c r="G61" s="10">
        <v>0</v>
      </c>
      <c r="H61" s="10">
        <v>0.11</v>
      </c>
      <c r="I61" s="10">
        <v>0.28</v>
      </c>
      <c r="J61" s="10">
        <v>0</v>
      </c>
      <c r="K61" s="10">
        <v>0.65</v>
      </c>
      <c r="L61" s="10">
        <v>0</v>
      </c>
      <c r="M61" s="10">
        <v>0.03</v>
      </c>
      <c r="N61" s="10">
        <v>1.11</v>
      </c>
      <c r="O61" s="10">
        <v>0</v>
      </c>
      <c r="P61" s="10">
        <v>2.58</v>
      </c>
      <c r="Q61" s="10">
        <v>0</v>
      </c>
    </row>
    <row r="62" ht="14.25" spans="1:17">
      <c r="A62" s="9" t="s">
        <v>62</v>
      </c>
      <c r="B62" s="10">
        <v>0</v>
      </c>
      <c r="C62" s="10">
        <v>0.85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0.14</v>
      </c>
      <c r="J62" s="10">
        <v>0</v>
      </c>
      <c r="K62" s="10">
        <v>0.32</v>
      </c>
      <c r="L62" s="10">
        <v>0</v>
      </c>
      <c r="M62" s="10">
        <v>0.02</v>
      </c>
      <c r="N62" s="10">
        <v>0.6</v>
      </c>
      <c r="O62" s="10">
        <v>3.11</v>
      </c>
      <c r="P62" s="10">
        <v>1.29</v>
      </c>
      <c r="Q62" s="10">
        <v>0</v>
      </c>
    </row>
    <row r="63" ht="14.25" spans="1:17">
      <c r="A63" s="9" t="s">
        <v>67</v>
      </c>
      <c r="B63" s="10">
        <v>0</v>
      </c>
      <c r="C63" s="10">
        <v>0.49</v>
      </c>
      <c r="D63" s="10">
        <v>0</v>
      </c>
      <c r="E63" s="10">
        <v>0</v>
      </c>
      <c r="F63" s="10">
        <v>0</v>
      </c>
      <c r="G63" s="10">
        <v>0</v>
      </c>
      <c r="H63" s="10">
        <v>0.11</v>
      </c>
      <c r="I63" s="10">
        <v>0.19</v>
      </c>
      <c r="J63" s="10">
        <v>0.26</v>
      </c>
      <c r="K63" s="10">
        <v>0.53</v>
      </c>
      <c r="L63" s="10">
        <v>0</v>
      </c>
      <c r="M63" s="10">
        <v>0.02</v>
      </c>
      <c r="N63" s="10">
        <v>0.11</v>
      </c>
      <c r="O63" s="10">
        <v>0</v>
      </c>
      <c r="P63" s="10">
        <v>1.29</v>
      </c>
      <c r="Q63" s="10">
        <v>0</v>
      </c>
    </row>
    <row r="64" ht="14.25" spans="1:17">
      <c r="A64" s="9" t="s">
        <v>66</v>
      </c>
      <c r="B64" s="10">
        <v>0</v>
      </c>
      <c r="C64" s="10">
        <v>0.78</v>
      </c>
      <c r="D64" s="10">
        <v>0</v>
      </c>
      <c r="E64" s="10">
        <v>0</v>
      </c>
      <c r="F64" s="10">
        <v>0</v>
      </c>
      <c r="G64" s="10">
        <v>0.1</v>
      </c>
      <c r="H64" s="10">
        <v>0.11</v>
      </c>
      <c r="I64" s="10">
        <v>0.64</v>
      </c>
      <c r="J64" s="10">
        <v>1.156</v>
      </c>
      <c r="K64" s="10">
        <v>1.29</v>
      </c>
      <c r="L64" s="10">
        <v>0</v>
      </c>
      <c r="M64" s="10">
        <v>0.04</v>
      </c>
      <c r="N64" s="10">
        <v>0.49</v>
      </c>
      <c r="O64" s="10">
        <v>0</v>
      </c>
      <c r="P64" s="10">
        <v>3.87</v>
      </c>
      <c r="Q64" s="10">
        <v>0</v>
      </c>
    </row>
    <row r="65" ht="14.25" spans="1:17">
      <c r="A65" s="9" t="s">
        <v>64</v>
      </c>
      <c r="B65" s="10">
        <v>0</v>
      </c>
      <c r="C65" s="10">
        <v>0.88</v>
      </c>
      <c r="D65" s="10">
        <v>0</v>
      </c>
      <c r="E65" s="10">
        <v>0</v>
      </c>
      <c r="F65" s="10">
        <v>0</v>
      </c>
      <c r="G65" s="10">
        <v>0</v>
      </c>
      <c r="H65" s="10">
        <v>0.11</v>
      </c>
      <c r="I65" s="10">
        <v>0.34</v>
      </c>
      <c r="J65" s="10">
        <v>0.75</v>
      </c>
      <c r="K65" s="10">
        <v>0.51</v>
      </c>
      <c r="L65" s="10">
        <v>0</v>
      </c>
      <c r="M65" s="10">
        <v>0.03</v>
      </c>
      <c r="N65" s="10">
        <v>1.03</v>
      </c>
      <c r="O65" s="10">
        <v>0</v>
      </c>
      <c r="P65" s="10">
        <v>1.29</v>
      </c>
      <c r="Q65" s="10">
        <v>0</v>
      </c>
    </row>
    <row r="66" ht="14.25" spans="1:17">
      <c r="A66" s="9" t="s">
        <v>69</v>
      </c>
      <c r="B66" s="10">
        <v>0</v>
      </c>
      <c r="C66" s="10">
        <v>0.09</v>
      </c>
      <c r="D66" s="10">
        <v>0</v>
      </c>
      <c r="E66" s="10">
        <v>0</v>
      </c>
      <c r="F66" s="10">
        <v>0</v>
      </c>
      <c r="G66" s="10">
        <v>0</v>
      </c>
      <c r="H66" s="10">
        <v>0.11</v>
      </c>
      <c r="I66" s="10">
        <v>0</v>
      </c>
      <c r="J66" s="10">
        <v>0</v>
      </c>
      <c r="K66" s="10">
        <v>0.01</v>
      </c>
      <c r="L66" s="10">
        <v>0</v>
      </c>
      <c r="M66" s="10">
        <v>0</v>
      </c>
      <c r="N66" s="10">
        <v>0.05</v>
      </c>
      <c r="O66" s="10">
        <v>0</v>
      </c>
      <c r="P66" s="10">
        <v>0</v>
      </c>
      <c r="Q66" s="10">
        <v>0</v>
      </c>
    </row>
    <row r="67" ht="14.25" spans="1:17">
      <c r="A67" s="9" t="s">
        <v>70</v>
      </c>
      <c r="B67" s="10">
        <v>0</v>
      </c>
      <c r="C67" s="10">
        <v>0.08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0.16</v>
      </c>
      <c r="J67" s="10">
        <v>1.06</v>
      </c>
      <c r="K67" s="10">
        <v>0.01</v>
      </c>
      <c r="L67" s="10">
        <v>0</v>
      </c>
      <c r="M67" s="10">
        <v>0.02</v>
      </c>
      <c r="N67" s="10">
        <v>0.11</v>
      </c>
      <c r="O67" s="10">
        <v>0</v>
      </c>
      <c r="P67" s="10">
        <v>0</v>
      </c>
      <c r="Q67" s="10">
        <v>0</v>
      </c>
    </row>
    <row r="68" ht="14.25" spans="1:17">
      <c r="A68" s="9" t="s">
        <v>74</v>
      </c>
      <c r="B68" s="10">
        <v>3.53</v>
      </c>
      <c r="C68" s="10">
        <v>2.08</v>
      </c>
      <c r="D68" s="10">
        <v>0</v>
      </c>
      <c r="E68" s="10">
        <v>0</v>
      </c>
      <c r="F68" s="10">
        <v>0</v>
      </c>
      <c r="G68" s="10">
        <v>1.65</v>
      </c>
      <c r="H68" s="10">
        <v>3.13</v>
      </c>
      <c r="I68" s="10">
        <v>0</v>
      </c>
      <c r="J68" s="10">
        <v>0.97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</row>
    <row r="69" ht="14.25" spans="1:17">
      <c r="A69" s="9" t="s">
        <v>129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0.1</v>
      </c>
      <c r="H69" s="10">
        <v>0.22</v>
      </c>
      <c r="I69" s="10">
        <v>0</v>
      </c>
      <c r="J69" s="10">
        <v>1.56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</row>
    <row r="70" ht="14.25" spans="1:17">
      <c r="A70" s="9" t="s">
        <v>75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0.11</v>
      </c>
      <c r="I70" s="10">
        <v>0</v>
      </c>
      <c r="J70" s="10">
        <v>0.67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</row>
    <row r="71" ht="14.25" spans="1:17">
      <c r="A71" s="9" t="s">
        <v>79</v>
      </c>
      <c r="B71" s="10">
        <v>0</v>
      </c>
      <c r="C71" s="10">
        <v>0</v>
      </c>
      <c r="D71" s="10">
        <v>0</v>
      </c>
      <c r="E71" s="10">
        <v>0</v>
      </c>
      <c r="F71" s="10">
        <v>26.54</v>
      </c>
      <c r="G71" s="10">
        <v>1.62</v>
      </c>
      <c r="H71" s="10">
        <v>1.08</v>
      </c>
      <c r="I71" s="10">
        <v>0</v>
      </c>
      <c r="J71" s="10">
        <v>2.57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</row>
    <row r="72" ht="14.25" spans="1:17">
      <c r="A72" s="9" t="s">
        <v>87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0.35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</row>
    <row r="73" ht="14.25" spans="1:17">
      <c r="A73" s="9" t="s">
        <v>83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0.1</v>
      </c>
      <c r="H73" s="10">
        <v>0.32</v>
      </c>
      <c r="I73" s="10">
        <v>0</v>
      </c>
      <c r="J73" s="10">
        <v>0.71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</row>
    <row r="74" ht="14.25" spans="1:17">
      <c r="A74" s="9" t="s">
        <v>82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0.11</v>
      </c>
      <c r="I74" s="10">
        <v>0</v>
      </c>
      <c r="J74" s="10">
        <v>0.13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</row>
    <row r="75" ht="14.25" spans="1:17">
      <c r="A75" s="9" t="s">
        <v>91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0.46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</row>
    <row r="76" ht="14.25" spans="1:17">
      <c r="A76" s="9" t="s">
        <v>130</v>
      </c>
      <c r="B76" s="10">
        <v>0</v>
      </c>
      <c r="C76" s="10">
        <v>0</v>
      </c>
      <c r="D76" s="10">
        <v>0</v>
      </c>
      <c r="E76" s="10">
        <v>16.42</v>
      </c>
      <c r="F76" s="10">
        <v>0</v>
      </c>
      <c r="G76" s="10">
        <v>0</v>
      </c>
      <c r="H76" s="10">
        <v>0</v>
      </c>
      <c r="I76" s="10">
        <v>0</v>
      </c>
      <c r="J76" s="10">
        <v>3.5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</row>
    <row r="77" ht="14.25" spans="1:17">
      <c r="A77" s="9" t="s">
        <v>131</v>
      </c>
      <c r="B77" s="10">
        <v>0</v>
      </c>
      <c r="C77" s="10">
        <v>0</v>
      </c>
      <c r="D77" s="10">
        <v>0</v>
      </c>
      <c r="E77" s="10">
        <v>4.24</v>
      </c>
      <c r="F77" s="10">
        <v>0</v>
      </c>
      <c r="G77" s="10">
        <v>0</v>
      </c>
      <c r="H77" s="10">
        <v>0</v>
      </c>
      <c r="I77" s="10">
        <v>0</v>
      </c>
      <c r="J77" s="10">
        <v>0.91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</row>
    <row r="78" ht="14.25" spans="1:17">
      <c r="A78" s="9" t="s">
        <v>105</v>
      </c>
      <c r="B78" s="10">
        <v>0</v>
      </c>
      <c r="C78" s="10">
        <v>0</v>
      </c>
      <c r="D78" s="10">
        <v>0</v>
      </c>
      <c r="E78" s="10">
        <v>0.2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</row>
    <row r="79" ht="14.25" spans="1:17">
      <c r="A79" s="9" t="s">
        <v>132</v>
      </c>
      <c r="B79" s="10">
        <v>0</v>
      </c>
      <c r="C79" s="10">
        <v>0</v>
      </c>
      <c r="D79" s="10">
        <v>0</v>
      </c>
      <c r="E79" s="10">
        <v>21.87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</row>
    <row r="80" ht="14.25" spans="1:17">
      <c r="A80" s="9" t="s">
        <v>133</v>
      </c>
      <c r="B80" s="10">
        <v>0</v>
      </c>
      <c r="C80" s="10">
        <v>0</v>
      </c>
      <c r="D80" s="10">
        <v>0</v>
      </c>
      <c r="E80" s="10">
        <v>0.21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</row>
    <row r="81" ht="14.25" spans="1:17">
      <c r="A81" s="9" t="s">
        <v>106</v>
      </c>
      <c r="B81" s="10">
        <v>31.94</v>
      </c>
      <c r="C81" s="10">
        <v>0.54</v>
      </c>
      <c r="D81" s="10">
        <v>0</v>
      </c>
      <c r="E81" s="10">
        <v>35.52</v>
      </c>
      <c r="F81" s="10">
        <v>26.96</v>
      </c>
      <c r="G81" s="10">
        <v>0</v>
      </c>
      <c r="H81" s="10">
        <v>0</v>
      </c>
      <c r="I81" s="10">
        <v>1.19</v>
      </c>
      <c r="J81" s="10">
        <v>5.14</v>
      </c>
      <c r="K81" s="10">
        <v>0</v>
      </c>
      <c r="L81" s="10">
        <v>0</v>
      </c>
      <c r="M81" s="10">
        <v>0</v>
      </c>
      <c r="N81" s="10">
        <v>0</v>
      </c>
      <c r="O81" s="10">
        <v>8.71</v>
      </c>
      <c r="P81" s="10">
        <v>32.26</v>
      </c>
      <c r="Q81" s="10">
        <v>0</v>
      </c>
    </row>
    <row r="82" ht="14.25" spans="1:17">
      <c r="A82" s="9" t="s">
        <v>107</v>
      </c>
      <c r="B82" s="10">
        <v>0</v>
      </c>
      <c r="C82" s="10">
        <v>2.34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13.34</v>
      </c>
      <c r="P82" s="10">
        <v>0</v>
      </c>
      <c r="Q82" s="10">
        <v>0</v>
      </c>
    </row>
    <row r="83" ht="14.25" spans="1:17">
      <c r="A83" s="9" t="s">
        <v>134</v>
      </c>
      <c r="B83" s="10">
        <v>6.07</v>
      </c>
      <c r="C83" s="10">
        <v>0</v>
      </c>
      <c r="D83" s="10">
        <v>0</v>
      </c>
      <c r="E83" s="10">
        <v>0</v>
      </c>
      <c r="F83" s="10">
        <v>14.41</v>
      </c>
      <c r="G83" s="10">
        <v>0</v>
      </c>
      <c r="H83" s="10">
        <v>0</v>
      </c>
      <c r="I83" s="10">
        <v>0</v>
      </c>
      <c r="J83" s="10">
        <v>2.47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2.58</v>
      </c>
      <c r="Q83" s="10">
        <v>0</v>
      </c>
    </row>
    <row r="84" ht="14.25" spans="1:17">
      <c r="A84" s="9" t="s">
        <v>110</v>
      </c>
      <c r="B84" s="10">
        <v>26.1</v>
      </c>
      <c r="C84" s="10">
        <v>17.34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3.3</v>
      </c>
      <c r="P84" s="10">
        <v>0.65</v>
      </c>
      <c r="Q84" s="10">
        <v>0</v>
      </c>
    </row>
    <row r="85" ht="14.25" spans="1:17">
      <c r="A85" s="9" t="s">
        <v>112</v>
      </c>
      <c r="B85" s="10">
        <v>19.77</v>
      </c>
      <c r="C85" s="10">
        <v>18.76</v>
      </c>
      <c r="D85" s="10">
        <v>0</v>
      </c>
      <c r="E85" s="10">
        <v>0</v>
      </c>
      <c r="F85" s="10">
        <v>20.47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2.15</v>
      </c>
      <c r="O85" s="10">
        <v>19.58</v>
      </c>
      <c r="P85" s="10">
        <v>3.23</v>
      </c>
      <c r="Q85" s="10">
        <v>0</v>
      </c>
    </row>
    <row r="86" ht="14.25" spans="1:17">
      <c r="A86" s="9" t="s">
        <v>135</v>
      </c>
      <c r="B86" s="10">
        <v>1.15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</row>
    <row r="87" ht="14.25" spans="1:17">
      <c r="A87" s="9" t="s">
        <v>136</v>
      </c>
      <c r="B87" s="10">
        <v>3.51</v>
      </c>
      <c r="C87" s="10">
        <v>0</v>
      </c>
      <c r="D87" s="10">
        <v>0</v>
      </c>
      <c r="E87" s="10">
        <v>12.59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</row>
    <row r="88" ht="14.25" spans="1:17">
      <c r="A88" s="9" t="s">
        <v>137</v>
      </c>
      <c r="B88" s="10">
        <v>0</v>
      </c>
      <c r="C88" s="10">
        <v>0</v>
      </c>
      <c r="D88" s="10">
        <v>0</v>
      </c>
      <c r="E88" s="10">
        <v>6.86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</row>
    <row r="89" ht="14.25" spans="1:17">
      <c r="A89" s="9" t="s">
        <v>138</v>
      </c>
      <c r="B89" s="10">
        <v>0</v>
      </c>
      <c r="C89" s="10">
        <v>0</v>
      </c>
      <c r="D89" s="10">
        <v>0</v>
      </c>
      <c r="E89" s="10">
        <v>0.11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</row>
    <row r="90" ht="14.25" spans="1:17">
      <c r="A90" s="9" t="s">
        <v>139</v>
      </c>
      <c r="B90" s="10">
        <v>0</v>
      </c>
      <c r="C90" s="10">
        <v>0</v>
      </c>
      <c r="D90" s="10">
        <v>0</v>
      </c>
      <c r="E90" s="10">
        <v>0.44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</row>
    <row r="91" ht="14.25" spans="1:17">
      <c r="A91" s="9" t="s">
        <v>140</v>
      </c>
      <c r="B91" s="10">
        <v>0</v>
      </c>
      <c r="C91" s="10">
        <v>0</v>
      </c>
      <c r="D91" s="10">
        <v>0</v>
      </c>
      <c r="E91" s="10">
        <v>0.09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</row>
    <row r="92" ht="14.25" spans="1:17">
      <c r="A92" s="9" t="s">
        <v>141</v>
      </c>
      <c r="B92" s="10">
        <v>0</v>
      </c>
      <c r="C92" s="10">
        <v>0</v>
      </c>
      <c r="D92" s="10">
        <v>0</v>
      </c>
      <c r="E92" s="10">
        <v>0.08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</row>
    <row r="93" ht="14.25" spans="1:17">
      <c r="A93" s="9" t="s">
        <v>142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9.23</v>
      </c>
      <c r="P93" s="10">
        <v>0</v>
      </c>
      <c r="Q93" s="10">
        <v>0</v>
      </c>
    </row>
    <row r="94" ht="14.25" spans="1:17">
      <c r="A94" s="9" t="s">
        <v>143</v>
      </c>
      <c r="B94" s="10">
        <v>0</v>
      </c>
      <c r="C94" s="10">
        <v>0</v>
      </c>
      <c r="D94" s="10">
        <v>0</v>
      </c>
      <c r="E94" s="10">
        <v>0</v>
      </c>
      <c r="F94" s="10">
        <v>2.55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5.47</v>
      </c>
      <c r="O94" s="10">
        <v>6.37</v>
      </c>
      <c r="P94" s="10">
        <v>0</v>
      </c>
      <c r="Q94" s="10">
        <v>0</v>
      </c>
    </row>
    <row r="95" ht="14.25" spans="1:17">
      <c r="A95" s="9" t="s">
        <v>144</v>
      </c>
      <c r="B95" s="10">
        <v>0</v>
      </c>
      <c r="C95" s="10">
        <v>0</v>
      </c>
      <c r="D95" s="10">
        <v>0</v>
      </c>
      <c r="E95" s="10">
        <v>1.37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</row>
    <row r="96" ht="14.25" spans="1:17">
      <c r="A96" s="9" t="s">
        <v>145</v>
      </c>
      <c r="B96" s="10">
        <v>0</v>
      </c>
      <c r="C96" s="10">
        <v>1.28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</row>
    <row r="97" ht="14.25" spans="1:17">
      <c r="A97" s="9" t="s">
        <v>146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5.08</v>
      </c>
      <c r="O97" s="10">
        <v>7.31</v>
      </c>
      <c r="P97" s="10">
        <v>1.29</v>
      </c>
      <c r="Q97" s="10">
        <v>0</v>
      </c>
    </row>
    <row r="98" ht="14.25" spans="1:17">
      <c r="A98" s="9" t="s">
        <v>147</v>
      </c>
      <c r="B98" s="10">
        <v>0.26</v>
      </c>
      <c r="C98" s="10">
        <v>0</v>
      </c>
      <c r="D98" s="10">
        <v>71.23</v>
      </c>
      <c r="E98" s="10">
        <v>0</v>
      </c>
      <c r="F98" s="10">
        <v>4.68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14.31</v>
      </c>
      <c r="M98" s="10">
        <v>16.8</v>
      </c>
      <c r="N98" s="10">
        <v>15.56</v>
      </c>
      <c r="O98" s="10">
        <v>2.53</v>
      </c>
      <c r="P98" s="10">
        <v>4.52</v>
      </c>
      <c r="Q98" s="10">
        <v>4.99</v>
      </c>
    </row>
    <row r="99" ht="14.25" spans="1:17">
      <c r="A99" s="9" t="s">
        <v>148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2.09</v>
      </c>
      <c r="O99" s="10">
        <v>0</v>
      </c>
      <c r="P99" s="10">
        <v>0</v>
      </c>
      <c r="Q99" s="10">
        <v>0</v>
      </c>
    </row>
    <row r="100" ht="14.25" spans="1:17">
      <c r="A100" s="9" t="s">
        <v>149</v>
      </c>
      <c r="B100" s="10">
        <v>1.42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3.81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</row>
    <row r="101" ht="14.25" spans="1:17">
      <c r="A101" s="9" t="s">
        <v>150</v>
      </c>
      <c r="B101" s="10">
        <v>0.23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</row>
    <row r="102" ht="14.25" spans="1:17">
      <c r="A102" s="9" t="s">
        <v>151</v>
      </c>
      <c r="B102" s="10">
        <v>0</v>
      </c>
      <c r="C102" s="10">
        <v>0.25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1.33</v>
      </c>
      <c r="K102" s="10">
        <v>0</v>
      </c>
      <c r="L102" s="10">
        <v>0</v>
      </c>
      <c r="M102" s="10">
        <v>0</v>
      </c>
      <c r="N102" s="10">
        <v>0</v>
      </c>
      <c r="O102" s="10">
        <v>1.23</v>
      </c>
      <c r="P102" s="10">
        <v>0</v>
      </c>
      <c r="Q102" s="10">
        <v>0</v>
      </c>
    </row>
    <row r="103" ht="14.25" spans="1:17">
      <c r="A103" s="9" t="s">
        <v>152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0.21</v>
      </c>
      <c r="O103" s="10">
        <v>1.03</v>
      </c>
      <c r="P103" s="10">
        <v>0</v>
      </c>
      <c r="Q103" s="10">
        <v>0</v>
      </c>
    </row>
    <row r="104" ht="14.25" spans="1:17">
      <c r="A104" s="9" t="s">
        <v>153</v>
      </c>
      <c r="B104" s="10">
        <v>0.43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</row>
    <row r="105" ht="14.25" spans="1:17">
      <c r="A105" s="9" t="s">
        <v>154</v>
      </c>
      <c r="B105" s="10">
        <v>0.27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</row>
    <row r="106" ht="14.25" spans="1:17">
      <c r="A106" s="9" t="s">
        <v>155</v>
      </c>
      <c r="B106" s="10">
        <v>2.57</v>
      </c>
      <c r="C106" s="10">
        <v>0.68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</row>
    <row r="107" ht="14.25" spans="1:17">
      <c r="A107" s="9" t="s">
        <v>68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4"/>
  <sheetViews>
    <sheetView tabSelected="1" workbookViewId="0">
      <selection activeCell="S6" sqref="S6"/>
    </sheetView>
  </sheetViews>
  <sheetFormatPr defaultColWidth="9" defaultRowHeight="13.5"/>
  <cols>
    <col min="1" max="1" width="20.625" customWidth="1"/>
    <col min="13" max="13" width="8.75" customWidth="1"/>
  </cols>
  <sheetData>
    <row r="1" s="1" customFormat="1" ht="67.5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4" t="s">
        <v>13</v>
      </c>
      <c r="B2" s="4">
        <v>0</v>
      </c>
      <c r="C2" s="4">
        <v>0.13</v>
      </c>
      <c r="D2" s="4">
        <v>0</v>
      </c>
      <c r="E2" s="4">
        <v>0</v>
      </c>
      <c r="F2" s="4">
        <v>0</v>
      </c>
      <c r="G2" s="4">
        <v>9.82</v>
      </c>
      <c r="H2" s="4">
        <v>5.94</v>
      </c>
      <c r="I2" s="4">
        <v>25.73</v>
      </c>
      <c r="J2" s="4">
        <v>2.88</v>
      </c>
      <c r="K2" s="4">
        <v>0</v>
      </c>
      <c r="L2" s="4">
        <v>0</v>
      </c>
      <c r="M2" s="4">
        <v>0.12</v>
      </c>
    </row>
    <row r="3" spans="1:13">
      <c r="A3" s="4" t="s">
        <v>14</v>
      </c>
      <c r="B3" s="4">
        <v>0</v>
      </c>
      <c r="C3" s="4">
        <v>0.36</v>
      </c>
      <c r="D3" s="4">
        <v>0</v>
      </c>
      <c r="E3" s="4">
        <v>0</v>
      </c>
      <c r="F3" s="4">
        <v>0</v>
      </c>
      <c r="G3" s="4">
        <v>20.57</v>
      </c>
      <c r="H3" s="4">
        <v>4.86</v>
      </c>
      <c r="I3" s="4">
        <v>5.39</v>
      </c>
      <c r="J3" s="4">
        <v>1.28</v>
      </c>
      <c r="K3" s="4">
        <v>3.66</v>
      </c>
      <c r="L3" s="4">
        <v>0</v>
      </c>
      <c r="M3" s="4">
        <v>0.05</v>
      </c>
    </row>
    <row r="4" spans="1:13">
      <c r="A4" s="4" t="s">
        <v>15</v>
      </c>
      <c r="B4" s="4">
        <v>0</v>
      </c>
      <c r="C4" s="4">
        <v>0.23</v>
      </c>
      <c r="D4" s="4">
        <v>0</v>
      </c>
      <c r="E4" s="4">
        <v>0</v>
      </c>
      <c r="F4" s="4">
        <v>0</v>
      </c>
      <c r="G4" s="4">
        <v>9.51</v>
      </c>
      <c r="H4" s="4">
        <v>1.19</v>
      </c>
      <c r="I4" s="4">
        <v>0.72</v>
      </c>
      <c r="J4" s="4">
        <v>0.74</v>
      </c>
      <c r="K4" s="4">
        <v>0.42</v>
      </c>
      <c r="L4" s="4">
        <v>0</v>
      </c>
      <c r="M4" s="4">
        <v>0.02</v>
      </c>
    </row>
    <row r="5" spans="1:13">
      <c r="A5" s="4" t="s">
        <v>16</v>
      </c>
      <c r="B5" s="4">
        <v>0</v>
      </c>
      <c r="C5" s="4">
        <v>0.09</v>
      </c>
      <c r="D5" s="4">
        <v>0</v>
      </c>
      <c r="E5" s="4">
        <v>0</v>
      </c>
      <c r="F5" s="4">
        <v>0</v>
      </c>
      <c r="G5" s="4">
        <v>8.06</v>
      </c>
      <c r="H5" s="4">
        <v>4.54</v>
      </c>
      <c r="I5" s="4">
        <v>1.79</v>
      </c>
      <c r="J5" s="4">
        <v>0.95</v>
      </c>
      <c r="K5" s="4">
        <v>0.16</v>
      </c>
      <c r="L5" s="4">
        <v>0</v>
      </c>
      <c r="M5" s="4">
        <v>0.08</v>
      </c>
    </row>
    <row r="6" spans="1:13">
      <c r="A6" s="4" t="s">
        <v>17</v>
      </c>
      <c r="B6" s="4">
        <v>0</v>
      </c>
      <c r="C6" s="4">
        <v>0.02</v>
      </c>
      <c r="D6" s="4">
        <v>0</v>
      </c>
      <c r="E6" s="4">
        <v>0</v>
      </c>
      <c r="F6" s="4">
        <v>0</v>
      </c>
      <c r="G6" s="4">
        <v>0.62</v>
      </c>
      <c r="H6" s="4">
        <v>0.11</v>
      </c>
      <c r="I6" s="4">
        <v>0.15</v>
      </c>
      <c r="J6" s="4">
        <v>0</v>
      </c>
      <c r="K6" s="4">
        <v>0</v>
      </c>
      <c r="L6" s="4">
        <v>0</v>
      </c>
      <c r="M6" s="4">
        <v>0</v>
      </c>
    </row>
    <row r="7" spans="1:13">
      <c r="A7" s="4" t="s">
        <v>18</v>
      </c>
      <c r="B7" s="4">
        <v>0</v>
      </c>
      <c r="C7" s="4">
        <v>0.94</v>
      </c>
      <c r="D7" s="4">
        <v>0</v>
      </c>
      <c r="E7" s="4">
        <v>0</v>
      </c>
      <c r="F7" s="4">
        <v>0</v>
      </c>
      <c r="G7" s="4">
        <v>3.51</v>
      </c>
      <c r="H7" s="4">
        <v>0.97</v>
      </c>
      <c r="I7" s="4">
        <v>0.56</v>
      </c>
      <c r="J7" s="4">
        <v>1.59</v>
      </c>
      <c r="K7" s="4">
        <v>2.17</v>
      </c>
      <c r="L7" s="4">
        <v>0</v>
      </c>
      <c r="M7" s="4">
        <v>0.03</v>
      </c>
    </row>
    <row r="8" spans="1:13">
      <c r="A8" s="4" t="s">
        <v>19</v>
      </c>
      <c r="B8" s="4">
        <v>0</v>
      </c>
      <c r="C8" s="4">
        <v>0.54</v>
      </c>
      <c r="D8" s="4">
        <v>0</v>
      </c>
      <c r="E8" s="4">
        <v>0</v>
      </c>
      <c r="F8" s="4">
        <v>0</v>
      </c>
      <c r="G8" s="4">
        <v>3.41</v>
      </c>
      <c r="H8" s="4">
        <v>3.24</v>
      </c>
      <c r="I8" s="4">
        <v>0.84</v>
      </c>
      <c r="J8" s="4">
        <v>0.75</v>
      </c>
      <c r="K8" s="4">
        <v>3.74</v>
      </c>
      <c r="L8" s="4">
        <v>0</v>
      </c>
      <c r="M8" s="4">
        <v>0.02</v>
      </c>
    </row>
    <row r="9" spans="1:13">
      <c r="A9" s="4" t="s">
        <v>20</v>
      </c>
      <c r="B9" s="4">
        <v>0</v>
      </c>
      <c r="C9" s="4">
        <v>0.81</v>
      </c>
      <c r="D9" s="4">
        <v>0</v>
      </c>
      <c r="E9" s="4">
        <v>0</v>
      </c>
      <c r="F9" s="4">
        <v>0</v>
      </c>
      <c r="G9" s="4">
        <v>0.72</v>
      </c>
      <c r="H9" s="4">
        <v>0.11</v>
      </c>
      <c r="I9" s="4">
        <v>0.13</v>
      </c>
      <c r="J9" s="4">
        <v>0</v>
      </c>
      <c r="K9" s="4">
        <v>0</v>
      </c>
      <c r="L9" s="4">
        <v>0</v>
      </c>
      <c r="M9" s="4">
        <v>0.04</v>
      </c>
    </row>
    <row r="10" spans="1:13">
      <c r="A10" s="4" t="s">
        <v>21</v>
      </c>
      <c r="B10" s="4">
        <v>0</v>
      </c>
      <c r="C10" s="4">
        <v>3.09</v>
      </c>
      <c r="D10" s="4">
        <v>0</v>
      </c>
      <c r="E10" s="4">
        <v>0</v>
      </c>
      <c r="F10" s="4">
        <v>0</v>
      </c>
      <c r="G10" s="4">
        <v>0.21</v>
      </c>
      <c r="H10" s="4">
        <v>0.11</v>
      </c>
      <c r="I10" s="4">
        <v>0.31</v>
      </c>
      <c r="J10" s="4">
        <v>0</v>
      </c>
      <c r="K10" s="4">
        <v>0</v>
      </c>
      <c r="L10" s="4">
        <v>0</v>
      </c>
      <c r="M10" s="4">
        <v>0</v>
      </c>
    </row>
    <row r="11" spans="1:13">
      <c r="A11" s="4" t="s">
        <v>22</v>
      </c>
      <c r="B11" s="4">
        <v>0</v>
      </c>
      <c r="C11" s="4">
        <v>0.06</v>
      </c>
      <c r="D11" s="4">
        <v>0</v>
      </c>
      <c r="E11" s="4">
        <v>0</v>
      </c>
      <c r="F11" s="4">
        <v>0</v>
      </c>
      <c r="G11" s="4">
        <v>0.21</v>
      </c>
      <c r="H11" s="4">
        <v>0</v>
      </c>
      <c r="I11" s="4">
        <v>0.02</v>
      </c>
      <c r="J11" s="4">
        <v>0</v>
      </c>
      <c r="K11" s="4">
        <v>0.31</v>
      </c>
      <c r="L11" s="4">
        <v>0</v>
      </c>
      <c r="M11" s="4">
        <v>0</v>
      </c>
    </row>
    <row r="12" spans="1:13">
      <c r="A12" s="4" t="s">
        <v>23</v>
      </c>
      <c r="B12" s="4">
        <v>0</v>
      </c>
      <c r="C12" s="4">
        <v>0.07</v>
      </c>
      <c r="D12" s="4">
        <v>0</v>
      </c>
      <c r="E12" s="4">
        <v>0</v>
      </c>
      <c r="F12" s="4">
        <v>0</v>
      </c>
      <c r="G12" s="4">
        <v>0.21</v>
      </c>
      <c r="H12" s="4">
        <v>0</v>
      </c>
      <c r="I12" s="4">
        <v>0.02</v>
      </c>
      <c r="J12" s="4">
        <v>0</v>
      </c>
      <c r="K12" s="4">
        <v>0.03</v>
      </c>
      <c r="L12" s="4">
        <v>0</v>
      </c>
      <c r="M12" s="4">
        <v>0.03</v>
      </c>
    </row>
    <row r="13" spans="1:13">
      <c r="A13" s="4" t="s">
        <v>24</v>
      </c>
      <c r="B13" s="4">
        <v>0</v>
      </c>
      <c r="C13" s="4">
        <v>0.47</v>
      </c>
      <c r="D13" s="4">
        <v>0</v>
      </c>
      <c r="E13" s="4">
        <v>0</v>
      </c>
      <c r="F13" s="4">
        <v>0</v>
      </c>
      <c r="G13" s="4">
        <v>1.65</v>
      </c>
      <c r="H13" s="4">
        <v>0.32</v>
      </c>
      <c r="I13" s="4">
        <v>0.23</v>
      </c>
      <c r="J13" s="4">
        <v>0</v>
      </c>
      <c r="K13" s="4">
        <v>3.18</v>
      </c>
      <c r="L13" s="4">
        <v>0</v>
      </c>
      <c r="M13" s="4">
        <v>0.02</v>
      </c>
    </row>
    <row r="14" spans="1:13">
      <c r="A14" s="4" t="s">
        <v>25</v>
      </c>
      <c r="B14" s="4">
        <v>0</v>
      </c>
      <c r="C14" s="4">
        <v>0.49</v>
      </c>
      <c r="D14" s="4">
        <v>0</v>
      </c>
      <c r="E14" s="4">
        <v>0</v>
      </c>
      <c r="F14" s="4">
        <v>0</v>
      </c>
      <c r="G14" s="4">
        <v>0.93</v>
      </c>
      <c r="H14" s="4">
        <v>0.22</v>
      </c>
      <c r="I14" s="4">
        <v>0.07</v>
      </c>
      <c r="J14" s="4">
        <v>0</v>
      </c>
      <c r="K14" s="4">
        <v>2.26</v>
      </c>
      <c r="L14" s="4">
        <v>0</v>
      </c>
      <c r="M14" s="4">
        <v>0.01</v>
      </c>
    </row>
    <row r="15" spans="1:13">
      <c r="A15" s="4" t="s">
        <v>26</v>
      </c>
      <c r="B15" s="4">
        <v>0</v>
      </c>
      <c r="C15" s="4">
        <v>2.52</v>
      </c>
      <c r="D15" s="4">
        <v>0</v>
      </c>
      <c r="E15" s="4">
        <v>0</v>
      </c>
      <c r="F15" s="4">
        <v>4.38</v>
      </c>
      <c r="G15" s="4">
        <v>2.38</v>
      </c>
      <c r="H15" s="4">
        <v>2.48</v>
      </c>
      <c r="I15" s="4">
        <v>0.27</v>
      </c>
      <c r="J15" s="4">
        <v>0</v>
      </c>
      <c r="K15" s="4">
        <v>2.38</v>
      </c>
      <c r="L15" s="4">
        <v>0</v>
      </c>
      <c r="M15" s="4">
        <v>0.12</v>
      </c>
    </row>
    <row r="16" spans="1:13">
      <c r="A16" s="4" t="s">
        <v>27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>
      <c r="A17" s="4" t="s">
        <v>28</v>
      </c>
      <c r="B17" s="4">
        <v>0</v>
      </c>
      <c r="C17" s="4">
        <v>0.25</v>
      </c>
      <c r="D17" s="4">
        <v>0</v>
      </c>
      <c r="E17" s="4">
        <v>0</v>
      </c>
      <c r="F17" s="4">
        <v>0</v>
      </c>
      <c r="G17" s="4">
        <v>0.1</v>
      </c>
      <c r="H17" s="4">
        <v>0</v>
      </c>
      <c r="I17" s="4">
        <v>0</v>
      </c>
      <c r="J17" s="4">
        <v>0</v>
      </c>
      <c r="K17" s="4">
        <v>0.15</v>
      </c>
      <c r="L17" s="4">
        <v>0</v>
      </c>
      <c r="M17" s="4">
        <v>3.87</v>
      </c>
    </row>
    <row r="18" spans="1:13">
      <c r="A18" s="4" t="s">
        <v>29</v>
      </c>
      <c r="B18" s="4">
        <v>0</v>
      </c>
      <c r="C18" s="4">
        <v>0.9</v>
      </c>
      <c r="D18" s="4">
        <v>0</v>
      </c>
      <c r="E18" s="4">
        <v>0</v>
      </c>
      <c r="F18" s="4">
        <v>0</v>
      </c>
      <c r="G18" s="4">
        <v>0.52</v>
      </c>
      <c r="H18" s="4">
        <v>0.11</v>
      </c>
      <c r="I18" s="4">
        <v>0.18</v>
      </c>
      <c r="J18" s="4">
        <v>0</v>
      </c>
      <c r="K18" s="4">
        <v>1.56</v>
      </c>
      <c r="L18" s="4">
        <v>0</v>
      </c>
      <c r="M18" s="4">
        <v>0</v>
      </c>
    </row>
    <row r="19" spans="1:13">
      <c r="A19" s="4" t="s">
        <v>30</v>
      </c>
      <c r="B19" s="4">
        <v>0</v>
      </c>
      <c r="C19" s="4">
        <v>0.26</v>
      </c>
      <c r="D19" s="4">
        <v>0</v>
      </c>
      <c r="E19" s="4">
        <v>0</v>
      </c>
      <c r="F19" s="4">
        <v>0</v>
      </c>
      <c r="G19" s="4">
        <v>0.21</v>
      </c>
      <c r="H19" s="4">
        <v>0.11</v>
      </c>
      <c r="I19" s="4">
        <v>0</v>
      </c>
      <c r="J19" s="4">
        <v>0</v>
      </c>
      <c r="K19" s="4">
        <v>0.19</v>
      </c>
      <c r="L19" s="4">
        <v>0</v>
      </c>
      <c r="M19" s="4">
        <v>0</v>
      </c>
    </row>
    <row r="20" spans="1:13">
      <c r="A20" s="4" t="s">
        <v>31</v>
      </c>
      <c r="B20" s="4">
        <v>0</v>
      </c>
      <c r="C20" s="4">
        <v>0.97</v>
      </c>
      <c r="D20" s="4">
        <v>0</v>
      </c>
      <c r="E20" s="4">
        <v>0</v>
      </c>
      <c r="F20" s="4">
        <v>0</v>
      </c>
      <c r="G20" s="4">
        <v>0.62</v>
      </c>
      <c r="H20" s="4">
        <v>0.11</v>
      </c>
      <c r="I20" s="4">
        <v>0.11</v>
      </c>
      <c r="J20" s="4">
        <v>0</v>
      </c>
      <c r="K20" s="4">
        <v>0</v>
      </c>
      <c r="L20" s="4">
        <v>0</v>
      </c>
      <c r="M20" s="4">
        <v>0</v>
      </c>
    </row>
    <row r="21" spans="1:13">
      <c r="A21" s="4" t="s">
        <v>32</v>
      </c>
      <c r="B21" s="4">
        <v>0</v>
      </c>
      <c r="C21" s="4">
        <v>1.43</v>
      </c>
      <c r="D21" s="4">
        <v>0</v>
      </c>
      <c r="E21" s="4">
        <v>0</v>
      </c>
      <c r="F21" s="4">
        <v>0</v>
      </c>
      <c r="G21" s="4">
        <v>1.34</v>
      </c>
      <c r="H21" s="4">
        <v>2.16</v>
      </c>
      <c r="I21" s="4">
        <v>0.88</v>
      </c>
      <c r="J21" s="4">
        <v>3.86</v>
      </c>
      <c r="K21" s="4">
        <v>2.6</v>
      </c>
      <c r="L21" s="4">
        <v>0</v>
      </c>
      <c r="M21" s="4">
        <v>0</v>
      </c>
    </row>
    <row r="22" spans="1:13">
      <c r="A22" s="4" t="s">
        <v>33</v>
      </c>
      <c r="B22" s="4">
        <v>0</v>
      </c>
      <c r="C22" s="4">
        <v>0.22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0.26</v>
      </c>
      <c r="L22" s="4">
        <v>0</v>
      </c>
      <c r="M22" s="4">
        <v>0</v>
      </c>
    </row>
    <row r="23" spans="1:13">
      <c r="A23" s="4" t="s">
        <v>34</v>
      </c>
      <c r="B23" s="4">
        <v>0</v>
      </c>
      <c r="C23" s="4">
        <v>0.06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>
      <c r="A24" s="4" t="s">
        <v>35</v>
      </c>
      <c r="B24" s="4">
        <v>0</v>
      </c>
      <c r="C24" s="4">
        <v>0.14</v>
      </c>
      <c r="D24" s="4">
        <v>0</v>
      </c>
      <c r="E24" s="4">
        <v>0</v>
      </c>
      <c r="F24" s="4">
        <v>0</v>
      </c>
      <c r="G24" s="4">
        <v>0.21</v>
      </c>
      <c r="H24" s="4">
        <v>0.11</v>
      </c>
      <c r="I24" s="4">
        <v>0.11</v>
      </c>
      <c r="J24" s="4">
        <v>0</v>
      </c>
      <c r="K24" s="4">
        <v>0</v>
      </c>
      <c r="L24" s="4">
        <v>0</v>
      </c>
      <c r="M24" s="4">
        <v>0</v>
      </c>
    </row>
    <row r="25" spans="1:13">
      <c r="A25" s="4" t="s">
        <v>36</v>
      </c>
      <c r="B25" s="4">
        <v>0</v>
      </c>
      <c r="C25" s="4">
        <v>0.17</v>
      </c>
      <c r="D25" s="4">
        <v>0</v>
      </c>
      <c r="E25" s="4">
        <v>0</v>
      </c>
      <c r="F25" s="4">
        <v>0</v>
      </c>
      <c r="G25" s="4">
        <v>0.1</v>
      </c>
      <c r="H25" s="4">
        <v>0</v>
      </c>
      <c r="I25" s="4">
        <v>0.03</v>
      </c>
      <c r="J25" s="4">
        <v>0</v>
      </c>
      <c r="K25" s="4">
        <v>0.67</v>
      </c>
      <c r="L25" s="4">
        <v>0</v>
      </c>
      <c r="M25" s="4">
        <v>0</v>
      </c>
    </row>
    <row r="26" spans="1:13">
      <c r="A26" s="4" t="s">
        <v>37</v>
      </c>
      <c r="B26" s="4">
        <v>0</v>
      </c>
      <c r="C26" s="4">
        <v>1.51</v>
      </c>
      <c r="D26" s="4">
        <v>0</v>
      </c>
      <c r="E26" s="4">
        <v>0</v>
      </c>
      <c r="F26" s="4">
        <v>0</v>
      </c>
      <c r="G26" s="4">
        <v>0.62</v>
      </c>
      <c r="H26" s="4">
        <v>1.62</v>
      </c>
      <c r="I26" s="4">
        <v>0.31</v>
      </c>
      <c r="J26" s="4">
        <v>1.47</v>
      </c>
      <c r="K26" s="4">
        <v>0</v>
      </c>
      <c r="L26" s="4">
        <v>0</v>
      </c>
      <c r="M26" s="4">
        <v>0.27</v>
      </c>
    </row>
    <row r="27" spans="1:13">
      <c r="A27" s="4" t="s">
        <v>38</v>
      </c>
      <c r="B27" s="4">
        <v>0</v>
      </c>
      <c r="C27" s="4">
        <v>0.55</v>
      </c>
      <c r="D27" s="4">
        <v>0</v>
      </c>
      <c r="E27" s="4">
        <v>0</v>
      </c>
      <c r="F27" s="4">
        <v>0</v>
      </c>
      <c r="G27" s="4">
        <v>0.21</v>
      </c>
      <c r="H27" s="4">
        <v>0.43</v>
      </c>
      <c r="I27" s="4">
        <v>0.22</v>
      </c>
      <c r="J27" s="4">
        <v>0.98</v>
      </c>
      <c r="K27" s="4">
        <v>1.1</v>
      </c>
      <c r="L27" s="4">
        <v>0</v>
      </c>
      <c r="M27" s="4">
        <v>0.03</v>
      </c>
    </row>
    <row r="28" spans="1:13">
      <c r="A28" s="4" t="s">
        <v>39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>
      <c r="A29" s="4" t="s">
        <v>40</v>
      </c>
      <c r="B29" s="4">
        <v>0</v>
      </c>
      <c r="C29" s="4">
        <v>0.14</v>
      </c>
      <c r="D29" s="4">
        <v>0.37</v>
      </c>
      <c r="E29" s="4">
        <v>0</v>
      </c>
      <c r="F29" s="4">
        <v>0</v>
      </c>
      <c r="G29" s="4">
        <v>0</v>
      </c>
      <c r="H29" s="4">
        <v>0.22</v>
      </c>
      <c r="I29" s="4">
        <v>0.11</v>
      </c>
      <c r="J29" s="4">
        <v>1.43</v>
      </c>
      <c r="K29" s="4">
        <v>0.7</v>
      </c>
      <c r="L29" s="4">
        <v>13.37</v>
      </c>
      <c r="M29" s="4">
        <v>3.17</v>
      </c>
    </row>
    <row r="30" spans="1:13">
      <c r="A30" s="4" t="s">
        <v>41</v>
      </c>
      <c r="B30" s="4">
        <v>0</v>
      </c>
      <c r="C30" s="4">
        <v>0.41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0.07</v>
      </c>
      <c r="J30" s="4">
        <v>1.4</v>
      </c>
      <c r="K30" s="4">
        <v>0</v>
      </c>
      <c r="L30" s="4">
        <v>0</v>
      </c>
      <c r="M30" s="4">
        <v>0</v>
      </c>
    </row>
    <row r="31" spans="1:13">
      <c r="A31" s="4" t="s">
        <v>42</v>
      </c>
      <c r="B31" s="4">
        <v>0</v>
      </c>
      <c r="C31" s="4">
        <v>0.07</v>
      </c>
      <c r="D31" s="4">
        <v>0</v>
      </c>
      <c r="E31" s="4">
        <v>0</v>
      </c>
      <c r="F31" s="4">
        <v>0</v>
      </c>
      <c r="G31" s="4">
        <v>3.1</v>
      </c>
      <c r="H31" s="4">
        <v>6.07</v>
      </c>
      <c r="I31" s="4">
        <v>29.33</v>
      </c>
      <c r="J31" s="4">
        <v>4.85</v>
      </c>
      <c r="K31" s="4">
        <v>0</v>
      </c>
      <c r="L31" s="4">
        <v>0</v>
      </c>
      <c r="M31" s="4">
        <v>0.04</v>
      </c>
    </row>
    <row r="32" spans="1:13">
      <c r="A32" s="4" t="s">
        <v>43</v>
      </c>
      <c r="B32" s="4">
        <v>0</v>
      </c>
      <c r="C32" s="4">
        <v>0.27</v>
      </c>
      <c r="D32" s="4">
        <v>0</v>
      </c>
      <c r="E32" s="4">
        <v>0</v>
      </c>
      <c r="F32" s="4">
        <v>0</v>
      </c>
      <c r="G32" s="4">
        <v>12.09</v>
      </c>
      <c r="H32" s="4">
        <v>3.89</v>
      </c>
      <c r="I32" s="4">
        <v>8.57</v>
      </c>
      <c r="J32" s="4">
        <v>0.71</v>
      </c>
      <c r="K32" s="4">
        <v>1.9</v>
      </c>
      <c r="L32" s="4">
        <v>0</v>
      </c>
      <c r="M32" s="4">
        <v>0.05</v>
      </c>
    </row>
    <row r="33" spans="1:13">
      <c r="A33" s="4" t="s">
        <v>44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1.76</v>
      </c>
      <c r="H33" s="4">
        <v>8.1</v>
      </c>
      <c r="I33" s="4">
        <v>0.85</v>
      </c>
      <c r="J33" s="4">
        <v>3.21</v>
      </c>
      <c r="K33" s="4">
        <v>0</v>
      </c>
      <c r="L33" s="4">
        <v>0</v>
      </c>
      <c r="M33" s="4">
        <v>0.01</v>
      </c>
    </row>
    <row r="34" spans="1:13">
      <c r="A34" s="4" t="s">
        <v>45</v>
      </c>
      <c r="B34" s="4">
        <v>0</v>
      </c>
      <c r="C34" s="4">
        <v>0.22</v>
      </c>
      <c r="D34" s="4">
        <v>0</v>
      </c>
      <c r="E34" s="4">
        <v>0</v>
      </c>
      <c r="F34" s="4">
        <v>0</v>
      </c>
      <c r="G34" s="4">
        <v>1.65</v>
      </c>
      <c r="H34" s="4">
        <v>3.46</v>
      </c>
      <c r="I34" s="4">
        <v>2.46</v>
      </c>
      <c r="J34" s="4">
        <v>0.08</v>
      </c>
      <c r="K34" s="4">
        <v>1.17</v>
      </c>
      <c r="L34" s="4">
        <v>0</v>
      </c>
      <c r="M34" s="4">
        <v>0.02</v>
      </c>
    </row>
    <row r="35" spans="1:13">
      <c r="A35" s="4" t="s">
        <v>46</v>
      </c>
      <c r="B35" s="4">
        <v>0</v>
      </c>
      <c r="C35" s="4">
        <v>0.03</v>
      </c>
      <c r="D35" s="4">
        <v>0</v>
      </c>
      <c r="E35" s="4">
        <v>0</v>
      </c>
      <c r="F35" s="4">
        <v>0</v>
      </c>
      <c r="G35" s="4">
        <v>0.41</v>
      </c>
      <c r="H35" s="4">
        <v>0.11</v>
      </c>
      <c r="I35" s="4">
        <v>0.56</v>
      </c>
      <c r="J35" s="4">
        <v>0.08</v>
      </c>
      <c r="K35" s="4">
        <v>0.22</v>
      </c>
      <c r="L35" s="4">
        <v>0</v>
      </c>
      <c r="M35" s="4">
        <v>0</v>
      </c>
    </row>
    <row r="36" spans="1:13">
      <c r="A36" s="4" t="s">
        <v>47</v>
      </c>
      <c r="B36" s="4">
        <v>0</v>
      </c>
      <c r="C36" s="4">
        <v>0.06</v>
      </c>
      <c r="D36" s="4">
        <v>0</v>
      </c>
      <c r="E36" s="4">
        <v>0</v>
      </c>
      <c r="F36" s="4">
        <v>0</v>
      </c>
      <c r="G36" s="4">
        <v>0.41</v>
      </c>
      <c r="H36" s="4">
        <v>0.76</v>
      </c>
      <c r="I36" s="4">
        <v>0.38</v>
      </c>
      <c r="J36" s="4">
        <v>0.08</v>
      </c>
      <c r="K36" s="4">
        <v>0.41</v>
      </c>
      <c r="L36" s="4">
        <v>0</v>
      </c>
      <c r="M36" s="4">
        <v>0</v>
      </c>
    </row>
    <row r="37" spans="1:13">
      <c r="A37" s="4" t="s">
        <v>48</v>
      </c>
      <c r="B37" s="4">
        <v>0</v>
      </c>
      <c r="C37" s="4">
        <v>0.17</v>
      </c>
      <c r="D37" s="4">
        <v>0</v>
      </c>
      <c r="E37" s="4">
        <v>0</v>
      </c>
      <c r="F37" s="4">
        <v>0</v>
      </c>
      <c r="G37" s="4">
        <v>0</v>
      </c>
      <c r="H37" s="4">
        <v>0.11</v>
      </c>
      <c r="I37" s="4">
        <v>0.35</v>
      </c>
      <c r="J37" s="4">
        <v>0.41</v>
      </c>
      <c r="K37" s="4">
        <v>0</v>
      </c>
      <c r="L37" s="4">
        <v>0</v>
      </c>
      <c r="M37" s="4">
        <v>0.03</v>
      </c>
    </row>
    <row r="38" spans="1:13">
      <c r="A38" s="4" t="s">
        <v>49</v>
      </c>
      <c r="B38" s="4">
        <v>0</v>
      </c>
      <c r="C38" s="4">
        <v>0.17</v>
      </c>
      <c r="D38" s="4">
        <v>0</v>
      </c>
      <c r="E38" s="4">
        <v>0</v>
      </c>
      <c r="F38" s="4">
        <v>0</v>
      </c>
      <c r="G38" s="4">
        <v>0.62</v>
      </c>
      <c r="H38" s="4">
        <v>3.24</v>
      </c>
      <c r="I38" s="4">
        <v>0.35</v>
      </c>
      <c r="J38" s="4">
        <v>0</v>
      </c>
      <c r="K38" s="4">
        <v>0.33</v>
      </c>
      <c r="L38" s="4">
        <v>0</v>
      </c>
      <c r="M38" s="4">
        <v>0</v>
      </c>
    </row>
    <row r="39" spans="1:13">
      <c r="A39" s="4" t="s">
        <v>50</v>
      </c>
      <c r="B39" s="4">
        <v>0</v>
      </c>
      <c r="C39" s="4">
        <v>0.23</v>
      </c>
      <c r="D39" s="4">
        <v>0</v>
      </c>
      <c r="E39" s="4">
        <v>0</v>
      </c>
      <c r="F39" s="4">
        <v>0</v>
      </c>
      <c r="G39" s="4">
        <v>0.21</v>
      </c>
      <c r="H39" s="4">
        <v>0</v>
      </c>
      <c r="I39" s="4">
        <v>0.15</v>
      </c>
      <c r="J39" s="4">
        <v>0</v>
      </c>
      <c r="K39" s="4">
        <v>0</v>
      </c>
      <c r="L39" s="4">
        <v>0</v>
      </c>
      <c r="M39" s="4">
        <v>0</v>
      </c>
    </row>
    <row r="40" spans="1:13">
      <c r="A40" s="4" t="s">
        <v>51</v>
      </c>
      <c r="B40" s="4">
        <v>0</v>
      </c>
      <c r="C40" s="4">
        <v>0.07</v>
      </c>
      <c r="D40" s="4">
        <v>0</v>
      </c>
      <c r="E40" s="4">
        <v>0</v>
      </c>
      <c r="F40" s="4">
        <v>0</v>
      </c>
      <c r="G40" s="4">
        <v>0.1</v>
      </c>
      <c r="H40" s="4">
        <v>0</v>
      </c>
      <c r="I40" s="4">
        <v>0.08</v>
      </c>
      <c r="J40" s="4">
        <v>0</v>
      </c>
      <c r="K40" s="4">
        <v>0.32</v>
      </c>
      <c r="L40" s="4">
        <v>0</v>
      </c>
      <c r="M40" s="4">
        <v>0</v>
      </c>
    </row>
    <row r="41" spans="1:13">
      <c r="A41" s="4" t="s">
        <v>52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0.52</v>
      </c>
      <c r="H41" s="4">
        <v>3.13</v>
      </c>
      <c r="I41" s="4">
        <v>0.2</v>
      </c>
      <c r="J41" s="4">
        <v>0</v>
      </c>
      <c r="K41" s="4">
        <v>0</v>
      </c>
      <c r="L41" s="4">
        <v>0</v>
      </c>
      <c r="M41" s="4">
        <v>0.01</v>
      </c>
    </row>
    <row r="42" spans="1:13">
      <c r="A42" s="4" t="s">
        <v>53</v>
      </c>
      <c r="B42" s="4">
        <v>0</v>
      </c>
      <c r="C42" s="4">
        <v>0.03</v>
      </c>
      <c r="D42" s="4">
        <v>0</v>
      </c>
      <c r="E42" s="4">
        <v>0</v>
      </c>
      <c r="F42" s="4">
        <v>0</v>
      </c>
      <c r="G42" s="4">
        <v>0.83</v>
      </c>
      <c r="H42" s="4">
        <v>1.4</v>
      </c>
      <c r="I42" s="4">
        <v>2.07</v>
      </c>
      <c r="J42" s="4">
        <v>0</v>
      </c>
      <c r="K42" s="4">
        <v>0</v>
      </c>
      <c r="L42" s="4">
        <v>0</v>
      </c>
      <c r="M42" s="4">
        <v>0.05</v>
      </c>
    </row>
    <row r="43" spans="1:13">
      <c r="A43" s="4" t="s">
        <v>54</v>
      </c>
      <c r="B43" s="4">
        <v>0.42</v>
      </c>
      <c r="C43" s="4">
        <v>4.45</v>
      </c>
      <c r="D43" s="4">
        <v>1.04</v>
      </c>
      <c r="E43" s="4">
        <v>0</v>
      </c>
      <c r="F43" s="4">
        <v>0</v>
      </c>
      <c r="G43" s="4">
        <v>2.89</v>
      </c>
      <c r="H43" s="4">
        <v>4</v>
      </c>
      <c r="I43" s="4">
        <v>4.46</v>
      </c>
      <c r="J43" s="4">
        <v>13.99</v>
      </c>
      <c r="K43" s="4">
        <v>7.06</v>
      </c>
      <c r="L43" s="4">
        <v>6.95</v>
      </c>
      <c r="M43" s="4">
        <v>1</v>
      </c>
    </row>
    <row r="44" spans="1:13">
      <c r="A44" s="4" t="s">
        <v>55</v>
      </c>
      <c r="B44" s="4">
        <v>1.43</v>
      </c>
      <c r="C44" s="4">
        <v>8.74</v>
      </c>
      <c r="D44" s="4">
        <v>22.8</v>
      </c>
      <c r="E44" s="4">
        <v>0</v>
      </c>
      <c r="F44" s="4">
        <v>0</v>
      </c>
      <c r="G44" s="4">
        <v>3.2</v>
      </c>
      <c r="H44" s="4">
        <v>11.12</v>
      </c>
      <c r="I44" s="4">
        <v>3.48</v>
      </c>
      <c r="J44" s="4">
        <v>14.06</v>
      </c>
      <c r="K44" s="4">
        <v>20.59</v>
      </c>
      <c r="L44" s="4">
        <v>11.15</v>
      </c>
      <c r="M44" s="4">
        <v>12.98</v>
      </c>
    </row>
    <row r="45" spans="1:13">
      <c r="A45" s="4" t="s">
        <v>56</v>
      </c>
      <c r="B45" s="4">
        <v>0</v>
      </c>
      <c r="C45" s="4">
        <v>0.44</v>
      </c>
      <c r="D45" s="4">
        <v>1.72</v>
      </c>
      <c r="E45" s="4">
        <v>0</v>
      </c>
      <c r="F45" s="4">
        <v>0</v>
      </c>
      <c r="G45" s="4">
        <v>0</v>
      </c>
      <c r="H45" s="4">
        <v>16.52</v>
      </c>
      <c r="I45" s="4">
        <v>0.78</v>
      </c>
      <c r="J45" s="4">
        <v>0</v>
      </c>
      <c r="K45" s="4">
        <v>1.55</v>
      </c>
      <c r="L45" s="4">
        <v>1.17</v>
      </c>
      <c r="M45" s="4">
        <v>2.37</v>
      </c>
    </row>
    <row r="46" spans="1:13">
      <c r="A46" s="4" t="s">
        <v>57</v>
      </c>
      <c r="B46" s="4">
        <v>0.26</v>
      </c>
      <c r="C46" s="4">
        <v>9.25</v>
      </c>
      <c r="D46" s="4">
        <v>0.45</v>
      </c>
      <c r="E46" s="4">
        <v>0</v>
      </c>
      <c r="F46" s="4">
        <v>0</v>
      </c>
      <c r="G46" s="4">
        <v>1.86</v>
      </c>
      <c r="H46" s="4">
        <v>0.54</v>
      </c>
      <c r="I46" s="4">
        <v>2.77</v>
      </c>
      <c r="J46" s="4">
        <v>9.3</v>
      </c>
      <c r="K46" s="4">
        <v>14.55</v>
      </c>
      <c r="L46" s="4">
        <v>18.92</v>
      </c>
      <c r="M46" s="4">
        <v>31.48</v>
      </c>
    </row>
    <row r="47" spans="1:13">
      <c r="A47" s="4" t="s">
        <v>58</v>
      </c>
      <c r="B47" s="4">
        <v>0</v>
      </c>
      <c r="C47" s="4">
        <v>3.03</v>
      </c>
      <c r="D47" s="4">
        <v>0.67</v>
      </c>
      <c r="E47" s="4">
        <v>0</v>
      </c>
      <c r="F47" s="4">
        <v>0</v>
      </c>
      <c r="G47" s="4">
        <v>0.1</v>
      </c>
      <c r="H47" s="4">
        <v>1.4</v>
      </c>
      <c r="I47" s="4">
        <v>0.47</v>
      </c>
      <c r="J47" s="4">
        <v>4.38</v>
      </c>
      <c r="K47" s="4">
        <v>9.1</v>
      </c>
      <c r="L47" s="4">
        <v>4.68</v>
      </c>
      <c r="M47" s="4">
        <v>21.42</v>
      </c>
    </row>
    <row r="48" spans="1:13">
      <c r="A48" s="4" t="s">
        <v>59</v>
      </c>
      <c r="B48" s="4">
        <v>0</v>
      </c>
      <c r="C48" s="4">
        <v>1.78</v>
      </c>
      <c r="D48" s="4">
        <v>1.72</v>
      </c>
      <c r="E48" s="4">
        <v>0</v>
      </c>
      <c r="F48" s="4">
        <v>0</v>
      </c>
      <c r="G48" s="4">
        <v>0.52</v>
      </c>
      <c r="H48" s="4">
        <v>0.43</v>
      </c>
      <c r="I48" s="4">
        <v>0.76</v>
      </c>
      <c r="J48" s="4">
        <v>1.04</v>
      </c>
      <c r="K48" s="4">
        <v>8.48</v>
      </c>
      <c r="L48" s="4">
        <v>29.45</v>
      </c>
      <c r="M48" s="4">
        <v>5.56</v>
      </c>
    </row>
    <row r="49" spans="1:13">
      <c r="A49" s="4" t="s">
        <v>60</v>
      </c>
      <c r="B49" s="4">
        <v>0</v>
      </c>
      <c r="C49" s="4">
        <v>0.68</v>
      </c>
      <c r="D49" s="4">
        <v>0</v>
      </c>
      <c r="E49" s="4">
        <v>0</v>
      </c>
      <c r="F49" s="4">
        <v>0</v>
      </c>
      <c r="G49" s="4">
        <v>0</v>
      </c>
      <c r="H49" s="4">
        <v>0.11</v>
      </c>
      <c r="I49" s="4">
        <v>0.02</v>
      </c>
      <c r="J49" s="4">
        <v>0</v>
      </c>
      <c r="K49" s="4">
        <v>0.57</v>
      </c>
      <c r="L49" s="4">
        <v>0</v>
      </c>
      <c r="M49" s="4">
        <v>0.05</v>
      </c>
    </row>
    <row r="50" spans="1:13">
      <c r="A50" s="4" t="s">
        <v>61</v>
      </c>
      <c r="B50" s="4">
        <v>0</v>
      </c>
      <c r="C50" s="4">
        <v>0.95</v>
      </c>
      <c r="D50" s="4">
        <v>0</v>
      </c>
      <c r="E50" s="4">
        <v>0</v>
      </c>
      <c r="F50" s="4">
        <v>0</v>
      </c>
      <c r="G50" s="4">
        <v>0</v>
      </c>
      <c r="H50" s="4">
        <v>0.11</v>
      </c>
      <c r="I50" s="4">
        <v>0</v>
      </c>
      <c r="J50" s="4">
        <v>0</v>
      </c>
      <c r="K50" s="4">
        <v>0.44</v>
      </c>
      <c r="L50" s="4">
        <v>0</v>
      </c>
      <c r="M50" s="4">
        <v>0.02</v>
      </c>
    </row>
    <row r="51" spans="1:13">
      <c r="A51" s="4" t="s">
        <v>62</v>
      </c>
      <c r="B51" s="4">
        <v>0</v>
      </c>
      <c r="C51" s="4">
        <v>0.85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0.14</v>
      </c>
      <c r="J51" s="4">
        <v>0</v>
      </c>
      <c r="K51" s="4">
        <v>0.32</v>
      </c>
      <c r="L51" s="4">
        <v>0</v>
      </c>
      <c r="M51" s="4">
        <v>0.02</v>
      </c>
    </row>
    <row r="52" spans="1:13">
      <c r="A52" s="4" t="s">
        <v>63</v>
      </c>
      <c r="B52" s="4">
        <v>0</v>
      </c>
      <c r="C52" s="4">
        <v>0.75</v>
      </c>
      <c r="D52" s="4">
        <v>0</v>
      </c>
      <c r="E52" s="4">
        <v>0</v>
      </c>
      <c r="F52" s="4">
        <v>0</v>
      </c>
      <c r="G52" s="4">
        <v>0</v>
      </c>
      <c r="H52" s="4">
        <v>0.11</v>
      </c>
      <c r="I52" s="4">
        <v>0.28</v>
      </c>
      <c r="J52" s="4">
        <v>0</v>
      </c>
      <c r="K52" s="4">
        <v>0.65</v>
      </c>
      <c r="L52" s="4">
        <v>0</v>
      </c>
      <c r="M52" s="4">
        <v>0.03</v>
      </c>
    </row>
    <row r="53" spans="1:13">
      <c r="A53" s="4" t="s">
        <v>64</v>
      </c>
      <c r="B53" s="4">
        <v>0</v>
      </c>
      <c r="C53" s="4">
        <v>0.88</v>
      </c>
      <c r="D53" s="4">
        <v>0</v>
      </c>
      <c r="E53" s="4">
        <v>0</v>
      </c>
      <c r="F53" s="4">
        <v>0</v>
      </c>
      <c r="G53" s="4">
        <v>0</v>
      </c>
      <c r="H53" s="4">
        <v>0.11</v>
      </c>
      <c r="I53" s="4">
        <v>0.34</v>
      </c>
      <c r="J53" s="4">
        <v>0.75</v>
      </c>
      <c r="K53" s="4">
        <v>0.51</v>
      </c>
      <c r="L53" s="4">
        <v>0</v>
      </c>
      <c r="M53" s="4">
        <v>0.03</v>
      </c>
    </row>
    <row r="54" spans="1:13">
      <c r="A54" s="4" t="s">
        <v>65</v>
      </c>
      <c r="B54" s="4">
        <v>0</v>
      </c>
      <c r="C54" s="4">
        <v>0.8</v>
      </c>
      <c r="D54" s="4">
        <v>0</v>
      </c>
      <c r="E54" s="4">
        <v>0</v>
      </c>
      <c r="F54" s="4">
        <v>0</v>
      </c>
      <c r="G54" s="4">
        <v>0.05</v>
      </c>
      <c r="H54" s="4">
        <v>0.11</v>
      </c>
      <c r="I54" s="4">
        <v>0.05</v>
      </c>
      <c r="J54" s="4">
        <v>0</v>
      </c>
      <c r="K54" s="4">
        <v>1.56</v>
      </c>
      <c r="L54" s="4">
        <v>0</v>
      </c>
      <c r="M54" s="4">
        <v>0.01</v>
      </c>
    </row>
    <row r="55" spans="1:13">
      <c r="A55" s="4" t="s">
        <v>66</v>
      </c>
      <c r="B55" s="4">
        <v>0</v>
      </c>
      <c r="C55" s="4">
        <v>0.78</v>
      </c>
      <c r="D55" s="4">
        <v>0</v>
      </c>
      <c r="E55" s="4">
        <v>0</v>
      </c>
      <c r="F55" s="4">
        <v>0</v>
      </c>
      <c r="G55" s="4">
        <v>0.1</v>
      </c>
      <c r="H55" s="4">
        <v>0.11</v>
      </c>
      <c r="I55" s="4">
        <v>0.64</v>
      </c>
      <c r="J55" s="4">
        <v>1.156</v>
      </c>
      <c r="K55" s="4">
        <v>1.29</v>
      </c>
      <c r="L55" s="4">
        <v>0</v>
      </c>
      <c r="M55" s="4">
        <v>0.04</v>
      </c>
    </row>
    <row r="56" spans="1:13">
      <c r="A56" s="4" t="s">
        <v>67</v>
      </c>
      <c r="B56" s="4">
        <v>0</v>
      </c>
      <c r="C56" s="4">
        <v>0.49</v>
      </c>
      <c r="D56" s="4">
        <v>0</v>
      </c>
      <c r="E56" s="4">
        <v>0</v>
      </c>
      <c r="F56" s="4">
        <v>0</v>
      </c>
      <c r="G56" s="4">
        <v>0</v>
      </c>
      <c r="H56" s="4">
        <v>0.11</v>
      </c>
      <c r="I56" s="4">
        <v>0.19</v>
      </c>
      <c r="J56" s="4">
        <v>0.26</v>
      </c>
      <c r="K56" s="4">
        <v>0.53</v>
      </c>
      <c r="L56" s="4">
        <v>0</v>
      </c>
      <c r="M56" s="4">
        <v>0.02</v>
      </c>
    </row>
    <row r="57" spans="1:13">
      <c r="A57" s="4" t="s">
        <v>68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1:13">
      <c r="A58" s="4" t="s">
        <v>69</v>
      </c>
      <c r="B58" s="4">
        <v>0</v>
      </c>
      <c r="C58" s="4">
        <v>0.09</v>
      </c>
      <c r="D58" s="4">
        <v>0</v>
      </c>
      <c r="E58" s="4">
        <v>0</v>
      </c>
      <c r="F58" s="4">
        <v>0</v>
      </c>
      <c r="G58" s="4">
        <v>0</v>
      </c>
      <c r="H58" s="4">
        <v>0.11</v>
      </c>
      <c r="I58" s="4">
        <v>0</v>
      </c>
      <c r="J58" s="4">
        <v>0</v>
      </c>
      <c r="K58" s="4">
        <v>0.01</v>
      </c>
      <c r="L58" s="4">
        <v>0</v>
      </c>
      <c r="M58" s="4">
        <v>0</v>
      </c>
    </row>
    <row r="59" spans="1:13">
      <c r="A59" s="4" t="s">
        <v>70</v>
      </c>
      <c r="B59" s="4">
        <v>0</v>
      </c>
      <c r="C59" s="4">
        <v>0.08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0.16</v>
      </c>
      <c r="J59" s="4">
        <v>1.06</v>
      </c>
      <c r="K59" s="4">
        <v>0.01</v>
      </c>
      <c r="L59" s="4">
        <v>0</v>
      </c>
      <c r="M59" s="4">
        <v>0.02</v>
      </c>
    </row>
    <row r="60" spans="1:13">
      <c r="A60" s="4" t="s">
        <v>71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1:13">
      <c r="A61" s="4" t="s">
        <v>72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1:13">
      <c r="A62" s="4" t="s">
        <v>73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</row>
    <row r="63" spans="1:13">
      <c r="A63" s="4" t="s">
        <v>74</v>
      </c>
      <c r="B63" s="4">
        <v>3.53</v>
      </c>
      <c r="C63" s="4">
        <v>2.08</v>
      </c>
      <c r="D63" s="4">
        <v>0</v>
      </c>
      <c r="E63" s="4">
        <v>0</v>
      </c>
      <c r="F63" s="4">
        <v>0</v>
      </c>
      <c r="G63" s="4">
        <v>1.65</v>
      </c>
      <c r="H63" s="4">
        <v>3.13</v>
      </c>
      <c r="I63" s="4">
        <v>0</v>
      </c>
      <c r="J63" s="4">
        <v>0.97</v>
      </c>
      <c r="K63" s="4">
        <v>0</v>
      </c>
      <c r="L63" s="4">
        <v>0</v>
      </c>
      <c r="M63" s="4">
        <v>0</v>
      </c>
    </row>
    <row r="64" spans="1:13">
      <c r="A64" s="4" t="s">
        <v>75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0.11</v>
      </c>
      <c r="I64" s="4">
        <v>0</v>
      </c>
      <c r="J64" s="4">
        <v>0.67</v>
      </c>
      <c r="K64" s="4">
        <v>0</v>
      </c>
      <c r="L64" s="4">
        <v>0</v>
      </c>
      <c r="M64" s="4">
        <v>0</v>
      </c>
    </row>
    <row r="65" spans="1:13">
      <c r="A65" s="4" t="s">
        <v>76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</row>
    <row r="66" spans="1:13">
      <c r="A66" s="4" t="s">
        <v>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</row>
    <row r="67" spans="1:13">
      <c r="A67" s="4" t="s">
        <v>78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</row>
    <row r="68" spans="1:13">
      <c r="A68" s="4" t="s">
        <v>79</v>
      </c>
      <c r="B68" s="4">
        <v>0</v>
      </c>
      <c r="C68" s="4">
        <v>0</v>
      </c>
      <c r="D68" s="4">
        <v>0</v>
      </c>
      <c r="E68" s="4">
        <v>0</v>
      </c>
      <c r="F68" s="4">
        <v>26.54</v>
      </c>
      <c r="G68" s="4">
        <v>1.62</v>
      </c>
      <c r="H68" s="4">
        <v>1.08</v>
      </c>
      <c r="I68" s="4">
        <v>0</v>
      </c>
      <c r="J68" s="4">
        <v>2.57</v>
      </c>
      <c r="K68" s="4">
        <v>0</v>
      </c>
      <c r="L68" s="4">
        <v>0</v>
      </c>
      <c r="M68" s="4">
        <v>0</v>
      </c>
    </row>
    <row r="69" spans="1:13">
      <c r="A69" s="4" t="s">
        <v>80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</row>
    <row r="70" spans="1:13">
      <c r="A70" s="4" t="s">
        <v>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</row>
    <row r="71" spans="1:13">
      <c r="A71" s="4" t="s">
        <v>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0.11</v>
      </c>
      <c r="I71" s="4">
        <v>0</v>
      </c>
      <c r="J71" s="4">
        <v>0.13</v>
      </c>
      <c r="K71" s="4">
        <v>0</v>
      </c>
      <c r="L71" s="4">
        <v>0</v>
      </c>
      <c r="M71" s="4">
        <v>0</v>
      </c>
    </row>
    <row r="72" spans="1:13">
      <c r="A72" s="4" t="s">
        <v>83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0.1</v>
      </c>
      <c r="H72" s="4">
        <v>0.32</v>
      </c>
      <c r="I72" s="4">
        <v>0</v>
      </c>
      <c r="J72" s="4">
        <v>0.71</v>
      </c>
      <c r="K72" s="4">
        <v>0</v>
      </c>
      <c r="L72" s="4">
        <v>0</v>
      </c>
      <c r="M72" s="4">
        <v>0</v>
      </c>
    </row>
    <row r="73" spans="1:13">
      <c r="A73" s="4" t="s">
        <v>84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1:13">
      <c r="A74" s="4" t="s">
        <v>85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1:13">
      <c r="A75" s="4" t="s">
        <v>86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1:13">
      <c r="A76" s="4" t="s">
        <v>87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0.35</v>
      </c>
      <c r="K76" s="4">
        <v>0</v>
      </c>
      <c r="L76" s="4">
        <v>0</v>
      </c>
      <c r="M76" s="4">
        <v>0</v>
      </c>
    </row>
    <row r="77" spans="1:13">
      <c r="A77" s="4" t="s">
        <v>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1:13">
      <c r="A78" s="4" t="s">
        <v>89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79" spans="1:13">
      <c r="A79" s="4" t="s">
        <v>90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</row>
    <row r="80" spans="1:13">
      <c r="A80" s="4" t="s">
        <v>91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0.46</v>
      </c>
      <c r="K80" s="4">
        <v>0</v>
      </c>
      <c r="L80" s="4">
        <v>0</v>
      </c>
      <c r="M80" s="4">
        <v>0</v>
      </c>
    </row>
    <row r="81" spans="1:13">
      <c r="A81" s="4" t="s">
        <v>92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</row>
    <row r="82" spans="1:13">
      <c r="A82" s="4" t="s">
        <v>93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1:13">
      <c r="A83" s="4" t="s">
        <v>94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1:13">
      <c r="A84" s="4" t="s">
        <v>95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1:13">
      <c r="A85" s="4" t="s">
        <v>96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1:13">
      <c r="A86" s="4" t="s">
        <v>97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1:13">
      <c r="A87" s="4" t="s">
        <v>98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1:13">
      <c r="A88" s="4" t="s">
        <v>99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1:13">
      <c r="A89" s="4" t="s">
        <v>100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1:13">
      <c r="A90" s="4" t="s">
        <v>101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</row>
    <row r="91" spans="1:13">
      <c r="A91" s="4" t="s">
        <v>102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</row>
    <row r="92" spans="1:13">
      <c r="A92" s="4" t="s">
        <v>103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</row>
    <row r="93" spans="1:13">
      <c r="A93" s="4" t="s">
        <v>104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</row>
    <row r="94" spans="1:13">
      <c r="A94" s="4" t="s">
        <v>105</v>
      </c>
      <c r="B94" s="4">
        <v>0</v>
      </c>
      <c r="C94" s="4">
        <v>0</v>
      </c>
      <c r="D94" s="4">
        <v>0</v>
      </c>
      <c r="E94" s="4">
        <v>0.2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</row>
    <row r="95" spans="1:13">
      <c r="A95" s="4" t="s">
        <v>106</v>
      </c>
      <c r="B95" s="4">
        <v>31.94</v>
      </c>
      <c r="C95" s="4">
        <v>0.54</v>
      </c>
      <c r="D95" s="4">
        <v>0</v>
      </c>
      <c r="E95" s="4">
        <v>35.52</v>
      </c>
      <c r="F95" s="4">
        <v>26.96</v>
      </c>
      <c r="G95" s="4">
        <v>0</v>
      </c>
      <c r="H95" s="4">
        <v>0</v>
      </c>
      <c r="I95" s="4">
        <v>1.19</v>
      </c>
      <c r="J95" s="4">
        <v>5.14</v>
      </c>
      <c r="K95" s="4">
        <v>0</v>
      </c>
      <c r="L95" s="4">
        <v>0</v>
      </c>
      <c r="M95" s="4">
        <v>0</v>
      </c>
    </row>
    <row r="96" spans="1:13">
      <c r="A96" s="4" t="s">
        <v>107</v>
      </c>
      <c r="B96" s="4">
        <v>0</v>
      </c>
      <c r="C96" s="4">
        <v>2.34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</row>
    <row r="97" spans="1:13">
      <c r="A97" s="4" t="s">
        <v>108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</row>
    <row r="98" spans="1:13">
      <c r="A98" s="4" t="s">
        <v>109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</row>
    <row r="99" spans="1:13">
      <c r="A99" s="4" t="s">
        <v>110</v>
      </c>
      <c r="B99" s="4">
        <v>26.1</v>
      </c>
      <c r="C99" s="4">
        <v>17.34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</row>
    <row r="100" spans="1:13">
      <c r="A100" s="4" t="s">
        <v>111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1:13">
      <c r="A101" s="4" t="s">
        <v>112</v>
      </c>
      <c r="B101" s="4">
        <v>19.77</v>
      </c>
      <c r="C101" s="4">
        <v>18.76</v>
      </c>
      <c r="D101" s="4">
        <v>0</v>
      </c>
      <c r="E101" s="4">
        <v>0</v>
      </c>
      <c r="F101" s="4">
        <v>20.47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1:13">
      <c r="A102" s="4" t="s">
        <v>113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1:13">
      <c r="A103" s="4" t="s">
        <v>114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1:13">
      <c r="A104" s="4" t="s">
        <v>115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1:13">
      <c r="A105" s="4" t="s">
        <v>116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6" spans="1:13">
      <c r="A106" s="4" t="s">
        <v>117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</row>
    <row r="107" ht="14.25" spans="1:13">
      <c r="A107" s="5" t="s">
        <v>118</v>
      </c>
      <c r="B107" s="6">
        <f>VLOOKUP(A107,Sheet2!$A$1:$Q$107,2,0)</f>
        <v>0</v>
      </c>
      <c r="C107" s="6">
        <f>VLOOKUP(A107,Sheet2!$A$1:$Q$107,3,0)</f>
        <v>0</v>
      </c>
      <c r="D107" s="6">
        <f>VLOOKUP(A107,Sheet2!$A$1:$Q$107,4,0)</f>
        <v>0</v>
      </c>
      <c r="E107" s="6">
        <f>VLOOKUP(A107,Sheet2!$A$1:$Q$107,5,0)</f>
        <v>0</v>
      </c>
      <c r="F107" s="6">
        <f>VLOOKUP($A107,Sheet2!$A$1:$Q$107,6,0)</f>
        <v>0</v>
      </c>
      <c r="G107" s="6">
        <f>VLOOKUP($A107,Sheet2!$A$1:$Q$107,7,0)</f>
        <v>0</v>
      </c>
      <c r="H107" s="6">
        <f>VLOOKUP($A107,Sheet2!$A$1:$Q$107,8,0)</f>
        <v>0</v>
      </c>
      <c r="I107" s="6">
        <f>VLOOKUP($A107,Sheet2!$A$1:$Q$107,9,0)</f>
        <v>0</v>
      </c>
      <c r="J107" s="6">
        <f>VLOOKUP($A107,Sheet2!$A$1:$Q$107,10,0)</f>
        <v>0</v>
      </c>
      <c r="K107" s="6">
        <f>VLOOKUP($A107,Sheet2!$A$1:$Q$107,11,0)</f>
        <v>0</v>
      </c>
      <c r="L107" s="6">
        <f>VLOOKUP($A107,Sheet2!$A$1:$Q$107,12,0)</f>
        <v>0</v>
      </c>
      <c r="M107" s="6">
        <f>VLOOKUP($A107,Sheet2!$A$1:$Q$107,13,0)</f>
        <v>0</v>
      </c>
    </row>
    <row r="108" ht="14.25" spans="1:13">
      <c r="A108" s="5" t="s">
        <v>119</v>
      </c>
      <c r="B108" s="6">
        <f>VLOOKUP(A108,Sheet2!$A$1:$Q$107,2,0)</f>
        <v>0</v>
      </c>
      <c r="C108" s="6">
        <f>VLOOKUP(A108,Sheet2!$A$1:$Q$107,3,0)</f>
        <v>0.58</v>
      </c>
      <c r="D108" s="6">
        <f>VLOOKUP(A108,Sheet2!$A$1:$Q$107,4,0)</f>
        <v>0</v>
      </c>
      <c r="E108" s="6">
        <f>VLOOKUP(A108,Sheet2!$A$1:$Q$107,5,0)</f>
        <v>0</v>
      </c>
      <c r="F108" s="6">
        <f>VLOOKUP($A108,Sheet2!$A$1:$Q$107,6,0)</f>
        <v>0</v>
      </c>
      <c r="G108" s="6">
        <f>VLOOKUP($A108,Sheet2!$A$1:$Q$107,7,0)</f>
        <v>0</v>
      </c>
      <c r="H108" s="6">
        <f>VLOOKUP($A108,Sheet2!$A$1:$Q$107,8,0)</f>
        <v>0.22</v>
      </c>
      <c r="I108" s="6">
        <f>VLOOKUP($A108,Sheet2!$A$1:$Q$107,9,0)</f>
        <v>0.19</v>
      </c>
      <c r="J108" s="6">
        <f>VLOOKUP($A108,Sheet2!$A$1:$Q$107,10,0)</f>
        <v>2.24</v>
      </c>
      <c r="K108" s="6">
        <f>VLOOKUP($A108,Sheet2!$A$1:$Q$107,11,0)</f>
        <v>0.85</v>
      </c>
      <c r="L108" s="6">
        <f>VLOOKUP($A108,Sheet2!$A$1:$Q$107,12,0)</f>
        <v>0</v>
      </c>
      <c r="M108" s="6">
        <f>VLOOKUP($A108,Sheet2!$A$1:$Q$107,13,0)</f>
        <v>0.02</v>
      </c>
    </row>
    <row r="109" ht="14.25" spans="1:13">
      <c r="A109" s="5" t="s">
        <v>120</v>
      </c>
      <c r="B109" s="6">
        <f>VLOOKUP(A109,Sheet2!$A$1:$Q$107,2,0)</f>
        <v>0</v>
      </c>
      <c r="C109" s="6">
        <f>VLOOKUP(A109,Sheet2!$A$1:$Q$107,3,0)</f>
        <v>0.75</v>
      </c>
      <c r="D109" s="6">
        <f>VLOOKUP(A109,Sheet2!$A$1:$Q$107,4,0)</f>
        <v>0</v>
      </c>
      <c r="E109" s="6">
        <f>VLOOKUP(A109,Sheet2!$A$1:$Q$107,5,0)</f>
        <v>0</v>
      </c>
      <c r="F109" s="6">
        <f>VLOOKUP($A109,Sheet2!$A$1:$Q$107,6,0)</f>
        <v>0</v>
      </c>
      <c r="G109" s="6">
        <f>VLOOKUP($A109,Sheet2!$A$1:$Q$107,7,0)</f>
        <v>0</v>
      </c>
      <c r="H109" s="6">
        <f>VLOOKUP($A109,Sheet2!$A$1:$Q$107,8,0)</f>
        <v>0</v>
      </c>
      <c r="I109" s="6">
        <f>VLOOKUP($A109,Sheet2!$A$1:$Q$107,9,0)</f>
        <v>0</v>
      </c>
      <c r="J109" s="6">
        <f>VLOOKUP($A109,Sheet2!$A$1:$Q$107,10,0)</f>
        <v>0</v>
      </c>
      <c r="K109" s="6">
        <f>VLOOKUP($A109,Sheet2!$A$1:$Q$107,11,0)</f>
        <v>0</v>
      </c>
      <c r="L109" s="6">
        <f>VLOOKUP($A109,Sheet2!$A$1:$Q$107,12,0)</f>
        <v>0</v>
      </c>
      <c r="M109" s="6">
        <f>VLOOKUP($A109,Sheet2!$A$1:$Q$107,13,0)</f>
        <v>0</v>
      </c>
    </row>
    <row r="110" ht="14.25" spans="1:13">
      <c r="A110" s="5" t="s">
        <v>121</v>
      </c>
      <c r="B110" s="6">
        <f>VLOOKUP(A110,Sheet2!$A$1:$Q$107,2,0)</f>
        <v>0</v>
      </c>
      <c r="C110" s="6">
        <f>VLOOKUP(A110,Sheet2!$A$1:$Q$107,3,0)</f>
        <v>0.17</v>
      </c>
      <c r="D110" s="6">
        <f>VLOOKUP(A110,Sheet2!$A$1:$Q$107,4,0)</f>
        <v>0</v>
      </c>
      <c r="E110" s="6">
        <f>VLOOKUP(A110,Sheet2!$A$1:$Q$107,5,0)</f>
        <v>0</v>
      </c>
      <c r="F110" s="6">
        <f>VLOOKUP($A110,Sheet2!$A$1:$Q$107,6,0)</f>
        <v>0</v>
      </c>
      <c r="G110" s="6">
        <f>VLOOKUP($A110,Sheet2!$A$1:$Q$107,7,0)</f>
        <v>0</v>
      </c>
      <c r="H110" s="6">
        <f>VLOOKUP($A110,Sheet2!$A$1:$Q$107,8,0)</f>
        <v>0</v>
      </c>
      <c r="I110" s="6">
        <f>VLOOKUP($A110,Sheet2!$A$1:$Q$107,9,0)</f>
        <v>0</v>
      </c>
      <c r="J110" s="6">
        <f>VLOOKUP($A110,Sheet2!$A$1:$Q$107,10,0)</f>
        <v>0</v>
      </c>
      <c r="K110" s="6">
        <f>VLOOKUP($A110,Sheet2!$A$1:$Q$107,11,0)</f>
        <v>0</v>
      </c>
      <c r="L110" s="6">
        <f>VLOOKUP($A110,Sheet2!$A$1:$Q$107,12,0)</f>
        <v>0</v>
      </c>
      <c r="M110" s="6">
        <f>VLOOKUP($A110,Sheet2!$A$1:$Q$107,13,0)</f>
        <v>0</v>
      </c>
    </row>
    <row r="111" ht="14.25" spans="1:13">
      <c r="A111" s="5" t="s">
        <v>122</v>
      </c>
      <c r="B111" s="6">
        <f>VLOOKUP(A111,Sheet2!$A$1:$Q$107,2,0)</f>
        <v>0</v>
      </c>
      <c r="C111" s="6">
        <f>VLOOKUP(A111,Sheet2!$A$1:$Q$107,3,0)</f>
        <v>0.04</v>
      </c>
      <c r="D111" s="6">
        <f>VLOOKUP(A111,Sheet2!$A$1:$Q$107,4,0)</f>
        <v>0</v>
      </c>
      <c r="E111" s="6">
        <f>VLOOKUP(A111,Sheet2!$A$1:$Q$107,5,0)</f>
        <v>0</v>
      </c>
      <c r="F111" s="6">
        <f>VLOOKUP($A111,Sheet2!$A$1:$Q$107,6,0)</f>
        <v>0</v>
      </c>
      <c r="G111" s="6">
        <f>VLOOKUP($A111,Sheet2!$A$1:$Q$107,7,0)</f>
        <v>0</v>
      </c>
      <c r="H111" s="6">
        <f>VLOOKUP($A111,Sheet2!$A$1:$Q$107,8,0)</f>
        <v>0</v>
      </c>
      <c r="I111" s="6">
        <f>VLOOKUP($A111,Sheet2!$A$1:$Q$107,9,0)</f>
        <v>0</v>
      </c>
      <c r="J111" s="6">
        <f>VLOOKUP($A111,Sheet2!$A$1:$Q$107,10,0)</f>
        <v>0</v>
      </c>
      <c r="K111" s="6">
        <f>VLOOKUP($A111,Sheet2!$A$1:$Q$107,11,0)</f>
        <v>0</v>
      </c>
      <c r="L111" s="6">
        <f>VLOOKUP($A111,Sheet2!$A$1:$Q$107,12,0)</f>
        <v>0</v>
      </c>
      <c r="M111" s="6">
        <f>VLOOKUP($A111,Sheet2!$A$1:$Q$107,13,0)</f>
        <v>0</v>
      </c>
    </row>
    <row r="112" ht="14.25" spans="1:13">
      <c r="A112" s="5" t="s">
        <v>123</v>
      </c>
      <c r="B112" s="6">
        <f>VLOOKUP(A112,Sheet2!$A$1:$Q$107,2,0)</f>
        <v>0</v>
      </c>
      <c r="C112" s="6">
        <f>VLOOKUP(A112,Sheet2!$A$1:$Q$107,3,0)</f>
        <v>0</v>
      </c>
      <c r="D112" s="6">
        <f>VLOOKUP(A112,Sheet2!$A$1:$Q$107,4,0)</f>
        <v>0</v>
      </c>
      <c r="E112" s="6">
        <f>VLOOKUP(A112,Sheet2!$A$1:$Q$107,5,0)</f>
        <v>0</v>
      </c>
      <c r="F112" s="6">
        <f>VLOOKUP($A112,Sheet2!$A$1:$Q$107,6,0)</f>
        <v>0</v>
      </c>
      <c r="G112" s="6">
        <f>VLOOKUP($A112,Sheet2!$A$1:$Q$107,7,0)</f>
        <v>0</v>
      </c>
      <c r="H112" s="6">
        <f>VLOOKUP($A112,Sheet2!$A$1:$Q$107,8,0)</f>
        <v>0</v>
      </c>
      <c r="I112" s="6">
        <f>VLOOKUP($A112,Sheet2!$A$1:$Q$107,9,0)</f>
        <v>0</v>
      </c>
      <c r="J112" s="6">
        <f>VLOOKUP($A112,Sheet2!$A$1:$Q$107,10,0)</f>
        <v>0</v>
      </c>
      <c r="K112" s="6">
        <f>VLOOKUP($A112,Sheet2!$A$1:$Q$107,11,0)</f>
        <v>0</v>
      </c>
      <c r="L112" s="6">
        <f>VLOOKUP($A112,Sheet2!$A$1:$Q$107,12,0)</f>
        <v>0</v>
      </c>
      <c r="M112" s="6">
        <f>VLOOKUP($A112,Sheet2!$A$1:$Q$107,13,0)</f>
        <v>0</v>
      </c>
    </row>
    <row r="113" ht="14.25" spans="1:13">
      <c r="A113" s="5" t="s">
        <v>124</v>
      </c>
      <c r="B113" s="6">
        <f>VLOOKUP(A113,Sheet2!$A$1:$Q$107,2,0)</f>
        <v>0</v>
      </c>
      <c r="C113" s="6">
        <f>VLOOKUP(A113,Sheet2!$A$1:$Q$107,3,0)</f>
        <v>0</v>
      </c>
      <c r="D113" s="6">
        <f>VLOOKUP(A113,Sheet2!$A$1:$Q$107,4,0)</f>
        <v>0</v>
      </c>
      <c r="E113" s="6">
        <f>VLOOKUP(A113,Sheet2!$A$1:$Q$107,5,0)</f>
        <v>0</v>
      </c>
      <c r="F113" s="6">
        <f>VLOOKUP($A113,Sheet2!$A$1:$Q$107,6,0)</f>
        <v>0</v>
      </c>
      <c r="G113" s="6">
        <f>VLOOKUP($A113,Sheet2!$A$1:$Q$107,7,0)</f>
        <v>0</v>
      </c>
      <c r="H113" s="6">
        <f>VLOOKUP($A113,Sheet2!$A$1:$Q$107,8,0)</f>
        <v>0</v>
      </c>
      <c r="I113" s="6">
        <f>VLOOKUP($A113,Sheet2!$A$1:$Q$107,9,0)</f>
        <v>0</v>
      </c>
      <c r="J113" s="6">
        <f>VLOOKUP($A113,Sheet2!$A$1:$Q$107,10,0)</f>
        <v>0</v>
      </c>
      <c r="K113" s="6">
        <f>VLOOKUP($A113,Sheet2!$A$1:$Q$107,11,0)</f>
        <v>0</v>
      </c>
      <c r="L113" s="6">
        <f>VLOOKUP($A113,Sheet2!$A$1:$Q$107,12,0)</f>
        <v>0</v>
      </c>
      <c r="M113" s="6">
        <f>VLOOKUP($A113,Sheet2!$A$1:$Q$107,13,0)</f>
        <v>0</v>
      </c>
    </row>
    <row r="114" ht="14.25" spans="1:13">
      <c r="A114" s="5" t="s">
        <v>125</v>
      </c>
      <c r="B114" s="6">
        <f>VLOOKUP(A114,Sheet2!$A$1:$Q$107,2,0)</f>
        <v>0</v>
      </c>
      <c r="C114" s="6">
        <f>VLOOKUP(A114,Sheet2!$A$1:$Q$107,3,0)</f>
        <v>0.29</v>
      </c>
      <c r="D114" s="6">
        <f>VLOOKUP(A114,Sheet2!$A$1:$Q$107,4,0)</f>
        <v>0</v>
      </c>
      <c r="E114" s="6">
        <f>VLOOKUP(A114,Sheet2!$A$1:$Q$107,5,0)</f>
        <v>0</v>
      </c>
      <c r="F114" s="6">
        <f>VLOOKUP($A114,Sheet2!$A$1:$Q$107,6,0)</f>
        <v>0</v>
      </c>
      <c r="G114" s="6">
        <f>VLOOKUP($A114,Sheet2!$A$1:$Q$107,7,0)</f>
        <v>0</v>
      </c>
      <c r="H114" s="6">
        <f>VLOOKUP($A114,Sheet2!$A$1:$Q$107,8,0)</f>
        <v>0</v>
      </c>
      <c r="I114" s="6">
        <f>VLOOKUP($A114,Sheet2!$A$1:$Q$107,9,0)</f>
        <v>0</v>
      </c>
      <c r="J114" s="6">
        <f>VLOOKUP($A114,Sheet2!$A$1:$Q$107,10,0)</f>
        <v>0</v>
      </c>
      <c r="K114" s="6">
        <f>VLOOKUP($A114,Sheet2!$A$1:$Q$107,11,0)</f>
        <v>0</v>
      </c>
      <c r="L114" s="6">
        <f>VLOOKUP($A114,Sheet2!$A$1:$Q$107,12,0)</f>
        <v>0</v>
      </c>
      <c r="M114" s="6">
        <f>VLOOKUP($A114,Sheet2!$A$1:$Q$107,13,0)</f>
        <v>0</v>
      </c>
    </row>
    <row r="115" ht="14.25" spans="1:13">
      <c r="A115" s="5" t="s">
        <v>126</v>
      </c>
      <c r="B115" s="6">
        <f>VLOOKUP(A115,Sheet2!$A$1:$Q$107,2,0)</f>
        <v>0</v>
      </c>
      <c r="C115" s="6">
        <f>VLOOKUP(A115,Sheet2!$A$1:$Q$107,3,0)</f>
        <v>0</v>
      </c>
      <c r="D115" s="6">
        <f>VLOOKUP(A115,Sheet2!$A$1:$Q$107,4,0)</f>
        <v>0</v>
      </c>
      <c r="E115" s="6">
        <f>VLOOKUP(A115,Sheet2!$A$1:$Q$107,5,0)</f>
        <v>0</v>
      </c>
      <c r="F115" s="6">
        <f>VLOOKUP($A115,Sheet2!$A$1:$Q$107,6,0)</f>
        <v>0</v>
      </c>
      <c r="G115" s="6">
        <f>VLOOKUP($A115,Sheet2!$A$1:$Q$107,7,0)</f>
        <v>0</v>
      </c>
      <c r="H115" s="6">
        <f>VLOOKUP($A115,Sheet2!$A$1:$Q$107,8,0)</f>
        <v>0</v>
      </c>
      <c r="I115" s="6">
        <f>VLOOKUP($A115,Sheet2!$A$1:$Q$107,9,0)</f>
        <v>0</v>
      </c>
      <c r="J115" s="6">
        <f>VLOOKUP($A115,Sheet2!$A$1:$Q$107,10,0)</f>
        <v>0</v>
      </c>
      <c r="K115" s="6">
        <f>VLOOKUP($A115,Sheet2!$A$1:$Q$107,11,0)</f>
        <v>0</v>
      </c>
      <c r="L115" s="6">
        <f>VLOOKUP($A115,Sheet2!$A$1:$Q$107,12,0)</f>
        <v>0</v>
      </c>
      <c r="M115" s="6">
        <f>VLOOKUP($A115,Sheet2!$A$1:$Q$107,13,0)</f>
        <v>0</v>
      </c>
    </row>
    <row r="116" ht="14.25" spans="1:13">
      <c r="A116" s="5" t="s">
        <v>127</v>
      </c>
      <c r="B116" s="6">
        <f>VLOOKUP(A116,Sheet2!$A$1:$Q$107,2,0)</f>
        <v>0</v>
      </c>
      <c r="C116" s="6">
        <f>VLOOKUP(A116,Sheet2!$A$1:$Q$107,3,0)</f>
        <v>0.01</v>
      </c>
      <c r="D116" s="6">
        <f>VLOOKUP(A116,Sheet2!$A$1:$Q$107,4,0)</f>
        <v>0</v>
      </c>
      <c r="E116" s="6">
        <f>VLOOKUP(A116,Sheet2!$A$1:$Q$107,5,0)</f>
        <v>0</v>
      </c>
      <c r="F116" s="6">
        <f>VLOOKUP($A116,Sheet2!$A$1:$Q$107,6,0)</f>
        <v>0</v>
      </c>
      <c r="G116" s="6">
        <f>VLOOKUP($A116,Sheet2!$A$1:$Q$107,7,0)</f>
        <v>0</v>
      </c>
      <c r="H116" s="6">
        <f>VLOOKUP($A116,Sheet2!$A$1:$Q$107,8,0)</f>
        <v>0</v>
      </c>
      <c r="I116" s="6">
        <f>VLOOKUP($A116,Sheet2!$A$1:$Q$107,9,0)</f>
        <v>0</v>
      </c>
      <c r="J116" s="6">
        <f>VLOOKUP($A116,Sheet2!$A$1:$Q$107,10,0)</f>
        <v>0</v>
      </c>
      <c r="K116" s="6">
        <f>VLOOKUP($A116,Sheet2!$A$1:$Q$107,11,0)</f>
        <v>0</v>
      </c>
      <c r="L116" s="6">
        <f>VLOOKUP($A116,Sheet2!$A$1:$Q$107,12,0)</f>
        <v>0</v>
      </c>
      <c r="M116" s="6">
        <f>VLOOKUP($A116,Sheet2!$A$1:$Q$107,13,0)</f>
        <v>0</v>
      </c>
    </row>
    <row r="117" ht="14.25" spans="1:13">
      <c r="A117" s="5" t="s">
        <v>128</v>
      </c>
      <c r="B117" s="6">
        <f>VLOOKUP(A117,Sheet2!$A$1:$Q$107,2,0)</f>
        <v>0</v>
      </c>
      <c r="C117" s="6">
        <f>VLOOKUP(A117,Sheet2!$A$1:$Q$107,3,0)</f>
        <v>0.01</v>
      </c>
      <c r="D117" s="6">
        <f>VLOOKUP(A117,Sheet2!$A$1:$Q$107,4,0)</f>
        <v>0</v>
      </c>
      <c r="E117" s="6">
        <f>VLOOKUP(A117,Sheet2!$A$1:$Q$107,5,0)</f>
        <v>0</v>
      </c>
      <c r="F117" s="6">
        <f>VLOOKUP($A117,Sheet2!$A$1:$Q$107,6,0)</f>
        <v>0</v>
      </c>
      <c r="G117" s="6">
        <f>VLOOKUP($A117,Sheet2!$A$1:$Q$107,7,0)</f>
        <v>0</v>
      </c>
      <c r="H117" s="6">
        <f>VLOOKUP($A117,Sheet2!$A$1:$Q$107,8,0)</f>
        <v>0</v>
      </c>
      <c r="I117" s="6">
        <f>VLOOKUP($A117,Sheet2!$A$1:$Q$107,9,0)</f>
        <v>0</v>
      </c>
      <c r="J117" s="6">
        <f>VLOOKUP($A117,Sheet2!$A$1:$Q$107,10,0)</f>
        <v>0</v>
      </c>
      <c r="K117" s="6">
        <f>VLOOKUP($A117,Sheet2!$A$1:$Q$107,11,0)</f>
        <v>0</v>
      </c>
      <c r="L117" s="6">
        <f>VLOOKUP($A117,Sheet2!$A$1:$Q$107,12,0)</f>
        <v>0</v>
      </c>
      <c r="M117" s="6">
        <f>VLOOKUP($A117,Sheet2!$A$1:$Q$107,13,0)</f>
        <v>0</v>
      </c>
    </row>
    <row r="118" ht="14.25" spans="1:13">
      <c r="A118" s="5" t="s">
        <v>129</v>
      </c>
      <c r="B118" s="6">
        <f>VLOOKUP(A118,Sheet2!$A$1:$Q$107,2,0)</f>
        <v>0</v>
      </c>
      <c r="C118" s="6">
        <f>VLOOKUP(A118,Sheet2!$A$1:$Q$107,3,0)</f>
        <v>0</v>
      </c>
      <c r="D118" s="6">
        <f>VLOOKUP(A118,Sheet2!$A$1:$Q$107,4,0)</f>
        <v>0</v>
      </c>
      <c r="E118" s="6">
        <f>VLOOKUP(A118,Sheet2!$A$1:$Q$107,5,0)</f>
        <v>0</v>
      </c>
      <c r="F118" s="6">
        <f>VLOOKUP($A118,Sheet2!$A$1:$Q$107,6,0)</f>
        <v>0</v>
      </c>
      <c r="G118" s="6">
        <f>VLOOKUP($A118,Sheet2!$A$1:$Q$107,7,0)</f>
        <v>0.1</v>
      </c>
      <c r="H118" s="6">
        <f>VLOOKUP($A118,Sheet2!$A$1:$Q$107,8,0)</f>
        <v>0.22</v>
      </c>
      <c r="I118" s="6">
        <f>VLOOKUP($A118,Sheet2!$A$1:$Q$107,9,0)</f>
        <v>0</v>
      </c>
      <c r="J118" s="6">
        <f>VLOOKUP($A118,Sheet2!$A$1:$Q$107,10,0)</f>
        <v>1.56</v>
      </c>
      <c r="K118" s="6">
        <f>VLOOKUP($A118,Sheet2!$A$1:$Q$107,11,0)</f>
        <v>0</v>
      </c>
      <c r="L118" s="6">
        <f>VLOOKUP($A118,Sheet2!$A$1:$Q$107,12,0)</f>
        <v>0</v>
      </c>
      <c r="M118" s="6">
        <f>VLOOKUP($A118,Sheet2!$A$1:$Q$107,13,0)</f>
        <v>0</v>
      </c>
    </row>
    <row r="119" ht="14.25" spans="1:13">
      <c r="A119" s="5" t="s">
        <v>130</v>
      </c>
      <c r="B119" s="6">
        <f>VLOOKUP(A119,Sheet2!$A$1:$Q$107,2,0)</f>
        <v>0</v>
      </c>
      <c r="C119" s="6">
        <f>VLOOKUP(A119,Sheet2!$A$1:$Q$107,3,0)</f>
        <v>0</v>
      </c>
      <c r="D119" s="6">
        <f>VLOOKUP(A119,Sheet2!$A$1:$Q$107,4,0)</f>
        <v>0</v>
      </c>
      <c r="E119" s="6">
        <f>VLOOKUP(A119,Sheet2!$A$1:$Q$107,5,0)</f>
        <v>16.42</v>
      </c>
      <c r="F119" s="6">
        <f>VLOOKUP($A119,Sheet2!$A$1:$Q$107,6,0)</f>
        <v>0</v>
      </c>
      <c r="G119" s="6">
        <f>VLOOKUP($A119,Sheet2!$A$1:$Q$107,7,0)</f>
        <v>0</v>
      </c>
      <c r="H119" s="6">
        <f>VLOOKUP($A119,Sheet2!$A$1:$Q$107,8,0)</f>
        <v>0</v>
      </c>
      <c r="I119" s="6">
        <f>VLOOKUP($A119,Sheet2!$A$1:$Q$107,9,0)</f>
        <v>0</v>
      </c>
      <c r="J119" s="6">
        <f>VLOOKUP($A119,Sheet2!$A$1:$Q$107,10,0)</f>
        <v>3.5</v>
      </c>
      <c r="K119" s="6">
        <f>VLOOKUP($A119,Sheet2!$A$1:$Q$107,11,0)</f>
        <v>0</v>
      </c>
      <c r="L119" s="6">
        <f>VLOOKUP($A119,Sheet2!$A$1:$Q$107,12,0)</f>
        <v>0</v>
      </c>
      <c r="M119" s="6">
        <f>VLOOKUP($A119,Sheet2!$A$1:$Q$107,13,0)</f>
        <v>0</v>
      </c>
    </row>
    <row r="120" ht="14.25" spans="1:13">
      <c r="A120" s="5" t="s">
        <v>131</v>
      </c>
      <c r="B120" s="6">
        <f>VLOOKUP(A120,Sheet2!$A$1:$Q$107,2,0)</f>
        <v>0</v>
      </c>
      <c r="C120" s="6">
        <f>VLOOKUP(A120,Sheet2!$A$1:$Q$107,3,0)</f>
        <v>0</v>
      </c>
      <c r="D120" s="6">
        <f>VLOOKUP(A120,Sheet2!$A$1:$Q$107,4,0)</f>
        <v>0</v>
      </c>
      <c r="E120" s="6">
        <f>VLOOKUP(A120,Sheet2!$A$1:$Q$107,5,0)</f>
        <v>4.24</v>
      </c>
      <c r="F120" s="6">
        <f>VLOOKUP($A120,Sheet2!$A$1:$Q$107,6,0)</f>
        <v>0</v>
      </c>
      <c r="G120" s="6">
        <f>VLOOKUP($A120,Sheet2!$A$1:$Q$107,7,0)</f>
        <v>0</v>
      </c>
      <c r="H120" s="6">
        <f>VLOOKUP($A120,Sheet2!$A$1:$Q$107,8,0)</f>
        <v>0</v>
      </c>
      <c r="I120" s="6">
        <f>VLOOKUP($A120,Sheet2!$A$1:$Q$107,9,0)</f>
        <v>0</v>
      </c>
      <c r="J120" s="6">
        <f>VLOOKUP($A120,Sheet2!$A$1:$Q$107,10,0)</f>
        <v>0.91</v>
      </c>
      <c r="K120" s="6">
        <f>VLOOKUP($A120,Sheet2!$A$1:$Q$107,11,0)</f>
        <v>0</v>
      </c>
      <c r="L120" s="6">
        <f>VLOOKUP($A120,Sheet2!$A$1:$Q$107,12,0)</f>
        <v>0</v>
      </c>
      <c r="M120" s="6">
        <f>VLOOKUP($A120,Sheet2!$A$1:$Q$107,13,0)</f>
        <v>0</v>
      </c>
    </row>
    <row r="121" ht="14.25" spans="1:13">
      <c r="A121" s="5" t="s">
        <v>132</v>
      </c>
      <c r="B121" s="6">
        <f>VLOOKUP(A121,Sheet2!$A$1:$Q$107,2,0)</f>
        <v>0</v>
      </c>
      <c r="C121" s="6">
        <f>VLOOKUP(A121,Sheet2!$A$1:$Q$107,3,0)</f>
        <v>0</v>
      </c>
      <c r="D121" s="6">
        <f>VLOOKUP(A121,Sheet2!$A$1:$Q$107,4,0)</f>
        <v>0</v>
      </c>
      <c r="E121" s="6">
        <f>VLOOKUP(A121,Sheet2!$A$1:$Q$107,5,0)</f>
        <v>21.87</v>
      </c>
      <c r="F121" s="6">
        <f>VLOOKUP($A121,Sheet2!$A$1:$Q$107,6,0)</f>
        <v>0</v>
      </c>
      <c r="G121" s="6">
        <f>VLOOKUP($A121,Sheet2!$A$1:$Q$107,7,0)</f>
        <v>0</v>
      </c>
      <c r="H121" s="6">
        <f>VLOOKUP($A121,Sheet2!$A$1:$Q$107,8,0)</f>
        <v>0</v>
      </c>
      <c r="I121" s="6">
        <f>VLOOKUP($A121,Sheet2!$A$1:$Q$107,9,0)</f>
        <v>0</v>
      </c>
      <c r="J121" s="6">
        <f>VLOOKUP($A121,Sheet2!$A$1:$Q$107,10,0)</f>
        <v>0</v>
      </c>
      <c r="K121" s="6">
        <f>VLOOKUP($A121,Sheet2!$A$1:$Q$107,11,0)</f>
        <v>0</v>
      </c>
      <c r="L121" s="6">
        <f>VLOOKUP($A121,Sheet2!$A$1:$Q$107,12,0)</f>
        <v>0</v>
      </c>
      <c r="M121" s="6">
        <f>VLOOKUP($A121,Sheet2!$A$1:$Q$107,13,0)</f>
        <v>0</v>
      </c>
    </row>
    <row r="122" ht="14.25" spans="1:13">
      <c r="A122" s="5" t="s">
        <v>133</v>
      </c>
      <c r="B122" s="6">
        <f>VLOOKUP(A122,Sheet2!$A$1:$Q$107,2,0)</f>
        <v>0</v>
      </c>
      <c r="C122" s="6">
        <f>VLOOKUP(A122,Sheet2!$A$1:$Q$107,3,0)</f>
        <v>0</v>
      </c>
      <c r="D122" s="6">
        <f>VLOOKUP(A122,Sheet2!$A$1:$Q$107,4,0)</f>
        <v>0</v>
      </c>
      <c r="E122" s="6">
        <f>VLOOKUP(A122,Sheet2!$A$1:$Q$107,5,0)</f>
        <v>0.21</v>
      </c>
      <c r="F122" s="6">
        <f>VLOOKUP($A122,Sheet2!$A$1:$Q$107,6,0)</f>
        <v>0</v>
      </c>
      <c r="G122" s="6">
        <f>VLOOKUP($A122,Sheet2!$A$1:$Q$107,7,0)</f>
        <v>0</v>
      </c>
      <c r="H122" s="6">
        <f>VLOOKUP($A122,Sheet2!$A$1:$Q$107,8,0)</f>
        <v>0</v>
      </c>
      <c r="I122" s="6">
        <f>VLOOKUP($A122,Sheet2!$A$1:$Q$107,9,0)</f>
        <v>0</v>
      </c>
      <c r="J122" s="6">
        <f>VLOOKUP($A122,Sheet2!$A$1:$Q$107,10,0)</f>
        <v>0</v>
      </c>
      <c r="K122" s="6">
        <f>VLOOKUP($A122,Sheet2!$A$1:$Q$107,11,0)</f>
        <v>0</v>
      </c>
      <c r="L122" s="6">
        <f>VLOOKUP($A122,Sheet2!$A$1:$Q$107,12,0)</f>
        <v>0</v>
      </c>
      <c r="M122" s="6">
        <f>VLOOKUP($A122,Sheet2!$A$1:$Q$107,13,0)</f>
        <v>0</v>
      </c>
    </row>
    <row r="123" ht="14.25" spans="1:13">
      <c r="A123" s="5" t="s">
        <v>134</v>
      </c>
      <c r="B123" s="6">
        <f>VLOOKUP(A123,Sheet2!$A$1:$Q$107,2,0)</f>
        <v>6.07</v>
      </c>
      <c r="C123" s="6">
        <f>VLOOKUP(A123,Sheet2!$A$1:$Q$107,3,0)</f>
        <v>0</v>
      </c>
      <c r="D123" s="6">
        <f>VLOOKUP(A123,Sheet2!$A$1:$Q$107,4,0)</f>
        <v>0</v>
      </c>
      <c r="E123" s="6">
        <f>VLOOKUP(A123,Sheet2!$A$1:$Q$107,5,0)</f>
        <v>0</v>
      </c>
      <c r="F123" s="6">
        <f>VLOOKUP($A123,Sheet2!$A$1:$Q$107,6,0)</f>
        <v>14.41</v>
      </c>
      <c r="G123" s="6">
        <f>VLOOKUP($A123,Sheet2!$A$1:$Q$107,7,0)</f>
        <v>0</v>
      </c>
      <c r="H123" s="6">
        <f>VLOOKUP($A123,Sheet2!$A$1:$Q$107,8,0)</f>
        <v>0</v>
      </c>
      <c r="I123" s="6">
        <f>VLOOKUP($A123,Sheet2!$A$1:$Q$107,9,0)</f>
        <v>0</v>
      </c>
      <c r="J123" s="6">
        <f>VLOOKUP($A123,Sheet2!$A$1:$Q$107,10,0)</f>
        <v>2.47</v>
      </c>
      <c r="K123" s="6">
        <f>VLOOKUP($A123,Sheet2!$A$1:$Q$107,11,0)</f>
        <v>0</v>
      </c>
      <c r="L123" s="6">
        <f>VLOOKUP($A123,Sheet2!$A$1:$Q$107,12,0)</f>
        <v>0</v>
      </c>
      <c r="M123" s="6">
        <f>VLOOKUP($A123,Sheet2!$A$1:$Q$107,13,0)</f>
        <v>0</v>
      </c>
    </row>
    <row r="124" ht="14.25" spans="1:13">
      <c r="A124" s="5" t="s">
        <v>135</v>
      </c>
      <c r="B124" s="6">
        <f>VLOOKUP(A124,Sheet2!$A$1:$Q$107,2,0)</f>
        <v>1.15</v>
      </c>
      <c r="C124" s="6">
        <f>VLOOKUP(A124,Sheet2!$A$1:$Q$107,3,0)</f>
        <v>0</v>
      </c>
      <c r="D124" s="6">
        <f>VLOOKUP(A124,Sheet2!$A$1:$Q$107,4,0)</f>
        <v>0</v>
      </c>
      <c r="E124" s="6">
        <f>VLOOKUP(A124,Sheet2!$A$1:$Q$107,5,0)</f>
        <v>0</v>
      </c>
      <c r="F124" s="6">
        <f>VLOOKUP($A124,Sheet2!$A$1:$Q$107,6,0)</f>
        <v>0</v>
      </c>
      <c r="G124" s="6">
        <f>VLOOKUP($A124,Sheet2!$A$1:$Q$107,7,0)</f>
        <v>0</v>
      </c>
      <c r="H124" s="6">
        <f>VLOOKUP($A124,Sheet2!$A$1:$Q$107,8,0)</f>
        <v>0</v>
      </c>
      <c r="I124" s="6">
        <f>VLOOKUP($A124,Sheet2!$A$1:$Q$107,9,0)</f>
        <v>0</v>
      </c>
      <c r="J124" s="6">
        <f>VLOOKUP($A124,Sheet2!$A$1:$Q$107,10,0)</f>
        <v>0</v>
      </c>
      <c r="K124" s="6">
        <f>VLOOKUP($A124,Sheet2!$A$1:$Q$107,11,0)</f>
        <v>0</v>
      </c>
      <c r="L124" s="6">
        <f>VLOOKUP($A124,Sheet2!$A$1:$Q$107,12,0)</f>
        <v>0</v>
      </c>
      <c r="M124" s="6">
        <f>VLOOKUP($A124,Sheet2!$A$1:$Q$107,13,0)</f>
        <v>0</v>
      </c>
    </row>
    <row r="125" ht="14.25" spans="1:13">
      <c r="A125" s="5" t="s">
        <v>136</v>
      </c>
      <c r="B125" s="6">
        <f>VLOOKUP(A125,Sheet2!$A$1:$Q$107,2,0)</f>
        <v>3.51</v>
      </c>
      <c r="C125" s="6">
        <f>VLOOKUP(A125,Sheet2!$A$1:$Q$107,3,0)</f>
        <v>0</v>
      </c>
      <c r="D125" s="6">
        <f>VLOOKUP(A125,Sheet2!$A$1:$Q$107,4,0)</f>
        <v>0</v>
      </c>
      <c r="E125" s="6">
        <f>VLOOKUP(A125,Sheet2!$A$1:$Q$107,5,0)</f>
        <v>12.59</v>
      </c>
      <c r="F125" s="6">
        <f>VLOOKUP($A125,Sheet2!$A$1:$Q$107,6,0)</f>
        <v>0</v>
      </c>
      <c r="G125" s="6">
        <f>VLOOKUP($A125,Sheet2!$A$1:$Q$107,7,0)</f>
        <v>0</v>
      </c>
      <c r="H125" s="6">
        <f>VLOOKUP($A125,Sheet2!$A$1:$Q$107,8,0)</f>
        <v>0</v>
      </c>
      <c r="I125" s="6">
        <f>VLOOKUP($A125,Sheet2!$A$1:$Q$107,9,0)</f>
        <v>0</v>
      </c>
      <c r="J125" s="6">
        <f>VLOOKUP($A125,Sheet2!$A$1:$Q$107,10,0)</f>
        <v>0</v>
      </c>
      <c r="K125" s="6">
        <f>VLOOKUP($A125,Sheet2!$A$1:$Q$107,11,0)</f>
        <v>0</v>
      </c>
      <c r="L125" s="6">
        <f>VLOOKUP($A125,Sheet2!$A$1:$Q$107,12,0)</f>
        <v>0</v>
      </c>
      <c r="M125" s="6">
        <f>VLOOKUP($A125,Sheet2!$A$1:$Q$107,13,0)</f>
        <v>0</v>
      </c>
    </row>
    <row r="126" ht="14.25" spans="1:13">
      <c r="A126" s="5" t="s">
        <v>137</v>
      </c>
      <c r="B126" s="6">
        <f>VLOOKUP(A126,Sheet2!$A$1:$Q$107,2,0)</f>
        <v>0</v>
      </c>
      <c r="C126" s="6">
        <f>VLOOKUP(A126,Sheet2!$A$1:$Q$107,3,0)</f>
        <v>0</v>
      </c>
      <c r="D126" s="6">
        <f>VLOOKUP(A126,Sheet2!$A$1:$Q$107,4,0)</f>
        <v>0</v>
      </c>
      <c r="E126" s="6">
        <f>VLOOKUP(A126,Sheet2!$A$1:$Q$107,5,0)</f>
        <v>6.86</v>
      </c>
      <c r="F126" s="6">
        <f>VLOOKUP($A126,Sheet2!$A$1:$Q$107,6,0)</f>
        <v>0</v>
      </c>
      <c r="G126" s="6">
        <f>VLOOKUP($A126,Sheet2!$A$1:$Q$107,7,0)</f>
        <v>0</v>
      </c>
      <c r="H126" s="6">
        <f>VLOOKUP($A126,Sheet2!$A$1:$Q$107,8,0)</f>
        <v>0</v>
      </c>
      <c r="I126" s="6">
        <f>VLOOKUP($A126,Sheet2!$A$1:$Q$107,9,0)</f>
        <v>0</v>
      </c>
      <c r="J126" s="6">
        <f>VLOOKUP($A126,Sheet2!$A$1:$Q$107,10,0)</f>
        <v>0</v>
      </c>
      <c r="K126" s="6">
        <f>VLOOKUP($A126,Sheet2!$A$1:$Q$107,11,0)</f>
        <v>0</v>
      </c>
      <c r="L126" s="6">
        <f>VLOOKUP($A126,Sheet2!$A$1:$Q$107,12,0)</f>
        <v>0</v>
      </c>
      <c r="M126" s="6">
        <f>VLOOKUP($A126,Sheet2!$A$1:$Q$107,13,0)</f>
        <v>0</v>
      </c>
    </row>
    <row r="127" ht="14.25" spans="1:13">
      <c r="A127" s="5" t="s">
        <v>138</v>
      </c>
      <c r="B127" s="6">
        <f>VLOOKUP(A127,Sheet2!$A$1:$Q$107,2,0)</f>
        <v>0</v>
      </c>
      <c r="C127" s="6">
        <f>VLOOKUP(A127,Sheet2!$A$1:$Q$107,3,0)</f>
        <v>0</v>
      </c>
      <c r="D127" s="6">
        <f>VLOOKUP(A127,Sheet2!$A$1:$Q$107,4,0)</f>
        <v>0</v>
      </c>
      <c r="E127" s="6">
        <f>VLOOKUP(A127,Sheet2!$A$1:$Q$107,5,0)</f>
        <v>0.11</v>
      </c>
      <c r="F127" s="6">
        <f>VLOOKUP($A127,Sheet2!$A$1:$Q$107,6,0)</f>
        <v>0</v>
      </c>
      <c r="G127" s="6">
        <f>VLOOKUP($A127,Sheet2!$A$1:$Q$107,7,0)</f>
        <v>0</v>
      </c>
      <c r="H127" s="6">
        <f>VLOOKUP($A127,Sheet2!$A$1:$Q$107,8,0)</f>
        <v>0</v>
      </c>
      <c r="I127" s="6">
        <f>VLOOKUP($A127,Sheet2!$A$1:$Q$107,9,0)</f>
        <v>0</v>
      </c>
      <c r="J127" s="6">
        <f>VLOOKUP($A127,Sheet2!$A$1:$Q$107,10,0)</f>
        <v>0</v>
      </c>
      <c r="K127" s="6">
        <f>VLOOKUP($A127,Sheet2!$A$1:$Q$107,11,0)</f>
        <v>0</v>
      </c>
      <c r="L127" s="6">
        <f>VLOOKUP($A127,Sheet2!$A$1:$Q$107,12,0)</f>
        <v>0</v>
      </c>
      <c r="M127" s="6">
        <f>VLOOKUP($A127,Sheet2!$A$1:$Q$107,13,0)</f>
        <v>0</v>
      </c>
    </row>
    <row r="128" ht="14.25" spans="1:13">
      <c r="A128" s="5" t="s">
        <v>139</v>
      </c>
      <c r="B128" s="6">
        <f>VLOOKUP(A128,Sheet2!$A$1:$Q$107,2,0)</f>
        <v>0</v>
      </c>
      <c r="C128" s="6">
        <f>VLOOKUP(A128,Sheet2!$A$1:$Q$107,3,0)</f>
        <v>0</v>
      </c>
      <c r="D128" s="6">
        <f>VLOOKUP(A128,Sheet2!$A$1:$Q$107,4,0)</f>
        <v>0</v>
      </c>
      <c r="E128" s="6">
        <f>VLOOKUP(A128,Sheet2!$A$1:$Q$107,5,0)</f>
        <v>0.44</v>
      </c>
      <c r="F128" s="6">
        <f>VLOOKUP($A128,Sheet2!$A$1:$Q$107,6,0)</f>
        <v>0</v>
      </c>
      <c r="G128" s="6">
        <f>VLOOKUP($A128,Sheet2!$A$1:$Q$107,7,0)</f>
        <v>0</v>
      </c>
      <c r="H128" s="6">
        <f>VLOOKUP($A128,Sheet2!$A$1:$Q$107,8,0)</f>
        <v>0</v>
      </c>
      <c r="I128" s="6">
        <f>VLOOKUP($A128,Sheet2!$A$1:$Q$107,9,0)</f>
        <v>0</v>
      </c>
      <c r="J128" s="6">
        <f>VLOOKUP($A128,Sheet2!$A$1:$Q$107,10,0)</f>
        <v>0</v>
      </c>
      <c r="K128" s="6">
        <f>VLOOKUP($A128,Sheet2!$A$1:$Q$107,11,0)</f>
        <v>0</v>
      </c>
      <c r="L128" s="6">
        <f>VLOOKUP($A128,Sheet2!$A$1:$Q$107,12,0)</f>
        <v>0</v>
      </c>
      <c r="M128" s="6">
        <f>VLOOKUP($A128,Sheet2!$A$1:$Q$107,13,0)</f>
        <v>0</v>
      </c>
    </row>
    <row r="129" ht="14.25" spans="1:13">
      <c r="A129" s="5" t="s">
        <v>140</v>
      </c>
      <c r="B129" s="6">
        <f>VLOOKUP(A129,Sheet2!$A$1:$Q$107,2,0)</f>
        <v>0</v>
      </c>
      <c r="C129" s="6">
        <f>VLOOKUP(A129,Sheet2!$A$1:$Q$107,3,0)</f>
        <v>0</v>
      </c>
      <c r="D129" s="6">
        <f>VLOOKUP(A129,Sheet2!$A$1:$Q$107,4,0)</f>
        <v>0</v>
      </c>
      <c r="E129" s="6">
        <f>VLOOKUP(A129,Sheet2!$A$1:$Q$107,5,0)</f>
        <v>0.09</v>
      </c>
      <c r="F129" s="6">
        <f>VLOOKUP($A129,Sheet2!$A$1:$Q$107,6,0)</f>
        <v>0</v>
      </c>
      <c r="G129" s="6">
        <f>VLOOKUP($A129,Sheet2!$A$1:$Q$107,7,0)</f>
        <v>0</v>
      </c>
      <c r="H129" s="6">
        <f>VLOOKUP($A129,Sheet2!$A$1:$Q$107,8,0)</f>
        <v>0</v>
      </c>
      <c r="I129" s="6">
        <f>VLOOKUP($A129,Sheet2!$A$1:$Q$107,9,0)</f>
        <v>0</v>
      </c>
      <c r="J129" s="6">
        <f>VLOOKUP($A129,Sheet2!$A$1:$Q$107,10,0)</f>
        <v>0</v>
      </c>
      <c r="K129" s="6">
        <f>VLOOKUP($A129,Sheet2!$A$1:$Q$107,11,0)</f>
        <v>0</v>
      </c>
      <c r="L129" s="6">
        <f>VLOOKUP($A129,Sheet2!$A$1:$Q$107,12,0)</f>
        <v>0</v>
      </c>
      <c r="M129" s="6">
        <f>VLOOKUP($A129,Sheet2!$A$1:$Q$107,13,0)</f>
        <v>0</v>
      </c>
    </row>
    <row r="130" ht="14.25" spans="1:13">
      <c r="A130" s="5" t="s">
        <v>141</v>
      </c>
      <c r="B130" s="6">
        <f>VLOOKUP(A130,Sheet2!$A$1:$Q$107,2,0)</f>
        <v>0</v>
      </c>
      <c r="C130" s="6">
        <f>VLOOKUP(A130,Sheet2!$A$1:$Q$107,3,0)</f>
        <v>0</v>
      </c>
      <c r="D130" s="6">
        <f>VLOOKUP(A130,Sheet2!$A$1:$Q$107,4,0)</f>
        <v>0</v>
      </c>
      <c r="E130" s="6">
        <f>VLOOKUP(A130,Sheet2!$A$1:$Q$107,5,0)</f>
        <v>0.08</v>
      </c>
      <c r="F130" s="6">
        <f>VLOOKUP($A130,Sheet2!$A$1:$Q$107,6,0)</f>
        <v>0</v>
      </c>
      <c r="G130" s="6">
        <f>VLOOKUP($A130,Sheet2!$A$1:$Q$107,7,0)</f>
        <v>0</v>
      </c>
      <c r="H130" s="6">
        <f>VLOOKUP($A130,Sheet2!$A$1:$Q$107,8,0)</f>
        <v>0</v>
      </c>
      <c r="I130" s="6">
        <f>VLOOKUP($A130,Sheet2!$A$1:$Q$107,9,0)</f>
        <v>0</v>
      </c>
      <c r="J130" s="6">
        <f>VLOOKUP($A130,Sheet2!$A$1:$Q$107,10,0)</f>
        <v>0</v>
      </c>
      <c r="K130" s="6">
        <f>VLOOKUP($A130,Sheet2!$A$1:$Q$107,11,0)</f>
        <v>0</v>
      </c>
      <c r="L130" s="6">
        <f>VLOOKUP($A130,Sheet2!$A$1:$Q$107,12,0)</f>
        <v>0</v>
      </c>
      <c r="M130" s="6">
        <f>VLOOKUP($A130,Sheet2!$A$1:$Q$107,13,0)</f>
        <v>0</v>
      </c>
    </row>
    <row r="131" ht="14.25" spans="1:13">
      <c r="A131" s="5" t="s">
        <v>142</v>
      </c>
      <c r="B131" s="6">
        <f>VLOOKUP(A131,Sheet2!$A$1:$Q$107,2,0)</f>
        <v>0</v>
      </c>
      <c r="C131" s="6">
        <f>VLOOKUP(A131,Sheet2!$A$1:$Q$107,3,0)</f>
        <v>0</v>
      </c>
      <c r="D131" s="6">
        <f>VLOOKUP(A131,Sheet2!$A$1:$Q$107,4,0)</f>
        <v>0</v>
      </c>
      <c r="E131" s="6">
        <f>VLOOKUP(A131,Sheet2!$A$1:$Q$107,5,0)</f>
        <v>0</v>
      </c>
      <c r="F131" s="6">
        <f>VLOOKUP($A131,Sheet2!$A$1:$Q$107,6,0)</f>
        <v>0</v>
      </c>
      <c r="G131" s="6">
        <f>VLOOKUP($A131,Sheet2!$A$1:$Q$107,7,0)</f>
        <v>0</v>
      </c>
      <c r="H131" s="6">
        <f>VLOOKUP($A131,Sheet2!$A$1:$Q$107,8,0)</f>
        <v>0</v>
      </c>
      <c r="I131" s="6">
        <f>VLOOKUP($A131,Sheet2!$A$1:$Q$107,9,0)</f>
        <v>0</v>
      </c>
      <c r="J131" s="6">
        <f>VLOOKUP($A131,Sheet2!$A$1:$Q$107,10,0)</f>
        <v>0</v>
      </c>
      <c r="K131" s="6">
        <f>VLOOKUP($A131,Sheet2!$A$1:$Q$107,11,0)</f>
        <v>0</v>
      </c>
      <c r="L131" s="6">
        <f>VLOOKUP($A131,Sheet2!$A$1:$Q$107,12,0)</f>
        <v>0</v>
      </c>
      <c r="M131" s="6">
        <f>VLOOKUP($A131,Sheet2!$A$1:$Q$107,13,0)</f>
        <v>0</v>
      </c>
    </row>
    <row r="132" ht="14.25" spans="1:13">
      <c r="A132" s="5" t="s">
        <v>143</v>
      </c>
      <c r="B132" s="6">
        <f>VLOOKUP(A132,Sheet2!$A$1:$Q$107,2,0)</f>
        <v>0</v>
      </c>
      <c r="C132" s="6">
        <f>VLOOKUP(A132,Sheet2!$A$1:$Q$107,3,0)</f>
        <v>0</v>
      </c>
      <c r="D132" s="6">
        <f>VLOOKUP(A132,Sheet2!$A$1:$Q$107,4,0)</f>
        <v>0</v>
      </c>
      <c r="E132" s="6">
        <f>VLOOKUP(A132,Sheet2!$A$1:$Q$107,5,0)</f>
        <v>0</v>
      </c>
      <c r="F132" s="6">
        <f>VLOOKUP($A132,Sheet2!$A$1:$Q$107,6,0)</f>
        <v>2.55</v>
      </c>
      <c r="G132" s="6">
        <f>VLOOKUP($A132,Sheet2!$A$1:$Q$107,7,0)</f>
        <v>0</v>
      </c>
      <c r="H132" s="6">
        <f>VLOOKUP($A132,Sheet2!$A$1:$Q$107,8,0)</f>
        <v>0</v>
      </c>
      <c r="I132" s="6">
        <f>VLOOKUP($A132,Sheet2!$A$1:$Q$107,9,0)</f>
        <v>0</v>
      </c>
      <c r="J132" s="6">
        <f>VLOOKUP($A132,Sheet2!$A$1:$Q$107,10,0)</f>
        <v>0</v>
      </c>
      <c r="K132" s="6">
        <f>VLOOKUP($A132,Sheet2!$A$1:$Q$107,11,0)</f>
        <v>0</v>
      </c>
      <c r="L132" s="6">
        <f>VLOOKUP($A132,Sheet2!$A$1:$Q$107,12,0)</f>
        <v>0</v>
      </c>
      <c r="M132" s="6">
        <f>VLOOKUP($A132,Sheet2!$A$1:$Q$107,13,0)</f>
        <v>0</v>
      </c>
    </row>
    <row r="133" ht="14.25" spans="1:13">
      <c r="A133" s="5" t="s">
        <v>144</v>
      </c>
      <c r="B133" s="6">
        <f>VLOOKUP(A133,Sheet2!$A$1:$Q$107,2,0)</f>
        <v>0</v>
      </c>
      <c r="C133" s="6">
        <f>VLOOKUP(A133,Sheet2!$A$1:$Q$107,3,0)</f>
        <v>0</v>
      </c>
      <c r="D133" s="6">
        <f>VLOOKUP(A133,Sheet2!$A$1:$Q$107,4,0)</f>
        <v>0</v>
      </c>
      <c r="E133" s="6">
        <f>VLOOKUP(A133,Sheet2!$A$1:$Q$107,5,0)</f>
        <v>1.37</v>
      </c>
      <c r="F133" s="6">
        <f>VLOOKUP($A133,Sheet2!$A$1:$Q$107,6,0)</f>
        <v>0</v>
      </c>
      <c r="G133" s="6">
        <f>VLOOKUP($A133,Sheet2!$A$1:$Q$107,7,0)</f>
        <v>0</v>
      </c>
      <c r="H133" s="6">
        <f>VLOOKUP($A133,Sheet2!$A$1:$Q$107,8,0)</f>
        <v>0</v>
      </c>
      <c r="I133" s="6">
        <f>VLOOKUP($A133,Sheet2!$A$1:$Q$107,9,0)</f>
        <v>0</v>
      </c>
      <c r="J133" s="6">
        <f>VLOOKUP($A133,Sheet2!$A$1:$Q$107,10,0)</f>
        <v>0</v>
      </c>
      <c r="K133" s="6">
        <f>VLOOKUP($A133,Sheet2!$A$1:$Q$107,11,0)</f>
        <v>0</v>
      </c>
      <c r="L133" s="6">
        <f>VLOOKUP($A133,Sheet2!$A$1:$Q$107,12,0)</f>
        <v>0</v>
      </c>
      <c r="M133" s="6">
        <f>VLOOKUP($A133,Sheet2!$A$1:$Q$107,13,0)</f>
        <v>0</v>
      </c>
    </row>
    <row r="134" ht="14.25" spans="1:13">
      <c r="A134" s="5" t="s">
        <v>145</v>
      </c>
      <c r="B134" s="6">
        <f>VLOOKUP(A134,Sheet2!$A$1:$Q$107,2,0)</f>
        <v>0</v>
      </c>
      <c r="C134" s="6">
        <f>VLOOKUP(A134,Sheet2!$A$1:$Q$107,3,0)</f>
        <v>1.28</v>
      </c>
      <c r="D134" s="6">
        <f>VLOOKUP(A134,Sheet2!$A$1:$Q$107,4,0)</f>
        <v>0</v>
      </c>
      <c r="E134" s="6">
        <f>VLOOKUP(A134,Sheet2!$A$1:$Q$107,5,0)</f>
        <v>0</v>
      </c>
      <c r="F134" s="6">
        <f>VLOOKUP($A134,Sheet2!$A$1:$Q$107,6,0)</f>
        <v>0</v>
      </c>
      <c r="G134" s="6">
        <f>VLOOKUP($A134,Sheet2!$A$1:$Q$107,7,0)</f>
        <v>0</v>
      </c>
      <c r="H134" s="6">
        <f>VLOOKUP($A134,Sheet2!$A$1:$Q$107,8,0)</f>
        <v>0</v>
      </c>
      <c r="I134" s="6">
        <f>VLOOKUP($A134,Sheet2!$A$1:$Q$107,9,0)</f>
        <v>0</v>
      </c>
      <c r="J134" s="6">
        <f>VLOOKUP($A134,Sheet2!$A$1:$Q$107,10,0)</f>
        <v>0</v>
      </c>
      <c r="K134" s="6">
        <f>VLOOKUP($A134,Sheet2!$A$1:$Q$107,11,0)</f>
        <v>0</v>
      </c>
      <c r="L134" s="6">
        <f>VLOOKUP($A134,Sheet2!$A$1:$Q$107,12,0)</f>
        <v>0</v>
      </c>
      <c r="M134" s="6">
        <f>VLOOKUP($A134,Sheet2!$A$1:$Q$107,13,0)</f>
        <v>0</v>
      </c>
    </row>
    <row r="135" ht="14.25" spans="1:13">
      <c r="A135" s="5" t="s">
        <v>146</v>
      </c>
      <c r="B135" s="6">
        <f>VLOOKUP(A135,Sheet2!$A$1:$Q$107,2,0)</f>
        <v>0</v>
      </c>
      <c r="C135" s="6">
        <f>VLOOKUP(A135,Sheet2!$A$1:$Q$107,3,0)</f>
        <v>0</v>
      </c>
      <c r="D135" s="6">
        <f>VLOOKUP(A135,Sheet2!$A$1:$Q$107,4,0)</f>
        <v>0</v>
      </c>
      <c r="E135" s="6">
        <f>VLOOKUP(A135,Sheet2!$A$1:$Q$107,5,0)</f>
        <v>0</v>
      </c>
      <c r="F135" s="6">
        <f>VLOOKUP($A135,Sheet2!$A$1:$Q$107,6,0)</f>
        <v>0</v>
      </c>
      <c r="G135" s="6">
        <f>VLOOKUP($A135,Sheet2!$A$1:$Q$107,7,0)</f>
        <v>0</v>
      </c>
      <c r="H135" s="6">
        <f>VLOOKUP($A135,Sheet2!$A$1:$Q$107,8,0)</f>
        <v>0</v>
      </c>
      <c r="I135" s="6">
        <f>VLOOKUP($A135,Sheet2!$A$1:$Q$107,9,0)</f>
        <v>0</v>
      </c>
      <c r="J135" s="6">
        <f>VLOOKUP($A135,Sheet2!$A$1:$Q$107,10,0)</f>
        <v>0</v>
      </c>
      <c r="K135" s="6">
        <f>VLOOKUP($A135,Sheet2!$A$1:$Q$107,11,0)</f>
        <v>0</v>
      </c>
      <c r="L135" s="6">
        <f>VLOOKUP($A135,Sheet2!$A$1:$Q$107,12,0)</f>
        <v>0</v>
      </c>
      <c r="M135" s="6">
        <f>VLOOKUP($A135,Sheet2!$A$1:$Q$107,13,0)</f>
        <v>0</v>
      </c>
    </row>
    <row r="136" ht="14.25" spans="1:13">
      <c r="A136" s="5" t="s">
        <v>147</v>
      </c>
      <c r="B136" s="6">
        <f>VLOOKUP(A136,Sheet2!$A$1:$Q$107,2,0)</f>
        <v>0.26</v>
      </c>
      <c r="C136" s="6">
        <f>VLOOKUP(A136,Sheet2!$A$1:$Q$107,3,0)</f>
        <v>0</v>
      </c>
      <c r="D136" s="6">
        <f>VLOOKUP(A136,Sheet2!$A$1:$Q$107,4,0)</f>
        <v>71.23</v>
      </c>
      <c r="E136" s="6">
        <f>VLOOKUP(A136,Sheet2!$A$1:$Q$107,5,0)</f>
        <v>0</v>
      </c>
      <c r="F136" s="6">
        <f>VLOOKUP($A136,Sheet2!$A$1:$Q$107,6,0)</f>
        <v>4.68</v>
      </c>
      <c r="G136" s="6">
        <f>VLOOKUP($A136,Sheet2!$A$1:$Q$107,7,0)</f>
        <v>0</v>
      </c>
      <c r="H136" s="6">
        <f>VLOOKUP($A136,Sheet2!$A$1:$Q$107,8,0)</f>
        <v>0</v>
      </c>
      <c r="I136" s="6">
        <f>VLOOKUP($A136,Sheet2!$A$1:$Q$107,9,0)</f>
        <v>0</v>
      </c>
      <c r="J136" s="6">
        <f>VLOOKUP($A136,Sheet2!$A$1:$Q$107,10,0)</f>
        <v>0</v>
      </c>
      <c r="K136" s="6">
        <f>VLOOKUP($A136,Sheet2!$A$1:$Q$107,11,0)</f>
        <v>0</v>
      </c>
      <c r="L136" s="6">
        <f>VLOOKUP($A136,Sheet2!$A$1:$Q$107,12,0)</f>
        <v>14.31</v>
      </c>
      <c r="M136" s="6">
        <f>VLOOKUP($A136,Sheet2!$A$1:$Q$107,13,0)</f>
        <v>16.8</v>
      </c>
    </row>
    <row r="137" ht="14.25" spans="1:13">
      <c r="A137" s="5" t="s">
        <v>148</v>
      </c>
      <c r="B137" s="6">
        <f>VLOOKUP(A137,Sheet2!$A$1:$Q$107,2,0)</f>
        <v>0</v>
      </c>
      <c r="C137" s="6">
        <f>VLOOKUP(A137,Sheet2!$A$1:$Q$107,3,0)</f>
        <v>0</v>
      </c>
      <c r="D137" s="6">
        <f>VLOOKUP(A137,Sheet2!$A$1:$Q$107,4,0)</f>
        <v>0</v>
      </c>
      <c r="E137" s="6">
        <f>VLOOKUP(A137,Sheet2!$A$1:$Q$107,5,0)</f>
        <v>0</v>
      </c>
      <c r="F137" s="6">
        <f>VLOOKUP($A137,Sheet2!$A$1:$Q$107,6,0)</f>
        <v>0</v>
      </c>
      <c r="G137" s="6">
        <f>VLOOKUP($A137,Sheet2!$A$1:$Q$107,7,0)</f>
        <v>0</v>
      </c>
      <c r="H137" s="6">
        <f>VLOOKUP($A137,Sheet2!$A$1:$Q$107,8,0)</f>
        <v>0</v>
      </c>
      <c r="I137" s="6">
        <f>VLOOKUP($A137,Sheet2!$A$1:$Q$107,9,0)</f>
        <v>0</v>
      </c>
      <c r="J137" s="6">
        <f>VLOOKUP($A137,Sheet2!$A$1:$Q$107,10,0)</f>
        <v>0</v>
      </c>
      <c r="K137" s="6">
        <f>VLOOKUP($A137,Sheet2!$A$1:$Q$107,11,0)</f>
        <v>0</v>
      </c>
      <c r="L137" s="6">
        <f>VLOOKUP($A137,Sheet2!$A$1:$Q$107,12,0)</f>
        <v>0</v>
      </c>
      <c r="M137" s="6">
        <f>VLOOKUP($A137,Sheet2!$A$1:$Q$107,13,0)</f>
        <v>0</v>
      </c>
    </row>
    <row r="138" ht="14.25" spans="1:13">
      <c r="A138" s="5" t="s">
        <v>149</v>
      </c>
      <c r="B138" s="6">
        <f>VLOOKUP(A138,Sheet2!$A$1:$Q$107,2,0)</f>
        <v>1.42</v>
      </c>
      <c r="C138" s="6">
        <f>VLOOKUP(A138,Sheet2!$A$1:$Q$107,3,0)</f>
        <v>0</v>
      </c>
      <c r="D138" s="6">
        <f>VLOOKUP(A138,Sheet2!$A$1:$Q$107,4,0)</f>
        <v>0</v>
      </c>
      <c r="E138" s="6">
        <f>VLOOKUP(A138,Sheet2!$A$1:$Q$107,5,0)</f>
        <v>0</v>
      </c>
      <c r="F138" s="6">
        <f>VLOOKUP($A138,Sheet2!$A$1:$Q$107,6,0)</f>
        <v>0</v>
      </c>
      <c r="G138" s="6">
        <f>VLOOKUP($A138,Sheet2!$A$1:$Q$107,7,0)</f>
        <v>0</v>
      </c>
      <c r="H138" s="6">
        <f>VLOOKUP($A138,Sheet2!$A$1:$Q$107,8,0)</f>
        <v>0</v>
      </c>
      <c r="I138" s="6">
        <f>VLOOKUP($A138,Sheet2!$A$1:$Q$107,9,0)</f>
        <v>0</v>
      </c>
      <c r="J138" s="6">
        <f>VLOOKUP($A138,Sheet2!$A$1:$Q$107,10,0)</f>
        <v>3.81</v>
      </c>
      <c r="K138" s="6">
        <f>VLOOKUP($A138,Sheet2!$A$1:$Q$107,11,0)</f>
        <v>0</v>
      </c>
      <c r="L138" s="6">
        <f>VLOOKUP($A138,Sheet2!$A$1:$Q$107,12,0)</f>
        <v>0</v>
      </c>
      <c r="M138" s="6">
        <f>VLOOKUP($A138,Sheet2!$A$1:$Q$107,13,0)</f>
        <v>0</v>
      </c>
    </row>
    <row r="139" ht="14.25" spans="1:13">
      <c r="A139" s="5" t="s">
        <v>150</v>
      </c>
      <c r="B139" s="6">
        <f>VLOOKUP(A139,Sheet2!$A$1:$Q$107,2,0)</f>
        <v>0.23</v>
      </c>
      <c r="C139" s="6">
        <f>VLOOKUP(A139,Sheet2!$A$1:$Q$107,3,0)</f>
        <v>0</v>
      </c>
      <c r="D139" s="6">
        <f>VLOOKUP(A139,Sheet2!$A$1:$Q$107,4,0)</f>
        <v>0</v>
      </c>
      <c r="E139" s="6">
        <f>VLOOKUP(A139,Sheet2!$A$1:$Q$107,5,0)</f>
        <v>0</v>
      </c>
      <c r="F139" s="6">
        <f>VLOOKUP($A139,Sheet2!$A$1:$Q$107,6,0)</f>
        <v>0</v>
      </c>
      <c r="G139" s="6">
        <f>VLOOKUP($A139,Sheet2!$A$1:$Q$107,7,0)</f>
        <v>0</v>
      </c>
      <c r="H139" s="6">
        <f>VLOOKUP($A139,Sheet2!$A$1:$Q$107,8,0)</f>
        <v>0</v>
      </c>
      <c r="I139" s="6">
        <f>VLOOKUP($A139,Sheet2!$A$1:$Q$107,9,0)</f>
        <v>0</v>
      </c>
      <c r="J139" s="6">
        <f>VLOOKUP($A139,Sheet2!$A$1:$Q$107,10,0)</f>
        <v>0</v>
      </c>
      <c r="K139" s="6">
        <f>VLOOKUP($A139,Sheet2!$A$1:$Q$107,11,0)</f>
        <v>0</v>
      </c>
      <c r="L139" s="6">
        <f>VLOOKUP($A139,Sheet2!$A$1:$Q$107,12,0)</f>
        <v>0</v>
      </c>
      <c r="M139" s="6">
        <f>VLOOKUP($A139,Sheet2!$A$1:$Q$107,13,0)</f>
        <v>0</v>
      </c>
    </row>
    <row r="140" ht="14.25" spans="1:13">
      <c r="A140" s="5" t="s">
        <v>151</v>
      </c>
      <c r="B140" s="6">
        <f>VLOOKUP(A140,Sheet2!$A$1:$Q$107,2,0)</f>
        <v>0</v>
      </c>
      <c r="C140" s="6">
        <f>VLOOKUP(A140,Sheet2!$A$1:$Q$107,3,0)</f>
        <v>0.25</v>
      </c>
      <c r="D140" s="6">
        <f>VLOOKUP(A140,Sheet2!$A$1:$Q$107,4,0)</f>
        <v>0</v>
      </c>
      <c r="E140" s="6">
        <f>VLOOKUP(A140,Sheet2!$A$1:$Q$107,5,0)</f>
        <v>0</v>
      </c>
      <c r="F140" s="6">
        <f>VLOOKUP($A140,Sheet2!$A$1:$Q$107,6,0)</f>
        <v>0</v>
      </c>
      <c r="G140" s="6">
        <f>VLOOKUP($A140,Sheet2!$A$1:$Q$107,7,0)</f>
        <v>0</v>
      </c>
      <c r="H140" s="6">
        <f>VLOOKUP($A140,Sheet2!$A$1:$Q$107,8,0)</f>
        <v>0</v>
      </c>
      <c r="I140" s="6">
        <f>VLOOKUP($A140,Sheet2!$A$1:$Q$107,9,0)</f>
        <v>0</v>
      </c>
      <c r="J140" s="6">
        <f>VLOOKUP($A140,Sheet2!$A$1:$Q$107,10,0)</f>
        <v>1.33</v>
      </c>
      <c r="K140" s="6">
        <f>VLOOKUP($A140,Sheet2!$A$1:$Q$107,11,0)</f>
        <v>0</v>
      </c>
      <c r="L140" s="6">
        <f>VLOOKUP($A140,Sheet2!$A$1:$Q$107,12,0)</f>
        <v>0</v>
      </c>
      <c r="M140" s="6">
        <f>VLOOKUP($A140,Sheet2!$A$1:$Q$107,13,0)</f>
        <v>0</v>
      </c>
    </row>
    <row r="141" ht="14.25" spans="1:13">
      <c r="A141" s="5" t="s">
        <v>153</v>
      </c>
      <c r="B141" s="6">
        <f>VLOOKUP(A141,Sheet2!$A$1:$Q$107,2,0)</f>
        <v>0.43</v>
      </c>
      <c r="C141" s="6">
        <f>VLOOKUP(A141,Sheet2!$A$1:$Q$107,3,0)</f>
        <v>0</v>
      </c>
      <c r="D141" s="6">
        <f>VLOOKUP(A141,Sheet2!$A$1:$Q$107,4,0)</f>
        <v>0</v>
      </c>
      <c r="E141" s="6">
        <f>VLOOKUP(A141,Sheet2!$A$1:$Q$107,5,0)</f>
        <v>0</v>
      </c>
      <c r="F141" s="6">
        <f>VLOOKUP($A141,Sheet2!$A$1:$Q$107,6,0)</f>
        <v>0</v>
      </c>
      <c r="G141" s="6">
        <f>VLOOKUP($A141,Sheet2!$A$1:$Q$107,7,0)</f>
        <v>0</v>
      </c>
      <c r="H141" s="6">
        <f>VLOOKUP($A141,Sheet2!$A$1:$Q$107,8,0)</f>
        <v>0</v>
      </c>
      <c r="I141" s="6">
        <f>VLOOKUP($A141,Sheet2!$A$1:$Q$107,9,0)</f>
        <v>0</v>
      </c>
      <c r="J141" s="6">
        <f>VLOOKUP($A141,Sheet2!$A$1:$Q$107,10,0)</f>
        <v>0</v>
      </c>
      <c r="K141" s="6">
        <f>VLOOKUP($A141,Sheet2!$A$1:$Q$107,11,0)</f>
        <v>0</v>
      </c>
      <c r="L141" s="6">
        <f>VLOOKUP($A141,Sheet2!$A$1:$Q$107,12,0)</f>
        <v>0</v>
      </c>
      <c r="M141" s="6">
        <f>VLOOKUP($A141,Sheet2!$A$1:$Q$107,13,0)</f>
        <v>0</v>
      </c>
    </row>
    <row r="142" ht="14.25" spans="1:13">
      <c r="A142" s="5" t="s">
        <v>154</v>
      </c>
      <c r="B142" s="6">
        <f>VLOOKUP(A142,Sheet2!$A$1:$Q$107,2,0)</f>
        <v>0.27</v>
      </c>
      <c r="C142" s="6">
        <f>VLOOKUP(A142,Sheet2!$A$1:$Q$107,3,0)</f>
        <v>0</v>
      </c>
      <c r="D142" s="6">
        <f>VLOOKUP(A142,Sheet2!$A$1:$Q$107,4,0)</f>
        <v>0</v>
      </c>
      <c r="E142" s="6">
        <f>VLOOKUP(A142,Sheet2!$A$1:$Q$107,5,0)</f>
        <v>0</v>
      </c>
      <c r="F142" s="6">
        <f>VLOOKUP($A142,Sheet2!$A$1:$Q$107,6,0)</f>
        <v>0</v>
      </c>
      <c r="G142" s="6">
        <f>VLOOKUP($A142,Sheet2!$A$1:$Q$107,7,0)</f>
        <v>0</v>
      </c>
      <c r="H142" s="6">
        <f>VLOOKUP($A142,Sheet2!$A$1:$Q$107,8,0)</f>
        <v>0</v>
      </c>
      <c r="I142" s="6">
        <f>VLOOKUP($A142,Sheet2!$A$1:$Q$107,9,0)</f>
        <v>0</v>
      </c>
      <c r="J142" s="6">
        <f>VLOOKUP($A142,Sheet2!$A$1:$Q$107,10,0)</f>
        <v>0</v>
      </c>
      <c r="K142" s="6">
        <f>VLOOKUP($A142,Sheet2!$A$1:$Q$107,11,0)</f>
        <v>0</v>
      </c>
      <c r="L142" s="6">
        <f>VLOOKUP($A142,Sheet2!$A$1:$Q$107,12,0)</f>
        <v>0</v>
      </c>
      <c r="M142" s="6">
        <f>VLOOKUP($A142,Sheet2!$A$1:$Q$107,13,0)</f>
        <v>0</v>
      </c>
    </row>
    <row r="143" ht="14.25" spans="1:13">
      <c r="A143" s="5" t="s">
        <v>155</v>
      </c>
      <c r="B143" s="6">
        <f>VLOOKUP(A143,Sheet2!$A$1:$Q$107,2,0)</f>
        <v>2.57</v>
      </c>
      <c r="C143" s="6">
        <f>VLOOKUP(A143,Sheet2!$A$1:$Q$107,3,0)</f>
        <v>0.68</v>
      </c>
      <c r="D143" s="6">
        <f>VLOOKUP(A143,Sheet2!$A$1:$Q$107,4,0)</f>
        <v>0</v>
      </c>
      <c r="E143" s="6">
        <f>VLOOKUP(A143,Sheet2!$A$1:$Q$107,5,0)</f>
        <v>0</v>
      </c>
      <c r="F143" s="6">
        <f>VLOOKUP($A143,Sheet2!$A$1:$Q$107,6,0)</f>
        <v>0</v>
      </c>
      <c r="G143" s="6">
        <f>VLOOKUP($A143,Sheet2!$A$1:$Q$107,7,0)</f>
        <v>0</v>
      </c>
      <c r="H143" s="6">
        <f>VLOOKUP($A143,Sheet2!$A$1:$Q$107,8,0)</f>
        <v>0</v>
      </c>
      <c r="I143" s="6">
        <f>VLOOKUP($A143,Sheet2!$A$1:$Q$107,9,0)</f>
        <v>0</v>
      </c>
      <c r="J143" s="6">
        <f>VLOOKUP($A143,Sheet2!$A$1:$Q$107,10,0)</f>
        <v>0</v>
      </c>
      <c r="K143" s="6">
        <f>VLOOKUP($A143,Sheet2!$A$1:$Q$107,11,0)</f>
        <v>0</v>
      </c>
      <c r="L143" s="6">
        <f>VLOOKUP($A143,Sheet2!$A$1:$Q$107,12,0)</f>
        <v>0</v>
      </c>
      <c r="M143" s="6">
        <f>VLOOKUP($A143,Sheet2!$A$1:$Q$107,13,0)</f>
        <v>0</v>
      </c>
    </row>
    <row r="144" ht="14.25" spans="1:13">
      <c r="A144" s="5" t="s">
        <v>152</v>
      </c>
      <c r="B144" s="6">
        <f>VLOOKUP(A144,Sheet2!$A$1:$Q$107,2,0)</f>
        <v>0</v>
      </c>
      <c r="C144" s="6">
        <f>VLOOKUP(A144,Sheet2!$A$1:$Q$107,3,0)</f>
        <v>0</v>
      </c>
      <c r="D144" s="6">
        <f>VLOOKUP(A144,Sheet2!$A$1:$Q$107,4,0)</f>
        <v>0</v>
      </c>
      <c r="E144" s="6">
        <f>VLOOKUP(A144,Sheet2!$A$1:$Q$107,5,0)</f>
        <v>0</v>
      </c>
      <c r="F144" s="6">
        <f>VLOOKUP($A144,Sheet2!$A$1:$Q$107,6,0)</f>
        <v>0</v>
      </c>
      <c r="G144" s="6">
        <f>VLOOKUP($A144,Sheet2!$A$1:$Q$107,7,0)</f>
        <v>0</v>
      </c>
      <c r="H144" s="6">
        <f>VLOOKUP($A144,Sheet2!$A$1:$Q$107,8,0)</f>
        <v>0</v>
      </c>
      <c r="I144" s="6">
        <f>VLOOKUP($A144,Sheet2!$A$1:$Q$107,9,0)</f>
        <v>0</v>
      </c>
      <c r="J144" s="6">
        <f>VLOOKUP($A144,Sheet2!$A$1:$Q$107,10,0)</f>
        <v>0</v>
      </c>
      <c r="K144" s="6">
        <f>VLOOKUP($A144,Sheet2!$A$1:$Q$107,11,0)</f>
        <v>0</v>
      </c>
      <c r="L144" s="6">
        <f>VLOOKUP($A144,Sheet2!$A$1:$Q$107,12,0)</f>
        <v>0</v>
      </c>
      <c r="M144" s="6">
        <f>VLOOKUP($A144,Sheet2!$A$1:$Q$107,13,0)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2018-12-20T06:22:00Z</dcterms:created>
  <dcterms:modified xsi:type="dcterms:W3CDTF">2018-12-20T08:39:36Z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