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zisha\OneDrive\Desktop\"/>
    </mc:Choice>
  </mc:AlternateContent>
  <xr:revisionPtr revIDLastSave="0" documentId="8_{7EC29414-9E36-46EF-90E8-70E6505EB793}" xr6:coauthVersionLast="47" xr6:coauthVersionMax="47" xr10:uidLastSave="{00000000-0000-0000-0000-000000000000}"/>
  <bookViews>
    <workbookView xWindow="-120" yWindow="-120" windowWidth="20730" windowHeight="11040" tabRatio="822" firstSheet="5" activeTab="11" xr2:uid="{00000000-000D-0000-FFFF-FFFF00000000}"/>
  </bookViews>
  <sheets>
    <sheet name="Detail1" sheetId="8" r:id="rId1"/>
    <sheet name="Detail2" sheetId="9" r:id="rId2"/>
    <sheet name="kpi" sheetId="7" r:id="rId3"/>
    <sheet name="Rating" sheetId="10" r:id="rId4"/>
    <sheet name="Gender" sheetId="12" r:id="rId5"/>
    <sheet name="Education by Attrition" sheetId="13" r:id="rId6"/>
    <sheet name="Attrition By Job" sheetId="14" r:id="rId7"/>
    <sheet name="Dept wise Attrition" sheetId="15" r:id="rId8"/>
    <sheet name="Attrition by Age Group" sheetId="16" r:id="rId9"/>
    <sheet name="Marital Status" sheetId="17" r:id="rId10"/>
    <sheet name="Data" sheetId="1" r:id="rId11"/>
    <sheet name="Dashboard" sheetId="4" r:id="rId12"/>
  </sheets>
  <definedNames>
    <definedName name="_xlchart.v1.0" hidden="1">'Attrition By Job'!$D$4:$D$12</definedName>
    <definedName name="_xlchart.v1.1" hidden="1">'Attrition By Job'!$D$6:$D$14</definedName>
    <definedName name="_xlchart.v1.13" hidden="1">'Attrition By Job'!$D$4:$D$12</definedName>
    <definedName name="_xlchart.v1.14" hidden="1">'Attrition By Job'!$E$4:$E$12</definedName>
    <definedName name="_xlchart.v1.2" hidden="1">'Attrition By Job'!$E$4:$E$12</definedName>
    <definedName name="_xlchart.v1.3" hidden="1">'Attrition By Job'!$E$6:$E$14</definedName>
    <definedName name="_xlchart.v2.10" hidden="1">'Marital Status'!$D$4:$D$6</definedName>
    <definedName name="_xlchart.v2.11" hidden="1">'Marital Status'!$E$3</definedName>
    <definedName name="_xlchart.v2.12" hidden="1">'Marital Status'!$E$4:$E$6</definedName>
    <definedName name="_xlchart.v2.4" hidden="1">'Marital Status'!$D$4:$D$6</definedName>
    <definedName name="_xlchart.v2.5" hidden="1">'Marital Status'!$E$3</definedName>
    <definedName name="_xlchart.v2.6" hidden="1">'Marital Status'!$E$4:$E$6</definedName>
    <definedName name="_xlchart.v2.7" hidden="1">'Marital Status'!$D$4:$D$6</definedName>
    <definedName name="_xlchart.v2.8" hidden="1">'Marital Status'!$E$3</definedName>
    <definedName name="_xlchart.v2.9" hidden="1">'Marital Status'!$E$4:$E$6</definedName>
    <definedName name="_xlnm.Print_Area" localSheetId="11">Dashboard!$A$1:$AD$51</definedName>
    <definedName name="Slicer_Department">#N/A</definedName>
    <definedName name="Slicer_Education_Field2">#N/A</definedName>
    <definedName name="Slicer_Gender2">#N/A</definedName>
  </definedNames>
  <calcPr calcId="191029"/>
  <pivotCaches>
    <pivotCache cacheId="2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D6" i="17" l="1"/>
  <c r="E6" i="17"/>
  <c r="D5" i="17"/>
  <c r="D4" i="17"/>
  <c r="D5" i="14"/>
  <c r="D6" i="14"/>
  <c r="D7" i="14"/>
  <c r="D8" i="14"/>
  <c r="D9" i="14"/>
  <c r="D10" i="14"/>
  <c r="D11" i="14"/>
  <c r="D12" i="14"/>
  <c r="D4" i="14"/>
  <c r="E5" i="17"/>
  <c r="E4" i="17"/>
  <c r="E5" i="14"/>
  <c r="E9" i="14"/>
  <c r="E7" i="14"/>
  <c r="E12" i="14"/>
  <c r="E6" i="14"/>
  <c r="E10" i="14"/>
  <c r="E11" i="14"/>
  <c r="E8" i="14"/>
  <c r="E4" i="14"/>
  <c r="B10" i="12"/>
  <c r="B9" i="12"/>
  <c r="B6" i="10"/>
  <c r="C8" i="7"/>
  <c r="B8" i="7"/>
  <c r="A8" i="7"/>
  <c r="C9" i="12" l="1"/>
  <c r="C10" i="12"/>
  <c r="C6" i="10"/>
  <c r="B7" i="10"/>
  <c r="C7" i="10" s="1"/>
  <c r="D8" i="7"/>
  <c r="E8" i="7"/>
</calcChain>
</file>

<file path=xl/sharedStrings.xml><?xml version="1.0" encoding="utf-8"?>
<sst xmlns="http://schemas.openxmlformats.org/spreadsheetml/2006/main" count="57526" uniqueCount="1572">
  <si>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</si>
  <si>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</si>
  <si>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</si>
  <si>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</si>
  <si>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</si>
  <si>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</si>
  <si>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</si>
  <si>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</si>
  <si>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</si>
  <si>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</si>
  <si>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</si>
  <si>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</si>
  <si>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</si>
  <si>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</si>
  <si>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</si>
  <si>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</si>
  <si>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</si>
  <si>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</si>
  <si>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</si>
  <si>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</si>
  <si>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</si>
  <si>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</si>
  <si>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</si>
  <si>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</si>
  <si>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</si>
  <si>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</si>
  <si>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</si>
  <si>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</si>
  <si>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</si>
  <si>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</si>
  <si>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</si>
  <si>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</si>
  <si>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</si>
  <si>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</si>
  <si>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</si>
  <si>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</si>
  <si>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</si>
  <si>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</si>
  <si>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</si>
  <si>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</si>
  <si>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</si>
  <si>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</si>
  <si>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</si>
  <si>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</si>
  <si>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</si>
  <si>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</si>
  <si>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</si>
  <si>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</si>
  <si>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</si>
  <si>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</si>
  <si>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</si>
  <si>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</si>
  <si>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</si>
  <si>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</si>
  <si>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</si>
  <si>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</si>
  <si>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</si>
  <si>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</si>
  <si>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</si>
  <si>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</si>
  <si>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</si>
  <si>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</si>
  <si>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</si>
  <si>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</si>
  <si>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</si>
  <si>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</si>
  <si>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</si>
  <si>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</si>
  <si>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</si>
  <si>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</si>
  <si>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</si>
  <si>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</si>
  <si>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</si>
  <si>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</si>
  <si>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</si>
  <si>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</si>
  <si>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</si>
  <si>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</si>
  <si>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</si>
  <si>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</si>
  <si>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</si>
  <si>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</si>
  <si>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</si>
  <si>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</si>
  <si>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</si>
  <si>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</si>
  <si>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</si>
  <si>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</si>
  <si>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</si>
  <si>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</si>
  <si>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</si>
  <si>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</si>
  <si>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</si>
  <si>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</si>
  <si>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</si>
  <si>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</si>
  <si>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</si>
  <si>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</si>
  <si>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</si>
  <si>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</si>
  <si>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</si>
  <si>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</si>
  <si>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</si>
  <si>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</si>
  <si>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</si>
  <si>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</si>
  <si>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</si>
  <si>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</si>
  <si>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</si>
  <si>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</si>
  <si>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</si>
  <si>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</si>
  <si>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</si>
  <si>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</si>
  <si>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</si>
  <si>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</si>
  <si>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</si>
  <si>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</si>
  <si>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</si>
  <si>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</si>
  <si>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</si>
  <si>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</si>
  <si>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</si>
  <si>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</si>
  <si>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</si>
  <si>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</si>
  <si>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</si>
  <si>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</si>
  <si>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</si>
  <si>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</si>
  <si>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</si>
  <si>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</si>
  <si>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</si>
  <si>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</si>
  <si>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</si>
  <si>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</si>
  <si>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</si>
  <si>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</si>
  <si>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</si>
  <si>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</si>
  <si>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</si>
  <si>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</si>
  <si>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</si>
  <si>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</si>
  <si>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</si>
  <si>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</si>
  <si>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</si>
  <si>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</si>
  <si>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</si>
  <si>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</si>
  <si>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</si>
  <si>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</si>
  <si>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</si>
  <si>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</si>
  <si>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</si>
  <si>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</si>
  <si>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</si>
  <si>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</si>
  <si>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</si>
  <si>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</si>
  <si>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</si>
  <si>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</si>
  <si>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</si>
  <si>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</si>
  <si>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</si>
  <si>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</si>
  <si>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</si>
  <si>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</si>
  <si>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</si>
  <si>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</si>
  <si>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</si>
  <si>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</si>
  <si>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</si>
  <si>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</si>
  <si>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</si>
  <si>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</si>
  <si>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</si>
  <si>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</si>
  <si>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</si>
  <si>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</si>
  <si>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</si>
  <si>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</si>
  <si>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</si>
  <si>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</si>
  <si>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</si>
  <si>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</si>
  <si>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</si>
  <si>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</si>
  <si>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</si>
  <si>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</si>
  <si>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</si>
  <si>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</si>
  <si>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</si>
  <si>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</si>
  <si>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</si>
  <si>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</si>
  <si>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</si>
  <si>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</si>
  <si>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</si>
  <si>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</si>
  <si>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</si>
  <si>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</si>
  <si>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</si>
  <si>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</si>
  <si>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</si>
  <si>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</si>
  <si>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</si>
  <si>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</si>
  <si>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</si>
  <si>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</si>
  <si>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</si>
  <si>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</si>
  <si>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</si>
  <si>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</si>
  <si>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</si>
  <si>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</si>
  <si>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</si>
  <si>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</si>
  <si>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</si>
  <si>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</si>
  <si>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</si>
  <si>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</si>
  <si>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</si>
  <si>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</si>
  <si>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</si>
  <si>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</si>
  <si>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</si>
  <si>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</si>
  <si>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</si>
  <si>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</si>
  <si>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</si>
  <si>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</si>
  <si>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</si>
  <si>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</si>
  <si>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</si>
  <si>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</si>
  <si>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</si>
  <si>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</si>
  <si>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</si>
  <si>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</si>
  <si>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</si>
  <si>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</si>
  <si>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</si>
  <si>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</si>
  <si>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</si>
  <si>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</si>
  <si>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</si>
  <si>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</si>
  <si>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</si>
  <si>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</si>
  <si>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</si>
  <si>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</si>
  <si>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</si>
  <si>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</si>
  <si>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</si>
  <si>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</si>
  <si>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</si>
  <si>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</si>
  <si>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</si>
  <si>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</si>
  <si>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</si>
  <si>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</si>
  <si>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</si>
  <si>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</si>
  <si>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</si>
  <si>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</si>
  <si>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</si>
  <si>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</si>
  <si>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</si>
  <si>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</si>
  <si>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</si>
  <si>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</si>
  <si>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</si>
  <si>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</si>
  <si>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</si>
  <si>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</si>
  <si>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</si>
  <si>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</si>
  <si>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</si>
  <si>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</si>
  <si>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</si>
  <si>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</si>
  <si>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</si>
  <si>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</si>
  <si>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</si>
  <si>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</si>
  <si>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</si>
  <si>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</si>
  <si>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</si>
  <si>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</si>
  <si>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</si>
  <si>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</si>
  <si>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</si>
  <si>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</si>
  <si>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</si>
  <si>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</si>
  <si>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</si>
  <si>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</si>
  <si>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</si>
  <si>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</si>
  <si>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</si>
  <si>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</si>
  <si>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</si>
  <si>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</si>
  <si>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</si>
  <si>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</si>
  <si>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</si>
  <si>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</si>
  <si>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</si>
  <si>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</si>
  <si>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</si>
  <si>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</si>
  <si>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</si>
  <si>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</si>
  <si>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</si>
  <si>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</si>
  <si>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</si>
  <si>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</si>
  <si>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</si>
  <si>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</si>
  <si>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</si>
  <si>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</si>
  <si>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</si>
  <si>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</si>
  <si>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</si>
  <si>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</si>
  <si>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</si>
  <si>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</si>
  <si>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</si>
  <si>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</si>
  <si>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</si>
  <si>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</si>
  <si>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</si>
  <si>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</si>
  <si>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</si>
  <si>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</si>
  <si>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</si>
  <si>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</si>
  <si>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</si>
  <si>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</si>
  <si>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</si>
  <si>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</si>
  <si>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</si>
  <si>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</si>
  <si>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</si>
  <si>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</si>
  <si>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</si>
  <si>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</si>
  <si>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</si>
  <si>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</si>
  <si>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</si>
  <si>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</si>
  <si>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</si>
  <si>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</si>
  <si>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</si>
  <si>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</si>
  <si>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</si>
  <si>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</si>
  <si>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</si>
  <si>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</si>
  <si>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</si>
  <si>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</si>
  <si>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</si>
  <si>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</si>
  <si>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</si>
  <si>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</si>
  <si>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</si>
  <si>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</si>
  <si>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</si>
  <si>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</si>
  <si>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</si>
  <si>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</si>
  <si>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</si>
  <si>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</si>
  <si>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</si>
  <si>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</si>
  <si>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</si>
  <si>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</si>
  <si>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</si>
  <si>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</si>
  <si>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</si>
  <si>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</si>
  <si>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</si>
  <si>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</si>
  <si>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</si>
  <si>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</si>
  <si>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</si>
  <si>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</si>
  <si>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</si>
  <si>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</si>
  <si>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</si>
  <si>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</si>
  <si>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</si>
  <si>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</si>
  <si>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</si>
  <si>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</si>
  <si>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</si>
  <si>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</si>
  <si>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</si>
  <si>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</si>
  <si>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</si>
  <si>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</si>
  <si>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</si>
  <si>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</si>
  <si>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</si>
  <si>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</si>
  <si>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</si>
  <si>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</si>
  <si>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</si>
  <si>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</si>
  <si>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</si>
  <si>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</si>
  <si>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</si>
  <si>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</si>
  <si>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</si>
  <si>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</si>
  <si>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</si>
  <si>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</si>
  <si>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</si>
  <si>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</si>
  <si>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</si>
  <si>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</si>
  <si>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</si>
  <si>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</si>
  <si>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</si>
  <si>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</si>
  <si>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</si>
  <si>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</si>
  <si>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</si>
  <si>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</si>
  <si>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</si>
  <si>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</si>
  <si>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</si>
  <si>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</si>
  <si>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</si>
  <si>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</si>
  <si>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</si>
  <si>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</si>
  <si>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</si>
  <si>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</si>
  <si>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</si>
  <si>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</si>
  <si>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</si>
  <si>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</si>
  <si>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</si>
  <si>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</si>
  <si>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</si>
  <si>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</si>
  <si>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</si>
  <si>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</si>
  <si>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</si>
  <si>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</si>
  <si>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</si>
  <si>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</si>
  <si>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</si>
  <si>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</si>
  <si>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</si>
  <si>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</si>
  <si>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</si>
  <si>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</si>
  <si>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</si>
  <si>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</si>
  <si>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</si>
  <si>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</si>
  <si>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</si>
  <si>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</si>
  <si>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</si>
  <si>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</si>
  <si>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</si>
  <si>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</si>
  <si>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</si>
  <si>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</si>
  <si>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</si>
  <si>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</si>
  <si>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</si>
  <si>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</si>
  <si>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</si>
  <si>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</si>
  <si>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</si>
  <si>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</si>
  <si>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</si>
  <si>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</si>
  <si>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</si>
  <si>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</si>
  <si>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</si>
  <si>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</si>
  <si>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</si>
  <si>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</si>
  <si>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</si>
  <si>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</si>
  <si>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</si>
  <si>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</si>
  <si>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</si>
  <si>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</si>
  <si>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</si>
  <si>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</si>
  <si>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</si>
  <si>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</si>
  <si>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</si>
  <si>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</si>
  <si>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</si>
  <si>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</si>
  <si>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</si>
  <si>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</si>
  <si>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</si>
  <si>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</si>
  <si>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</si>
  <si>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</si>
  <si>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</si>
  <si>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</si>
  <si>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</si>
  <si>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</si>
  <si>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</si>
  <si>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</si>
  <si>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</si>
  <si>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</si>
  <si>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</si>
  <si>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</si>
  <si>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</si>
  <si>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</si>
  <si>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</si>
  <si>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</si>
  <si>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</si>
  <si>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</si>
  <si>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</si>
  <si>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</si>
  <si>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</si>
  <si>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</si>
  <si>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</si>
  <si>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</si>
  <si>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</si>
  <si>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</si>
  <si>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</si>
  <si>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</si>
  <si>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</si>
  <si>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</si>
  <si>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</si>
  <si>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</si>
  <si>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</si>
  <si>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</si>
  <si>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</si>
  <si>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</si>
  <si>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</si>
  <si>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</si>
  <si>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</si>
  <si>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</si>
  <si>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</si>
  <si>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</si>
  <si>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</si>
  <si>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</si>
  <si>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</si>
  <si>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</si>
  <si>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</si>
  <si>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</si>
  <si>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</si>
  <si>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</si>
  <si>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</si>
  <si>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</si>
  <si>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</si>
  <si>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</si>
  <si>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</si>
  <si>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</si>
  <si>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</si>
  <si>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</si>
  <si>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</si>
  <si>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</si>
  <si>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</si>
  <si>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</si>
  <si>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</si>
  <si>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</si>
  <si>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</si>
  <si>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</si>
  <si>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</si>
  <si>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</si>
  <si>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</si>
  <si>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</si>
  <si>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</si>
  <si>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</si>
  <si>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</si>
  <si>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</si>
  <si>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</si>
  <si>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</si>
  <si>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</si>
  <si>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</si>
  <si>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</si>
  <si>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</si>
  <si>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</si>
  <si>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</si>
  <si>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</si>
  <si>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</si>
  <si>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</si>
  <si>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</si>
  <si>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</si>
  <si>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</si>
  <si>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</si>
  <si>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</si>
  <si>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</si>
  <si>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</si>
  <si>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</si>
  <si>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</si>
  <si>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</si>
  <si>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</si>
  <si>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</si>
  <si>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</si>
  <si>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</si>
  <si>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</si>
  <si>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</si>
  <si>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</si>
  <si>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</si>
  <si>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</si>
  <si>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</si>
  <si>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</si>
  <si>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</si>
  <si>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</si>
  <si>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</si>
  <si>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</si>
  <si>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</si>
  <si>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</si>
  <si>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</si>
  <si>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</si>
  <si>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</si>
  <si>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</si>
  <si>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</si>
  <si>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</si>
  <si>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</si>
  <si>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</si>
  <si>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</si>
  <si>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</si>
  <si>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</si>
  <si>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</si>
  <si>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</si>
  <si>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</si>
  <si>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</si>
  <si>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</si>
  <si>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</si>
  <si>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</si>
  <si>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</si>
  <si>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</si>
  <si>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</si>
  <si>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</si>
  <si>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</si>
  <si>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</si>
  <si>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</si>
  <si>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</si>
  <si>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</si>
  <si>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</si>
  <si>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</si>
  <si>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</si>
  <si>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</si>
  <si>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</si>
  <si>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</si>
  <si>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</si>
  <si>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</si>
  <si>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</si>
  <si>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</si>
  <si>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</si>
  <si>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</si>
  <si>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</si>
  <si>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</si>
  <si>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</si>
  <si>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</si>
  <si>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</si>
  <si>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</si>
  <si>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</si>
  <si>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</si>
  <si>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</si>
  <si>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</si>
  <si>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</si>
  <si>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</si>
  <si>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</si>
  <si>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</si>
  <si>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</si>
  <si>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</si>
  <si>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</si>
  <si>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</si>
  <si>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</si>
  <si>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</si>
  <si>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</si>
  <si>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</si>
  <si>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</si>
  <si>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</si>
  <si>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</si>
  <si>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</si>
  <si>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</si>
  <si>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</si>
  <si>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</si>
  <si>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</si>
  <si>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</si>
  <si>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</si>
  <si>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</si>
  <si>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</si>
  <si>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</si>
  <si>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</si>
  <si>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</si>
  <si>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</si>
  <si>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</si>
  <si>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</si>
  <si>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</si>
  <si>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</si>
  <si>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</si>
  <si>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</si>
  <si>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</si>
  <si>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</si>
  <si>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</si>
  <si>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</si>
  <si>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</si>
  <si>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</si>
  <si>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</si>
  <si>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</si>
  <si>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</si>
  <si>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</si>
  <si>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</si>
  <si>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</si>
  <si>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</si>
  <si>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</si>
  <si>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</si>
  <si>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</si>
  <si>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</si>
  <si>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</si>
  <si>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</si>
  <si>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</si>
  <si>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</si>
  <si>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</si>
  <si>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</si>
  <si>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</si>
  <si>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</si>
  <si>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</si>
  <si>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</si>
  <si>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</si>
  <si>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</si>
  <si>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</si>
  <si>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</si>
  <si>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</si>
  <si>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</si>
  <si>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</si>
  <si>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</si>
  <si>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</si>
  <si>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</si>
  <si>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</si>
  <si>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</si>
  <si>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</si>
  <si>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</si>
  <si>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</si>
  <si>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</si>
  <si>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</si>
  <si>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</si>
  <si>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</si>
  <si>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</si>
  <si>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</si>
  <si>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</si>
  <si>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</si>
  <si>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</si>
  <si>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</si>
  <si>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</si>
  <si>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</si>
  <si>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</si>
  <si>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</si>
  <si>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</si>
  <si>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</si>
  <si>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</si>
  <si>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</si>
  <si>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</si>
  <si>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</si>
  <si>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</si>
  <si>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</si>
  <si>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</si>
  <si>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</si>
  <si>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</si>
  <si>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</si>
  <si>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</si>
  <si>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</si>
  <si>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</si>
  <si>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</si>
  <si>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</si>
  <si>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</si>
  <si>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</si>
  <si>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</si>
  <si>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</si>
  <si>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</si>
  <si>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</si>
  <si>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</si>
  <si>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</si>
  <si>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</si>
  <si>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</si>
  <si>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</si>
  <si>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</si>
  <si>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</si>
  <si>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</si>
  <si>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</si>
  <si>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</si>
  <si>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</si>
  <si>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</si>
  <si>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</si>
  <si>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</si>
  <si>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</si>
  <si>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</si>
  <si>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</si>
  <si>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</si>
  <si>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</si>
  <si>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</si>
  <si>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</si>
  <si>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</si>
  <si>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</si>
  <si>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</si>
  <si>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</si>
  <si>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</si>
  <si>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</si>
  <si>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</si>
  <si>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</si>
  <si>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</si>
  <si>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</si>
  <si>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</si>
  <si>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</si>
  <si>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</si>
  <si>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</si>
  <si>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</si>
  <si>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</si>
  <si>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</si>
  <si>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</si>
  <si>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</si>
  <si>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</si>
  <si>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</si>
  <si>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</si>
  <si>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</si>
  <si>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</si>
  <si>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</si>
  <si>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</si>
  <si>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</si>
  <si>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</si>
  <si>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</si>
  <si>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</si>
  <si>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</si>
  <si>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</si>
  <si>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</si>
  <si>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</si>
  <si>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</si>
  <si>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</si>
  <si>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</si>
  <si>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</si>
  <si>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</si>
  <si>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</si>
  <si>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</si>
  <si>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</si>
  <si>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</si>
  <si>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</si>
  <si>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</si>
  <si>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</si>
  <si>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</si>
  <si>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</si>
  <si>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</si>
  <si>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</si>
  <si>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</si>
  <si>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</si>
  <si>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</si>
  <si>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</si>
  <si>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</si>
  <si>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</si>
  <si>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</si>
  <si>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</si>
  <si>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</si>
  <si>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</si>
  <si>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</si>
  <si>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</si>
  <si>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</si>
  <si>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</si>
  <si>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</si>
  <si>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</si>
  <si>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</si>
  <si>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</si>
  <si>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</si>
  <si>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</si>
  <si>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</si>
  <si>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</si>
  <si>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</si>
  <si>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</si>
  <si>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</si>
  <si>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</si>
  <si>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</si>
  <si>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</si>
  <si>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</si>
  <si>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</si>
  <si>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</si>
  <si>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</si>
  <si>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</si>
  <si>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</si>
  <si>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</si>
  <si>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</si>
  <si>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</si>
  <si>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</si>
  <si>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</si>
  <si>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</si>
  <si>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</si>
  <si>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</si>
  <si>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</si>
  <si>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</si>
  <si>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</si>
  <si>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</si>
  <si>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</si>
  <si>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</si>
  <si>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</si>
  <si>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</si>
  <si>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</si>
  <si>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</si>
  <si>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</si>
  <si>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</si>
  <si>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</si>
  <si>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</si>
  <si>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</si>
  <si>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</si>
  <si>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</si>
  <si>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</si>
  <si>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</si>
  <si>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</si>
  <si>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</si>
  <si>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</si>
  <si>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</si>
  <si>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</si>
  <si>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</si>
  <si>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</si>
  <si>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</si>
  <si>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</si>
  <si>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</si>
  <si>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</si>
  <si>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</si>
  <si>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</si>
  <si>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</si>
  <si>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</si>
  <si>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</si>
  <si>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</si>
  <si>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</si>
  <si>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</si>
  <si>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</si>
  <si>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</si>
  <si>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</si>
  <si>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</si>
  <si>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</si>
  <si>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</si>
  <si>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</si>
  <si>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</si>
  <si>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</si>
  <si>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</si>
  <si>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</si>
  <si>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</si>
  <si>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</si>
  <si>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</si>
  <si>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</si>
  <si>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</si>
  <si>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</si>
  <si>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</si>
  <si>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</si>
  <si>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</si>
  <si>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</si>
  <si>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</si>
  <si>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</si>
  <si>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</si>
  <si>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</si>
  <si>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</si>
  <si>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</si>
  <si>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</si>
  <si>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</si>
  <si>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</si>
  <si>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</si>
  <si>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</si>
  <si>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</si>
  <si>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</si>
  <si>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</si>
  <si>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</si>
  <si>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</si>
  <si>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</si>
  <si>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</si>
  <si>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</si>
  <si>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</si>
  <si>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</si>
  <si>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</si>
  <si>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</si>
  <si>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</si>
  <si>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</si>
  <si>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</si>
  <si>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</si>
  <si>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</si>
  <si>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</si>
  <si>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</si>
  <si>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</si>
  <si>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</si>
  <si>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</si>
  <si>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</si>
  <si>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</si>
  <si>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</si>
  <si>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</si>
  <si>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</si>
  <si>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</si>
  <si>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</si>
  <si>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</si>
  <si>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</si>
  <si>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</si>
  <si>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</si>
  <si>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</si>
  <si>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</si>
  <si>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</si>
  <si>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</si>
  <si>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</si>
  <si>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</si>
  <si>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</si>
  <si>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</si>
  <si>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</si>
  <si>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</si>
  <si>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</si>
  <si>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</si>
  <si>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</si>
  <si>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</si>
  <si>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</si>
  <si>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</si>
  <si>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</si>
  <si>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</si>
  <si>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</si>
  <si>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</si>
  <si>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</si>
  <si>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</si>
  <si>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</si>
  <si>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</si>
  <si>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</si>
  <si>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</si>
  <si>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</si>
  <si>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</si>
  <si>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</si>
  <si>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</si>
  <si>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</si>
  <si>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</si>
  <si>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</si>
  <si>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</si>
  <si>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</si>
  <si>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</si>
  <si>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</si>
  <si>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</si>
  <si>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</si>
  <si>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</si>
  <si>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</si>
  <si>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</si>
  <si>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</si>
  <si>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</si>
  <si>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</si>
  <si>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</si>
  <si>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</si>
  <si>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</si>
  <si>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</si>
  <si>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</si>
  <si>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</si>
  <si>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</si>
  <si>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</si>
  <si>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</si>
  <si>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</si>
  <si>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</si>
  <si>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</si>
  <si>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</si>
  <si>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</si>
  <si>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</si>
  <si>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</si>
  <si>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</si>
  <si>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</si>
  <si>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</si>
  <si>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</si>
  <si>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</si>
  <si>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</si>
  <si>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</si>
  <si>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</si>
  <si>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</si>
  <si>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</si>
  <si>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</si>
  <si>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</si>
  <si>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</si>
  <si>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</si>
  <si>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</si>
  <si>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</si>
  <si>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</si>
  <si>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</si>
  <si>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</si>
  <si>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</si>
  <si>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</si>
  <si>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</si>
  <si>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</si>
  <si>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</si>
  <si>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</si>
  <si>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</si>
  <si>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</si>
  <si>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</si>
  <si>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</si>
  <si>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</si>
  <si>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</si>
  <si>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</si>
  <si>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</si>
  <si>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</si>
  <si>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</si>
  <si>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</si>
  <si>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</si>
  <si>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</si>
  <si>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</si>
  <si>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</si>
  <si>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</si>
  <si>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</si>
  <si>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</si>
  <si>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</si>
  <si>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</si>
  <si>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</si>
  <si>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</si>
  <si>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</si>
  <si>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</si>
  <si>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</si>
  <si>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</si>
  <si>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</si>
  <si>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</si>
  <si>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</si>
  <si>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</si>
  <si>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</si>
  <si>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</si>
  <si>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</si>
  <si>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</si>
  <si>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</si>
  <si>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</si>
  <si>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</si>
  <si>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</si>
  <si>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</si>
  <si>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</si>
  <si>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</si>
  <si>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</si>
  <si>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</si>
  <si>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</si>
  <si>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</si>
  <si>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</si>
  <si>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</si>
  <si>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</si>
  <si>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</si>
  <si>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</si>
  <si>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</si>
  <si>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</si>
  <si>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</si>
  <si>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</si>
  <si>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</si>
  <si>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</si>
  <si>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</si>
  <si>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</si>
  <si>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</si>
  <si>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</si>
  <si>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</si>
  <si>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</si>
  <si>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</si>
  <si>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</si>
  <si>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</si>
  <si>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</si>
  <si>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</si>
  <si>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</si>
  <si>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</si>
  <si>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</si>
  <si>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</si>
  <si>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</si>
  <si>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</si>
  <si>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</si>
  <si>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</si>
  <si>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</si>
  <si>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</si>
  <si>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</si>
  <si>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</si>
  <si>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</si>
  <si>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</si>
  <si>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</si>
  <si>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</si>
  <si>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</si>
  <si>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</si>
  <si>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</si>
  <si>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</si>
  <si>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</si>
  <si>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</si>
  <si>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</si>
  <si>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</si>
  <si>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</si>
  <si>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</si>
  <si>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</si>
  <si>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</si>
  <si>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</si>
  <si>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</si>
  <si>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</si>
  <si>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</si>
  <si>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</si>
  <si>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</si>
  <si>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</si>
  <si>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</si>
  <si>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</si>
  <si>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</si>
  <si>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</si>
  <si>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</si>
  <si>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</si>
  <si>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</si>
  <si>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</si>
  <si>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</si>
  <si>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</si>
  <si>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</si>
  <si>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</si>
  <si>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</si>
  <si>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</si>
  <si>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</si>
  <si>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</si>
  <si>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</si>
  <si>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</si>
  <si>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</si>
  <si>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</si>
  <si>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</si>
  <si>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</si>
  <si>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</si>
  <si>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</si>
  <si>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</si>
  <si>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</si>
  <si>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</si>
  <si>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</si>
  <si>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</si>
  <si>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</si>
  <si>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</si>
  <si>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</si>
  <si>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</si>
  <si>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</si>
  <si>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</si>
  <si>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</si>
  <si>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</si>
  <si>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</si>
  <si>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</si>
  <si>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</si>
  <si>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</si>
  <si>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</si>
  <si>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</si>
  <si>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</si>
  <si>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</si>
  <si>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</si>
  <si>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</si>
  <si>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</si>
  <si>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</si>
  <si>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</si>
  <si>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</si>
  <si>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</si>
  <si>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</si>
  <si>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</si>
  <si>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</si>
  <si>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</si>
  <si>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</si>
  <si>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</si>
  <si>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</si>
  <si>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</si>
  <si>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</si>
  <si>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</si>
  <si>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</si>
  <si>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</si>
  <si>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</si>
  <si>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</si>
  <si>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</si>
  <si>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</si>
  <si>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</si>
  <si>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</si>
  <si>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</si>
  <si>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</si>
  <si>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</si>
  <si>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</si>
  <si>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</si>
  <si>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</si>
  <si>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</si>
  <si>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</si>
  <si>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</si>
  <si>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</si>
  <si>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</si>
  <si>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</si>
  <si>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</si>
  <si>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</si>
  <si>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</si>
  <si>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</si>
  <si>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</si>
  <si>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</si>
  <si>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</si>
  <si>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</si>
  <si>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</si>
  <si>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</si>
  <si>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</si>
  <si>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</si>
  <si>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</si>
  <si>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</si>
  <si>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</si>
  <si>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</si>
  <si>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</si>
  <si>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</si>
  <si>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</si>
  <si>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</si>
  <si>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</si>
  <si>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</si>
  <si>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</si>
  <si>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</si>
  <si>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</si>
  <si>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</si>
  <si>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</si>
  <si>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</si>
  <si>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</si>
  <si>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</si>
  <si>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</si>
  <si>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</si>
  <si>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</si>
  <si>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</si>
  <si>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</si>
  <si>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</si>
  <si>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</si>
  <si>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</si>
  <si>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</si>
  <si>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</si>
  <si>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</si>
  <si>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</si>
  <si>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</si>
  <si>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</si>
  <si>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</si>
  <si>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</si>
  <si>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</si>
  <si>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</si>
  <si>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</si>
  <si>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</si>
  <si>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</si>
  <si>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</si>
  <si>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</si>
  <si>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</si>
  <si>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</si>
  <si>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</si>
  <si>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</si>
  <si>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</si>
  <si>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</si>
  <si>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</si>
  <si>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</si>
  <si>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</si>
  <si>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</si>
  <si>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</si>
  <si>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</si>
  <si>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</si>
  <si>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</si>
  <si>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</si>
  <si>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</si>
  <si>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</si>
  <si>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</si>
  <si>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</si>
  <si>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</si>
  <si>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</si>
  <si>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</si>
  <si>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</si>
  <si>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</si>
  <si>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</si>
  <si>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</si>
  <si>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</si>
  <si>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</si>
  <si>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</si>
  <si>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</si>
  <si>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</si>
  <si>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</si>
  <si>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</si>
  <si>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</si>
  <si>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</si>
  <si>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</si>
  <si>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</si>
  <si>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</si>
  <si>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</si>
  <si>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</si>
  <si>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</si>
  <si>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</si>
  <si>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</si>
  <si>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</si>
  <si>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</si>
  <si>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</si>
  <si>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</si>
  <si>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</si>
  <si>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</si>
  <si>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</si>
  <si>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</si>
  <si>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</si>
  <si>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</si>
  <si>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</si>
  <si>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</si>
  <si>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</si>
  <si>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</si>
  <si>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</si>
  <si>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</si>
  <si>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</si>
  <si>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</si>
  <si>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</si>
  <si>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</si>
  <si>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</si>
  <si>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</si>
  <si>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</si>
  <si>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</si>
  <si>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</si>
  <si>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</si>
  <si>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</si>
  <si>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</si>
  <si>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</si>
  <si>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</si>
  <si>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</si>
  <si>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</si>
  <si>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</si>
  <si>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</si>
  <si>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</si>
  <si>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</si>
  <si>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</si>
  <si>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</si>
  <si>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</si>
  <si>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</si>
  <si>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</si>
  <si>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</si>
  <si>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</si>
  <si>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</si>
  <si>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</si>
  <si>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</si>
  <si>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</si>
  <si>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</si>
  <si>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</si>
  <si>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</si>
  <si>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</si>
  <si>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</si>
  <si>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</si>
  <si>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</si>
  <si>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</si>
  <si>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</si>
  <si>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</si>
  <si>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</si>
  <si>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</si>
  <si>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</si>
  <si>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</si>
  <si>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</si>
  <si>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</si>
  <si>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</si>
  <si>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</si>
  <si>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</si>
  <si>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</si>
  <si>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</si>
  <si>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</si>
  <si>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</si>
  <si>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</si>
  <si>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</si>
  <si>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</si>
  <si>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</si>
  <si>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</si>
  <si>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</si>
  <si>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</si>
  <si>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</si>
  <si>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</si>
  <si>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</si>
  <si>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</si>
  <si>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</si>
  <si>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</si>
  <si>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</si>
  <si>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</si>
  <si>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</si>
  <si>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</si>
  <si>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</si>
  <si>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</si>
  <si>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</si>
  <si>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</si>
  <si>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</si>
  <si>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</si>
  <si>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</si>
  <si>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</si>
  <si>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</si>
  <si>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</si>
  <si>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</si>
  <si>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</si>
  <si>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</si>
  <si>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</si>
  <si>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</si>
  <si>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</si>
  <si>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</si>
  <si>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</si>
  <si>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</si>
  <si>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</si>
  <si>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</si>
  <si>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</si>
  <si>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</si>
  <si>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</si>
  <si>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</si>
  <si>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</si>
  <si>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</si>
  <si>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</si>
  <si>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</si>
  <si>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</si>
  <si>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</si>
  <si>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</si>
  <si>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</si>
  <si>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</si>
  <si>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</si>
  <si>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</si>
  <si>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</si>
  <si>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</si>
  <si>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</si>
  <si>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</si>
  <si>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</si>
  <si>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</si>
  <si>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</si>
  <si>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</si>
  <si>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</si>
  <si>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</si>
  <si>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</si>
  <si>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</si>
  <si>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</si>
  <si>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</si>
  <si>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</si>
  <si>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</si>
  <si>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</si>
  <si>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</si>
  <si>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</si>
  <si>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</si>
  <si>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</si>
  <si>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</si>
  <si>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</si>
  <si>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</si>
  <si>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</si>
  <si>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</si>
  <si>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</si>
  <si>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</si>
  <si>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</si>
  <si>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</si>
  <si>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</si>
  <si>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</si>
  <si>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</si>
  <si>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</si>
  <si>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</si>
  <si>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</si>
  <si>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</si>
  <si>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</si>
  <si>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</si>
  <si>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</si>
  <si>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</si>
  <si>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</si>
  <si>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</si>
  <si>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</si>
  <si>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</si>
  <si>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</si>
  <si>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</si>
  <si>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</si>
  <si>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</si>
  <si>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</si>
  <si>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</si>
  <si>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</si>
  <si>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</si>
  <si>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</si>
  <si>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</si>
  <si>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</si>
  <si>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</si>
  <si>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</si>
  <si>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</si>
  <si>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</si>
  <si>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</si>
  <si>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</si>
  <si>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</si>
  <si>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</si>
  <si>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</si>
  <si>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</si>
  <si>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</si>
  <si>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</si>
  <si>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</si>
  <si>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</si>
  <si>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Row Labels</t>
  </si>
  <si>
    <t>Grand Total</t>
  </si>
  <si>
    <t>Sum of CF_attrition count</t>
  </si>
  <si>
    <t>Average of Age</t>
  </si>
  <si>
    <t>Total Employee</t>
  </si>
  <si>
    <t xml:space="preserve">Attrition Count </t>
  </si>
  <si>
    <t>Average Age</t>
  </si>
  <si>
    <t>Attrition Rate</t>
  </si>
  <si>
    <t>Active Employees</t>
  </si>
  <si>
    <t>Details for Sum of CF_attrition count</t>
  </si>
  <si>
    <t>Average of Job Satisfaction</t>
  </si>
  <si>
    <t xml:space="preserve">Rating </t>
  </si>
  <si>
    <t xml:space="preserve">Balance Rating </t>
  </si>
  <si>
    <t>Sum of Employee Count</t>
  </si>
  <si>
    <t>associates Degree</t>
  </si>
  <si>
    <t xml:space="preserve">Job Role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</si>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</sst>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9" formatCode="0.0"/>
    <numFmt numFmtId="170" formatCode="0.00000000"/>
  </numFmts>
  <fonts count="5" x14ac:knownFonts="1">
    <font>
      <sz val="12"/>
      <color theme="1"/>
      <name val="Calibri"/>
      <scheme val="minor"/>
    </font>
    <font>
      <sz val="12"/>
      <color theme="1"/>
      <name val="Calibri"/>
      <scheme val="minor"/>
    </font>
    <font>
      <b/>
      <sz val="12"/>
      <color theme="1"/>
      <name val="Calibri"/>
      <scheme val="minor"/>
    </font>
    <font>
      <sz val="12"/>
      <color theme="1"/>
      <name val="Lato black"/>
    </font>
    <font>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1" fillId="0" borderId="0" xfId="0" applyFont="1"/>
    <xf numFmtId="0" fontId="0" fillId="0" borderId="3" xfId="0" applyBorder="1"/>
    <xf numFmtId="0" fontId="0" fillId="0" borderId="4" xfId="0" applyNumberFormat="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5" xfId="0" applyNumberFormat="1" applyBorder="1"/>
    <xf numFmtId="0" fontId="0" fillId="0" borderId="6" xfId="0" applyBorder="1" applyAlignment="1">
      <alignment horizontal="left"/>
    </xf>
    <xf numFmtId="0" fontId="0" fillId="0" borderId="6" xfId="0" applyNumberFormat="1" applyBorder="1"/>
    <xf numFmtId="0" fontId="0" fillId="0" borderId="10" xfId="0" applyNumberFormat="1" applyBorder="1"/>
    <xf numFmtId="0" fontId="2" fillId="0" borderId="0" xfId="0" applyFont="1"/>
    <xf numFmtId="9" fontId="0" fillId="0" borderId="0" xfId="1" applyFont="1"/>
    <xf numFmtId="0" fontId="0" fillId="2" borderId="1" xfId="0" applyFill="1" applyBorder="1"/>
    <xf numFmtId="0" fontId="0" fillId="2" borderId="9" xfId="0" applyFill="1" applyBorder="1"/>
    <xf numFmtId="0" fontId="0" fillId="2" borderId="7" xfId="0" applyFill="1" applyBorder="1"/>
    <xf numFmtId="169" fontId="0" fillId="0" borderId="0" xfId="0" applyNumberFormat="1"/>
    <xf numFmtId="1" fontId="0" fillId="0" borderId="0" xfId="0" applyNumberFormat="1"/>
    <xf numFmtId="0" fontId="0" fillId="2" borderId="0" xfId="0" applyFill="1"/>
    <xf numFmtId="170" fontId="0" fillId="0" borderId="8" xfId="0" applyNumberFormat="1" applyBorder="1"/>
    <xf numFmtId="10" fontId="0" fillId="0" borderId="0" xfId="1" applyNumberFormat="1" applyFont="1"/>
    <xf numFmtId="0" fontId="3" fillId="2" borderId="0" xfId="0" applyFont="1" applyFill="1"/>
    <xf numFmtId="169" fontId="0" fillId="0" borderId="4" xfId="0" applyNumberFormat="1" applyBorder="1"/>
    <xf numFmtId="0" fontId="4" fillId="0" borderId="0" xfId="0" applyFont="1"/>
    <xf numFmtId="0" fontId="0" fillId="0" borderId="0" xfId="0" applyFill="1" applyBorder="1" applyAlignment="1">
      <alignment horizontal="left"/>
    </xf>
    <xf numFmtId="10" fontId="0" fillId="0" borderId="3" xfId="0" applyNumberFormat="1" applyBorder="1"/>
    <xf numFmtId="10" fontId="0" fillId="0" borderId="5" xfId="0" applyNumberFormat="1" applyBorder="1"/>
    <xf numFmtId="10" fontId="0" fillId="0" borderId="4" xfId="0" applyNumberFormat="1" applyBorder="1"/>
  </cellXfs>
  <cellStyles count="2">
    <cellStyle name="Normal" xfId="0" builtinId="0"/>
    <cellStyle name="Percent" xfId="1" builtinId="5"/>
  </cellStyles>
  <dxfs count="94">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numFmt numFmtId="169" formatCode="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70" formatCode="0.00000000"/>
    </dxf>
    <dxf>
      <fill>
        <patternFill>
          <bgColor theme="0" tint="-4.9989318521683403E-2"/>
        </patternFill>
      </fill>
    </dxf>
    <dxf>
      <numFmt numFmtId="169" formatCode="0.0"/>
    </dxf>
    <dxf>
      <numFmt numFmtId="170" formatCode="0.00000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93"/>
      <tableStyleElement type="firstRowStripe" dxfId="92"/>
      <tableStyleElement type="secondRowStripe" dxfId="91"/>
    </tableStyle>
    <tableStyle name="Slicer" pivot="0" table="0" count="4" xr9:uid="{7D5C3D0E-EB99-4011-8DFB-7D66767629D3}">
      <tableStyleElement type="wholeTable" dxfId="85"/>
    </tableStyle>
  </tableStyles>
  <colors>
    <mruColors>
      <color rgb="FF8EC26A"/>
      <color rgb="FF76B54B"/>
      <color rgb="FFED5DE3"/>
      <color rgb="FF602928"/>
      <color rgb="FFF852D8"/>
      <color rgb="FFFF3399"/>
      <color rgb="FF9966FF"/>
    </mruColors>
  </colors>
  <extLst>
    <ext xmlns:x14="http://schemas.microsoft.com/office/spreadsheetml/2009/9/main" uri="{46F421CA-312F-682f-3DD2-61675219B42D}">
      <x14:dxfs count="3">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876811594202899"/>
          <c:y val="0.23529387546304825"/>
          <c:w val="0.39492810681273538"/>
          <c:h val="0.71241859665627438"/>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2397-444D-800D-768E4A5E3DC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303587051618522E-3"/>
          <c:y val="9.0852576012268135E-2"/>
          <c:w val="0.98725039370078738"/>
          <c:h val="0.9057524551004158"/>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327-4B81-910D-8623A1B53F2A}"/>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5327-4B81-910D-8623A1B53F2A}"/>
            </c:ext>
          </c:extLst>
        </c:ser>
        <c:dLbls>
          <c:showLegendKey val="0"/>
          <c:showVal val="0"/>
          <c:showCatName val="0"/>
          <c:showSerName val="0"/>
          <c:showPercent val="0"/>
          <c:showBubbleSize val="0"/>
        </c:dLbls>
        <c:gapWidth val="150"/>
        <c:overlap val="100"/>
        <c:axId val="1000641616"/>
        <c:axId val="1000663440"/>
      </c:barChart>
      <c:catAx>
        <c:axId val="1000641616"/>
        <c:scaling>
          <c:orientation val="minMax"/>
        </c:scaling>
        <c:delete val="1"/>
        <c:axPos val="l"/>
        <c:majorTickMark val="none"/>
        <c:minorTickMark val="none"/>
        <c:tickLblPos val="nextTo"/>
        <c:crossAx val="1000663440"/>
        <c:crosses val="autoZero"/>
        <c:auto val="1"/>
        <c:lblAlgn val="ctr"/>
        <c:lblOffset val="100"/>
        <c:noMultiLvlLbl val="0"/>
      </c:catAx>
      <c:valAx>
        <c:axId val="1000663440"/>
        <c:scaling>
          <c:orientation val="minMax"/>
          <c:max val="4"/>
        </c:scaling>
        <c:delete val="1"/>
        <c:axPos val="b"/>
        <c:numFmt formatCode="0.0" sourceLinked="1"/>
        <c:majorTickMark val="none"/>
        <c:minorTickMark val="none"/>
        <c:tickLblPos val="nextTo"/>
        <c:crossAx val="100064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28D6-4E8D-B7CD-0E3B10CC063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9C9-4F5A-B732-A7CF5D563155}"/>
            </c:ext>
          </c:extLst>
        </c:ser>
        <c:dLbls>
          <c:dLblPos val="outEnd"/>
          <c:showLegendKey val="0"/>
          <c:showVal val="1"/>
          <c:showCatName val="0"/>
          <c:showSerName val="0"/>
          <c:showPercent val="0"/>
          <c:showBubbleSize val="0"/>
        </c:dLbls>
        <c:gapWidth val="182"/>
        <c:axId val="866765456"/>
        <c:axId val="866747104"/>
      </c:barChart>
      <c:catAx>
        <c:axId val="866765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7104"/>
        <c:crosses val="autoZero"/>
        <c:auto val="1"/>
        <c:lblAlgn val="ctr"/>
        <c:lblOffset val="100"/>
        <c:noMultiLvlLbl val="0"/>
      </c:catAx>
      <c:valAx>
        <c:axId val="866747104"/>
        <c:scaling>
          <c:orientation val="minMax"/>
        </c:scaling>
        <c:delete val="1"/>
        <c:axPos val="b"/>
        <c:numFmt formatCode="General" sourceLinked="1"/>
        <c:majorTickMark val="out"/>
        <c:minorTickMark val="none"/>
        <c:tickLblPos val="nextTo"/>
        <c:crossAx val="8667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C26-4498-AE17-19369163C0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A37-45CF-AF1A-6693BB2B69B8}"/>
            </c:ext>
          </c:extLst>
        </c:ser>
        <c:dLbls>
          <c:showLegendKey val="0"/>
          <c:showVal val="0"/>
          <c:showCatName val="0"/>
          <c:showSerName val="0"/>
          <c:showPercent val="0"/>
          <c:showBubbleSize val="0"/>
        </c:dLbls>
        <c:gapWidth val="219"/>
        <c:overlap val="-27"/>
        <c:axId val="866770416"/>
        <c:axId val="866777360"/>
      </c:barChart>
      <c:catAx>
        <c:axId val="86677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77360"/>
        <c:crosses val="autoZero"/>
        <c:auto val="1"/>
        <c:lblAlgn val="ctr"/>
        <c:lblOffset val="100"/>
        <c:noMultiLvlLbl val="0"/>
      </c:catAx>
      <c:valAx>
        <c:axId val="866777360"/>
        <c:scaling>
          <c:orientation val="minMax"/>
        </c:scaling>
        <c:delete val="1"/>
        <c:axPos val="l"/>
        <c:numFmt formatCode="General" sourceLinked="1"/>
        <c:majorTickMark val="none"/>
        <c:minorTickMark val="none"/>
        <c:tickLblPos val="nextTo"/>
        <c:crossAx val="86677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5963440018639"/>
          <c:y val="4.3352043360084927E-2"/>
          <c:w val="0.72499999999999998"/>
          <c:h val="0.93333333333333335"/>
        </c:manualLayout>
      </c:layout>
      <c:doughnutChart>
        <c:varyColors val="1"/>
        <c:ser>
          <c:idx val="0"/>
          <c:order val="0"/>
          <c:spPr>
            <a:ln>
              <a:solidFill>
                <a:srgbClr val="7F7F7F">
                  <a:alpha val="95000"/>
                </a:srgbClr>
              </a:solidFill>
            </a:ln>
          </c:spPr>
          <c:dPt>
            <c:idx val="0"/>
            <c:bubble3D val="0"/>
            <c:spPr>
              <a:gradFill flip="none" rotWithShape="1">
                <a:gsLst>
                  <a:gs pos="0">
                    <a:schemeClr val="accent5">
                      <a:lumMod val="75000"/>
                    </a:schemeClr>
                  </a:gs>
                  <a:gs pos="48000">
                    <a:schemeClr val="accent6">
                      <a:lumMod val="97000"/>
                      <a:lumOff val="3000"/>
                    </a:schemeClr>
                  </a:gs>
                  <a:gs pos="100000">
                    <a:schemeClr val="accent6">
                      <a:lumMod val="60000"/>
                      <a:lumOff val="40000"/>
                    </a:schemeClr>
                  </a:gs>
                </a:gsLst>
                <a:lin ang="16200000" scaled="1"/>
                <a:tileRect/>
              </a:gradFill>
              <a:ln w="19050">
                <a:solidFill>
                  <a:srgbClr val="7F7F7F">
                    <a:alpha val="95000"/>
                  </a:srgbClr>
                </a:solidFill>
              </a:ln>
              <a:effectLst/>
            </c:spPr>
            <c:extLst>
              <c:ext xmlns:c16="http://schemas.microsoft.com/office/drawing/2014/chart" uri="{C3380CC4-5D6E-409C-BE32-E72D297353CC}">
                <c16:uniqueId val="{00000001-072A-4DF3-AC5E-EB8D2A618325}"/>
              </c:ext>
            </c:extLst>
          </c:dPt>
          <c:dPt>
            <c:idx val="1"/>
            <c:bubble3D val="0"/>
            <c:spPr>
              <a:solidFill>
                <a:schemeClr val="bg1">
                  <a:lumMod val="95000"/>
                </a:schemeClr>
              </a:solidFill>
              <a:ln w="19050">
                <a:solidFill>
                  <a:srgbClr val="7F7F7F">
                    <a:alpha val="95000"/>
                  </a:srgbClr>
                </a:solidFill>
              </a:ln>
              <a:effectLst/>
            </c:spPr>
            <c:extLst>
              <c:ext xmlns:c16="http://schemas.microsoft.com/office/drawing/2014/chart" uri="{C3380CC4-5D6E-409C-BE32-E72D297353CC}">
                <c16:uniqueId val="{00000003-072A-4DF3-AC5E-EB8D2A61832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072A-4DF3-AC5E-EB8D2A61832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18800805239138E-3"/>
          <c:y val="0"/>
          <c:w val="0.98798571084874987"/>
          <c:h val="1"/>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2A8-41B5-8ED3-5A7D19534E30}"/>
            </c:ext>
          </c:extLst>
        </c:ser>
        <c:ser>
          <c:idx val="1"/>
          <c:order val="1"/>
          <c:spPr>
            <a:solidFill>
              <a:schemeClr val="bg1">
                <a:lumMod val="95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2A8-41B5-8ED3-5A7D19534E30}"/>
            </c:ext>
          </c:extLst>
        </c:ser>
        <c:dLbls>
          <c:showLegendKey val="0"/>
          <c:showVal val="0"/>
          <c:showCatName val="0"/>
          <c:showSerName val="0"/>
          <c:showPercent val="0"/>
          <c:showBubbleSize val="0"/>
        </c:dLbls>
        <c:gapWidth val="150"/>
        <c:overlap val="100"/>
        <c:axId val="1000641616"/>
        <c:axId val="1000663440"/>
      </c:barChart>
      <c:catAx>
        <c:axId val="1000641616"/>
        <c:scaling>
          <c:orientation val="minMax"/>
        </c:scaling>
        <c:delete val="1"/>
        <c:axPos val="l"/>
        <c:majorTickMark val="none"/>
        <c:minorTickMark val="none"/>
        <c:tickLblPos val="nextTo"/>
        <c:crossAx val="1000663440"/>
        <c:crosses val="autoZero"/>
        <c:auto val="1"/>
        <c:lblAlgn val="ctr"/>
        <c:lblOffset val="100"/>
        <c:noMultiLvlLbl val="0"/>
      </c:catAx>
      <c:valAx>
        <c:axId val="1000663440"/>
        <c:scaling>
          <c:orientation val="minMax"/>
          <c:max val="4"/>
        </c:scaling>
        <c:delete val="1"/>
        <c:axPos val="b"/>
        <c:numFmt formatCode="0.0" sourceLinked="1"/>
        <c:majorTickMark val="none"/>
        <c:minorTickMark val="none"/>
        <c:tickLblPos val="nextTo"/>
        <c:crossAx val="100064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chemeClr val="accent5">
                      <a:lumMod val="75000"/>
                    </a:schemeClr>
                  </a:gs>
                  <a:gs pos="100000">
                    <a:schemeClr val="accent5">
                      <a:lumMod val="75000"/>
                    </a:schemeClr>
                  </a:gs>
                  <a:gs pos="73000">
                    <a:srgbClr val="ED5DE3"/>
                  </a:gs>
                  <a:gs pos="93250">
                    <a:srgbClr val="5E6FC2"/>
                  </a:gs>
                  <a:gs pos="86500">
                    <a:srgbClr val="8E69CD"/>
                  </a:gs>
                  <a:gs pos="100000">
                    <a:schemeClr val="accent5">
                      <a:lumMod val="75000"/>
                    </a:schemeClr>
                  </a:gs>
                </a:gsLst>
                <a:lin ang="16200000" scaled="1"/>
              </a:gradFill>
              <a:ln w="19050">
                <a:noFill/>
              </a:ln>
              <a:effectLst/>
            </c:spPr>
            <c:extLst>
              <c:ext xmlns:c16="http://schemas.microsoft.com/office/drawing/2014/chart" uri="{C3380CC4-5D6E-409C-BE32-E72D297353CC}">
                <c16:uniqueId val="{00000001-737D-49FF-83AA-F462AA7D39BD}"/>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737D-49FF-83AA-F462AA7D39BD}"/>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37D-49FF-83AA-F462AA7D39B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EAE-4F4C-84AB-9C160306EDCE}"/>
              </c:ext>
            </c:extLst>
          </c:dPt>
          <c:dPt>
            <c:idx val="1"/>
            <c:bubble3D val="0"/>
            <c:spPr>
              <a:gradFill>
                <a:gsLst>
                  <a:gs pos="91738">
                    <a:schemeClr val="accent5">
                      <a:lumMod val="75000"/>
                    </a:schemeClr>
                  </a:gs>
                  <a:gs pos="0">
                    <a:schemeClr val="accent5">
                      <a:lumMod val="75000"/>
                    </a:schemeClr>
                  </a:gs>
                  <a:gs pos="74000">
                    <a:schemeClr val="accent5">
                      <a:lumMod val="75000"/>
                    </a:schemeClr>
                  </a:gs>
                  <a:gs pos="83000">
                    <a:schemeClr val="accent5">
                      <a:lumMod val="75000"/>
                    </a:schemeClr>
                  </a:gs>
                  <a:gs pos="100000">
                    <a:schemeClr val="accent5">
                      <a:lumMod val="75000"/>
                    </a:schemeClr>
                  </a:gs>
                </a:gsLst>
                <a:lin ang="5400000" scaled="1"/>
              </a:gradFill>
              <a:ln w="19050">
                <a:noFill/>
              </a:ln>
              <a:effectLst/>
            </c:spPr>
            <c:extLst>
              <c:ext xmlns:c16="http://schemas.microsoft.com/office/drawing/2014/chart" uri="{C3380CC4-5D6E-409C-BE32-E72D297353CC}">
                <c16:uniqueId val="{00000003-BEAE-4F4C-84AB-9C160306EDC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BEAE-4F4C-84AB-9C160306EDC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[HR_Analytics_Dashboard.xlsx]Education by Attrition!Education by Attrition</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100">
                <a:schemeClr val="accent6">
                  <a:lumMod val="75000"/>
                </a:schemeClr>
              </a:gs>
              <a:gs pos="100000">
                <a:schemeClr val="accent6">
                  <a:lumMod val="75000"/>
                </a:schemeClr>
              </a:gs>
              <a:gs pos="0">
                <a:schemeClr val="accent6">
                  <a:lumMod val="60000"/>
                  <a:lumOff val="40000"/>
                </a:schemeClr>
              </a:gs>
              <a:gs pos="100000">
                <a:schemeClr val="accent5">
                  <a:lumMod val="75000"/>
                </a:schemeClr>
              </a:gs>
              <a:gs pos="100000">
                <a:schemeClr val="accent5">
                  <a:lumMod val="75000"/>
                </a:schemeClr>
              </a:gs>
              <a:gs pos="10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100">
                <a:schemeClr val="accent6">
                  <a:lumMod val="75000"/>
                </a:schemeClr>
              </a:gs>
              <a:gs pos="100000">
                <a:schemeClr val="accent6">
                  <a:lumMod val="75000"/>
                </a:schemeClr>
              </a:gs>
              <a:gs pos="0">
                <a:schemeClr val="accent6">
                  <a:lumMod val="60000"/>
                  <a:lumOff val="40000"/>
                </a:schemeClr>
              </a:gs>
              <a:gs pos="100000">
                <a:schemeClr val="accent5">
                  <a:lumMod val="75000"/>
                </a:schemeClr>
              </a:gs>
              <a:gs pos="100000">
                <a:schemeClr val="accent5">
                  <a:lumMod val="75000"/>
                </a:schemeClr>
              </a:gs>
              <a:gs pos="100000">
                <a:schemeClr val="accent6">
                  <a:lumMod val="60000"/>
                  <a:lumOff val="40000"/>
                </a:schemeClr>
              </a:gs>
            </a:gsLst>
            <a:lin ang="5400000" scaled="1"/>
          </a:gradFill>
          <a:ln>
            <a:noFill/>
          </a:ln>
          <a:effectLst/>
        </c:spPr>
      </c:pivotFmt>
    </c:pivotFmts>
    <c:plotArea>
      <c:layout/>
      <c:barChart>
        <c:barDir val="bar"/>
        <c:grouping val="clustered"/>
        <c:varyColors val="0"/>
        <c:ser>
          <c:idx val="0"/>
          <c:order val="0"/>
          <c:tx>
            <c:strRef>
              <c:f>'Education by Attrition'!$B$3</c:f>
              <c:strCache>
                <c:ptCount val="1"/>
                <c:pt idx="0">
                  <c:v>Total</c:v>
                </c:pt>
              </c:strCache>
            </c:strRef>
          </c:tx>
          <c:spPr>
            <a:gradFill>
              <a:gsLst>
                <a:gs pos="10100">
                  <a:schemeClr val="accent6">
                    <a:lumMod val="75000"/>
                  </a:schemeClr>
                </a:gs>
                <a:gs pos="100000">
                  <a:schemeClr val="accent6">
                    <a:lumMod val="75000"/>
                  </a:schemeClr>
                </a:gs>
                <a:gs pos="0">
                  <a:schemeClr val="accent6">
                    <a:lumMod val="60000"/>
                    <a:lumOff val="40000"/>
                  </a:schemeClr>
                </a:gs>
                <a:gs pos="100000">
                  <a:schemeClr val="accent5">
                    <a:lumMod val="75000"/>
                  </a:schemeClr>
                </a:gs>
                <a:gs pos="100000">
                  <a:schemeClr val="accent5">
                    <a:lumMod val="75000"/>
                  </a:schemeClr>
                </a:gs>
                <a:gs pos="10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1A7-4DC2-BECF-122379D49D1E}"/>
            </c:ext>
          </c:extLst>
        </c:ser>
        <c:dLbls>
          <c:dLblPos val="outEnd"/>
          <c:showLegendKey val="0"/>
          <c:showVal val="1"/>
          <c:showCatName val="0"/>
          <c:showSerName val="0"/>
          <c:showPercent val="0"/>
          <c:showBubbleSize val="0"/>
        </c:dLbls>
        <c:gapWidth val="75"/>
        <c:axId val="866765456"/>
        <c:axId val="866747104"/>
      </c:barChart>
      <c:catAx>
        <c:axId val="866765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6747104"/>
        <c:crosses val="autoZero"/>
        <c:auto val="1"/>
        <c:lblAlgn val="ctr"/>
        <c:lblOffset val="100"/>
        <c:noMultiLvlLbl val="0"/>
      </c:catAx>
      <c:valAx>
        <c:axId val="866747104"/>
        <c:scaling>
          <c:orientation val="minMax"/>
        </c:scaling>
        <c:delete val="1"/>
        <c:axPos val="b"/>
        <c:numFmt formatCode="General" sourceLinked="1"/>
        <c:majorTickMark val="out"/>
        <c:minorTickMark val="none"/>
        <c:tickLblPos val="nextTo"/>
        <c:crossAx val="8667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[HR_Analytics_Dashboard.xlsx]Dept wise Attrition!Dept wise 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rgbClr val="7F7F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a:solidFill>
              <a:srgbClr val="7F7F7F"/>
            </a:solidFill>
          </a:ln>
          <a:effectLst/>
        </c:spPr>
        <c:dLbl>
          <c:idx val="0"/>
          <c:layout>
            <c:manualLayout>
              <c:x val="-1.6324945934325506E-2"/>
              <c:y val="0.1079585885097695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fld id="{7CD0149C-CAE2-457B-AEE7-87386C865AD8}" type="VALUE">
                  <a:rPr lang="en-US" sz="900"/>
                  <a:pPr>
                    <a:defRPr sz="900">
                      <a:solidFill>
                        <a:schemeClr val="bg1"/>
                      </a:solidFill>
                      <a:latin typeface="Lato Black" panose="020F0502020204030203" pitchFamily="34" charset="0"/>
                      <a:ea typeface="Lato Black" panose="020F0502020204030203" pitchFamily="34" charset="0"/>
                      <a:cs typeface="Lato Black" panose="020F05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45137939664631"/>
                  <c:h val="5.2525252525252517E-2"/>
                </c:manualLayout>
              </c15:layout>
              <c15:dlblFieldTable/>
              <c15:showDataLabelsRange val="0"/>
            </c:ext>
          </c:extLst>
        </c:dLbl>
      </c:pivotFmt>
      <c:pivotFmt>
        <c:idx val="7"/>
        <c:spPr>
          <a:gradFill>
            <a:gsLst>
              <a:gs pos="100000">
                <a:srgbClr val="8EC2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2700">
            <a:solidFill>
              <a:srgbClr val="7F7F7F"/>
            </a:solidFill>
          </a:ln>
          <a:effectLst/>
        </c:spPr>
      </c:pivotFmt>
      <c:pivotFmt>
        <c:idx val="8"/>
        <c:spPr>
          <a:gradFill>
            <a:gsLst>
              <a:gs pos="100000">
                <a:schemeClr val="accent3">
                  <a:lumMod val="75000"/>
                </a:schemeClr>
              </a:gs>
              <a:gs pos="17000">
                <a:schemeClr val="accent3">
                  <a:lumMod val="50000"/>
                </a:schemeClr>
              </a:gs>
              <a:gs pos="100000">
                <a:schemeClr val="accent6">
                  <a:lumMod val="75000"/>
                </a:schemeClr>
              </a:gs>
              <a:gs pos="100000">
                <a:schemeClr val="accent6">
                  <a:lumMod val="60000"/>
                  <a:lumOff val="40000"/>
                </a:schemeClr>
              </a:gs>
              <a:gs pos="100000">
                <a:schemeClr val="accent5">
                  <a:lumMod val="75000"/>
                </a:schemeClr>
              </a:gs>
              <a:gs pos="100000">
                <a:schemeClr val="accent5">
                  <a:lumMod val="75000"/>
                </a:schemeClr>
              </a:gs>
              <a:gs pos="100000">
                <a:schemeClr val="accent6">
                  <a:lumMod val="60000"/>
                  <a:lumOff val="40000"/>
                </a:schemeClr>
              </a:gs>
            </a:gsLst>
            <a:lin ang="10800000" scaled="0"/>
          </a:gradFill>
          <a:ln w="12700">
            <a:solidFill>
              <a:schemeClr val="bg1">
                <a:lumMod val="95000"/>
              </a:schemeClr>
            </a:solidFill>
          </a:ln>
          <a:effectLst/>
        </c:spPr>
      </c:pivotFmt>
    </c:pivotFmts>
    <c:plotArea>
      <c:layout>
        <c:manualLayout>
          <c:layoutTarget val="inner"/>
          <c:xMode val="edge"/>
          <c:yMode val="edge"/>
          <c:x val="0.19871217809265285"/>
          <c:y val="8.0808080808080815E-2"/>
          <c:w val="0.41238793806030971"/>
          <c:h val="0.85185185185185186"/>
        </c:manualLayout>
      </c:layout>
      <c:pieChart>
        <c:varyColors val="1"/>
        <c:ser>
          <c:idx val="0"/>
          <c:order val="0"/>
          <c:tx>
            <c:strRef>
              <c:f>'Dept wise Attrition'!$B$3</c:f>
              <c:strCache>
                <c:ptCount val="1"/>
                <c:pt idx="0">
                  <c:v>Total</c:v>
                </c:pt>
              </c:strCache>
            </c:strRef>
          </c:tx>
          <c:spPr>
            <a:ln w="12700">
              <a:solidFill>
                <a:srgbClr val="7F7F7F"/>
              </a:solidFill>
            </a:ln>
          </c:spPr>
          <c:dPt>
            <c:idx val="0"/>
            <c:bubble3D val="0"/>
            <c:spPr>
              <a:solidFill>
                <a:schemeClr val="accent1"/>
              </a:solidFill>
              <a:ln w="12700">
                <a:solidFill>
                  <a:srgbClr val="7F7F7F"/>
                </a:solidFill>
              </a:ln>
              <a:effectLst/>
            </c:spPr>
            <c:extLst>
              <c:ext xmlns:c16="http://schemas.microsoft.com/office/drawing/2014/chart" uri="{C3380CC4-5D6E-409C-BE32-E72D297353CC}">
                <c16:uniqueId val="{00000001-C575-496F-B491-33A3944E9D27}"/>
              </c:ext>
            </c:extLst>
          </c:dPt>
          <c:dPt>
            <c:idx val="1"/>
            <c:bubble3D val="0"/>
            <c:spPr>
              <a:gradFill>
                <a:gsLst>
                  <a:gs pos="100000">
                    <a:srgbClr val="8EC2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2700">
                <a:solidFill>
                  <a:srgbClr val="7F7F7F"/>
                </a:solidFill>
              </a:ln>
              <a:effectLst/>
            </c:spPr>
            <c:extLst>
              <c:ext xmlns:c16="http://schemas.microsoft.com/office/drawing/2014/chart" uri="{C3380CC4-5D6E-409C-BE32-E72D297353CC}">
                <c16:uniqueId val="{00000003-C575-496F-B491-33A3944E9D27}"/>
              </c:ext>
            </c:extLst>
          </c:dPt>
          <c:dPt>
            <c:idx val="2"/>
            <c:bubble3D val="0"/>
            <c:spPr>
              <a:gradFill>
                <a:gsLst>
                  <a:gs pos="100000">
                    <a:schemeClr val="accent3">
                      <a:lumMod val="75000"/>
                    </a:schemeClr>
                  </a:gs>
                  <a:gs pos="17000">
                    <a:schemeClr val="accent3">
                      <a:lumMod val="50000"/>
                    </a:schemeClr>
                  </a:gs>
                  <a:gs pos="100000">
                    <a:schemeClr val="accent6">
                      <a:lumMod val="75000"/>
                    </a:schemeClr>
                  </a:gs>
                  <a:gs pos="100000">
                    <a:schemeClr val="accent6">
                      <a:lumMod val="60000"/>
                      <a:lumOff val="40000"/>
                    </a:schemeClr>
                  </a:gs>
                  <a:gs pos="100000">
                    <a:schemeClr val="accent5">
                      <a:lumMod val="75000"/>
                    </a:schemeClr>
                  </a:gs>
                  <a:gs pos="100000">
                    <a:schemeClr val="accent5">
                      <a:lumMod val="75000"/>
                    </a:schemeClr>
                  </a:gs>
                  <a:gs pos="100000">
                    <a:schemeClr val="accent6">
                      <a:lumMod val="60000"/>
                      <a:lumOff val="40000"/>
                    </a:schemeClr>
                  </a:gs>
                </a:gsLst>
                <a:lin ang="10800000" scaled="0"/>
              </a:gradFill>
              <a:ln w="12700">
                <a:solidFill>
                  <a:schemeClr val="bg1">
                    <a:lumMod val="95000"/>
                  </a:schemeClr>
                </a:solidFill>
              </a:ln>
              <a:effectLst/>
            </c:spPr>
            <c:extLst>
              <c:ext xmlns:c16="http://schemas.microsoft.com/office/drawing/2014/chart" uri="{C3380CC4-5D6E-409C-BE32-E72D297353CC}">
                <c16:uniqueId val="{00000005-C575-496F-B491-33A3944E9D27}"/>
              </c:ext>
            </c:extLst>
          </c:dPt>
          <c:dLbls>
            <c:dLbl>
              <c:idx val="0"/>
              <c:layout>
                <c:manualLayout>
                  <c:x val="-1.6324945934325506E-2"/>
                  <c:y val="0.1079585885097695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fld id="{7CD0149C-CAE2-457B-AEE7-87386C865AD8}" type="VALUE">
                      <a:rPr lang="en-US" sz="900"/>
                      <a:pPr>
                        <a:defRPr sz="900">
                          <a:solidFill>
                            <a:schemeClr val="bg1"/>
                          </a:solidFill>
                          <a:latin typeface="Lato Black" panose="020F0502020204030203" pitchFamily="34" charset="0"/>
                          <a:ea typeface="Lato Black" panose="020F0502020204030203" pitchFamily="34" charset="0"/>
                          <a:cs typeface="Lato Black" panose="020F050202020403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45137939664631"/>
                      <c:h val="5.2525252525252517E-2"/>
                    </c:manualLayout>
                  </c15:layout>
                  <c15:dlblFieldTable/>
                  <c15:showDataLabelsRange val="0"/>
                </c:ext>
                <c:ext xmlns:c16="http://schemas.microsoft.com/office/drawing/2014/chart" uri="{C3380CC4-5D6E-409C-BE32-E72D297353CC}">
                  <c16:uniqueId val="{00000001-C575-496F-B491-33A3944E9D2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575-496F-B491-33A3944E9D2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296446746112731"/>
          <c:y val="0.2824062143747183"/>
          <c:w val="0.19545829829523736"/>
          <c:h val="0.4486555847185768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lumMod val="75000"/>
                </a:schemeClr>
              </a:gs>
              <a:gs pos="17000">
                <a:srgbClr val="8EC26A"/>
              </a:gs>
              <a:gs pos="100000">
                <a:schemeClr val="accent6">
                  <a:lumMod val="75000"/>
                </a:schemeClr>
              </a:gs>
              <a:gs pos="100000">
                <a:schemeClr val="accent6">
                  <a:lumMod val="60000"/>
                  <a:lumOff val="40000"/>
                </a:schemeClr>
              </a:gs>
              <a:gs pos="83488">
                <a:schemeClr val="accent6">
                  <a:lumMod val="75000"/>
                </a:schemeClr>
              </a:gs>
              <a:gs pos="71531">
                <a:schemeClr val="accent6">
                  <a:lumMod val="75000"/>
                </a:schemeClr>
              </a:gs>
              <a:gs pos="100000">
                <a:schemeClr val="accent6">
                  <a:lumMod val="60000"/>
                  <a:lumOff val="40000"/>
                </a:schemeClr>
              </a:gs>
              <a:gs pos="2000">
                <a:schemeClr val="accent5">
                  <a:lumMod val="75000"/>
                </a:schemeClr>
              </a:gs>
              <a:gs pos="2000">
                <a:schemeClr val="accent6">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100000">
                  <a:schemeClr val="accent3">
                    <a:lumMod val="75000"/>
                  </a:schemeClr>
                </a:gs>
                <a:gs pos="17000">
                  <a:srgbClr val="8EC26A"/>
                </a:gs>
                <a:gs pos="100000">
                  <a:schemeClr val="accent6">
                    <a:lumMod val="75000"/>
                  </a:schemeClr>
                </a:gs>
                <a:gs pos="100000">
                  <a:schemeClr val="accent6">
                    <a:lumMod val="60000"/>
                    <a:lumOff val="40000"/>
                  </a:schemeClr>
                </a:gs>
                <a:gs pos="83488">
                  <a:schemeClr val="accent6">
                    <a:lumMod val="75000"/>
                  </a:schemeClr>
                </a:gs>
                <a:gs pos="71531">
                  <a:schemeClr val="accent6">
                    <a:lumMod val="75000"/>
                  </a:schemeClr>
                </a:gs>
                <a:gs pos="100000">
                  <a:schemeClr val="accent6">
                    <a:lumMod val="60000"/>
                    <a:lumOff val="40000"/>
                  </a:schemeClr>
                </a:gs>
                <a:gs pos="2000">
                  <a:schemeClr val="accent5">
                    <a:lumMod val="75000"/>
                  </a:schemeClr>
                </a:gs>
                <a:gs pos="2000">
                  <a:schemeClr val="accent6">
                    <a:lumMod val="60000"/>
                    <a:lumOff val="4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464-417B-83C2-33CC60B4531E}"/>
            </c:ext>
          </c:extLst>
        </c:ser>
        <c:dLbls>
          <c:dLblPos val="outEnd"/>
          <c:showLegendKey val="0"/>
          <c:showVal val="1"/>
          <c:showCatName val="0"/>
          <c:showSerName val="0"/>
          <c:showPercent val="0"/>
          <c:showBubbleSize val="0"/>
        </c:dLbls>
        <c:gapWidth val="170"/>
        <c:overlap val="-27"/>
        <c:axId val="866770416"/>
        <c:axId val="866777360"/>
      </c:barChart>
      <c:catAx>
        <c:axId val="86677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866777360"/>
        <c:crosses val="autoZero"/>
        <c:auto val="1"/>
        <c:lblAlgn val="ctr"/>
        <c:lblOffset val="100"/>
        <c:noMultiLvlLbl val="0"/>
      </c:catAx>
      <c:valAx>
        <c:axId val="866777360"/>
        <c:scaling>
          <c:orientation val="minMax"/>
        </c:scaling>
        <c:delete val="1"/>
        <c:axPos val="l"/>
        <c:numFmt formatCode="General" sourceLinked="1"/>
        <c:majorTickMark val="none"/>
        <c:minorTickMark val="none"/>
        <c:tickLblPos val="nextTo"/>
        <c:crossAx val="86677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5D59ED60-3532-42CC-84E1-B7E3A27FD75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plotArea>
      <cx:plotAreaRegion>
        <cx:series layoutId="funnel" uniqueId="{9AFC7D60-D48B-4A53-B32E-8D4B4B772DD9}">
          <cx:tx>
            <cx:txData>
              <cx:f>_xlchart.v2.5</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_xlchart.v1.14</cx:f>
      </cx:numDim>
    </cx:data>
  </cx:chartData>
  <cx:chart>
    <cx:plotArea>
      <cx:plotAreaRegion>
        <cx:series layoutId="treemap" uniqueId="{5D59ED60-3532-42CC-84E1-B7E3A27FD755}">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plotSurface>
          <cx:spPr>
            <a:noFill/>
            <a:ln>
              <a:noFill/>
            </a:ln>
          </cx:spPr>
        </cx:plotSurface>
        <cx:series layoutId="funnel" uniqueId="{9AFC7D60-D48B-4A53-B32E-8D4B4B772DD9}">
          <cx:tx>
            <cx:txData>
              <cx:f>_xlchart.v2.8</cx:f>
              <cx:v>Attrition</cx:v>
            </cx:txData>
          </cx:tx>
          <cx:spPr>
            <a:gradFill>
              <a:gsLst>
                <a:gs pos="99000">
                  <a:schemeClr val="accent2">
                    <a:lumMod val="75000"/>
                  </a:schemeClr>
                </a:gs>
                <a:gs pos="100000">
                  <a:schemeClr val="accent2">
                    <a:lumMod val="75000"/>
                  </a:schemeClr>
                </a:gs>
                <a:gs pos="100000">
                  <a:schemeClr val="accent2">
                    <a:lumMod val="75000"/>
                  </a:schemeClr>
                </a:gs>
                <a:gs pos="100000">
                  <a:schemeClr val="accent2">
                    <a:lumMod val="75000"/>
                  </a:schemeClr>
                </a:gs>
                <a:gs pos="100000">
                  <a:schemeClr val="accent2">
                    <a:lumMod val="75000"/>
                  </a:schemeClr>
                </a:gs>
                <a:gs pos="100000">
                  <a:schemeClr val="accent2">
                    <a:lumMod val="75000"/>
                  </a:schemeClr>
                </a:gs>
                <a:gs pos="100000">
                  <a:schemeClr val="accent2">
                    <a:lumMod val="75000"/>
                  </a:schemeClr>
                </a:gs>
                <a:gs pos="100000">
                  <a:schemeClr val="accent2">
                    <a:lumMod val="75000"/>
                  </a:schemeClr>
                </a:gs>
                <a:gs pos="25000">
                  <a:srgbClr val="92D050"/>
                </a:gs>
                <a:gs pos="98000">
                  <a:schemeClr val="accent2">
                    <a:lumMod val="75000"/>
                  </a:schemeClr>
                </a:gs>
              </a:gsLst>
              <a:lin ang="10800000" scaled="0"/>
            </a:gradFill>
            <a:ln>
              <a:noFill/>
            </a:ln>
          </cx:spPr>
          <cx:dataLabels>
            <cx:spPr>
              <a:noFill/>
            </cx:spPr>
            <cx:txPr>
              <a:bodyPr spcFirstLastPara="1" vertOverflow="ellipsis" horzOverflow="overflow" wrap="square" lIns="0" tIns="0" rIns="0" bIns="0" anchor="ctr" anchorCtr="1"/>
              <a:lstStyle/>
              <a:p>
                <a:pPr algn="ctr" rtl="0">
                  <a:defRPr sz="140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327</a:t>
                  </a:r>
                </a:p>
              </cx:txPr>
            </cx:dataLabel>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3.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chart" Target="../charts/chart7.xml"/><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7.png"/><Relationship Id="rId5" Type="http://schemas.openxmlformats.org/officeDocument/2006/relationships/chart" Target="../charts/chart9.xml"/><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chart" Target="../charts/chart13.xml"/><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628650</xdr:colOff>
      <xdr:row>1</xdr:row>
      <xdr:rowOff>161927</xdr:rowOff>
    </xdr:from>
    <xdr:to>
      <xdr:col>8</xdr:col>
      <xdr:colOff>400050</xdr:colOff>
      <xdr:row>6</xdr:row>
      <xdr:rowOff>123826</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5063E047-4FCD-190C-9803-351D7F19B70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19950" y="361952"/>
              <a:ext cx="1828800"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333375</xdr:colOff>
      <xdr:row>0</xdr:row>
      <xdr:rowOff>114299</xdr:rowOff>
    </xdr:from>
    <xdr:to>
      <xdr:col>12</xdr:col>
      <xdr:colOff>28575</xdr:colOff>
      <xdr:row>5</xdr:row>
      <xdr:rowOff>85725</xdr:rowOff>
    </xdr:to>
    <xdr:graphicFrame macro="">
      <xdr:nvGraphicFramePr>
        <xdr:cNvPr id="2" name="Chart 1">
          <a:extLst>
            <a:ext uri="{FF2B5EF4-FFF2-40B4-BE49-F238E27FC236}">
              <a16:creationId xmlns:a16="http://schemas.microsoft.com/office/drawing/2014/main" id="{BDEF1CAA-04AB-9292-EC18-80401BD1D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676275</xdr:colOff>
      <xdr:row>1</xdr:row>
      <xdr:rowOff>190500</xdr:rowOff>
    </xdr:from>
    <xdr:to>
      <xdr:col>6</xdr:col>
      <xdr:colOff>447675</xdr:colOff>
      <xdr:row>7</xdr:row>
      <xdr:rowOff>152400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701DC99F-AB8C-8F51-7A93-F8C58944B2B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810000" y="390525"/>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12</xdr:row>
      <xdr:rowOff>9525</xdr:rowOff>
    </xdr:from>
    <xdr:to>
      <xdr:col>4</xdr:col>
      <xdr:colOff>552450</xdr:colOff>
      <xdr:row>15</xdr:row>
      <xdr:rowOff>152399</xdr:rowOff>
    </xdr:to>
    <xdr:graphicFrame macro="">
      <xdr:nvGraphicFramePr>
        <xdr:cNvPr id="5" name="Chart 4">
          <a:extLst>
            <a:ext uri="{FF2B5EF4-FFF2-40B4-BE49-F238E27FC236}">
              <a16:creationId xmlns:a16="http://schemas.microsoft.com/office/drawing/2014/main" id="{F4FAC86E-E2B4-6E2F-CD58-458CE5D06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676275</xdr:colOff>
      <xdr:row>5</xdr:row>
      <xdr:rowOff>66676</xdr:rowOff>
    </xdr:from>
    <xdr:to>
      <xdr:col>10</xdr:col>
      <xdr:colOff>638175</xdr:colOff>
      <xdr:row>18</xdr:row>
      <xdr:rowOff>76201</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AF1CFB89-070F-DC3C-8594-0FCC1C9D95D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5867400" y="1066801"/>
              <a:ext cx="2705100" cy="260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28575</xdr:colOff>
      <xdr:row>4</xdr:row>
      <xdr:rowOff>38100</xdr:rowOff>
    </xdr:from>
    <xdr:to>
      <xdr:col>9</xdr:col>
      <xdr:colOff>485775</xdr:colOff>
      <xdr:row>17</xdr:row>
      <xdr:rowOff>104775</xdr:rowOff>
    </xdr:to>
    <mc:AlternateContent xmlns:mc="http://schemas.openxmlformats.org/markup-compatibility/2006">
      <mc:Choice xmlns:a14="http://schemas.microsoft.com/office/drawing/2010/main" Requires="a14">
        <xdr:graphicFrame macro="">
          <xdr:nvGraphicFramePr>
            <xdr:cNvPr id="2" name="Education Field 2">
              <a:extLst>
                <a:ext uri="{FF2B5EF4-FFF2-40B4-BE49-F238E27FC236}">
                  <a16:creationId xmlns:a16="http://schemas.microsoft.com/office/drawing/2014/main" id="{E8D94184-DC5A-0FA1-9853-345994F4157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5924550" y="838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5</xdr:row>
      <xdr:rowOff>114298</xdr:rowOff>
    </xdr:from>
    <xdr:to>
      <xdr:col>12</xdr:col>
      <xdr:colOff>323850</xdr:colOff>
      <xdr:row>10</xdr:row>
      <xdr:rowOff>47624</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BD4B212E-9C03-4980-44F1-BAA21A1B279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839075" y="1114423"/>
              <a:ext cx="1809750" cy="933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4</xdr:row>
      <xdr:rowOff>152399</xdr:rowOff>
    </xdr:from>
    <xdr:to>
      <xdr:col>6</xdr:col>
      <xdr:colOff>590550</xdr:colOff>
      <xdr:row>13</xdr:row>
      <xdr:rowOff>66675</xdr:rowOff>
    </xdr:to>
    <xdr:graphicFrame macro="">
      <xdr:nvGraphicFramePr>
        <xdr:cNvPr id="4" name="Chart 3">
          <a:extLst>
            <a:ext uri="{FF2B5EF4-FFF2-40B4-BE49-F238E27FC236}">
              <a16:creationId xmlns:a16="http://schemas.microsoft.com/office/drawing/2014/main" id="{7862FB1E-39B0-E9E4-9B6A-26A7FFDD2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519112</xdr:colOff>
      <xdr:row>2</xdr:row>
      <xdr:rowOff>171450</xdr:rowOff>
    </xdr:from>
    <xdr:to>
      <xdr:col>7</xdr:col>
      <xdr:colOff>638175</xdr:colOff>
      <xdr:row>14</xdr:row>
      <xdr:rowOff>171450</xdr:rowOff>
    </xdr:to>
    <xdr:graphicFrame macro="">
      <xdr:nvGraphicFramePr>
        <xdr:cNvPr id="2" name="Chart 1">
          <a:extLst>
            <a:ext uri="{FF2B5EF4-FFF2-40B4-BE49-F238E27FC236}">
              <a16:creationId xmlns:a16="http://schemas.microsoft.com/office/drawing/2014/main" id="{55F09FC7-16E2-D765-C67D-8BED88ADA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847726</xdr:colOff>
      <xdr:row>1</xdr:row>
      <xdr:rowOff>152401</xdr:rowOff>
    </xdr:from>
    <xdr:to>
      <xdr:col>7</xdr:col>
      <xdr:colOff>133351</xdr:colOff>
      <xdr:row>10</xdr:row>
      <xdr:rowOff>66675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30D6335-EE39-3489-3E95-833E585D8B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33951" y="352426"/>
              <a:ext cx="3086100" cy="1714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1195388</xdr:colOff>
      <xdr:row>3</xdr:row>
      <xdr:rowOff>57151</xdr:rowOff>
    </xdr:from>
    <xdr:to>
      <xdr:col>4</xdr:col>
      <xdr:colOff>638175</xdr:colOff>
      <xdr:row>10</xdr:row>
      <xdr:rowOff>9526</xdr:rowOff>
    </xdr:to>
    <xdr:graphicFrame macro="">
      <xdr:nvGraphicFramePr>
        <xdr:cNvPr id="2" name="Chart 1">
          <a:extLst>
            <a:ext uri="{FF2B5EF4-FFF2-40B4-BE49-F238E27FC236}">
              <a16:creationId xmlns:a16="http://schemas.microsoft.com/office/drawing/2014/main" id="{0925A193-D835-8680-E9AE-1B15A3B51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47625</xdr:colOff>
      <xdr:row>1</xdr:row>
      <xdr:rowOff>19050</xdr:rowOff>
    </xdr:from>
    <xdr:to>
      <xdr:col>8</xdr:col>
      <xdr:colOff>238125</xdr:colOff>
      <xdr:row>11</xdr:row>
      <xdr:rowOff>142875</xdr:rowOff>
    </xdr:to>
    <xdr:graphicFrame macro="">
      <xdr:nvGraphicFramePr>
        <xdr:cNvPr id="2" name="Chart 1">
          <a:extLst>
            <a:ext uri="{FF2B5EF4-FFF2-40B4-BE49-F238E27FC236}">
              <a16:creationId xmlns:a16="http://schemas.microsoft.com/office/drawing/2014/main" id="{FB42541C-3491-4264-0138-A398098D9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428625</xdr:colOff>
      <xdr:row>2</xdr:row>
      <xdr:rowOff>171450</xdr:rowOff>
    </xdr:from>
    <xdr:to>
      <xdr:col>6</xdr:col>
      <xdr:colOff>200025</xdr:colOff>
      <xdr:row>16</xdr:row>
      <xdr:rowOff>38100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0755545B-A683-7459-7423-D938CB1455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6957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2</xdr:row>
      <xdr:rowOff>114300</xdr:rowOff>
    </xdr:from>
    <xdr:to>
      <xdr:col>10</xdr:col>
      <xdr:colOff>19050</xdr:colOff>
      <xdr:row>15</xdr:row>
      <xdr:rowOff>180975</xdr:rowOff>
    </xdr:to>
    <mc:AlternateContent xmlns:mc="http://schemas.openxmlformats.org/markup-compatibility/2006">
      <mc:Choice xmlns:a14="http://schemas.microsoft.com/office/drawing/2010/main" Requires="a14">
        <xdr:graphicFrame macro="">
          <xdr:nvGraphicFramePr>
            <xdr:cNvPr id="4" name="Education Field 3">
              <a:extLst>
                <a:ext uri="{FF2B5EF4-FFF2-40B4-BE49-F238E27FC236}">
                  <a16:creationId xmlns:a16="http://schemas.microsoft.com/office/drawing/2014/main" id="{227C3AF0-2E84-B4BD-8F19-F2FC26950CAA}"/>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6257925" y="5143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561975</xdr:colOff>
      <xdr:row>5</xdr:row>
      <xdr:rowOff>76200</xdr:rowOff>
    </xdr:from>
    <xdr:to>
      <xdr:col>12</xdr:col>
      <xdr:colOff>28575</xdr:colOff>
      <xdr:row>15</xdr:row>
      <xdr:rowOff>9525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7FFFF9A-DE46-610B-470D-BA0A58E65A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05550" y="1076325"/>
              <a:ext cx="2895600" cy="1933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304800</xdr:colOff>
      <xdr:row>1</xdr:row>
      <xdr:rowOff>62593</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00200" y="253093"/>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kpi!A8">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73525" y="2726739"/>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5411" cy="2788304"/>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2</xdr:col>
      <xdr:colOff>438150</xdr:colOff>
      <xdr:row>7</xdr:row>
      <xdr:rowOff>19050</xdr:rowOff>
    </xdr:from>
    <xdr:to>
      <xdr:col>6</xdr:col>
      <xdr:colOff>209550</xdr:colOff>
      <xdr:row>8</xdr:row>
      <xdr:rowOff>114300</xdr:rowOff>
    </xdr:to>
    <xdr:sp macro="" textlink="">
      <xdr:nvSpPr>
        <xdr:cNvPr id="3" name="TextBox 2">
          <a:extLst>
            <a:ext uri="{FF2B5EF4-FFF2-40B4-BE49-F238E27FC236}">
              <a16:creationId xmlns:a16="http://schemas.microsoft.com/office/drawing/2014/main" id="{A2D9F3D4-1F58-420E-4463-3B8E5D0AD5AB}"/>
            </a:ext>
          </a:extLst>
        </xdr:cNvPr>
        <xdr:cNvSpPr txBox="1"/>
      </xdr:nvSpPr>
      <xdr:spPr>
        <a:xfrm>
          <a:off x="1733550" y="1352550"/>
          <a:ext cx="2362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p>
        <a:p>
          <a:endParaRPr lang="en-IN" sz="1100">
            <a:latin typeface="Abadi" panose="020F0502020204030204" pitchFamily="34" charset="0"/>
          </a:endParaRPr>
        </a:p>
      </xdr:txBody>
    </xdr:sp>
    <xdr:clientData/>
  </xdr:twoCellAnchor>
  <xdr:twoCellAnchor>
    <xdr:from>
      <xdr:col>3</xdr:col>
      <xdr:colOff>590550</xdr:colOff>
      <xdr:row>8</xdr:row>
      <xdr:rowOff>171450</xdr:rowOff>
    </xdr:from>
    <xdr:to>
      <xdr:col>6</xdr:col>
      <xdr:colOff>476250</xdr:colOff>
      <xdr:row>11</xdr:row>
      <xdr:rowOff>38100</xdr:rowOff>
    </xdr:to>
    <xdr:sp macro="" textlink="kpi!A8">
      <xdr:nvSpPr>
        <xdr:cNvPr id="5" name="TextBox 4">
          <a:extLst>
            <a:ext uri="{FF2B5EF4-FFF2-40B4-BE49-F238E27FC236}">
              <a16:creationId xmlns:a16="http://schemas.microsoft.com/office/drawing/2014/main" id="{6564E186-E9A0-A517-2350-0DBA2DD5DF51}"/>
            </a:ext>
          </a:extLst>
        </xdr:cNvPr>
        <xdr:cNvSpPr txBox="1"/>
      </xdr:nvSpPr>
      <xdr:spPr>
        <a:xfrm>
          <a:off x="2533650" y="1695450"/>
          <a:ext cx="1828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A4D383-7C43-43F6-B2F1-837BABBEBE39}"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1470</a:t>
          </a:fld>
          <a:endParaRPr lang="en-IN" sz="2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266700</xdr:colOff>
      <xdr:row>8</xdr:row>
      <xdr:rowOff>152400</xdr:rowOff>
    </xdr:from>
    <xdr:to>
      <xdr:col>11</xdr:col>
      <xdr:colOff>152400</xdr:colOff>
      <xdr:row>11</xdr:row>
      <xdr:rowOff>19050</xdr:rowOff>
    </xdr:to>
    <xdr:sp macro="" textlink="kpi!B8">
      <xdr:nvSpPr>
        <xdr:cNvPr id="6" name="TextBox 5">
          <a:extLst>
            <a:ext uri="{FF2B5EF4-FFF2-40B4-BE49-F238E27FC236}">
              <a16:creationId xmlns:a16="http://schemas.microsoft.com/office/drawing/2014/main" id="{1C31F126-62F4-4F22-B4F8-3CD339BA3DB9}"/>
            </a:ext>
          </a:extLst>
        </xdr:cNvPr>
        <xdr:cNvSpPr txBox="1"/>
      </xdr:nvSpPr>
      <xdr:spPr>
        <a:xfrm>
          <a:off x="5448300" y="1676400"/>
          <a:ext cx="1828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6E0878-7359-499C-9195-3C3403ED14FF}"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237</a:t>
          </a:fld>
          <a:endParaRPr lang="en-IN" sz="2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190500</xdr:colOff>
      <xdr:row>6</xdr:row>
      <xdr:rowOff>171450</xdr:rowOff>
    </xdr:from>
    <xdr:to>
      <xdr:col>11</xdr:col>
      <xdr:colOff>152400</xdr:colOff>
      <xdr:row>9</xdr:row>
      <xdr:rowOff>0</xdr:rowOff>
    </xdr:to>
    <xdr:sp macro="" textlink="">
      <xdr:nvSpPr>
        <xdr:cNvPr id="7" name="TextBox 6">
          <a:extLst>
            <a:ext uri="{FF2B5EF4-FFF2-40B4-BE49-F238E27FC236}">
              <a16:creationId xmlns:a16="http://schemas.microsoft.com/office/drawing/2014/main" id="{220B57F5-A19E-4922-A7A5-98F0C13956BA}"/>
            </a:ext>
          </a:extLst>
        </xdr:cNvPr>
        <xdr:cNvSpPr txBox="1"/>
      </xdr:nvSpPr>
      <xdr:spPr>
        <a:xfrm>
          <a:off x="4724400" y="1314450"/>
          <a:ext cx="2552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a:t>
          </a:r>
        </a:p>
        <a:p>
          <a:endParaRPr lang="en-IN" sz="1100">
            <a:latin typeface="Abadi" panose="020F0502020204030204" pitchFamily="34" charset="0"/>
          </a:endParaRPr>
        </a:p>
      </xdr:txBody>
    </xdr:sp>
    <xdr:clientData/>
  </xdr:twoCellAnchor>
  <xdr:twoCellAnchor>
    <xdr:from>
      <xdr:col>11</xdr:col>
      <xdr:colOff>571500</xdr:colOff>
      <xdr:row>7</xdr:row>
      <xdr:rowOff>0</xdr:rowOff>
    </xdr:from>
    <xdr:to>
      <xdr:col>15</xdr:col>
      <xdr:colOff>304800</xdr:colOff>
      <xdr:row>9</xdr:row>
      <xdr:rowOff>19050</xdr:rowOff>
    </xdr:to>
    <xdr:sp macro="" textlink="">
      <xdr:nvSpPr>
        <xdr:cNvPr id="8" name="TextBox 7">
          <a:extLst>
            <a:ext uri="{FF2B5EF4-FFF2-40B4-BE49-F238E27FC236}">
              <a16:creationId xmlns:a16="http://schemas.microsoft.com/office/drawing/2014/main" id="{DD90A3C2-A580-4051-AF09-6D72BE35439D}"/>
            </a:ext>
          </a:extLst>
        </xdr:cNvPr>
        <xdr:cNvSpPr txBox="1"/>
      </xdr:nvSpPr>
      <xdr:spPr>
        <a:xfrm>
          <a:off x="7696200" y="1333500"/>
          <a:ext cx="23241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ACTIVE </a:t>
          </a:r>
        </a:p>
        <a:p>
          <a:endParaRPr lang="en-IN" sz="1100">
            <a:latin typeface="Abadi" panose="020F0502020204030204" pitchFamily="34" charset="0"/>
          </a:endParaRPr>
        </a:p>
      </xdr:txBody>
    </xdr:sp>
    <xdr:clientData/>
  </xdr:twoCellAnchor>
  <xdr:twoCellAnchor>
    <xdr:from>
      <xdr:col>12</xdr:col>
      <xdr:colOff>609600</xdr:colOff>
      <xdr:row>8</xdr:row>
      <xdr:rowOff>171450</xdr:rowOff>
    </xdr:from>
    <xdr:to>
      <xdr:col>15</xdr:col>
      <xdr:colOff>495300</xdr:colOff>
      <xdr:row>11</xdr:row>
      <xdr:rowOff>38100</xdr:rowOff>
    </xdr:to>
    <xdr:sp macro="" textlink="kpi!D8">
      <xdr:nvSpPr>
        <xdr:cNvPr id="9" name="TextBox 8">
          <a:extLst>
            <a:ext uri="{FF2B5EF4-FFF2-40B4-BE49-F238E27FC236}">
              <a16:creationId xmlns:a16="http://schemas.microsoft.com/office/drawing/2014/main" id="{BF17BFA2-2D12-448C-89B5-1322CBB20715}"/>
            </a:ext>
          </a:extLst>
        </xdr:cNvPr>
        <xdr:cNvSpPr txBox="1"/>
      </xdr:nvSpPr>
      <xdr:spPr>
        <a:xfrm>
          <a:off x="8382000" y="1695450"/>
          <a:ext cx="1828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28B8E7-CDA5-4FC5-B181-840D47A727AA}"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1233</a:t>
          </a:fld>
          <a:endParaRPr lang="en-IN" sz="2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381000</xdr:colOff>
      <xdr:row>7</xdr:row>
      <xdr:rowOff>0</xdr:rowOff>
    </xdr:from>
    <xdr:to>
      <xdr:col>20</xdr:col>
      <xdr:colOff>400050</xdr:colOff>
      <xdr:row>8</xdr:row>
      <xdr:rowOff>133350</xdr:rowOff>
    </xdr:to>
    <xdr:sp macro="" textlink="">
      <xdr:nvSpPr>
        <xdr:cNvPr id="10" name="TextBox 9">
          <a:extLst>
            <a:ext uri="{FF2B5EF4-FFF2-40B4-BE49-F238E27FC236}">
              <a16:creationId xmlns:a16="http://schemas.microsoft.com/office/drawing/2014/main" id="{FE1DC115-39EE-472D-83F8-87A42535B57D}"/>
            </a:ext>
          </a:extLst>
        </xdr:cNvPr>
        <xdr:cNvSpPr txBox="1"/>
      </xdr:nvSpPr>
      <xdr:spPr>
        <a:xfrm>
          <a:off x="10744200" y="1333500"/>
          <a:ext cx="2609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RATE</a:t>
          </a:r>
        </a:p>
        <a:p>
          <a:endParaRPr lang="en-IN" sz="1100">
            <a:latin typeface="Abadi" panose="020F0502020204030204" pitchFamily="34" charset="0"/>
          </a:endParaRPr>
        </a:p>
      </xdr:txBody>
    </xdr:sp>
    <xdr:clientData/>
  </xdr:twoCellAnchor>
  <xdr:twoCellAnchor>
    <xdr:from>
      <xdr:col>17</xdr:col>
      <xdr:colOff>57150</xdr:colOff>
      <xdr:row>8</xdr:row>
      <xdr:rowOff>152400</xdr:rowOff>
    </xdr:from>
    <xdr:to>
      <xdr:col>19</xdr:col>
      <xdr:colOff>590550</xdr:colOff>
      <xdr:row>11</xdr:row>
      <xdr:rowOff>19050</xdr:rowOff>
    </xdr:to>
    <xdr:sp macro="" textlink="">
      <xdr:nvSpPr>
        <xdr:cNvPr id="11" name="TextBox 10">
          <a:extLst>
            <a:ext uri="{FF2B5EF4-FFF2-40B4-BE49-F238E27FC236}">
              <a16:creationId xmlns:a16="http://schemas.microsoft.com/office/drawing/2014/main" id="{C26E8C72-B9AD-490D-B98E-449BBCAA0B9F}"/>
            </a:ext>
          </a:extLst>
        </xdr:cNvPr>
        <xdr:cNvSpPr txBox="1"/>
      </xdr:nvSpPr>
      <xdr:spPr>
        <a:xfrm>
          <a:off x="11068050" y="1676400"/>
          <a:ext cx="1828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Lato Black" panose="020F0502020204030203" pitchFamily="34" charset="0"/>
              <a:ea typeface="Lato Black" panose="020F0502020204030203" pitchFamily="34" charset="0"/>
              <a:cs typeface="Lato Black" panose="020F0502020204030203" pitchFamily="34" charset="0"/>
            </a:rPr>
            <a:t>16.12%</a:t>
          </a:r>
        </a:p>
      </xdr:txBody>
    </xdr:sp>
    <xdr:clientData/>
  </xdr:twoCellAnchor>
  <xdr:twoCellAnchor>
    <xdr:from>
      <xdr:col>21</xdr:col>
      <xdr:colOff>57150</xdr:colOff>
      <xdr:row>7</xdr:row>
      <xdr:rowOff>0</xdr:rowOff>
    </xdr:from>
    <xdr:to>
      <xdr:col>24</xdr:col>
      <xdr:colOff>438150</xdr:colOff>
      <xdr:row>9</xdr:row>
      <xdr:rowOff>95250</xdr:rowOff>
    </xdr:to>
    <xdr:sp macro="" textlink="">
      <xdr:nvSpPr>
        <xdr:cNvPr id="12" name="TextBox 11">
          <a:extLst>
            <a:ext uri="{FF2B5EF4-FFF2-40B4-BE49-F238E27FC236}">
              <a16:creationId xmlns:a16="http://schemas.microsoft.com/office/drawing/2014/main" id="{39DC1C2F-6881-4A28-86DE-2893D7D2F716}"/>
            </a:ext>
          </a:extLst>
        </xdr:cNvPr>
        <xdr:cNvSpPr txBox="1"/>
      </xdr:nvSpPr>
      <xdr:spPr>
        <a:xfrm>
          <a:off x="13658850" y="1333500"/>
          <a:ext cx="23241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AVERAGE RATE</a:t>
          </a:r>
        </a:p>
        <a:p>
          <a:endParaRPr lang="en-IN" sz="1100">
            <a:latin typeface="Abadi" panose="020F0502020204030204" pitchFamily="34" charset="0"/>
          </a:endParaRPr>
        </a:p>
      </xdr:txBody>
    </xdr:sp>
    <xdr:clientData/>
  </xdr:twoCellAnchor>
  <xdr:twoCellAnchor>
    <xdr:from>
      <xdr:col>22</xdr:col>
      <xdr:colOff>19050</xdr:colOff>
      <xdr:row>8</xdr:row>
      <xdr:rowOff>152400</xdr:rowOff>
    </xdr:from>
    <xdr:to>
      <xdr:col>23</xdr:col>
      <xdr:colOff>438150</xdr:colOff>
      <xdr:row>11</xdr:row>
      <xdr:rowOff>76200</xdr:rowOff>
    </xdr:to>
    <xdr:sp macro="" textlink="kpi!C8">
      <xdr:nvSpPr>
        <xdr:cNvPr id="14" name="TextBox 13">
          <a:extLst>
            <a:ext uri="{FF2B5EF4-FFF2-40B4-BE49-F238E27FC236}">
              <a16:creationId xmlns:a16="http://schemas.microsoft.com/office/drawing/2014/main" id="{5C4DA039-A180-49E2-BD7C-54985F3A8BC9}"/>
            </a:ext>
          </a:extLst>
        </xdr:cNvPr>
        <xdr:cNvSpPr txBox="1"/>
      </xdr:nvSpPr>
      <xdr:spPr>
        <a:xfrm>
          <a:off x="14268450" y="1676400"/>
          <a:ext cx="10668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5B71CE-952C-4CBF-9B4C-47F01778FAAC}"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37</a:t>
          </a:fld>
          <a:endParaRPr lang="en-IN" sz="2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381000</xdr:colOff>
      <xdr:row>2</xdr:row>
      <xdr:rowOff>76200</xdr:rowOff>
    </xdr:from>
    <xdr:to>
      <xdr:col>15</xdr:col>
      <xdr:colOff>133350</xdr:colOff>
      <xdr:row>5</xdr:row>
      <xdr:rowOff>114300</xdr:rowOff>
    </xdr:to>
    <xdr:sp macro="" textlink="">
      <xdr:nvSpPr>
        <xdr:cNvPr id="17" name="TextBox 16">
          <a:extLst>
            <a:ext uri="{FF2B5EF4-FFF2-40B4-BE49-F238E27FC236}">
              <a16:creationId xmlns:a16="http://schemas.microsoft.com/office/drawing/2014/main" id="{A12E8680-5DFF-4FB2-A4BE-8C84D6820B9B}"/>
            </a:ext>
          </a:extLst>
        </xdr:cNvPr>
        <xdr:cNvSpPr txBox="1"/>
      </xdr:nvSpPr>
      <xdr:spPr>
        <a:xfrm>
          <a:off x="2971800" y="457200"/>
          <a:ext cx="68770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a:p>
          <a:endParaRPr lang="en-IN" sz="1100">
            <a:latin typeface="Abadi" panose="020F0502020204030204" pitchFamily="34" charset="0"/>
          </a:endParaRPr>
        </a:p>
      </xdr:txBody>
    </xdr:sp>
    <xdr:clientData/>
  </xdr:twoCellAnchor>
  <xdr:twoCellAnchor editAs="oneCell">
    <xdr:from>
      <xdr:col>3</xdr:col>
      <xdr:colOff>133350</xdr:colOff>
      <xdr:row>2</xdr:row>
      <xdr:rowOff>38100</xdr:rowOff>
    </xdr:from>
    <xdr:to>
      <xdr:col>4</xdr:col>
      <xdr:colOff>171450</xdr:colOff>
      <xdr:row>6</xdr:row>
      <xdr:rowOff>0</xdr:rowOff>
    </xdr:to>
    <xdr:pic>
      <xdr:nvPicPr>
        <xdr:cNvPr id="19" name="Picture 18">
          <a:extLst>
            <a:ext uri="{FF2B5EF4-FFF2-40B4-BE49-F238E27FC236}">
              <a16:creationId xmlns:a16="http://schemas.microsoft.com/office/drawing/2014/main" id="{4500C8FA-B792-9289-6FCA-CADCB7857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419100"/>
          <a:ext cx="68580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533400</xdr:colOff>
      <xdr:row>1</xdr:row>
      <xdr:rowOff>133350</xdr:rowOff>
    </xdr:from>
    <xdr:to>
      <xdr:col>20</xdr:col>
      <xdr:colOff>266700</xdr:colOff>
      <xdr:row>6</xdr:row>
      <xdr:rowOff>19050</xdr:rowOff>
    </xdr:to>
    <xdr:sp macro="" textlink="">
      <xdr:nvSpPr>
        <xdr:cNvPr id="23" name="TextBox 22">
          <a:extLst>
            <a:ext uri="{FF2B5EF4-FFF2-40B4-BE49-F238E27FC236}">
              <a16:creationId xmlns:a16="http://schemas.microsoft.com/office/drawing/2014/main" id="{58FEB804-2798-46DC-8C86-4F2C00D19E3B}"/>
            </a:ext>
          </a:extLst>
        </xdr:cNvPr>
        <xdr:cNvSpPr txBox="1"/>
      </xdr:nvSpPr>
      <xdr:spPr>
        <a:xfrm>
          <a:off x="11544300" y="323850"/>
          <a:ext cx="16764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20</xdr:col>
      <xdr:colOff>285751</xdr:colOff>
      <xdr:row>1</xdr:row>
      <xdr:rowOff>174626</xdr:rowOff>
    </xdr:from>
    <xdr:to>
      <xdr:col>21</xdr:col>
      <xdr:colOff>531813</xdr:colOff>
      <xdr:row>5</xdr:row>
      <xdr:rowOff>158750</xdr:rowOff>
    </xdr:to>
    <xdr:graphicFrame macro="">
      <xdr:nvGraphicFramePr>
        <xdr:cNvPr id="26" name="Chart 25">
          <a:extLst>
            <a:ext uri="{FF2B5EF4-FFF2-40B4-BE49-F238E27FC236}">
              <a16:creationId xmlns:a16="http://schemas.microsoft.com/office/drawing/2014/main" id="{5DA2620D-F018-41F7-AE67-04ABF3AC3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16</xdr:col>
      <xdr:colOff>114300</xdr:colOff>
      <xdr:row>2</xdr:row>
      <xdr:rowOff>19050</xdr:rowOff>
    </xdr:from>
    <xdr:ext cx="819150" cy="685800"/>
    <xdr:pic>
      <xdr:nvPicPr>
        <xdr:cNvPr id="27" name="image3.png">
          <a:extLst>
            <a:ext uri="{FF2B5EF4-FFF2-40B4-BE49-F238E27FC236}">
              <a16:creationId xmlns:a16="http://schemas.microsoft.com/office/drawing/2014/main" id="{EF14CAE4-A666-446A-A91E-FD17A5C30C8F}"/>
            </a:ext>
          </a:extLst>
        </xdr:cNvPr>
        <xdr:cNvPicPr preferRelativeResize="0"/>
      </xdr:nvPicPr>
      <xdr:blipFill>
        <a:blip xmlns:r="http://schemas.openxmlformats.org/officeDocument/2006/relationships" r:embed="rId3" cstate="print"/>
        <a:stretch>
          <a:fillRect/>
        </a:stretch>
      </xdr:blipFill>
      <xdr:spPr>
        <a:xfrm>
          <a:off x="10477500" y="400050"/>
          <a:ext cx="819150" cy="685800"/>
        </a:xfrm>
        <a:prstGeom prst="rect">
          <a:avLst/>
        </a:prstGeom>
        <a:noFill/>
      </xdr:spPr>
    </xdr:pic>
    <xdr:clientData fLocksWithSheet="0"/>
  </xdr:oneCellAnchor>
  <xdr:twoCellAnchor>
    <xdr:from>
      <xdr:col>21</xdr:col>
      <xdr:colOff>609600</xdr:colOff>
      <xdr:row>2</xdr:row>
      <xdr:rowOff>0</xdr:rowOff>
    </xdr:from>
    <xdr:to>
      <xdr:col>24</xdr:col>
      <xdr:colOff>400050</xdr:colOff>
      <xdr:row>6</xdr:row>
      <xdr:rowOff>19049</xdr:rowOff>
    </xdr:to>
    <xdr:graphicFrame macro="">
      <xdr:nvGraphicFramePr>
        <xdr:cNvPr id="54" name="Chart 53">
          <a:extLst>
            <a:ext uri="{FF2B5EF4-FFF2-40B4-BE49-F238E27FC236}">
              <a16:creationId xmlns:a16="http://schemas.microsoft.com/office/drawing/2014/main" id="{033E97CA-5291-4445-BCFD-451721EEF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571500</xdr:colOff>
      <xdr:row>2</xdr:row>
      <xdr:rowOff>76200</xdr:rowOff>
    </xdr:from>
    <xdr:to>
      <xdr:col>24</xdr:col>
      <xdr:colOff>514350</xdr:colOff>
      <xdr:row>5</xdr:row>
      <xdr:rowOff>95250</xdr:rowOff>
    </xdr:to>
    <xdr:sp macro="" textlink="">
      <xdr:nvSpPr>
        <xdr:cNvPr id="56" name="Freeform: Shape 55">
          <a:extLst>
            <a:ext uri="{FF2B5EF4-FFF2-40B4-BE49-F238E27FC236}">
              <a16:creationId xmlns:a16="http://schemas.microsoft.com/office/drawing/2014/main" id="{997BB312-98D6-E9DE-3937-A795EC3C2438}"/>
            </a:ext>
          </a:extLst>
        </xdr:cNvPr>
        <xdr:cNvSpPr/>
      </xdr:nvSpPr>
      <xdr:spPr>
        <a:xfrm>
          <a:off x="14173200" y="457200"/>
          <a:ext cx="1885950" cy="590550"/>
        </a:xfrm>
        <a:custGeom>
          <a:avLst/>
          <a:gdLst>
            <a:gd name="connsiteX0" fmla="*/ 1902621 w 2146437"/>
            <a:gd name="connsiteY0" fmla="*/ 117104 h 689547"/>
            <a:gd name="connsiteX1" fmla="*/ 1845064 w 2146437"/>
            <a:gd name="connsiteY1" fmla="*/ 295316 h 689547"/>
            <a:gd name="connsiteX2" fmla="*/ 1658805 w 2146437"/>
            <a:gd name="connsiteY2" fmla="*/ 295315 h 689547"/>
            <a:gd name="connsiteX3" fmla="*/ 1809493 w 2146437"/>
            <a:gd name="connsiteY3" fmla="*/ 405455 h 689547"/>
            <a:gd name="connsiteX4" fmla="*/ 1751934 w 2146437"/>
            <a:gd name="connsiteY4" fmla="*/ 583666 h 689547"/>
            <a:gd name="connsiteX5" fmla="*/ 1902621 w 2146437"/>
            <a:gd name="connsiteY5" fmla="*/ 473524 h 689547"/>
            <a:gd name="connsiteX6" fmla="*/ 2053307 w 2146437"/>
            <a:gd name="connsiteY6" fmla="*/ 583666 h 689547"/>
            <a:gd name="connsiteX7" fmla="*/ 1995748 w 2146437"/>
            <a:gd name="connsiteY7" fmla="*/ 405455 h 689547"/>
            <a:gd name="connsiteX8" fmla="*/ 2146436 w 2146437"/>
            <a:gd name="connsiteY8" fmla="*/ 295315 h 689547"/>
            <a:gd name="connsiteX9" fmla="*/ 1960177 w 2146437"/>
            <a:gd name="connsiteY9" fmla="*/ 295316 h 689547"/>
            <a:gd name="connsiteX10" fmla="*/ 1349687 w 2146437"/>
            <a:gd name="connsiteY10" fmla="*/ 117104 h 689547"/>
            <a:gd name="connsiteX11" fmla="*/ 1292130 w 2146437"/>
            <a:gd name="connsiteY11" fmla="*/ 295316 h 689547"/>
            <a:gd name="connsiteX12" fmla="*/ 1105871 w 2146437"/>
            <a:gd name="connsiteY12" fmla="*/ 295315 h 689547"/>
            <a:gd name="connsiteX13" fmla="*/ 1256559 w 2146437"/>
            <a:gd name="connsiteY13" fmla="*/ 405455 h 689547"/>
            <a:gd name="connsiteX14" fmla="*/ 1199000 w 2146437"/>
            <a:gd name="connsiteY14" fmla="*/ 583666 h 689547"/>
            <a:gd name="connsiteX15" fmla="*/ 1349687 w 2146437"/>
            <a:gd name="connsiteY15" fmla="*/ 473524 h 689547"/>
            <a:gd name="connsiteX16" fmla="*/ 1500373 w 2146437"/>
            <a:gd name="connsiteY16" fmla="*/ 583666 h 689547"/>
            <a:gd name="connsiteX17" fmla="*/ 1442814 w 2146437"/>
            <a:gd name="connsiteY17" fmla="*/ 405455 h 689547"/>
            <a:gd name="connsiteX18" fmla="*/ 1593502 w 2146437"/>
            <a:gd name="connsiteY18" fmla="*/ 295315 h 689547"/>
            <a:gd name="connsiteX19" fmla="*/ 1407243 w 2146437"/>
            <a:gd name="connsiteY19" fmla="*/ 295316 h 689547"/>
            <a:gd name="connsiteX20" fmla="*/ 796751 w 2146437"/>
            <a:gd name="connsiteY20" fmla="*/ 117104 h 689547"/>
            <a:gd name="connsiteX21" fmla="*/ 739194 w 2146437"/>
            <a:gd name="connsiteY21" fmla="*/ 295316 h 689547"/>
            <a:gd name="connsiteX22" fmla="*/ 552935 w 2146437"/>
            <a:gd name="connsiteY22" fmla="*/ 295315 h 689547"/>
            <a:gd name="connsiteX23" fmla="*/ 703623 w 2146437"/>
            <a:gd name="connsiteY23" fmla="*/ 405455 h 689547"/>
            <a:gd name="connsiteX24" fmla="*/ 646064 w 2146437"/>
            <a:gd name="connsiteY24" fmla="*/ 583666 h 689547"/>
            <a:gd name="connsiteX25" fmla="*/ 796751 w 2146437"/>
            <a:gd name="connsiteY25" fmla="*/ 473524 h 689547"/>
            <a:gd name="connsiteX26" fmla="*/ 947437 w 2146437"/>
            <a:gd name="connsiteY26" fmla="*/ 583666 h 689547"/>
            <a:gd name="connsiteX27" fmla="*/ 889878 w 2146437"/>
            <a:gd name="connsiteY27" fmla="*/ 405455 h 689547"/>
            <a:gd name="connsiteX28" fmla="*/ 1040566 w 2146437"/>
            <a:gd name="connsiteY28" fmla="*/ 295315 h 689547"/>
            <a:gd name="connsiteX29" fmla="*/ 854307 w 2146437"/>
            <a:gd name="connsiteY29" fmla="*/ 295316 h 689547"/>
            <a:gd name="connsiteX30" fmla="*/ 243817 w 2146437"/>
            <a:gd name="connsiteY30" fmla="*/ 117104 h 689547"/>
            <a:gd name="connsiteX31" fmla="*/ 186260 w 2146437"/>
            <a:gd name="connsiteY31" fmla="*/ 295316 h 689547"/>
            <a:gd name="connsiteX32" fmla="*/ 1 w 2146437"/>
            <a:gd name="connsiteY32" fmla="*/ 295315 h 689547"/>
            <a:gd name="connsiteX33" fmla="*/ 150689 w 2146437"/>
            <a:gd name="connsiteY33" fmla="*/ 405455 h 689547"/>
            <a:gd name="connsiteX34" fmla="*/ 93130 w 2146437"/>
            <a:gd name="connsiteY34" fmla="*/ 583666 h 689547"/>
            <a:gd name="connsiteX35" fmla="*/ 243817 w 2146437"/>
            <a:gd name="connsiteY35" fmla="*/ 473524 h 689547"/>
            <a:gd name="connsiteX36" fmla="*/ 394503 w 2146437"/>
            <a:gd name="connsiteY36" fmla="*/ 583666 h 689547"/>
            <a:gd name="connsiteX37" fmla="*/ 336944 w 2146437"/>
            <a:gd name="connsiteY37" fmla="*/ 405455 h 689547"/>
            <a:gd name="connsiteX38" fmla="*/ 487632 w 2146437"/>
            <a:gd name="connsiteY38" fmla="*/ 295315 h 689547"/>
            <a:gd name="connsiteX39" fmla="*/ 301373 w 2146437"/>
            <a:gd name="connsiteY39" fmla="*/ 295316 h 689547"/>
            <a:gd name="connsiteX40" fmla="*/ 0 w 2146437"/>
            <a:gd name="connsiteY40" fmla="*/ 0 h 689547"/>
            <a:gd name="connsiteX41" fmla="*/ 2146437 w 2146437"/>
            <a:gd name="connsiteY41" fmla="*/ 0 h 689547"/>
            <a:gd name="connsiteX42" fmla="*/ 2146437 w 2146437"/>
            <a:gd name="connsiteY42" fmla="*/ 689547 h 689547"/>
            <a:gd name="connsiteX43" fmla="*/ 0 w 2146437"/>
            <a:gd name="connsiteY43" fmla="*/ 689547 h 6895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146437" h="689547">
              <a:moveTo>
                <a:pt x="1902621" y="117104"/>
              </a:moveTo>
              <a:lnTo>
                <a:pt x="1845064" y="295316"/>
              </a:lnTo>
              <a:lnTo>
                <a:pt x="1658805" y="295315"/>
              </a:lnTo>
              <a:lnTo>
                <a:pt x="1809493" y="405455"/>
              </a:lnTo>
              <a:lnTo>
                <a:pt x="1751934" y="583666"/>
              </a:lnTo>
              <a:lnTo>
                <a:pt x="1902621" y="473524"/>
              </a:lnTo>
              <a:lnTo>
                <a:pt x="2053307" y="583666"/>
              </a:lnTo>
              <a:lnTo>
                <a:pt x="1995748" y="405455"/>
              </a:lnTo>
              <a:lnTo>
                <a:pt x="2146436" y="295315"/>
              </a:lnTo>
              <a:lnTo>
                <a:pt x="1960177" y="295316"/>
              </a:lnTo>
              <a:close/>
              <a:moveTo>
                <a:pt x="1349687" y="117104"/>
              </a:moveTo>
              <a:lnTo>
                <a:pt x="1292130" y="295316"/>
              </a:lnTo>
              <a:lnTo>
                <a:pt x="1105871" y="295315"/>
              </a:lnTo>
              <a:lnTo>
                <a:pt x="1256559" y="405455"/>
              </a:lnTo>
              <a:lnTo>
                <a:pt x="1199000" y="583666"/>
              </a:lnTo>
              <a:lnTo>
                <a:pt x="1349687" y="473524"/>
              </a:lnTo>
              <a:lnTo>
                <a:pt x="1500373" y="583666"/>
              </a:lnTo>
              <a:lnTo>
                <a:pt x="1442814" y="405455"/>
              </a:lnTo>
              <a:lnTo>
                <a:pt x="1593502" y="295315"/>
              </a:lnTo>
              <a:lnTo>
                <a:pt x="1407243" y="295316"/>
              </a:lnTo>
              <a:close/>
              <a:moveTo>
                <a:pt x="796751" y="117104"/>
              </a:moveTo>
              <a:lnTo>
                <a:pt x="739194" y="295316"/>
              </a:lnTo>
              <a:lnTo>
                <a:pt x="552935" y="295315"/>
              </a:lnTo>
              <a:lnTo>
                <a:pt x="703623" y="405455"/>
              </a:lnTo>
              <a:lnTo>
                <a:pt x="646064" y="583666"/>
              </a:lnTo>
              <a:lnTo>
                <a:pt x="796751" y="473524"/>
              </a:lnTo>
              <a:lnTo>
                <a:pt x="947437" y="583666"/>
              </a:lnTo>
              <a:lnTo>
                <a:pt x="889878" y="405455"/>
              </a:lnTo>
              <a:lnTo>
                <a:pt x="1040566" y="295315"/>
              </a:lnTo>
              <a:lnTo>
                <a:pt x="854307" y="295316"/>
              </a:lnTo>
              <a:close/>
              <a:moveTo>
                <a:pt x="243817" y="117104"/>
              </a:moveTo>
              <a:lnTo>
                <a:pt x="186260" y="295316"/>
              </a:lnTo>
              <a:lnTo>
                <a:pt x="1" y="295315"/>
              </a:lnTo>
              <a:lnTo>
                <a:pt x="150689" y="405455"/>
              </a:lnTo>
              <a:lnTo>
                <a:pt x="93130" y="583666"/>
              </a:lnTo>
              <a:lnTo>
                <a:pt x="243817" y="473524"/>
              </a:lnTo>
              <a:lnTo>
                <a:pt x="394503" y="583666"/>
              </a:lnTo>
              <a:lnTo>
                <a:pt x="336944" y="405455"/>
              </a:lnTo>
              <a:lnTo>
                <a:pt x="487632" y="295315"/>
              </a:lnTo>
              <a:lnTo>
                <a:pt x="301373" y="295316"/>
              </a:lnTo>
              <a:close/>
              <a:moveTo>
                <a:pt x="0" y="0"/>
              </a:moveTo>
              <a:lnTo>
                <a:pt x="2146437" y="0"/>
              </a:lnTo>
              <a:lnTo>
                <a:pt x="2146437" y="689547"/>
              </a:lnTo>
              <a:lnTo>
                <a:pt x="0" y="689547"/>
              </a:lnTo>
              <a:close/>
            </a:path>
          </a:pathLst>
        </a:cu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457200</xdr:colOff>
      <xdr:row>17</xdr:row>
      <xdr:rowOff>171450</xdr:rowOff>
    </xdr:from>
    <xdr:to>
      <xdr:col>9</xdr:col>
      <xdr:colOff>49350</xdr:colOff>
      <xdr:row>25</xdr:row>
      <xdr:rowOff>87450</xdr:rowOff>
    </xdr:to>
    <xdr:grpSp>
      <xdr:nvGrpSpPr>
        <xdr:cNvPr id="4117" name="Group 4116">
          <a:extLst>
            <a:ext uri="{FF2B5EF4-FFF2-40B4-BE49-F238E27FC236}">
              <a16:creationId xmlns:a16="http://schemas.microsoft.com/office/drawing/2014/main" id="{2916C44B-CE52-8B8C-E270-C314CF625176}"/>
            </a:ext>
          </a:extLst>
        </xdr:cNvPr>
        <xdr:cNvGrpSpPr/>
      </xdr:nvGrpSpPr>
      <xdr:grpSpPr>
        <a:xfrm>
          <a:off x="1752600" y="3409950"/>
          <a:ext cx="4126050" cy="1440000"/>
          <a:chOff x="1752600" y="3409950"/>
          <a:chExt cx="4126050" cy="1440000"/>
        </a:xfrm>
      </xdr:grpSpPr>
      <xdr:graphicFrame macro="">
        <xdr:nvGraphicFramePr>
          <xdr:cNvPr id="58" name="Chart 57">
            <a:extLst>
              <a:ext uri="{FF2B5EF4-FFF2-40B4-BE49-F238E27FC236}">
                <a16:creationId xmlns:a16="http://schemas.microsoft.com/office/drawing/2014/main" id="{66ADF671-A831-4479-A3B9-81652367B202}"/>
              </a:ext>
            </a:extLst>
          </xdr:cNvPr>
          <xdr:cNvGraphicFramePr>
            <a:graphicFrameLocks/>
          </xdr:cNvGraphicFramePr>
        </xdr:nvGraphicFramePr>
        <xdr:xfrm>
          <a:off x="1752600" y="3409950"/>
          <a:ext cx="1440000" cy="1440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9" name="Chart 58">
            <a:extLst>
              <a:ext uri="{FF2B5EF4-FFF2-40B4-BE49-F238E27FC236}">
                <a16:creationId xmlns:a16="http://schemas.microsoft.com/office/drawing/2014/main" id="{8C0F71B0-2184-4058-B32D-52782AB1D666}"/>
              </a:ext>
            </a:extLst>
          </xdr:cNvPr>
          <xdr:cNvGraphicFramePr>
            <a:graphicFrameLocks/>
          </xdr:cNvGraphicFramePr>
        </xdr:nvGraphicFramePr>
        <xdr:xfrm>
          <a:off x="4438650" y="3409950"/>
          <a:ext cx="1440000" cy="1440000"/>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4104" name="Graphic 4103" descr="Male profile with solid fill">
            <a:extLst>
              <a:ext uri="{FF2B5EF4-FFF2-40B4-BE49-F238E27FC236}">
                <a16:creationId xmlns:a16="http://schemas.microsoft.com/office/drawing/2014/main" id="{A554FA08-3B77-96CC-004C-AB4E7BCAC7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71900" y="3638550"/>
            <a:ext cx="914400" cy="914400"/>
          </a:xfrm>
          <a:prstGeom prst="rect">
            <a:avLst/>
          </a:prstGeom>
        </xdr:spPr>
      </xdr:pic>
      <xdr:pic>
        <xdr:nvPicPr>
          <xdr:cNvPr id="4106" name="Graphic 4105" descr="Female Profile with solid fill">
            <a:extLst>
              <a:ext uri="{FF2B5EF4-FFF2-40B4-BE49-F238E27FC236}">
                <a16:creationId xmlns:a16="http://schemas.microsoft.com/office/drawing/2014/main" id="{13579B1A-77D9-A177-DDF4-163BDF154B4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71800" y="3638550"/>
            <a:ext cx="914400" cy="914400"/>
          </a:xfrm>
          <a:prstGeom prst="rect">
            <a:avLst/>
          </a:prstGeom>
        </xdr:spPr>
      </xdr:pic>
    </xdr:grpSp>
    <xdr:clientData/>
  </xdr:twoCellAnchor>
  <xdr:oneCellAnchor>
    <xdr:from>
      <xdr:col>6</xdr:col>
      <xdr:colOff>228600</xdr:colOff>
      <xdr:row>7</xdr:row>
      <xdr:rowOff>38100</xdr:rowOff>
    </xdr:from>
    <xdr:ext cx="333375" cy="314325"/>
    <xdr:pic>
      <xdr:nvPicPr>
        <xdr:cNvPr id="4108" name="image4.png">
          <a:extLst>
            <a:ext uri="{FF2B5EF4-FFF2-40B4-BE49-F238E27FC236}">
              <a16:creationId xmlns:a16="http://schemas.microsoft.com/office/drawing/2014/main" id="{93F3316D-D9DE-4B22-A361-AF072BC47B73}"/>
            </a:ext>
          </a:extLst>
        </xdr:cNvPr>
        <xdr:cNvPicPr preferRelativeResize="0"/>
      </xdr:nvPicPr>
      <xdr:blipFill>
        <a:blip xmlns:r="http://schemas.openxmlformats.org/officeDocument/2006/relationships" r:embed="rId11" cstate="print"/>
        <a:stretch>
          <a:fillRect/>
        </a:stretch>
      </xdr:blipFill>
      <xdr:spPr>
        <a:xfrm>
          <a:off x="4114800" y="1371600"/>
          <a:ext cx="333375" cy="314325"/>
        </a:xfrm>
        <a:prstGeom prst="rect">
          <a:avLst/>
        </a:prstGeom>
        <a:noFill/>
      </xdr:spPr>
    </xdr:pic>
    <xdr:clientData fLocksWithSheet="0"/>
  </xdr:oneCellAnchor>
  <xdr:oneCellAnchor>
    <xdr:from>
      <xdr:col>10</xdr:col>
      <xdr:colOff>285750</xdr:colOff>
      <xdr:row>6</xdr:row>
      <xdr:rowOff>133350</xdr:rowOff>
    </xdr:from>
    <xdr:ext cx="657225" cy="457200"/>
    <xdr:pic>
      <xdr:nvPicPr>
        <xdr:cNvPr id="4109" name="image7.png">
          <a:extLst>
            <a:ext uri="{FF2B5EF4-FFF2-40B4-BE49-F238E27FC236}">
              <a16:creationId xmlns:a16="http://schemas.microsoft.com/office/drawing/2014/main" id="{AAF31401-3BC6-4DD8-8835-30BE51A3DAD0}"/>
            </a:ext>
          </a:extLst>
        </xdr:cNvPr>
        <xdr:cNvPicPr preferRelativeResize="0"/>
      </xdr:nvPicPr>
      <xdr:blipFill>
        <a:blip xmlns:r="http://schemas.openxmlformats.org/officeDocument/2006/relationships" r:embed="rId12" cstate="print"/>
        <a:stretch>
          <a:fillRect/>
        </a:stretch>
      </xdr:blipFill>
      <xdr:spPr>
        <a:xfrm>
          <a:off x="6762750" y="1276350"/>
          <a:ext cx="657225" cy="457200"/>
        </a:xfrm>
        <a:prstGeom prst="rect">
          <a:avLst/>
        </a:prstGeom>
        <a:noFill/>
      </xdr:spPr>
    </xdr:pic>
    <xdr:clientData fLocksWithSheet="0"/>
  </xdr:oneCellAnchor>
  <xdr:oneCellAnchor>
    <xdr:from>
      <xdr:col>14</xdr:col>
      <xdr:colOff>571500</xdr:colOff>
      <xdr:row>6</xdr:row>
      <xdr:rowOff>171450</xdr:rowOff>
    </xdr:from>
    <xdr:ext cx="666750" cy="381000"/>
    <xdr:pic>
      <xdr:nvPicPr>
        <xdr:cNvPr id="4110" name="image5.png">
          <a:extLst>
            <a:ext uri="{FF2B5EF4-FFF2-40B4-BE49-F238E27FC236}">
              <a16:creationId xmlns:a16="http://schemas.microsoft.com/office/drawing/2014/main" id="{90737085-C539-48D0-9488-A3BA34F87BFD}"/>
            </a:ext>
          </a:extLst>
        </xdr:cNvPr>
        <xdr:cNvPicPr preferRelativeResize="0"/>
      </xdr:nvPicPr>
      <xdr:blipFill>
        <a:blip xmlns:r="http://schemas.openxmlformats.org/officeDocument/2006/relationships" r:embed="rId13" cstate="print"/>
        <a:stretch>
          <a:fillRect/>
        </a:stretch>
      </xdr:blipFill>
      <xdr:spPr>
        <a:xfrm>
          <a:off x="9639300" y="1314450"/>
          <a:ext cx="666750" cy="381000"/>
        </a:xfrm>
        <a:prstGeom prst="rect">
          <a:avLst/>
        </a:prstGeom>
        <a:noFill/>
      </xdr:spPr>
    </xdr:pic>
    <xdr:clientData fLocksWithSheet="0"/>
  </xdr:oneCellAnchor>
  <xdr:oneCellAnchor>
    <xdr:from>
      <xdr:col>19</xdr:col>
      <xdr:colOff>571500</xdr:colOff>
      <xdr:row>7</xdr:row>
      <xdr:rowOff>19050</xdr:rowOff>
    </xdr:from>
    <xdr:ext cx="390525" cy="314325"/>
    <xdr:pic>
      <xdr:nvPicPr>
        <xdr:cNvPr id="4111" name="image2.png">
          <a:extLst>
            <a:ext uri="{FF2B5EF4-FFF2-40B4-BE49-F238E27FC236}">
              <a16:creationId xmlns:a16="http://schemas.microsoft.com/office/drawing/2014/main" id="{C3330E45-D284-4A32-9E58-9F0B9897EDA1}"/>
            </a:ext>
          </a:extLst>
        </xdr:cNvPr>
        <xdr:cNvPicPr preferRelativeResize="0"/>
      </xdr:nvPicPr>
      <xdr:blipFill>
        <a:blip xmlns:r="http://schemas.openxmlformats.org/officeDocument/2006/relationships" r:embed="rId14" cstate="print"/>
        <a:stretch>
          <a:fillRect/>
        </a:stretch>
      </xdr:blipFill>
      <xdr:spPr>
        <a:xfrm>
          <a:off x="12877800" y="1352550"/>
          <a:ext cx="390525" cy="314325"/>
        </a:xfrm>
        <a:prstGeom prst="rect">
          <a:avLst/>
        </a:prstGeom>
        <a:noFill/>
      </xdr:spPr>
    </xdr:pic>
    <xdr:clientData fLocksWithSheet="0"/>
  </xdr:oneCellAnchor>
  <xdr:oneCellAnchor>
    <xdr:from>
      <xdr:col>24</xdr:col>
      <xdr:colOff>228600</xdr:colOff>
      <xdr:row>7</xdr:row>
      <xdr:rowOff>0</xdr:rowOff>
    </xdr:from>
    <xdr:ext cx="371475" cy="342900"/>
    <xdr:pic>
      <xdr:nvPicPr>
        <xdr:cNvPr id="4112" name="image6.png">
          <a:extLst>
            <a:ext uri="{FF2B5EF4-FFF2-40B4-BE49-F238E27FC236}">
              <a16:creationId xmlns:a16="http://schemas.microsoft.com/office/drawing/2014/main" id="{F0226834-0E1D-4225-9CAF-49755B96F41E}"/>
            </a:ext>
          </a:extLst>
        </xdr:cNvPr>
        <xdr:cNvPicPr preferRelativeResize="0"/>
      </xdr:nvPicPr>
      <xdr:blipFill>
        <a:blip xmlns:r="http://schemas.openxmlformats.org/officeDocument/2006/relationships" r:embed="rId15" cstate="print"/>
        <a:stretch>
          <a:fillRect/>
        </a:stretch>
      </xdr:blipFill>
      <xdr:spPr>
        <a:xfrm>
          <a:off x="15773400" y="1333500"/>
          <a:ext cx="371475" cy="342900"/>
        </a:xfrm>
        <a:prstGeom prst="rect">
          <a:avLst/>
        </a:prstGeom>
        <a:noFill/>
      </xdr:spPr>
    </xdr:pic>
    <xdr:clientData fLocksWithSheet="0"/>
  </xdr:oneCellAnchor>
  <xdr:twoCellAnchor>
    <xdr:from>
      <xdr:col>3</xdr:col>
      <xdr:colOff>228600</xdr:colOff>
      <xdr:row>20</xdr:row>
      <xdr:rowOff>171450</xdr:rowOff>
    </xdr:from>
    <xdr:to>
      <xdr:col>4</xdr:col>
      <xdr:colOff>209550</xdr:colOff>
      <xdr:row>22</xdr:row>
      <xdr:rowOff>133350</xdr:rowOff>
    </xdr:to>
    <xdr:sp macro="" textlink="Gender!$B$9">
      <xdr:nvSpPr>
        <xdr:cNvPr id="4113" name="TextBox 4112">
          <a:extLst>
            <a:ext uri="{FF2B5EF4-FFF2-40B4-BE49-F238E27FC236}">
              <a16:creationId xmlns:a16="http://schemas.microsoft.com/office/drawing/2014/main" id="{F1F19EEB-F551-D7DF-A774-7EBDEFAF8E97}"/>
            </a:ext>
          </a:extLst>
        </xdr:cNvPr>
        <xdr:cNvSpPr txBox="1"/>
      </xdr:nvSpPr>
      <xdr:spPr>
        <a:xfrm>
          <a:off x="2171700" y="3981450"/>
          <a:ext cx="628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39DC5E-0CD9-4147-937F-1911CCE970C4}"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588</a:t>
          </a:fld>
          <a:endParaRPr lang="en-IN"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304800</xdr:colOff>
      <xdr:row>20</xdr:row>
      <xdr:rowOff>152400</xdr:rowOff>
    </xdr:from>
    <xdr:to>
      <xdr:col>8</xdr:col>
      <xdr:colOff>285750</xdr:colOff>
      <xdr:row>22</xdr:row>
      <xdr:rowOff>114300</xdr:rowOff>
    </xdr:to>
    <xdr:sp macro="" textlink="Gender!$B$10">
      <xdr:nvSpPr>
        <xdr:cNvPr id="4116" name="TextBox 4115">
          <a:extLst>
            <a:ext uri="{FF2B5EF4-FFF2-40B4-BE49-F238E27FC236}">
              <a16:creationId xmlns:a16="http://schemas.microsoft.com/office/drawing/2014/main" id="{E43BDB55-EB49-4EBB-BC10-0A7DE355573B}"/>
            </a:ext>
          </a:extLst>
        </xdr:cNvPr>
        <xdr:cNvSpPr txBox="1"/>
      </xdr:nvSpPr>
      <xdr:spPr>
        <a:xfrm>
          <a:off x="4838700" y="3962400"/>
          <a:ext cx="628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79C4B0-7028-4370-97A1-FD6FC85011D4}"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882</a:t>
          </a:fld>
          <a:endParaRPr lang="en-IN"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304800</xdr:colOff>
      <xdr:row>1</xdr:row>
      <xdr:rowOff>76200</xdr:rowOff>
    </xdr:from>
    <xdr:to>
      <xdr:col>10</xdr:col>
      <xdr:colOff>13395</xdr:colOff>
      <xdr:row>1</xdr:row>
      <xdr:rowOff>78735</xdr:rowOff>
    </xdr:to>
    <xdr:cxnSp macro="">
      <xdr:nvCxnSpPr>
        <xdr:cNvPr id="4118" name="Shape 43">
          <a:extLst>
            <a:ext uri="{FF2B5EF4-FFF2-40B4-BE49-F238E27FC236}">
              <a16:creationId xmlns:a16="http://schemas.microsoft.com/office/drawing/2014/main" id="{0EC458AC-2F04-4DA2-8C98-E99ECDD7FFAF}"/>
            </a:ext>
          </a:extLst>
        </xdr:cNvPr>
        <xdr:cNvCxnSpPr/>
      </xdr:nvCxnSpPr>
      <xdr:spPr>
        <a:xfrm flipH="1">
          <a:off x="1600200" y="266700"/>
          <a:ext cx="4890195" cy="253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584200</xdr:colOff>
      <xdr:row>13</xdr:row>
      <xdr:rowOff>186685</xdr:rowOff>
    </xdr:from>
    <xdr:to>
      <xdr:col>8</xdr:col>
      <xdr:colOff>565150</xdr:colOff>
      <xdr:row>14</xdr:row>
      <xdr:rowOff>12700</xdr:rowOff>
    </xdr:to>
    <xdr:cxnSp macro="">
      <xdr:nvCxnSpPr>
        <xdr:cNvPr id="4122" name="Shape 43">
          <a:extLst>
            <a:ext uri="{FF2B5EF4-FFF2-40B4-BE49-F238E27FC236}">
              <a16:creationId xmlns:a16="http://schemas.microsoft.com/office/drawing/2014/main" id="{72B63C2E-ACA7-496B-A358-C762016F9B75}"/>
            </a:ext>
          </a:extLst>
        </xdr:cNvPr>
        <xdr:cNvCxnSpPr/>
      </xdr:nvCxnSpPr>
      <xdr:spPr>
        <a:xfrm flipH="1" flipV="1">
          <a:off x="1885950" y="2663185"/>
          <a:ext cx="3886200" cy="1651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3</xdr:col>
      <xdr:colOff>38100</xdr:colOff>
      <xdr:row>12</xdr:row>
      <xdr:rowOff>76200</xdr:rowOff>
    </xdr:from>
    <xdr:to>
      <xdr:col>8</xdr:col>
      <xdr:colOff>361950</xdr:colOff>
      <xdr:row>14</xdr:row>
      <xdr:rowOff>19050</xdr:rowOff>
    </xdr:to>
    <xdr:sp macro="" textlink="">
      <xdr:nvSpPr>
        <xdr:cNvPr id="4126" name="TextBox 4125">
          <a:extLst>
            <a:ext uri="{FF2B5EF4-FFF2-40B4-BE49-F238E27FC236}">
              <a16:creationId xmlns:a16="http://schemas.microsoft.com/office/drawing/2014/main" id="{01B0603F-A9A5-7137-7C0F-5BD049FE8306}"/>
            </a:ext>
          </a:extLst>
        </xdr:cNvPr>
        <xdr:cNvSpPr txBox="1"/>
      </xdr:nvSpPr>
      <xdr:spPr>
        <a:xfrm>
          <a:off x="1981200" y="2362200"/>
          <a:ext cx="3562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Gender</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4</xdr:col>
      <xdr:colOff>222250</xdr:colOff>
      <xdr:row>15</xdr:row>
      <xdr:rowOff>92076</xdr:rowOff>
    </xdr:from>
    <xdr:to>
      <xdr:col>7</xdr:col>
      <xdr:colOff>301625</xdr:colOff>
      <xdr:row>19</xdr:row>
      <xdr:rowOff>0</xdr:rowOff>
    </xdr:to>
    <mc:AlternateContent xmlns:mc="http://schemas.openxmlformats.org/markup-compatibility/2006">
      <mc:Choice xmlns:a14="http://schemas.microsoft.com/office/drawing/2010/main" Requires="a14">
        <xdr:graphicFrame macro="">
          <xdr:nvGraphicFramePr>
            <xdr:cNvPr id="4127" name="Gender 3">
              <a:extLst>
                <a:ext uri="{FF2B5EF4-FFF2-40B4-BE49-F238E27FC236}">
                  <a16:creationId xmlns:a16="http://schemas.microsoft.com/office/drawing/2014/main" id="{1FA08E0B-12DF-4752-869F-39FAF8ECCD05}"/>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813050" y="2949576"/>
              <a:ext cx="2022475" cy="669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468086</xdr:colOff>
      <xdr:row>14</xdr:row>
      <xdr:rowOff>62592</xdr:rowOff>
    </xdr:from>
    <xdr:to>
      <xdr:col>17</xdr:col>
      <xdr:colOff>108857</xdr:colOff>
      <xdr:row>25</xdr:row>
      <xdr:rowOff>122464</xdr:rowOff>
    </xdr:to>
    <xdr:graphicFrame macro="">
      <xdr:nvGraphicFramePr>
        <xdr:cNvPr id="4128" name="Chart 4127">
          <a:extLst>
            <a:ext uri="{FF2B5EF4-FFF2-40B4-BE49-F238E27FC236}">
              <a16:creationId xmlns:a16="http://schemas.microsoft.com/office/drawing/2014/main" id="{3D7955BB-38B9-430C-8FD2-26A1C297C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631825</xdr:colOff>
      <xdr:row>12</xdr:row>
      <xdr:rowOff>92075</xdr:rowOff>
    </xdr:from>
    <xdr:to>
      <xdr:col>15</xdr:col>
      <xdr:colOff>304800</xdr:colOff>
      <xdr:row>14</xdr:row>
      <xdr:rowOff>34925</xdr:rowOff>
    </xdr:to>
    <xdr:sp macro="" textlink="">
      <xdr:nvSpPr>
        <xdr:cNvPr id="4130" name="TextBox 4129">
          <a:extLst>
            <a:ext uri="{FF2B5EF4-FFF2-40B4-BE49-F238E27FC236}">
              <a16:creationId xmlns:a16="http://schemas.microsoft.com/office/drawing/2014/main" id="{85A02F84-3757-49E5-95DE-15A497317451}"/>
            </a:ext>
          </a:extLst>
        </xdr:cNvPr>
        <xdr:cNvSpPr txBox="1"/>
      </xdr:nvSpPr>
      <xdr:spPr>
        <a:xfrm>
          <a:off x="6489700" y="2378075"/>
          <a:ext cx="35782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wise Attrition</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523875</xdr:colOff>
      <xdr:row>13</xdr:row>
      <xdr:rowOff>158750</xdr:rowOff>
    </xdr:from>
    <xdr:to>
      <xdr:col>24</xdr:col>
      <xdr:colOff>555625</xdr:colOff>
      <xdr:row>25</xdr:row>
      <xdr:rowOff>142875</xdr:rowOff>
    </xdr:to>
    <mc:AlternateContent xmlns:mc="http://schemas.openxmlformats.org/markup-compatibility/2006">
      <mc:Choice xmlns:cx1="http://schemas.microsoft.com/office/drawing/2015/9/8/chartex" Requires="cx1">
        <xdr:graphicFrame macro="">
          <xdr:nvGraphicFramePr>
            <xdr:cNvPr id="4131" name="Chart 4130">
              <a:extLst>
                <a:ext uri="{FF2B5EF4-FFF2-40B4-BE49-F238E27FC236}">
                  <a16:creationId xmlns:a16="http://schemas.microsoft.com/office/drawing/2014/main" id="{A7E435F0-8D3E-4F64-9062-0B9885D87C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88750" y="2635250"/>
              <a:ext cx="4587875" cy="2270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165100</xdr:colOff>
      <xdr:row>12</xdr:row>
      <xdr:rowOff>53975</xdr:rowOff>
    </xdr:from>
    <xdr:to>
      <xdr:col>23</xdr:col>
      <xdr:colOff>488950</xdr:colOff>
      <xdr:row>13</xdr:row>
      <xdr:rowOff>187325</xdr:rowOff>
    </xdr:to>
    <xdr:sp macro="" textlink="">
      <xdr:nvSpPr>
        <xdr:cNvPr id="4132" name="TextBox 4131">
          <a:extLst>
            <a:ext uri="{FF2B5EF4-FFF2-40B4-BE49-F238E27FC236}">
              <a16:creationId xmlns:a16="http://schemas.microsoft.com/office/drawing/2014/main" id="{6F67330C-865A-4205-B95F-C3505A269DE2}"/>
            </a:ext>
          </a:extLst>
        </xdr:cNvPr>
        <xdr:cNvSpPr txBox="1"/>
      </xdr:nvSpPr>
      <xdr:spPr>
        <a:xfrm>
          <a:off x="11880850" y="2339975"/>
          <a:ext cx="35782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552450</xdr:colOff>
      <xdr:row>28</xdr:row>
      <xdr:rowOff>133350</xdr:rowOff>
    </xdr:from>
    <xdr:to>
      <xdr:col>8</xdr:col>
      <xdr:colOff>590550</xdr:colOff>
      <xdr:row>38</xdr:row>
      <xdr:rowOff>114300</xdr:rowOff>
    </xdr:to>
    <xdr:graphicFrame macro="">
      <xdr:nvGraphicFramePr>
        <xdr:cNvPr id="4133" name="Chart 4132">
          <a:extLst>
            <a:ext uri="{FF2B5EF4-FFF2-40B4-BE49-F238E27FC236}">
              <a16:creationId xmlns:a16="http://schemas.microsoft.com/office/drawing/2014/main" id="{90644882-F9EE-4774-B96F-2454D6AB0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76200</xdr:colOff>
      <xdr:row>26</xdr:row>
      <xdr:rowOff>95250</xdr:rowOff>
    </xdr:from>
    <xdr:to>
      <xdr:col>8</xdr:col>
      <xdr:colOff>400050</xdr:colOff>
      <xdr:row>28</xdr:row>
      <xdr:rowOff>38100</xdr:rowOff>
    </xdr:to>
    <xdr:sp macro="" textlink="">
      <xdr:nvSpPr>
        <xdr:cNvPr id="4134" name="TextBox 4133">
          <a:extLst>
            <a:ext uri="{FF2B5EF4-FFF2-40B4-BE49-F238E27FC236}">
              <a16:creationId xmlns:a16="http://schemas.microsoft.com/office/drawing/2014/main" id="{952675B5-E3EB-46B5-A90E-777D53EEC774}"/>
            </a:ext>
          </a:extLst>
        </xdr:cNvPr>
        <xdr:cNvSpPr txBox="1"/>
      </xdr:nvSpPr>
      <xdr:spPr>
        <a:xfrm>
          <a:off x="2019300" y="5048250"/>
          <a:ext cx="3562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Depatment</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Attrition</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457200</xdr:colOff>
      <xdr:row>28</xdr:row>
      <xdr:rowOff>76201</xdr:rowOff>
    </xdr:from>
    <xdr:to>
      <xdr:col>15</xdr:col>
      <xdr:colOff>0</xdr:colOff>
      <xdr:row>39</xdr:row>
      <xdr:rowOff>1</xdr:rowOff>
    </xdr:to>
    <xdr:graphicFrame macro="">
      <xdr:nvGraphicFramePr>
        <xdr:cNvPr id="4135" name="Chart 4134">
          <a:extLst>
            <a:ext uri="{FF2B5EF4-FFF2-40B4-BE49-F238E27FC236}">
              <a16:creationId xmlns:a16="http://schemas.microsoft.com/office/drawing/2014/main" id="{235E3284-6322-4501-8E8B-27305F767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522514</xdr:colOff>
      <xdr:row>26</xdr:row>
      <xdr:rowOff>95250</xdr:rowOff>
    </xdr:from>
    <xdr:to>
      <xdr:col>15</xdr:col>
      <xdr:colOff>193221</xdr:colOff>
      <xdr:row>28</xdr:row>
      <xdr:rowOff>38100</xdr:rowOff>
    </xdr:to>
    <xdr:sp macro="" textlink="">
      <xdr:nvSpPr>
        <xdr:cNvPr id="4136" name="TextBox 4135">
          <a:extLst>
            <a:ext uri="{FF2B5EF4-FFF2-40B4-BE49-F238E27FC236}">
              <a16:creationId xmlns:a16="http://schemas.microsoft.com/office/drawing/2014/main" id="{D0C2CB51-E091-4150-83AB-B732017003E3}"/>
            </a:ext>
          </a:extLst>
        </xdr:cNvPr>
        <xdr:cNvSpPr txBox="1"/>
      </xdr:nvSpPr>
      <xdr:spPr>
        <a:xfrm>
          <a:off x="6400800" y="5048250"/>
          <a:ext cx="358956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Age Group</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603249</xdr:colOff>
      <xdr:row>28</xdr:row>
      <xdr:rowOff>95250</xdr:rowOff>
    </xdr:from>
    <xdr:to>
      <xdr:col>20</xdr:col>
      <xdr:colOff>63499</xdr:colOff>
      <xdr:row>39</xdr:row>
      <xdr:rowOff>95249</xdr:rowOff>
    </xdr:to>
    <mc:AlternateContent xmlns:mc="http://schemas.openxmlformats.org/markup-compatibility/2006">
      <mc:Choice xmlns:cx2="http://schemas.microsoft.com/office/drawing/2015/10/21/chartex" Requires="cx2">
        <xdr:graphicFrame macro="">
          <xdr:nvGraphicFramePr>
            <xdr:cNvPr id="4138" name="Chart 4137">
              <a:extLst>
                <a:ext uri="{FF2B5EF4-FFF2-40B4-BE49-F238E27FC236}">
                  <a16:creationId xmlns:a16="http://schemas.microsoft.com/office/drawing/2014/main" id="{BC7950CF-3518-4BE6-98F6-91601B945B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286999" y="5429250"/>
              <a:ext cx="2688167" cy="2095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609601</xdr:colOff>
      <xdr:row>26</xdr:row>
      <xdr:rowOff>114300</xdr:rowOff>
    </xdr:from>
    <xdr:to>
      <xdr:col>20</xdr:col>
      <xdr:colOff>114301</xdr:colOff>
      <xdr:row>28</xdr:row>
      <xdr:rowOff>76200</xdr:rowOff>
    </xdr:to>
    <xdr:sp macro="" textlink="">
      <xdr:nvSpPr>
        <xdr:cNvPr id="4139" name="TextBox 4138">
          <a:extLst>
            <a:ext uri="{FF2B5EF4-FFF2-40B4-BE49-F238E27FC236}">
              <a16:creationId xmlns:a16="http://schemas.microsoft.com/office/drawing/2014/main" id="{FEDEEA68-201A-4214-901F-97941D04B931}"/>
            </a:ext>
          </a:extLst>
        </xdr:cNvPr>
        <xdr:cNvSpPr txBox="1"/>
      </xdr:nvSpPr>
      <xdr:spPr>
        <a:xfrm>
          <a:off x="10325101" y="5067300"/>
          <a:ext cx="2743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Marital Status</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23</xdr:col>
      <xdr:colOff>122465</xdr:colOff>
      <xdr:row>28</xdr:row>
      <xdr:rowOff>92190</xdr:rowOff>
    </xdr:from>
    <xdr:to>
      <xdr:col>24</xdr:col>
      <xdr:colOff>625928</xdr:colOff>
      <xdr:row>37</xdr:row>
      <xdr:rowOff>40822</xdr:rowOff>
    </xdr:to>
    <mc:AlternateContent xmlns:mc="http://schemas.openxmlformats.org/markup-compatibility/2006">
      <mc:Choice xmlns:a14="http://schemas.microsoft.com/office/drawing/2010/main" Requires="a14">
        <xdr:graphicFrame macro="">
          <xdr:nvGraphicFramePr>
            <xdr:cNvPr id="4140" name="Department 1">
              <a:extLst>
                <a:ext uri="{FF2B5EF4-FFF2-40B4-BE49-F238E27FC236}">
                  <a16:creationId xmlns:a16="http://schemas.microsoft.com/office/drawing/2014/main" id="{9163D0D4-C518-4089-81EC-9BF8DAEFC33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019565" y="5426190"/>
              <a:ext cx="1151163" cy="1663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28</xdr:row>
      <xdr:rowOff>54428</xdr:rowOff>
    </xdr:from>
    <xdr:to>
      <xdr:col>23</xdr:col>
      <xdr:colOff>228600</xdr:colOff>
      <xdr:row>40</xdr:row>
      <xdr:rowOff>19050</xdr:rowOff>
    </xdr:to>
    <mc:AlternateContent xmlns:mc="http://schemas.openxmlformats.org/markup-compatibility/2006">
      <mc:Choice xmlns:a14="http://schemas.microsoft.com/office/drawing/2010/main" Requires="a14">
        <xdr:graphicFrame macro="">
          <xdr:nvGraphicFramePr>
            <xdr:cNvPr id="4141" name="Education Field 4">
              <a:extLst>
                <a:ext uri="{FF2B5EF4-FFF2-40B4-BE49-F238E27FC236}">
                  <a16:creationId xmlns:a16="http://schemas.microsoft.com/office/drawing/2014/main" id="{7FEBCE55-DC9D-4303-B2E6-482BFC014EDE}"/>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dr:sp macro="" textlink="">
          <xdr:nvSpPr>
            <xdr:cNvPr id="0" name=""/>
            <xdr:cNvSpPr>
              <a:spLocks noTextEdit="1"/>
            </xdr:cNvSpPr>
          </xdr:nvSpPr>
          <xdr:spPr>
            <a:xfrm>
              <a:off x="13373100" y="5388428"/>
              <a:ext cx="1752600" cy="2250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332016</xdr:colOff>
      <xdr:row>26</xdr:row>
      <xdr:rowOff>122463</xdr:rowOff>
    </xdr:from>
    <xdr:to>
      <xdr:col>22</xdr:col>
      <xdr:colOff>408214</xdr:colOff>
      <xdr:row>28</xdr:row>
      <xdr:rowOff>0</xdr:rowOff>
    </xdr:to>
    <xdr:sp macro="" textlink="">
      <xdr:nvSpPr>
        <xdr:cNvPr id="4142" name="TextBox 4141">
          <a:extLst>
            <a:ext uri="{FF2B5EF4-FFF2-40B4-BE49-F238E27FC236}">
              <a16:creationId xmlns:a16="http://schemas.microsoft.com/office/drawing/2014/main" id="{C4BB4206-B3FA-20CF-DA7B-20C23C994F49}"/>
            </a:ext>
          </a:extLst>
        </xdr:cNvPr>
        <xdr:cNvSpPr txBox="1"/>
      </xdr:nvSpPr>
      <xdr:spPr>
        <a:xfrm>
          <a:off x="13394873" y="5075463"/>
          <a:ext cx="1382484" cy="258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5">
                  <a:lumMod val="50000"/>
                </a:schemeClr>
              </a:solidFill>
            </a:rPr>
            <a:t>Education field</a:t>
          </a:r>
        </a:p>
      </xdr:txBody>
    </xdr:sp>
    <xdr:clientData/>
  </xdr:twoCellAnchor>
  <xdr:twoCellAnchor>
    <xdr:from>
      <xdr:col>22</xdr:col>
      <xdr:colOff>606880</xdr:colOff>
      <xdr:row>26</xdr:row>
      <xdr:rowOff>81643</xdr:rowOff>
    </xdr:from>
    <xdr:to>
      <xdr:col>24</xdr:col>
      <xdr:colOff>585107</xdr:colOff>
      <xdr:row>27</xdr:row>
      <xdr:rowOff>138793</xdr:rowOff>
    </xdr:to>
    <xdr:sp macro="" textlink="">
      <xdr:nvSpPr>
        <xdr:cNvPr id="4144" name="TextBox 4143">
          <a:extLst>
            <a:ext uri="{FF2B5EF4-FFF2-40B4-BE49-F238E27FC236}">
              <a16:creationId xmlns:a16="http://schemas.microsoft.com/office/drawing/2014/main" id="{1EFDD084-3FE1-47AB-8F8F-C1FB2F9D1025}"/>
            </a:ext>
          </a:extLst>
        </xdr:cNvPr>
        <xdr:cNvSpPr txBox="1"/>
      </xdr:nvSpPr>
      <xdr:spPr>
        <a:xfrm>
          <a:off x="14976023" y="5034643"/>
          <a:ext cx="128451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5">
                  <a:lumMod val="50000"/>
                </a:schemeClr>
              </a:solidFill>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0.26549</cdr:x>
      <cdr:y>0.34043</cdr:y>
    </cdr:from>
    <cdr:to>
      <cdr:x>0.72566</cdr:x>
      <cdr:y>0.6383</cdr:y>
    </cdr:to>
    <cdr:sp macro="" textlink="Rating!$B$6">
      <cdr:nvSpPr>
        <cdr:cNvPr id="2" name="TextBox 1">
          <a:extLst xmlns:a="http://schemas.openxmlformats.org/drawingml/2006/main">
            <a:ext uri="{FF2B5EF4-FFF2-40B4-BE49-F238E27FC236}">
              <a16:creationId xmlns:a16="http://schemas.microsoft.com/office/drawing/2014/main" id="{0828FD40-890E-8859-5AB8-26497167334F}"/>
            </a:ext>
          </a:extLst>
        </cdr:cNvPr>
        <cdr:cNvSpPr txBox="1"/>
      </cdr:nvSpPr>
      <cdr:spPr>
        <a:xfrm xmlns:a="http://schemas.openxmlformats.org/drawingml/2006/main">
          <a:off x="237281" y="254001"/>
          <a:ext cx="411289"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76FC97D-1021-4E21-9562-56A863AECDDE}" type="TxLink">
            <a:rPr lang="en-US" sz="1100" b="0"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2.6</a:t>
          </a:fld>
          <a:endParaRPr lang="en-IN" sz="1100" kern="1200">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shan alam" refreshedDate="45971.558169791664" createdVersion="8" refreshedVersion="8" minRefreshableVersion="3" recordCount="1470" xr:uid="{2F2EAB78-AD47-412D-9828-F974C59C85B6}">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801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2FEFE-3EF7-4543-AC6F-CFC94098740A}" name="kpi"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70"/>
  </dataFields>
  <formats count="4">
    <format dxfId="90">
      <pivotArea dataOnly="0" labelOnly="1" outline="0" fieldPosition="0">
        <references count="1">
          <reference field="4294967294" count="1">
            <x v="0"/>
          </reference>
        </references>
      </pivotArea>
    </format>
    <format dxfId="89">
      <pivotArea dataOnly="0" labelOnly="1" outline="0" fieldPosition="0">
        <references count="1">
          <reference field="4294967294" count="1">
            <x v="1"/>
          </reference>
        </references>
      </pivotArea>
    </format>
    <format dxfId="88">
      <pivotArea dataOnly="0" labelOnly="1" outline="0" fieldPosition="0">
        <references count="1">
          <reference field="4294967294" count="1">
            <x v="2"/>
          </reference>
        </references>
      </pivotArea>
    </format>
    <format dxfId="87">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E409D-2D1F-4BFA-9F53-E7BAD5A57417}" name="Rating "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9"/>
  </dataFields>
  <formats count="1">
    <format dxfId="8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1F23E-FF37-4F5A-880F-A82C0AD4EF4B}" name="Gender"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230544-C9AF-45D6-8CAA-B67F7B2CCE7F}" name="Education by 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ssociates Degree">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86DAA2-9BEF-478F-9A45-02D9D0FC5A95}" name="Attrition By Job"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54AED9-72C0-419F-AC06-FFD7A438A25E}" name="Dept wise 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0F9381-7B78-43B4-B10D-D14DDD57C3F9}" name="Attrition by Age Group"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E4DD2A-3236-4B63-8507-CF85EE4B7A84}" name="Marital Statu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C40E5FB-9B28-45DE-9580-BCACE3411F24}" sourceName="Gender">
  <pivotTables>
    <pivotTable tabId="12" name="Gender"/>
    <pivotTable tabId="16" name="Attrition by Age Group"/>
    <pivotTable tabId="14" name="Attrition By Job"/>
    <pivotTable tabId="15" name="Dept wise Attrition"/>
    <pivotTable tabId="13" name="Education by Attrition"/>
    <pivotTable tabId="7" name="kpi"/>
    <pivotTable tabId="17" name="Marital Status"/>
    <pivotTable tabId="10" name="Rating "/>
  </pivotTables>
  <data>
    <tabular pivotCacheId="1878014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3862AD5-A9F5-4F45-95C0-9F5930674AE2}" sourceName="Department">
  <pivotTables>
    <pivotTable tabId="16" name="Attrition by Age Group"/>
    <pivotTable tabId="14" name="Attrition By Job"/>
    <pivotTable tabId="15" name="Dept wise Attrition"/>
    <pivotTable tabId="13" name="Education by Attrition"/>
    <pivotTable tabId="12" name="Gender"/>
    <pivotTable tabId="7" name="kpi"/>
    <pivotTable tabId="17" name="Marital Status"/>
    <pivotTable tabId="10" name="Rating "/>
  </pivotTables>
  <data>
    <tabular pivotCacheId="1878014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DABD83A6-7B82-4AA2-A6C4-DCB3F3F0C1C5}" sourceName="Education Field">
  <pivotTables>
    <pivotTable tabId="16" name="Attrition by Age Group"/>
    <pivotTable tabId="14" name="Attrition By Job"/>
    <pivotTable tabId="15" name="Dept wise Attrition"/>
    <pivotTable tabId="13" name="Education by Attrition"/>
    <pivotTable tabId="12" name="Gender"/>
    <pivotTable tabId="7" name="kpi"/>
    <pivotTable tabId="17" name="Marital Status"/>
    <pivotTable tabId="10" name="Rating "/>
  </pivotTables>
  <data>
    <tabular pivotCacheId="18780143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BAF52B-BE49-43CF-8323-AE336AAFC957}"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580C983-7DD3-4173-9F2C-75962B325045}" cache="Slicer_Gender2" caption="Gender" rowHeight="257175"/>
  <slicer name="Education Field" xr10:uid="{A3FFCE7A-497B-4C3E-B614-34F976846127}"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1CA30F8-8C64-4633-A9D0-86CB0EAAB523}" cache="Slicer_Gender2" caption="Gender" rowHeight="257175"/>
  <slicer name="Education Field 2" xr10:uid="{ECED53E0-B912-49CB-A92D-822866774501}"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DA1B4C2-8918-4E17-BB5A-44F495E29D35}" cache="Slicer_Department" caption="Department" rowHeight="257175"/>
  <slicer name="Education Field 3" xr10:uid="{71D647EA-31DE-472F-8EA3-8470AFC53B7D}"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04FC08A5-F8D5-45F4-9005-2B368D93EFE3}" cache="Slicer_Gender2" caption="Gender" columnCount="2" rowHeight="257175"/>
  <slicer name="Department 1" xr10:uid="{31E0CBEE-B24A-4FB0-BF4F-76CB43772261}" cache="Slicer_Department" style="Slicer" rowHeight="257175"/>
  <slicer name="Education Field 4" xr10:uid="{D8C515CE-6C5A-4D82-A9B0-97884DDA9008}" cache="Slicer_Education_Field2"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0D6637-25FF-433D-8348-65E3A8CC4AB2}" name="Table2" displayName="Table2" ref="A3:AR1473" totalsRowShown="0">
  <autoFilter ref="A3:AR1473" xr:uid="{7B0D6637-25FF-433D-8348-65E3A8CC4AB2}"/>
  <tableColumns count="44">
    <tableColumn id="1" xr3:uid="{3F35FA98-32B4-405E-A1AB-CAA731A0EFD4}" name="Attrition"/>
    <tableColumn id="2" xr3:uid="{8D1B143D-ABF3-4FA0-8445-1DD8D2D99B8E}" name="Business Travel"/>
    <tableColumn id="3" xr3:uid="{D59B1F11-339D-4499-9C2C-FA8356A9D9AF}" name="CF_age band"/>
    <tableColumn id="4" xr3:uid="{FE68E18F-590B-400B-AF82-9BBE35A1BCD3}" name="CF_attrition label"/>
    <tableColumn id="5" xr3:uid="{08B24C2A-AEBB-4BB4-A11A-9C357E460ED2}" name="Department"/>
    <tableColumn id="6" xr3:uid="{C64E5E63-8CB4-41E5-AB22-A7C677178749}" name="Education Field"/>
    <tableColumn id="7" xr3:uid="{42FED372-0B42-4203-ABE5-5BA440B7538D}" name="emp no"/>
    <tableColumn id="8" xr3:uid="{8C9C8F0C-D4AD-42A0-AA31-9B35633DCB3D}" name="Employee Number"/>
    <tableColumn id="9" xr3:uid="{F8CD5848-DB19-4FF3-8B0B-104CF87F92BA}" name="Gender"/>
    <tableColumn id="10" xr3:uid="{12B55878-DE2F-424B-92EC-8A14DD76093D}" name="Job Role"/>
    <tableColumn id="11" xr3:uid="{5D6E1192-98B2-4E7B-A2BB-C8352F0EBF86}" name="Marital Status"/>
    <tableColumn id="12" xr3:uid="{9F289F28-4321-4999-8091-6240732E9D8F}" name="Over Time"/>
    <tableColumn id="13" xr3:uid="{FBC1AEBF-09F7-4594-8A0A-AE479E7CE581}" name="Over18"/>
    <tableColumn id="14" xr3:uid="{7B7457A0-EAE7-4DD8-9F5D-5FFCAFD92436}" name="Training Times Last Year"/>
    <tableColumn id="15" xr3:uid="{DE420F85-E7F3-4869-9E28-3D1E95F8B256}" name="-2"/>
    <tableColumn id="16" xr3:uid="{9D420CA3-FEF7-49DA-B337-ECAC7B021E2F}" name="0"/>
    <tableColumn id="17" xr3:uid="{A2DACB16-DEAA-4FD8-9FA6-04FE011BD686}" name="Age"/>
    <tableColumn id="18" xr3:uid="{93739375-A5AF-422C-BFEA-E53A2EA51826}" name="CF_attrition count"/>
    <tableColumn id="19" xr3:uid="{C4C8EC59-0C82-40A0-8560-970A9136A78B}" name="CF_attrition counts"/>
    <tableColumn id="20" xr3:uid="{B86799D3-2DC8-4661-83D7-0752CDE9C1C3}" name="CF_attrition rate"/>
    <tableColumn id="21" xr3:uid="{3621D53C-79A9-4616-9D76-738812FFFC6E}" name="CF_current Employee"/>
    <tableColumn id="22" xr3:uid="{A220DB58-065C-4EFA-BF59-0795BEE641A8}" name="Daily Rate"/>
    <tableColumn id="23" xr3:uid="{B933857A-5FC8-4640-AC73-F9E3FCB3440B}" name="Distance From Home"/>
    <tableColumn id="24" xr3:uid="{A1F6B1E1-EB7D-49C4-9B8C-7CF97D37048D}" name="Education"/>
    <tableColumn id="25" xr3:uid="{ED34E0A8-B2A2-46EA-A33F-4C608E076ACE}" name="Employee Count"/>
    <tableColumn id="26" xr3:uid="{6ECF5EF6-2DEA-4574-AE80-C7E0108E7948}" name="Environment Satisfaction"/>
    <tableColumn id="27" xr3:uid="{A4236AF0-2B1E-4982-B7C7-9975E7580785}" name="Hourly Rate"/>
    <tableColumn id="28" xr3:uid="{D1705F7D-AC1A-477D-B604-E8A5A2833645}" name="Job Involvement"/>
    <tableColumn id="29" xr3:uid="{7478F6AF-AC0C-4040-9DF7-01C5F6DCE194}" name="Job Level"/>
    <tableColumn id="30" xr3:uid="{9998C10B-7991-41EC-8213-AFFC736A8008}" name="Job Satisfaction"/>
    <tableColumn id="31" xr3:uid="{93A389A5-736F-4AA9-8960-86C5FDE81169}" name="Monthly Income"/>
    <tableColumn id="32" xr3:uid="{FB76F8FD-FCB9-4EFD-A5EA-24C4D58A076E}" name="Monthly Rate"/>
    <tableColumn id="33" xr3:uid="{DBF1ADB9-DC0C-41F5-8C7F-293EF6D1E4AC}" name="Num Companies Worked"/>
    <tableColumn id="34" xr3:uid="{EEB34FC6-D59E-4B4E-B6B9-4DDD847E092C}" name="Percent Salary Hike"/>
    <tableColumn id="35" xr3:uid="{1223D436-C313-4CA3-9B74-AC2EEDB3DF31}" name="Performance Rating"/>
    <tableColumn id="36" xr3:uid="{53E3138D-F213-49F4-A205-D964D709FF76}" name="Relationship Satisfaction"/>
    <tableColumn id="37" xr3:uid="{341827FA-8386-4D39-9090-1B5565BAA81D}" name="Standard Hours"/>
    <tableColumn id="38" xr3:uid="{66877CF6-95A6-4A8E-A599-F1DBFC465EDE}" name="Stock Option Level"/>
    <tableColumn id="39" xr3:uid="{60CF7C2C-6D05-4EFB-BEE1-A63526F6284C}" name="Total Working Years"/>
    <tableColumn id="40" xr3:uid="{4ED96B70-8FFA-4E03-A841-9D2B8C94DDA5}" name="Work Life Balance"/>
    <tableColumn id="41" xr3:uid="{5852DB76-69C7-47F8-ACE2-7112A639D167}" name="Years At Company"/>
    <tableColumn id="42" xr3:uid="{98D4BF16-C04A-46C1-8DFF-2F93BFD0366F}" name="Years In Current Role"/>
    <tableColumn id="43" xr3:uid="{E7C08C81-E93E-4D96-BFC0-D6EA7472F725}" name="Years Since Last Promotion"/>
    <tableColumn id="44" xr3:uid="{A976B4A5-D6D1-41F9-A06E-9E65E78A9533}"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77B57F-7660-4616-B32C-D685A0C45BC7}" name="Table3" displayName="Table3" ref="A3:AR1473" totalsRowShown="0">
  <autoFilter ref="A3:AR1473" xr:uid="{C677B57F-7660-4616-B32C-D685A0C45BC7}"/>
  <tableColumns count="44">
    <tableColumn id="1" xr3:uid="{FBCD5A0C-9623-4CF7-B685-8206BACFFE66}" name="Attrition"/>
    <tableColumn id="2" xr3:uid="{17B91808-455C-42F9-8B00-ACD1DEC17EEA}" name="Business Travel"/>
    <tableColumn id="3" xr3:uid="{9DB3B6FB-7EC6-4188-8AF8-0853DDD9A602}" name="CF_age band"/>
    <tableColumn id="4" xr3:uid="{BA4F9102-C99E-49B4-A425-78DF960AF37A}" name="CF_attrition label"/>
    <tableColumn id="5" xr3:uid="{A3D07E5A-C8A8-4B73-92CE-F33029F1F8B5}" name="Department"/>
    <tableColumn id="6" xr3:uid="{89F51F2C-6091-4481-9D4C-4A0D393F7549}" name="Education Field"/>
    <tableColumn id="7" xr3:uid="{E2D05C1F-3B33-4CB6-A482-A30D7FC3B7DC}" name="emp no"/>
    <tableColumn id="8" xr3:uid="{2921F0A6-D6A6-44DC-ADBA-B44F99439F02}" name="Employee Number"/>
    <tableColumn id="9" xr3:uid="{DB60C288-DF41-46B3-8CD8-7592200EBDB6}" name="Gender"/>
    <tableColumn id="10" xr3:uid="{090A2A2A-E13A-4214-B225-93570ACDEF73}" name="Job Role"/>
    <tableColumn id="11" xr3:uid="{5886398B-106A-4891-9AB1-37284BBE4B82}" name="Marital Status"/>
    <tableColumn id="12" xr3:uid="{897A327C-35EB-4252-8EA9-272955D17D86}" name="Over Time"/>
    <tableColumn id="13" xr3:uid="{D413543D-09D9-426F-9AF1-5D7AAC3A9921}" name="Over18"/>
    <tableColumn id="14" xr3:uid="{18148677-F3A2-4BF6-9E71-E9B060CC1524}" name="Training Times Last Year"/>
    <tableColumn id="15" xr3:uid="{5EE3E301-3690-4D69-9E36-F2E801A6C806}" name="-2"/>
    <tableColumn id="16" xr3:uid="{01143183-095F-4371-AABA-EF1E5187B202}" name="0"/>
    <tableColumn id="17" xr3:uid="{A0EBB8B8-CC99-4F7A-A9B5-4A0065CC710B}" name="Age"/>
    <tableColumn id="18" xr3:uid="{3FEBB725-FC8A-4D6D-8D5C-7C1716FD16F1}" name="CF_attrition count"/>
    <tableColumn id="19" xr3:uid="{A3CF2E9C-FDE3-4CB9-B2B1-D03DBDB24F73}" name="CF_attrition counts"/>
    <tableColumn id="20" xr3:uid="{255386FE-4EBD-4A7B-8BA1-D89462AAEA18}" name="CF_attrition rate"/>
    <tableColumn id="21" xr3:uid="{5F604F3B-3A59-4401-9994-FFD4298D0AE2}" name="CF_current Employee"/>
    <tableColumn id="22" xr3:uid="{521A775F-7760-429D-98F7-8CB07564CF66}" name="Daily Rate"/>
    <tableColumn id="23" xr3:uid="{450AE660-8526-43E5-A0C2-A1814C60D45E}" name="Distance From Home"/>
    <tableColumn id="24" xr3:uid="{939D24F1-0502-4E89-85CB-D4305AFD6126}" name="Education"/>
    <tableColumn id="25" xr3:uid="{59F40101-CD27-4EEA-8143-76C7D58D2D7E}" name="Employee Count"/>
    <tableColumn id="26" xr3:uid="{E525AF29-0E39-44C8-8502-CB06C7107B2E}" name="Environment Satisfaction"/>
    <tableColumn id="27" xr3:uid="{374355C8-4670-48A1-9D40-626A5EC14D85}" name="Hourly Rate"/>
    <tableColumn id="28" xr3:uid="{1BF54696-9505-49BE-8FA4-257B0B604270}" name="Job Involvement"/>
    <tableColumn id="29" xr3:uid="{8405931C-328F-492D-9167-322F4045E631}" name="Job Level"/>
    <tableColumn id="30" xr3:uid="{84A27C9C-1209-405E-B669-199AC6D5D9A0}" name="Job Satisfaction"/>
    <tableColumn id="31" xr3:uid="{8E1D6A79-1010-45FA-B091-CB536DB9E3F3}" name="Monthly Income"/>
    <tableColumn id="32" xr3:uid="{72868950-20F2-4864-953F-7F4F76DA7FBE}" name="Monthly Rate"/>
    <tableColumn id="33" xr3:uid="{BC617A30-1AC5-4859-9481-E056FCDF8BB5}" name="Num Companies Worked"/>
    <tableColumn id="34" xr3:uid="{E615DE59-E834-4504-80F5-1A809E115758}" name="Percent Salary Hike"/>
    <tableColumn id="35" xr3:uid="{F007DC71-E122-4178-80BA-2DAD27C3C539}" name="Performance Rating"/>
    <tableColumn id="36" xr3:uid="{32EB8923-8A26-4635-A057-E3E45BAD94C8}" name="Relationship Satisfaction"/>
    <tableColumn id="37" xr3:uid="{CEE6A81A-4703-4B7C-836A-198DA9CF62B4}" name="Standard Hours"/>
    <tableColumn id="38" xr3:uid="{E8E0EED5-254A-4DA0-ACDF-79DFAD0EFB1B}" name="Stock Option Level"/>
    <tableColumn id="39" xr3:uid="{BF91DDA2-5194-42CD-A2F4-24A84ADDF700}" name="Total Working Years"/>
    <tableColumn id="40" xr3:uid="{309DA95E-4B53-4A1E-B979-BD091B55692A}" name="Work Life Balance"/>
    <tableColumn id="41" xr3:uid="{95C95673-BE7A-4F00-BD0B-B66B36C23F3B}" name="Years At Company"/>
    <tableColumn id="42" xr3:uid="{1E7993F5-0C35-4C70-A932-59FD205B5F35}" name="Years In Current Role"/>
    <tableColumn id="43" xr3:uid="{F7D3BE39-D397-4E0A-B20E-C0B0BA3A1B77}" name="Years Since Last Promotion"/>
    <tableColumn id="44" xr3:uid="{4CDACCFE-E0E1-47F5-8BB0-82219A377C82}" name="Years With Curr Manager"/>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1026-9B7A-4FFA-AB34-6F7AAFD7CF9C}">
  <dimension ref="A1:AR1473"/>
  <sheetViews>
    <sheetView workbookViewId="0">
      <selection activeCell="A3" sqref="A3:AR1473"/>
    </sheetView>
  </sheetViews>
  <sheetFormatPr defaultRowHeight="15.75" x14ac:dyDescent="0.25"/>
  <cols>
    <col min="1" max="1" width="9.5" bestFit="1" customWidth="1"/>
    <col min="2" max="2" width="15.75" bestFit="1" customWidth="1"/>
    <col min="3" max="3" width="13.375" bestFit="1" customWidth="1"/>
    <col min="4" max="4" width="17" bestFit="1" customWidth="1"/>
    <col min="5" max="5" width="12.5" bestFit="1" customWidth="1"/>
    <col min="6" max="6" width="15.625" bestFit="1" customWidth="1"/>
    <col min="7" max="7" width="10.25" bestFit="1" customWidth="1"/>
    <col min="8" max="8" width="17.75" bestFit="1" customWidth="1"/>
    <col min="9" max="9" width="9.125" bestFit="1" customWidth="1"/>
    <col min="10" max="10" width="22.875" bestFit="1" customWidth="1"/>
    <col min="11" max="11" width="14.25" bestFit="1" customWidth="1"/>
    <col min="12" max="12" width="11.25" bestFit="1" customWidth="1"/>
    <col min="13" max="13" width="9.125" bestFit="1" customWidth="1"/>
    <col min="14" max="14" width="23.25" bestFit="1" customWidth="1"/>
    <col min="15" max="17" width="9.125" bestFit="1" customWidth="1"/>
    <col min="18" max="18" width="17.5" bestFit="1" customWidth="1"/>
    <col min="19" max="19" width="18.375" bestFit="1" customWidth="1"/>
    <col min="20" max="20" width="16.25" bestFit="1" customWidth="1"/>
    <col min="21" max="21" width="20.25" bestFit="1" customWidth="1"/>
    <col min="22" max="22" width="11.25" bestFit="1" customWidth="1"/>
    <col min="23" max="23" width="20" bestFit="1" customWidth="1"/>
    <col min="24" max="25" width="16.125" bestFit="1" customWidth="1"/>
    <col min="26" max="26" width="23.375" bestFit="1" customWidth="1"/>
    <col min="27" max="27" width="12.375" bestFit="1" customWidth="1"/>
    <col min="28" max="28" width="16" bestFit="1" customWidth="1"/>
    <col min="29" max="29" width="10.25" bestFit="1" customWidth="1"/>
    <col min="30" max="30" width="15.625" bestFit="1" customWidth="1"/>
    <col min="31" max="31" width="16" bestFit="1" customWidth="1"/>
    <col min="32" max="32" width="13.75" bestFit="1" customWidth="1"/>
    <col min="33" max="33" width="23.25" bestFit="1" customWidth="1"/>
    <col min="34" max="34" width="18.625" bestFit="1" customWidth="1"/>
    <col min="35" max="35" width="19.125" bestFit="1" customWidth="1"/>
    <col min="36" max="36" width="23.375" bestFit="1" customWidth="1"/>
    <col min="37" max="37" width="15.375" bestFit="1" customWidth="1"/>
    <col min="38" max="38" width="18" bestFit="1" customWidth="1"/>
    <col min="39" max="39" width="19.5" bestFit="1" customWidth="1"/>
    <col min="40" max="41" width="17.75" bestFit="1" customWidth="1"/>
    <col min="42" max="42" width="20.25" bestFit="1" customWidth="1"/>
    <col min="43" max="43" width="25.125" bestFit="1" customWidth="1"/>
    <col min="44" max="44" width="23.75" bestFit="1" customWidth="1"/>
  </cols>
  <sheetData>
    <row r="1" spans="1:44" x14ac:dyDescent="0.25">
      <c r="A1" s="12" t="s">
        <v>1564</v>
      </c>
    </row>
    <row r="3" spans="1:44"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2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2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2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2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2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2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2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2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2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2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2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2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2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2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2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2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2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2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2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2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2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2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2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2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2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2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2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2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2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2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2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2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2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2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2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2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2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2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2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2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2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2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2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2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2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2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2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2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2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2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2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2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2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2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2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2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2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2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2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2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2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2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2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2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2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2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2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2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2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2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2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2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2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2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2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2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2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2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2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2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2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2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2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2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2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2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2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2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2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2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2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2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2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2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2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2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2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2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2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2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2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2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2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2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2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2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2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2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2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2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2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2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2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2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2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2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2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2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2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2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2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2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2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2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2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2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2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2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2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2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2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2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2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2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2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2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2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2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2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2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2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2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2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2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2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2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2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2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2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2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2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2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2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2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2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2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2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2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2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2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2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2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2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2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2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2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2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2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2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2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2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2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2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2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2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2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2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2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2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2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2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2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2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2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2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2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2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2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2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2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2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2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2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2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2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2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2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2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2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2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2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2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2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2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2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2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2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2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2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2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2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2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2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2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2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2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2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2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2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2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2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2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2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2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2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2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2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2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2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2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2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2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2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2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2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2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2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2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2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2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2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2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2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2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2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2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2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2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2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2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2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2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2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2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2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2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2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2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2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2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2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2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2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2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2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2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2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2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2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2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2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2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2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2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2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2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2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2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2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2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2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2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2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2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2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2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2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2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2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2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2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2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2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2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2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2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2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2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2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2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2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2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2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2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2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2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2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2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2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2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2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2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2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2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2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2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2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2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2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2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2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2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2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2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2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2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2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2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2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2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2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2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2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2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2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2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2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2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2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2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2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2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2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2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2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2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2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2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2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2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2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2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2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2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2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2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2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2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2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2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2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2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2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2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2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2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2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2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2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2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2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2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2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2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2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2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2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2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2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2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2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2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2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2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2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2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2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2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2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2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2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2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2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2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2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2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2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2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2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2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2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2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2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2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2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2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2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2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2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2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2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2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2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2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2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2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2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2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2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2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2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2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2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2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2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2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2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2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2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2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2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2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2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2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2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2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2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2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2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2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2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2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2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2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2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2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2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2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2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2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2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2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2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2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2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2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2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2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2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2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2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2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2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2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2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2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2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2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2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2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2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2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2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2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2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2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2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2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2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2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2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2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2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2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2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2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2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2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2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2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2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2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2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2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2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2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2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2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2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2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2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2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2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2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2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2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2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2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2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2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2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2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2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2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2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2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2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2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2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2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2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2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2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2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2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2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2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2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2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2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2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2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2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2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2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2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2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2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2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2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2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2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2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2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2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2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2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2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2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2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2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2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2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2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2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2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2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2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2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2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2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2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2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2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2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2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2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2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2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2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2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2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2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2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2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2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2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2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2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2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2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2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2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2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2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2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2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2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2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25">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2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25">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25">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25">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2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2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25">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25">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2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2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25">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2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25">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25">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2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2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25">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25">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2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2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2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2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25">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2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25">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2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25">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2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2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2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25">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2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2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2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25">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2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25">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25">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2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2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2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2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2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2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2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25">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25">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2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2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25">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2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2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2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25">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2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25">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2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2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25">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25">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25">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25">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2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2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25">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2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2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25">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2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2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2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25">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25">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25">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2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25">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25">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25">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25">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2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25">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2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25">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2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25">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2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25">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25">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2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25">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2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25">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25">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2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2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2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2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2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2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2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25">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2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25">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2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25">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2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2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25">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25">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2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2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2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2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25">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2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2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25">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2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2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2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2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25">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25">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25">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2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25">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2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25">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2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25">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25">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2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2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2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25">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2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25">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2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25">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25">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25">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25">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25">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2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2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2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2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25">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25">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25">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2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2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2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25">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25">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2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25">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2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2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25">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25">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25">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25">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25">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25">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25">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25">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2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2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2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25">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2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2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25">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2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2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2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25">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2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25">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2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25">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25">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25">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2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2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25">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25">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25">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2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2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2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2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25">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25">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2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2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2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25">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2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2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2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25">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2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2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25">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2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2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2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2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2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2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25">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2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2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25">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2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2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25">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25">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2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2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25">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2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2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25">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2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2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2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2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2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2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2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25">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2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2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2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2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2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25">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2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2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25">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2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25">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2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25">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25">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2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2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2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2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25">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2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2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25">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2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2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2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25">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25">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25">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25">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2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25">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25">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2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2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25">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25">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2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25">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2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2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2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2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2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25">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2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2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2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25">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25">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2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2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2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2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2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2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2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25">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25">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25">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25">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25">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25">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25">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25">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25">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25">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25">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25">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25">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25">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25">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25">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25">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25">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25">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25">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25">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25">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25">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25">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25">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25">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25">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25">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25">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25">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25">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25">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25">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25">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25">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25">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25">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25">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25">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25">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25">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25">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25">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25">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25">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25">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25">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25">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25">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25">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25">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25">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25">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25">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25">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25">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25">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25">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25">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25">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25">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25">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25">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25">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25">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25">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25">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25">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25">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25">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25">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25">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25">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25">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25">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25">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25">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25">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25">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25">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25">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25">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25">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25">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25">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25">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25">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25">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25">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25">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25">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25">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25">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25">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25">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25">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25">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25">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25">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25">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25">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25">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25">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25">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25">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25">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25">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25">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25">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25">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25">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25">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25">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25">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25">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25">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25">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25">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25">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25">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25">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25">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25">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25">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25">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25">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25">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25">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25">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25">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25">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25">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25">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25">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25">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25">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25">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25">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25">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25">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25">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25">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25">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25">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25">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25">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25">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25">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25">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25">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25">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25">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25">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25">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25">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25">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25">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25">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25">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25">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25">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25">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25">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25">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25">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25">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25">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25">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25">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25">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25">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25">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25">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25">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25">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25">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25">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25">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25">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25">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25">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25">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25">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25">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25">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25">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25">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25">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25">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25">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25">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25">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25">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25">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25">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25">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25">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25">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25">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25">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25">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25">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25">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25">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25">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25">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25">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25">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25">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25">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25">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25">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25">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25">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25">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25">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25">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25">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25">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25">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25">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25">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25">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25">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25">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25">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25">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25">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25">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25">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25">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25">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25">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25">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25">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25">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25">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25">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25">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25">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25">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25">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25">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25">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25">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25">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25">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25">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25">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25">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25">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25">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25">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25">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25">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25">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25">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25">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25">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25">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25">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25">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25">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25">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25">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25">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25">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25">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25">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25">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25">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25">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25">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25">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25">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25">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25">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25">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25">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25">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25">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25">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25">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25">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25">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25">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25">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25">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25">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25">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25">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25">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25">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25">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25">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25">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25">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25">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25">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25">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25">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25">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25">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25">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25">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25">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25">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25">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25">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25">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25">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25">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25">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25">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25">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25">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25">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25">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25">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25">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25">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25">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25">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25">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25">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25">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25">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25">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25">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25">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25">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25">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25">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25">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25">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25">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25">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25">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25">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25">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25">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25">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25">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25">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25">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25">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25">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25">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25">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25">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25">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25">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25">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25">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25">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25">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25">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25">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25">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25">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25">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25">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25">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25">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25">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25">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25">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25">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25">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25">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25">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25">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25">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25">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25">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25">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25">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25">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25">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25">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25">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25">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25">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25">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25">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25">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25">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25">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25">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25">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25">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25">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25">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25">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25">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25">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25">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25">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25">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25">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25">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25">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25">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25">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25">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25">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25">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25">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25">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25">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25">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25">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25">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25">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25">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25">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25">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25">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25">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25">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25">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25">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25">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25">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25">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25">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25">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25">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25">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25">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25">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25">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25">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25">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25">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25">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25">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25">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25">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25">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25">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25">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25">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25">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25">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25">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25">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25">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25">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25">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25">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25">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25">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25">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25">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25">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25">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25">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25">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25">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25">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25">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25">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25">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25">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25">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25">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25">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25">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25">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25">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25">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25">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25">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25">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25">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25">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25">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25">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25">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25">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25">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25">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25">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25">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25">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25">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25">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25">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25">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25">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25">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25">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25">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25">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25">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25">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25">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25">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25">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25">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25">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25">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25">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25">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25">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25">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25">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25">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25">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25">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25">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25">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25">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25">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25">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25">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25">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25">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25">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25">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25">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25">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25">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25">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25">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25">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25">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25">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25">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25">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25">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25">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25">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25">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25">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25">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25">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25">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25">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25">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25">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25">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25">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25">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25">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25">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25">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25">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25">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25">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25">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25">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25">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25">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25">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25">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25">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25">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25">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25">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25">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25">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25">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25">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25">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25">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25">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25">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25">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25">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25">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25">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25">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25">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25">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25">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25">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25">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25">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25">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25">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25">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25">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25">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2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2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2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2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2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C124-4FC4-4CC9-A9CB-CB3D9C068EFC}">
  <dimension ref="A1:AR1473"/>
  <sheetViews>
    <sheetView workbookViewId="0">
      <selection activeCell="A3" sqref="A3:AR1473"/>
    </sheetView>
  </sheetViews>
  <sheetFormatPr defaultRowHeight="15.75" x14ac:dyDescent="0.25"/>
  <cols>
    <col min="1" max="1" width="9.5" bestFit="1" customWidth="1"/>
    <col min="2" max="2" width="15.75" bestFit="1" customWidth="1"/>
    <col min="3" max="3" width="13.375" bestFit="1" customWidth="1"/>
    <col min="4" max="4" width="17" bestFit="1" customWidth="1"/>
    <col min="5" max="5" width="12.5" bestFit="1" customWidth="1"/>
    <col min="6" max="6" width="15.625" bestFit="1" customWidth="1"/>
    <col min="7" max="7" width="10.25" bestFit="1" customWidth="1"/>
    <col min="8" max="8" width="17.75" bestFit="1" customWidth="1"/>
    <col min="9" max="9" width="9.125" bestFit="1" customWidth="1"/>
    <col min="10" max="10" width="22.875" bestFit="1" customWidth="1"/>
    <col min="11" max="11" width="14.25" bestFit="1" customWidth="1"/>
    <col min="12" max="12" width="11.25" bestFit="1" customWidth="1"/>
    <col min="13" max="13" width="9.125" bestFit="1" customWidth="1"/>
    <col min="14" max="14" width="23.25" bestFit="1" customWidth="1"/>
    <col min="15" max="17" width="9.125" bestFit="1" customWidth="1"/>
    <col min="18" max="18" width="17.5" bestFit="1" customWidth="1"/>
    <col min="19" max="19" width="18.375" bestFit="1" customWidth="1"/>
    <col min="20" max="20" width="16.25" bestFit="1" customWidth="1"/>
    <col min="21" max="21" width="20.25" bestFit="1" customWidth="1"/>
    <col min="22" max="22" width="11.25" bestFit="1" customWidth="1"/>
    <col min="23" max="23" width="20" bestFit="1" customWidth="1"/>
    <col min="24" max="25" width="16.125" bestFit="1" customWidth="1"/>
    <col min="26" max="26" width="23.375" bestFit="1" customWidth="1"/>
    <col min="27" max="27" width="12.375" bestFit="1" customWidth="1"/>
    <col min="28" max="28" width="16" bestFit="1" customWidth="1"/>
    <col min="29" max="29" width="10.25" bestFit="1" customWidth="1"/>
    <col min="30" max="30" width="15.625" bestFit="1" customWidth="1"/>
    <col min="31" max="31" width="16" bestFit="1" customWidth="1"/>
    <col min="32" max="32" width="13.75" bestFit="1" customWidth="1"/>
    <col min="33" max="33" width="23.25" bestFit="1" customWidth="1"/>
    <col min="34" max="34" width="18.625" bestFit="1" customWidth="1"/>
    <col min="35" max="35" width="19.125" bestFit="1" customWidth="1"/>
    <col min="36" max="36" width="23.375" bestFit="1" customWidth="1"/>
    <col min="37" max="37" width="15.375" bestFit="1" customWidth="1"/>
    <col min="38" max="38" width="18" bestFit="1" customWidth="1"/>
    <col min="39" max="39" width="19.5" bestFit="1" customWidth="1"/>
    <col min="40" max="41" width="17.75" bestFit="1" customWidth="1"/>
    <col min="42" max="42" width="20.25" bestFit="1" customWidth="1"/>
    <col min="43" max="43" width="25.125" bestFit="1" customWidth="1"/>
    <col min="44" max="44" width="23.75" bestFit="1" customWidth="1"/>
  </cols>
  <sheetData>
    <row r="1" spans="1:44" x14ac:dyDescent="0.25">
      <c r="A1" s="12" t="s">
        <v>1564</v>
      </c>
    </row>
    <row r="3" spans="1:44"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2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2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2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2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2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2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2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2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2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2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2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2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2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2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2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2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2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2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2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2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2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2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2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2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2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2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2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2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2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2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2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2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2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2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2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2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2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2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2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2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2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2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2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2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2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2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2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2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2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2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2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2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2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2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2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2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2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2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2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2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2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2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2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2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2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2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2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2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2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2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2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2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2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2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2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2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2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2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2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2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2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2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2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2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2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2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2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2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2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2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2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2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2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2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2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2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2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2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2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2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2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2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2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2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2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2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2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2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2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2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2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2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2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2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2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2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2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2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2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2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2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2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2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2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2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2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2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2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2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2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2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2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2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2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2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2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2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2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2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2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2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2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2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2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2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2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2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2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2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2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2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2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2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2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2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2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2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2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2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2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2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2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2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2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2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2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2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2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2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2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2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2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2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2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2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2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2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2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2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2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2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2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2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2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2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2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2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2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2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2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2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2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2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2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2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2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2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2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2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2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2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2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2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2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2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2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2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2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2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2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2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2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2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2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2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2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2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2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2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2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2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2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2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2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2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2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2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2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2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2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2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2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2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2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2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2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2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2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2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2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2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2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2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2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2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2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2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2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2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2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2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2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2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2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2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2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2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2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2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2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2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2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2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2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2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2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2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2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2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2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2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2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2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2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2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2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2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2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2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2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2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2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2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2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2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2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2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2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2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2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2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2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2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2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2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2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2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2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2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2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2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2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2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2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2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2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2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2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2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2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2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2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2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2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2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2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2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2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2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2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2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2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2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2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2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2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2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2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2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2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2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2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2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2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2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2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2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2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2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2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2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2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2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2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2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2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2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2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2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2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2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2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2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2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2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2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2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2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2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2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2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2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2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2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2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2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2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2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2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2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2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2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2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2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2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2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2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2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2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2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2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2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2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2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2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2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2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2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2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2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2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2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2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2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2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2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2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2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2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2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2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2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2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2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2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2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2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2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2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2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2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2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2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2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2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2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2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2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2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2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2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2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2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2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2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2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2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2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2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2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2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2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2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2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2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2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2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2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2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2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2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2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2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2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2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2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2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2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2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2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2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2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2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2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2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2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2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2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2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2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2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2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2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2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2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2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2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2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2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2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2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2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2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2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2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2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2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2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2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2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2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2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2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2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2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2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2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2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2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2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2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2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2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2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2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2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2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2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2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2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2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2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2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2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2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2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2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2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2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2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2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2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2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2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2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2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2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2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2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2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2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2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2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2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2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2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2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2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2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2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2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2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2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2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2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2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2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2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2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2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2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2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2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2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2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2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2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2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2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2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2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2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2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2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2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2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2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2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2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2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2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2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2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2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2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2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2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2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2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2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2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2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2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2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2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2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2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2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2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2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2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2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2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2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2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2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2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2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2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25">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2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25">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25">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25">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2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2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25">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25">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2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2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25">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2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25">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25">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2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2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25">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25">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2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2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2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2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25">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2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25">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2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25">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2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2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2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25">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2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2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2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25">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2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25">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25">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2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2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2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2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2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2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2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25">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25">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2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2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25">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2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2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2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25">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2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25">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2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2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25">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25">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25">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25">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2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2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25">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2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2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25">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2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2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2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25">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25">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25">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2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25">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25">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25">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25">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2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25">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2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25">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2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25">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2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25">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25">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2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25">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2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25">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25">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2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2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2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2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2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2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2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25">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2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25">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2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25">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2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2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25">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25">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2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2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2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2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25">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2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2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25">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2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2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2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2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25">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25">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25">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2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25">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2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25">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2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25">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25">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2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2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2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25">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2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25">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2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25">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25">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25">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25">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25">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2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2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2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2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25">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25">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25">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2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2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2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25">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25">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2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25">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2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2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25">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25">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25">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25">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25">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25">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25">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25">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2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2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2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25">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2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2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25">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2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2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2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25">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2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25">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2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25">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25">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25">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2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2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25">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25">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25">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2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2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2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2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25">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25">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2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2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2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25">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2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2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2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25">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2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2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25">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2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2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2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2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2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2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25">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2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2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25">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2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2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25">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25">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2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2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25">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2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2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25">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2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2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2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2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2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2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2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25">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2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2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2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2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2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25">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2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2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25">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2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25">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2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25">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25">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2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2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2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2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25">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2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2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25">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2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2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2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25">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25">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25">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25">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2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25">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25">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2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2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25">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25">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2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25">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2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2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2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2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2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25">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2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2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2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25">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25">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2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2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2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2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2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2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2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25">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25">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25">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25">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25">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25">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25">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25">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25">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25">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25">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25">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25">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25">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25">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25">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25">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25">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25">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25">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25">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25">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25">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25">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25">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25">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25">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25">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25">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25">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25">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25">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25">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25">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25">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25">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25">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25">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25">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25">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25">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25">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25">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25">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25">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25">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25">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25">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25">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25">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25">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25">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25">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25">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25">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25">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25">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25">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25">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25">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25">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25">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25">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25">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25">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25">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25">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25">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25">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25">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25">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25">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25">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25">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25">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25">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25">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25">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25">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25">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25">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25">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25">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25">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25">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25">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25">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25">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25">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25">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25">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25">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25">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25">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25">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25">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25">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25">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25">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25">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25">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25">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25">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25">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25">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25">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25">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25">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25">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25">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25">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25">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25">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25">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25">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25">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25">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25">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25">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25">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25">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25">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25">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25">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25">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25">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25">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25">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25">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25">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25">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25">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25">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25">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25">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25">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25">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25">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25">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25">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25">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25">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25">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25">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25">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25">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25">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25">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25">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25">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25">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25">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25">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25">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25">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25">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25">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25">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25">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25">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25">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25">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25">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25">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25">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25">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25">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25">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25">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25">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25">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25">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25">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25">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25">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25">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25">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25">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25">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25">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25">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25">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25">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25">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25">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25">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25">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25">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25">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25">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25">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25">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25">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25">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25">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25">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25">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25">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25">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25">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25">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25">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25">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25">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25">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25">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25">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25">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25">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25">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25">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25">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25">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25">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25">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25">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25">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25">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25">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25">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25">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25">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25">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25">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25">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25">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25">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25">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25">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25">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25">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25">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25">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25">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25">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25">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25">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25">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25">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25">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25">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25">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25">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25">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25">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25">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25">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25">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25">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25">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25">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25">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25">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25">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25">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25">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25">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25">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25">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25">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25">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25">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25">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25">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25">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25">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25">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25">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25">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25">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25">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25">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25">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25">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25">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25">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25">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25">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25">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25">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25">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25">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25">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25">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25">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25">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25">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25">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25">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25">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25">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25">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25">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25">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25">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25">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25">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25">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25">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25">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25">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25">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25">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25">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25">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25">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25">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25">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25">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25">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25">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25">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25">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25">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25">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25">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25">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25">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25">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25">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25">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25">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25">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25">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25">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25">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25">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25">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25">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25">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25">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25">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25">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25">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25">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25">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25">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25">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25">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25">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25">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25">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25">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25">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25">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25">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25">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25">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25">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25">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25">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25">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25">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25">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25">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25">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25">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25">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25">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25">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25">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25">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25">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25">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25">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25">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25">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25">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25">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25">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25">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25">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25">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25">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25">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25">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25">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25">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25">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25">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25">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25">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25">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25">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25">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25">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25">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25">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25">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25">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25">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25">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25">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25">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25">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25">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25">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25">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25">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25">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25">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25">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25">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25">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25">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25">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25">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25">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25">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25">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25">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25">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25">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25">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25">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25">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25">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25">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25">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25">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25">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25">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25">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25">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25">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25">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25">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25">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25">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25">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25">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25">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25">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25">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25">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25">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25">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25">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25">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25">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25">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25">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25">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25">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25">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25">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25">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25">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25">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25">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25">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25">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25">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25">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25">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25">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25">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25">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25">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25">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25">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25">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25">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25">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25">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25">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25">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25">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25">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25">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25">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25">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25">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25">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25">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25">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25">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25">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25">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25">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25">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25">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25">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25">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25">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25">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25">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25">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25">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25">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25">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25">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25">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25">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25">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25">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25">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25">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25">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25">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25">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25">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25">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25">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25">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25">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25">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25">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25">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25">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25">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25">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25">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25">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25">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25">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25">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25">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25">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25">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25">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25">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25">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25">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25">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25">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25">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25">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25">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25">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25">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25">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25">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25">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25">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25">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25">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25">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25">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25">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25">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25">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25">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25">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25">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25">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25">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25">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25">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25">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25">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25">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25">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25">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25">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25">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25">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25">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25">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25">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25">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25">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25">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25">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25">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25">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25">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25">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25">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25">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25">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25">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25">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25">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25">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25">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25">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25">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25">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25">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25">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25">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25">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25">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25">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2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2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2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2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2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EF28-371E-4D3D-BDF2-43FF8F9B8DD6}">
  <dimension ref="A3:E8"/>
  <sheetViews>
    <sheetView workbookViewId="0">
      <selection activeCell="A10" sqref="A10"/>
    </sheetView>
  </sheetViews>
  <sheetFormatPr defaultRowHeight="15.75" x14ac:dyDescent="0.25"/>
  <cols>
    <col min="1" max="1" width="23.375" bestFit="1" customWidth="1"/>
    <col min="2" max="2" width="21.75" bestFit="1" customWidth="1"/>
    <col min="3" max="3" width="13.375" bestFit="1" customWidth="1"/>
    <col min="4" max="4" width="15.25" bestFit="1" customWidth="1"/>
    <col min="5" max="5" width="12.75" bestFit="1" customWidth="1"/>
  </cols>
  <sheetData>
    <row r="3" spans="1:5" x14ac:dyDescent="0.25">
      <c r="A3" s="14" t="s">
        <v>1554</v>
      </c>
      <c r="B3" s="15" t="s">
        <v>1557</v>
      </c>
      <c r="C3" s="16" t="s">
        <v>1558</v>
      </c>
    </row>
    <row r="4" spans="1:5" x14ac:dyDescent="0.25">
      <c r="A4" s="10">
        <v>1470</v>
      </c>
      <c r="B4" s="11">
        <v>237</v>
      </c>
      <c r="C4" s="20">
        <v>36.923809523809524</v>
      </c>
    </row>
    <row r="7" spans="1:5" x14ac:dyDescent="0.25">
      <c r="A7" s="19" t="s">
        <v>1559</v>
      </c>
      <c r="B7" s="19" t="s">
        <v>1560</v>
      </c>
      <c r="C7" s="19" t="s">
        <v>1561</v>
      </c>
      <c r="D7" s="19" t="s">
        <v>1563</v>
      </c>
      <c r="E7" s="19" t="s">
        <v>1562</v>
      </c>
    </row>
    <row r="8" spans="1:5" x14ac:dyDescent="0.25">
      <c r="A8">
        <f>GETPIVOTDATA("Count of Employee Number",$A$3)</f>
        <v>1470</v>
      </c>
      <c r="B8">
        <f>GETPIVOTDATA("Sum of CF_attrition count",$A$3)</f>
        <v>237</v>
      </c>
      <c r="C8" s="18">
        <f>GETPIVOTDATA("Average of Age",$A$3)</f>
        <v>36.923809523809524</v>
      </c>
      <c r="D8">
        <f>A8-B8</f>
        <v>1233</v>
      </c>
      <c r="E8" s="21">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65CF-5104-4E73-8119-DCF5AC3328F2}">
  <dimension ref="A3:C7"/>
  <sheetViews>
    <sheetView workbookViewId="0">
      <selection activeCell="F10" sqref="F10"/>
    </sheetView>
  </sheetViews>
  <sheetFormatPr defaultRowHeight="15.75" x14ac:dyDescent="0.25"/>
  <cols>
    <col min="1" max="1" width="23.125" bestFit="1" customWidth="1"/>
  </cols>
  <sheetData>
    <row r="3" spans="1:3" x14ac:dyDescent="0.25">
      <c r="A3" s="2" t="s">
        <v>1565</v>
      </c>
    </row>
    <row r="4" spans="1:3" x14ac:dyDescent="0.25">
      <c r="A4" s="23">
        <v>2.6265306122448981</v>
      </c>
    </row>
    <row r="6" spans="1:3" x14ac:dyDescent="0.25">
      <c r="A6" s="24" t="s">
        <v>1566</v>
      </c>
      <c r="B6" s="17">
        <f>GETPIVOTDATA("Job Satisfaction",$A$3)</f>
        <v>2.6265306122448981</v>
      </c>
      <c r="C6">
        <f>B6/4</f>
        <v>0.65663265306122454</v>
      </c>
    </row>
    <row r="7" spans="1:3" x14ac:dyDescent="0.25">
      <c r="A7" s="24" t="s">
        <v>1567</v>
      </c>
      <c r="B7" s="17">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D8FE-8809-4FBE-B5FF-1C7844E1C764}">
  <dimension ref="A3:C10"/>
  <sheetViews>
    <sheetView topLeftCell="A2" workbookViewId="0">
      <selection activeCell="O10" sqref="O10"/>
    </sheetView>
  </sheetViews>
  <sheetFormatPr defaultRowHeight="15.75" x14ac:dyDescent="0.25"/>
  <cols>
    <col min="1" max="1" width="12.125" bestFit="1" customWidth="1"/>
    <col min="2" max="2" width="20.25" bestFit="1" customWidth="1"/>
  </cols>
  <sheetData>
    <row r="3" spans="1:3" x14ac:dyDescent="0.25">
      <c r="A3" s="4" t="s">
        <v>1555</v>
      </c>
      <c r="B3" s="2" t="s">
        <v>1568</v>
      </c>
    </row>
    <row r="4" spans="1:3" x14ac:dyDescent="0.25">
      <c r="A4" s="5" t="s">
        <v>51</v>
      </c>
      <c r="B4" s="6">
        <v>588</v>
      </c>
    </row>
    <row r="5" spans="1:3" x14ac:dyDescent="0.25">
      <c r="A5" s="7" t="s">
        <v>62</v>
      </c>
      <c r="B5" s="8">
        <v>882</v>
      </c>
    </row>
    <row r="6" spans="1:3" x14ac:dyDescent="0.25">
      <c r="A6" s="9" t="s">
        <v>1556</v>
      </c>
      <c r="B6" s="3">
        <v>1470</v>
      </c>
    </row>
    <row r="9" spans="1:3" x14ac:dyDescent="0.25">
      <c r="A9" s="25" t="s">
        <v>51</v>
      </c>
      <c r="B9">
        <f>IFERROR(GETPIVOTDATA("Employee Count",$A$3,"Gender","Female"),0)</f>
        <v>588</v>
      </c>
      <c r="C9" s="13">
        <f>IFERROR(B9/($B$9+$B$10),0)</f>
        <v>0.4</v>
      </c>
    </row>
    <row r="10" spans="1:3" x14ac:dyDescent="0.25">
      <c r="A10" s="25" t="s">
        <v>62</v>
      </c>
      <c r="B10">
        <f>IFERROR(GETPIVOTDATA("Employee Count",$A$3,"Gender","Male"),0)</f>
        <v>882</v>
      </c>
      <c r="C10" s="13">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F09B-78BD-421E-93F6-AF4D89E14761}">
  <dimension ref="A3:B9"/>
  <sheetViews>
    <sheetView workbookViewId="0">
      <selection activeCell="H2" sqref="H2"/>
    </sheetView>
  </sheetViews>
  <sheetFormatPr defaultRowHeight="15.75" x14ac:dyDescent="0.25"/>
  <cols>
    <col min="1" max="1" width="18" bestFit="1" customWidth="1"/>
    <col min="2" max="2" width="21.75" bestFit="1" customWidth="1"/>
  </cols>
  <sheetData>
    <row r="3" spans="1:2" x14ac:dyDescent="0.25">
      <c r="A3" s="4" t="s">
        <v>1569</v>
      </c>
      <c r="B3" s="2" t="s">
        <v>1557</v>
      </c>
    </row>
    <row r="4" spans="1:2" x14ac:dyDescent="0.25">
      <c r="A4" s="5" t="s">
        <v>134</v>
      </c>
      <c r="B4" s="6">
        <v>5</v>
      </c>
    </row>
    <row r="5" spans="1:2" x14ac:dyDescent="0.25">
      <c r="A5" s="7" t="s">
        <v>65</v>
      </c>
      <c r="B5" s="8">
        <v>31</v>
      </c>
    </row>
    <row r="6" spans="1:2" x14ac:dyDescent="0.25">
      <c r="A6" s="7" t="s">
        <v>55</v>
      </c>
      <c r="B6" s="8">
        <v>44</v>
      </c>
    </row>
    <row r="7" spans="1:2" x14ac:dyDescent="0.25">
      <c r="A7" s="7" t="s">
        <v>71</v>
      </c>
      <c r="B7" s="8">
        <v>58</v>
      </c>
    </row>
    <row r="8" spans="1:2" x14ac:dyDescent="0.25">
      <c r="A8" s="7" t="s">
        <v>77</v>
      </c>
      <c r="B8" s="8">
        <v>99</v>
      </c>
    </row>
    <row r="9" spans="1:2" x14ac:dyDescent="0.25">
      <c r="A9" s="9" t="s">
        <v>1556</v>
      </c>
      <c r="B9" s="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B327-8F27-4140-BEB5-3F1545CEC2A1}">
  <dimension ref="A3:E13"/>
  <sheetViews>
    <sheetView workbookViewId="0">
      <selection activeCell="D4" sqref="D4:E12"/>
    </sheetView>
  </sheetViews>
  <sheetFormatPr defaultRowHeight="15.75" x14ac:dyDescent="0.25"/>
  <cols>
    <col min="1" max="1" width="22.875" bestFit="1" customWidth="1"/>
    <col min="2" max="2" width="21.75" bestFit="1" customWidth="1"/>
    <col min="4" max="4" width="22.875" bestFit="1" customWidth="1"/>
  </cols>
  <sheetData>
    <row r="3" spans="1:5" x14ac:dyDescent="0.25">
      <c r="A3" s="4" t="s">
        <v>1555</v>
      </c>
      <c r="B3" s="2" t="s">
        <v>1557</v>
      </c>
      <c r="D3" t="s">
        <v>1570</v>
      </c>
      <c r="E3" t="s">
        <v>0</v>
      </c>
    </row>
    <row r="4" spans="1:5" x14ac:dyDescent="0.25">
      <c r="A4" s="5" t="s">
        <v>83</v>
      </c>
      <c r="B4" s="6">
        <v>9</v>
      </c>
      <c r="D4" t="str">
        <f>A4</f>
        <v>Healthcare Representative</v>
      </c>
      <c r="E4">
        <f>GETPIVOTDATA("CF_attrition count",$A$3,"Job Role",A4)</f>
        <v>9</v>
      </c>
    </row>
    <row r="5" spans="1:5" x14ac:dyDescent="0.25">
      <c r="A5" s="7" t="s">
        <v>163</v>
      </c>
      <c r="B5" s="8">
        <v>12</v>
      </c>
      <c r="D5" t="str">
        <f t="shared" ref="D5:D12" si="0">A5</f>
        <v>Human Resources</v>
      </c>
      <c r="E5">
        <f t="shared" ref="E5:E12" si="1">GETPIVOTDATA("CF_attrition count",$A$3,"Job Role",A5)</f>
        <v>12</v>
      </c>
    </row>
    <row r="6" spans="1:5" x14ac:dyDescent="0.25">
      <c r="A6" s="7" t="s">
        <v>68</v>
      </c>
      <c r="B6" s="8">
        <v>62</v>
      </c>
      <c r="D6" t="str">
        <f t="shared" si="0"/>
        <v>Laboratory Technician</v>
      </c>
      <c r="E6">
        <f t="shared" si="1"/>
        <v>62</v>
      </c>
    </row>
    <row r="7" spans="1:5" x14ac:dyDescent="0.25">
      <c r="A7" s="7" t="s">
        <v>95</v>
      </c>
      <c r="B7" s="8">
        <v>5</v>
      </c>
      <c r="D7" t="str">
        <f t="shared" si="0"/>
        <v>Manager</v>
      </c>
      <c r="E7">
        <f t="shared" si="1"/>
        <v>5</v>
      </c>
    </row>
    <row r="8" spans="1:5" x14ac:dyDescent="0.25">
      <c r="A8" s="7" t="s">
        <v>81</v>
      </c>
      <c r="B8" s="8">
        <v>10</v>
      </c>
      <c r="D8" t="str">
        <f t="shared" si="0"/>
        <v>Manufacturing Director</v>
      </c>
      <c r="E8">
        <f t="shared" si="1"/>
        <v>10</v>
      </c>
    </row>
    <row r="9" spans="1:5" x14ac:dyDescent="0.25">
      <c r="A9" s="7" t="s">
        <v>101</v>
      </c>
      <c r="B9" s="8">
        <v>2</v>
      </c>
      <c r="D9" t="str">
        <f t="shared" si="0"/>
        <v>Research Director</v>
      </c>
      <c r="E9">
        <f t="shared" si="1"/>
        <v>2</v>
      </c>
    </row>
    <row r="10" spans="1:5" x14ac:dyDescent="0.25">
      <c r="A10" s="7" t="s">
        <v>63</v>
      </c>
      <c r="B10" s="8">
        <v>47</v>
      </c>
      <c r="D10" t="str">
        <f t="shared" si="0"/>
        <v>Research Scientist</v>
      </c>
      <c r="E10">
        <f t="shared" si="1"/>
        <v>47</v>
      </c>
    </row>
    <row r="11" spans="1:5" x14ac:dyDescent="0.25">
      <c r="A11" s="7" t="s">
        <v>52</v>
      </c>
      <c r="B11" s="8">
        <v>57</v>
      </c>
      <c r="D11" t="str">
        <f t="shared" si="0"/>
        <v>Sales Executive</v>
      </c>
      <c r="E11">
        <f t="shared" si="1"/>
        <v>57</v>
      </c>
    </row>
    <row r="12" spans="1:5" x14ac:dyDescent="0.25">
      <c r="A12" s="7" t="s">
        <v>99</v>
      </c>
      <c r="B12" s="8">
        <v>33</v>
      </c>
      <c r="D12" t="str">
        <f t="shared" si="0"/>
        <v>Sales Representative</v>
      </c>
      <c r="E12">
        <f t="shared" si="1"/>
        <v>33</v>
      </c>
    </row>
    <row r="13" spans="1:5" x14ac:dyDescent="0.25">
      <c r="A13" s="9" t="s">
        <v>1556</v>
      </c>
      <c r="B13" s="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A6D9-0CEA-49FB-8C4A-86EC8B17AD48}">
  <dimension ref="A3:B7"/>
  <sheetViews>
    <sheetView workbookViewId="0">
      <selection activeCell="B4" sqref="B4"/>
    </sheetView>
  </sheetViews>
  <sheetFormatPr defaultRowHeight="15.75" x14ac:dyDescent="0.25"/>
  <cols>
    <col min="1" max="1" width="12.125" bestFit="1" customWidth="1"/>
    <col min="2" max="2" width="21.75" bestFit="1" customWidth="1"/>
  </cols>
  <sheetData>
    <row r="3" spans="1:2" x14ac:dyDescent="0.25">
      <c r="A3" s="4" t="s">
        <v>1555</v>
      </c>
      <c r="B3" s="2" t="s">
        <v>1557</v>
      </c>
    </row>
    <row r="4" spans="1:2" x14ac:dyDescent="0.25">
      <c r="A4" s="5" t="s">
        <v>161</v>
      </c>
      <c r="B4" s="26">
        <v>5.0632911392405063E-2</v>
      </c>
    </row>
    <row r="5" spans="1:2" x14ac:dyDescent="0.25">
      <c r="A5" s="7" t="s">
        <v>60</v>
      </c>
      <c r="B5" s="27">
        <v>0.56118143459915615</v>
      </c>
    </row>
    <row r="6" spans="1:2" x14ac:dyDescent="0.25">
      <c r="A6" s="7" t="s">
        <v>48</v>
      </c>
      <c r="B6" s="27">
        <v>0.3881856540084388</v>
      </c>
    </row>
    <row r="7" spans="1:2" x14ac:dyDescent="0.25">
      <c r="A7" s="9" t="s">
        <v>1556</v>
      </c>
      <c r="B7" s="28">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14943-F27C-4517-ACE1-A998E847D236}">
  <dimension ref="A3:B9"/>
  <sheetViews>
    <sheetView workbookViewId="0">
      <selection activeCell="B21" sqref="B21"/>
    </sheetView>
  </sheetViews>
  <sheetFormatPr defaultRowHeight="15.75" x14ac:dyDescent="0.25"/>
  <cols>
    <col min="1" max="1" width="12.125" bestFit="1" customWidth="1"/>
    <col min="2" max="2" width="21.75" bestFit="1" customWidth="1"/>
  </cols>
  <sheetData>
    <row r="3" spans="1:2" x14ac:dyDescent="0.25">
      <c r="A3" s="4" t="s">
        <v>1555</v>
      </c>
      <c r="B3" s="2" t="s">
        <v>1557</v>
      </c>
    </row>
    <row r="4" spans="1:2" x14ac:dyDescent="0.25">
      <c r="A4" s="5" t="s">
        <v>69</v>
      </c>
      <c r="B4" s="6">
        <v>112</v>
      </c>
    </row>
    <row r="5" spans="1:2" x14ac:dyDescent="0.25">
      <c r="A5" s="7" t="s">
        <v>46</v>
      </c>
      <c r="B5" s="8">
        <v>51</v>
      </c>
    </row>
    <row r="6" spans="1:2" x14ac:dyDescent="0.25">
      <c r="A6" s="7" t="s">
        <v>92</v>
      </c>
      <c r="B6" s="8">
        <v>38</v>
      </c>
    </row>
    <row r="7" spans="1:2" x14ac:dyDescent="0.25">
      <c r="A7" s="7" t="s">
        <v>58</v>
      </c>
      <c r="B7" s="8">
        <v>25</v>
      </c>
    </row>
    <row r="8" spans="1:2" x14ac:dyDescent="0.25">
      <c r="A8" s="7" t="s">
        <v>75</v>
      </c>
      <c r="B8" s="8">
        <v>11</v>
      </c>
    </row>
    <row r="9" spans="1:2" x14ac:dyDescent="0.25">
      <c r="A9" s="9" t="s">
        <v>1556</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17AB-2CA6-4BDB-8D0E-92DA7C415681}">
  <dimension ref="A3:E7"/>
  <sheetViews>
    <sheetView workbookViewId="0">
      <selection activeCell="B4" sqref="B4"/>
    </sheetView>
  </sheetViews>
  <sheetFormatPr defaultRowHeight="15.75" x14ac:dyDescent="0.25"/>
  <cols>
    <col min="1" max="1" width="12.125" bestFit="1" customWidth="1"/>
    <col min="2" max="2" width="15" bestFit="1" customWidth="1"/>
    <col min="4" max="4" width="12.25" bestFit="1" customWidth="1"/>
  </cols>
  <sheetData>
    <row r="3" spans="1:5" x14ac:dyDescent="0.25">
      <c r="A3" s="4" t="s">
        <v>1555</v>
      </c>
      <c r="B3" s="2" t="s">
        <v>1571</v>
      </c>
      <c r="D3" t="s">
        <v>10</v>
      </c>
      <c r="E3" t="s">
        <v>0</v>
      </c>
    </row>
    <row r="4" spans="1:5" x14ac:dyDescent="0.25">
      <c r="A4" s="5" t="s">
        <v>79</v>
      </c>
      <c r="B4" s="6">
        <v>327</v>
      </c>
      <c r="D4" t="str">
        <f>A4</f>
        <v>Divorced</v>
      </c>
      <c r="E4">
        <f>GETPIVOTDATA("Attrition",$A$3,"Marital Status",A4)</f>
        <v>327</v>
      </c>
    </row>
    <row r="5" spans="1:5" x14ac:dyDescent="0.25">
      <c r="A5" s="7" t="s">
        <v>53</v>
      </c>
      <c r="B5" s="8">
        <v>470</v>
      </c>
      <c r="D5" t="str">
        <f t="shared" ref="D5:D6" si="0">A5</f>
        <v>Single</v>
      </c>
      <c r="E5">
        <f t="shared" ref="E5:E6" si="1">GETPIVOTDATA("Attrition",$A$3,"Marital Status",A5)</f>
        <v>470</v>
      </c>
    </row>
    <row r="6" spans="1:5" x14ac:dyDescent="0.25">
      <c r="A6" s="7" t="s">
        <v>64</v>
      </c>
      <c r="B6" s="8">
        <v>673</v>
      </c>
      <c r="D6" t="str">
        <f t="shared" si="0"/>
        <v>Married</v>
      </c>
      <c r="E6">
        <f t="shared" si="1"/>
        <v>673</v>
      </c>
    </row>
    <row r="7" spans="1:5" x14ac:dyDescent="0.25">
      <c r="A7" s="9" t="s">
        <v>1556</v>
      </c>
      <c r="B7" s="3">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90" zoomScaleNormal="90" workbookViewId="0">
      <selection activeCell="H4" sqref="H4"/>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B1:AD24"/>
  <sheetViews>
    <sheetView showGridLines="0" tabSelected="1" view="pageBreakPreview" zoomScale="50" zoomScaleNormal="80" zoomScaleSheetLayoutView="50" workbookViewId="0">
      <selection activeCell="AC31" sqref="AC31"/>
    </sheetView>
  </sheetViews>
  <sheetFormatPr defaultColWidth="11.25" defaultRowHeight="15" customHeight="1" x14ac:dyDescent="0.25"/>
  <cols>
    <col min="1" max="26" width="8.5" style="19" customWidth="1"/>
    <col min="27" max="16384" width="11.25" style="19"/>
  </cols>
  <sheetData>
    <row r="1" spans="30:30" x14ac:dyDescent="0.25"/>
    <row r="2" spans="30:30" x14ac:dyDescent="0.25"/>
    <row r="3" spans="30:30" x14ac:dyDescent="0.25"/>
    <row r="4" spans="30:30" x14ac:dyDescent="0.25"/>
    <row r="5" spans="30:30" x14ac:dyDescent="0.25"/>
    <row r="6" spans="30:30" x14ac:dyDescent="0.25"/>
    <row r="7" spans="30:30" x14ac:dyDescent="0.25"/>
    <row r="8" spans="30:30" x14ac:dyDescent="0.25"/>
    <row r="9" spans="30:30" x14ac:dyDescent="0.25">
      <c r="AD9"/>
    </row>
    <row r="10" spans="30:30" x14ac:dyDescent="0.25"/>
    <row r="11" spans="30:30" x14ac:dyDescent="0.25"/>
    <row r="12" spans="30:30" x14ac:dyDescent="0.25">
      <c r="AD12"/>
    </row>
    <row r="13" spans="30:30" x14ac:dyDescent="0.25"/>
    <row r="14" spans="30:30" x14ac:dyDescent="0.25"/>
    <row r="15" spans="30:30" x14ac:dyDescent="0.25"/>
    <row r="16" spans="30:30" x14ac:dyDescent="0.25"/>
    <row r="17" spans="28:30" x14ac:dyDescent="0.25">
      <c r="AD17"/>
    </row>
    <row r="18" spans="28:30" x14ac:dyDescent="0.25">
      <c r="AC18"/>
      <c r="AD18"/>
    </row>
    <row r="19" spans="28:30" x14ac:dyDescent="0.25">
      <c r="AB19" s="22"/>
      <c r="AD19"/>
    </row>
    <row r="20" spans="28:30" x14ac:dyDescent="0.25">
      <c r="AC20"/>
      <c r="AD20"/>
    </row>
    <row r="22" spans="28:30" ht="15" customHeight="1" x14ac:dyDescent="0.25">
      <c r="AD22"/>
    </row>
    <row r="23" spans="28:30" ht="15" customHeight="1" x14ac:dyDescent="0.25">
      <c r="AD23"/>
    </row>
    <row r="24" spans="28:30" ht="15" customHeight="1" x14ac:dyDescent="0.25">
      <c r="AD24"/>
    </row>
  </sheetData>
  <pageMargins left="0.7" right="0.7" top="0.75" bottom="0.75" header="0" footer="0"/>
  <pageSetup scale="4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Detail1</vt:lpstr>
      <vt:lpstr>Detail2</vt:lpstr>
      <vt:lpstr>kpi</vt:lpstr>
      <vt:lpstr>Rating</vt:lpstr>
      <vt:lpstr>Gender</vt:lpstr>
      <vt:lpstr>Education by Attrition</vt:lpstr>
      <vt:lpstr>Attrition By Job</vt:lpstr>
      <vt:lpstr>Dept wise Attrition</vt:lpstr>
      <vt:lpstr>Attrition by Age Group</vt:lpstr>
      <vt:lpstr>Marital Status</vt:lpstr>
      <vt:lpstr>Data</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Zishan alam</cp:lastModifiedBy>
  <dcterms:created xsi:type="dcterms:W3CDTF">2022-12-29T16:02:46Z</dcterms:created>
  <dcterms:modified xsi:type="dcterms:W3CDTF">2025-11-13T13:35:57Z</dcterms:modified>
</cp:coreProperties>
</file>