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 Iván Correa\Documents\Zitruz\"/>
    </mc:Choice>
  </mc:AlternateContent>
  <xr:revisionPtr revIDLastSave="0" documentId="8_{0BF1F91C-5765-46F4-8ED9-8EAA70922AC4}" xr6:coauthVersionLast="46" xr6:coauthVersionMax="46" xr10:uidLastSave="{00000000-0000-0000-0000-000000000000}"/>
  <bookViews>
    <workbookView xWindow="-108" yWindow="-108" windowWidth="23256" windowHeight="12576" xr2:uid="{25E4FC65-894C-4CA6-A23B-1F837DDFC00E}"/>
  </bookViews>
  <sheets>
    <sheet name="Registro de Ve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" l="1"/>
  <c r="AD10" i="1" s="1"/>
  <c r="AE10" i="1" s="1"/>
  <c r="V10" i="1"/>
  <c r="U10" i="1"/>
  <c r="AC9" i="1"/>
  <c r="AD9" i="1" s="1"/>
  <c r="AE9" i="1" s="1"/>
  <c r="V9" i="1"/>
  <c r="U9" i="1"/>
  <c r="V8" i="1"/>
  <c r="U8" i="1"/>
  <c r="V7" i="1"/>
  <c r="U7" i="1"/>
  <c r="AC6" i="1"/>
  <c r="AD6" i="1" s="1"/>
  <c r="AE6" i="1" s="1"/>
  <c r="V6" i="1"/>
  <c r="U6" i="1"/>
  <c r="AC5" i="1"/>
  <c r="AD5" i="1" s="1"/>
  <c r="AE5" i="1" s="1"/>
  <c r="V5" i="1"/>
  <c r="U5" i="1"/>
  <c r="AD4" i="1"/>
  <c r="AC4" i="1"/>
  <c r="U4" i="1"/>
  <c r="V4" i="1" s="1"/>
</calcChain>
</file>

<file path=xl/sharedStrings.xml><?xml version="1.0" encoding="utf-8"?>
<sst xmlns="http://schemas.openxmlformats.org/spreadsheetml/2006/main" count="82" uniqueCount="58">
  <si>
    <t>Número de Propuesta</t>
  </si>
  <si>
    <t>Nombre del Cliente</t>
  </si>
  <si>
    <t>Nombre del Proyecto</t>
  </si>
  <si>
    <t>AR 1</t>
  </si>
  <si>
    <t>AR 2</t>
  </si>
  <si>
    <t>Estatus</t>
  </si>
  <si>
    <t>Funnel Status</t>
  </si>
  <si>
    <t>Solución Digital</t>
  </si>
  <si>
    <t>Cuenta con Presupuesto</t>
  </si>
  <si>
    <t>Tenemos la solución</t>
  </si>
  <si>
    <t>Tenemos el Precio</t>
  </si>
  <si>
    <t>Podemos entregar a Tiempo</t>
  </si>
  <si>
    <t>Empresa asignada</t>
  </si>
  <si>
    <t>Se le envio cotización</t>
  </si>
  <si>
    <t>Fecha de envio de cotización</t>
  </si>
  <si>
    <t>Mes de envio de cotización</t>
  </si>
  <si>
    <t>Año de envio de cotización</t>
  </si>
  <si>
    <t>Total de cotización en pesos</t>
  </si>
  <si>
    <t>Moneda</t>
  </si>
  <si>
    <t>COGS</t>
  </si>
  <si>
    <t>Contribución Marginal Esperada % (Cotización-COGS)/Cotización</t>
  </si>
  <si>
    <t>Contribución Marginal Esperada en pesos</t>
  </si>
  <si>
    <t>P.O.</t>
  </si>
  <si>
    <t>Fecha de Orden de Compra</t>
  </si>
  <si>
    <t>Mes de Orden de Compra</t>
  </si>
  <si>
    <t>Año de Orden de Compra</t>
  </si>
  <si>
    <t>Monto de la Orden de Compra</t>
  </si>
  <si>
    <t>COGS Real</t>
  </si>
  <si>
    <t>Comisiones reales</t>
  </si>
  <si>
    <t>Contribución Marginal Real</t>
  </si>
  <si>
    <t>Contribución Marginal Real %</t>
  </si>
  <si>
    <t>Prosa</t>
  </si>
  <si>
    <t>DEVOPS, Seguridad, Big Data y Arquitectura, FAB. Software</t>
  </si>
  <si>
    <t>GTAC</t>
  </si>
  <si>
    <t>Seguridad Soc, Operación de Red Noc</t>
  </si>
  <si>
    <t>AT&amp;T</t>
  </si>
  <si>
    <t>Openshift / DEVOPS</t>
  </si>
  <si>
    <t xml:space="preserve">A 01 11 11 20 </t>
  </si>
  <si>
    <t>Telefónica</t>
  </si>
  <si>
    <t>MiMovistar Openshift</t>
  </si>
  <si>
    <t>septiembre</t>
  </si>
  <si>
    <t>pesos</t>
  </si>
  <si>
    <t>noviembre</t>
  </si>
  <si>
    <t>Nube Azure 3 meses</t>
  </si>
  <si>
    <t>Capacitación Openshift</t>
  </si>
  <si>
    <t>Migración a Ioniq 5.0</t>
  </si>
  <si>
    <t>enero</t>
  </si>
  <si>
    <t>Sprints de desarrollo</t>
  </si>
  <si>
    <t>DEVOPS APPS MiMovistar/Capacitación + Soporte</t>
  </si>
  <si>
    <t>DEVOPS APPS MiMovistar/Capacitación</t>
  </si>
  <si>
    <t>Suscripciones a Cloudera</t>
  </si>
  <si>
    <t>NAVISTAR</t>
  </si>
  <si>
    <t>Nissan</t>
  </si>
  <si>
    <t>A 01 23 11 20</t>
  </si>
  <si>
    <t>A 01 18 11 20</t>
  </si>
  <si>
    <t>A 01 04 01 21</t>
  </si>
  <si>
    <t>A 02 04 01 21</t>
  </si>
  <si>
    <t>A 01 30 11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</si>
</sst>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" fontId="0" fillId="0" borderId="3" xfId="1" applyNumberFormat="1" applyFont="1" applyBorder="1"/>
    <xf numFmtId="0" fontId="0" fillId="0" borderId="4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F3EAD-F318-4C38-8D3B-F6AFDE1A23A8}">
  <dimension ref="A1:AE13"/>
  <sheetViews>
    <sheetView tabSelected="1" zoomScale="80" zoomScaleNormal="80" workbookViewId="0">
      <selection activeCell="C22" sqref="C22"/>
    </sheetView>
  </sheetViews>
  <sheetFormatPr baseColWidth="10" defaultRowHeight="14.4" x14ac:dyDescent="0.3"/>
  <cols>
    <col min="1" max="1" width="18.88671875" bestFit="1" customWidth="1"/>
    <col min="15" max="15" width="24.5546875" bestFit="1" customWidth="1"/>
    <col min="31" max="31" width="25.109375" bestFit="1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</row>
    <row r="2" spans="1:31" x14ac:dyDescent="0.3">
      <c r="A2" s="3">
        <v>1</v>
      </c>
      <c r="B2" s="3" t="s">
        <v>31</v>
      </c>
      <c r="C2" s="3"/>
      <c r="D2" s="3">
        <v>4</v>
      </c>
      <c r="E2" s="3">
        <v>4</v>
      </c>
      <c r="F2" s="3"/>
      <c r="G2" s="3">
        <v>2</v>
      </c>
      <c r="H2" s="3" t="s">
        <v>32</v>
      </c>
      <c r="I2" s="3">
        <v>3</v>
      </c>
      <c r="J2" s="3"/>
      <c r="K2" s="3"/>
      <c r="L2" s="3"/>
      <c r="M2" s="3">
        <v>3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3">
      <c r="A3" s="3">
        <v>2</v>
      </c>
      <c r="B3" s="3" t="s">
        <v>33</v>
      </c>
      <c r="C3" s="3"/>
      <c r="D3" s="3">
        <v>4</v>
      </c>
      <c r="E3" s="3">
        <v>4</v>
      </c>
      <c r="F3" s="3"/>
      <c r="G3" s="3">
        <v>2</v>
      </c>
      <c r="H3" s="3" t="s">
        <v>34</v>
      </c>
      <c r="I3" s="3">
        <v>0</v>
      </c>
      <c r="J3" s="3"/>
      <c r="K3" s="3"/>
      <c r="L3" s="3"/>
      <c r="M3" s="3"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28.8" x14ac:dyDescent="0.3">
      <c r="A4" s="3">
        <v>3</v>
      </c>
      <c r="B4" s="3" t="s">
        <v>35</v>
      </c>
      <c r="C4" s="3"/>
      <c r="D4" s="3">
        <v>4</v>
      </c>
      <c r="E4" s="3">
        <v>4</v>
      </c>
      <c r="F4" s="3"/>
      <c r="G4" s="3">
        <v>2</v>
      </c>
      <c r="H4" s="4" t="s">
        <v>36</v>
      </c>
      <c r="I4" s="3"/>
      <c r="J4" s="3"/>
      <c r="K4" s="3"/>
      <c r="L4" s="3"/>
      <c r="M4" s="3">
        <v>2</v>
      </c>
      <c r="N4" s="3"/>
      <c r="O4" s="3"/>
      <c r="P4" s="3"/>
      <c r="Q4" s="3"/>
      <c r="R4" s="3"/>
      <c r="S4" s="3"/>
      <c r="T4" s="3"/>
      <c r="U4" s="3">
        <f t="shared" ref="U4" si="0">(R4-T4)*0.05</f>
        <v>0</v>
      </c>
      <c r="V4" s="3">
        <f t="shared" ref="V4" si="1">R4-T4-U4</f>
        <v>0</v>
      </c>
      <c r="W4" s="3"/>
      <c r="X4" s="3"/>
      <c r="Y4" s="3"/>
      <c r="Z4" s="3"/>
      <c r="AA4" s="3"/>
      <c r="AB4" s="3"/>
      <c r="AC4" s="3">
        <f>(AA4-AB4)*0.05</f>
        <v>0</v>
      </c>
      <c r="AD4" s="3">
        <f>AA4-AB4-AC4</f>
        <v>0</v>
      </c>
      <c r="AE4" s="3"/>
    </row>
    <row r="5" spans="1:31" x14ac:dyDescent="0.3">
      <c r="A5" s="5" t="s">
        <v>37</v>
      </c>
      <c r="B5" s="3" t="s">
        <v>38</v>
      </c>
      <c r="C5" s="3" t="s">
        <v>39</v>
      </c>
      <c r="D5" s="3">
        <v>3</v>
      </c>
      <c r="E5" s="3">
        <v>4</v>
      </c>
      <c r="F5" s="3">
        <v>4</v>
      </c>
      <c r="G5" s="3">
        <v>0</v>
      </c>
      <c r="H5" s="3" t="s">
        <v>39</v>
      </c>
      <c r="I5" s="3">
        <v>3</v>
      </c>
      <c r="J5" s="3">
        <v>1</v>
      </c>
      <c r="K5" s="3">
        <v>1</v>
      </c>
      <c r="L5" s="3">
        <v>1</v>
      </c>
      <c r="M5" s="3">
        <v>2</v>
      </c>
      <c r="N5" s="3">
        <v>1</v>
      </c>
      <c r="O5" s="3">
        <v>22</v>
      </c>
      <c r="P5" s="3" t="s">
        <v>40</v>
      </c>
      <c r="Q5" s="3">
        <v>2020</v>
      </c>
      <c r="R5" s="3">
        <v>4132656.2</v>
      </c>
      <c r="S5" s="3" t="s">
        <v>41</v>
      </c>
      <c r="T5" s="3">
        <v>2586352.6</v>
      </c>
      <c r="U5" s="6">
        <f>((R5-T5)/R5)*100</f>
        <v>37.416700668204626</v>
      </c>
      <c r="V5" s="3">
        <f t="shared" ref="V5:V9" si="2">R5-T5</f>
        <v>1546303.6</v>
      </c>
      <c r="W5" s="3">
        <v>2</v>
      </c>
      <c r="X5" s="3">
        <v>18</v>
      </c>
      <c r="Y5" s="3" t="s">
        <v>42</v>
      </c>
      <c r="Z5" s="3">
        <v>2020</v>
      </c>
      <c r="AA5" s="3">
        <v>4132656.2</v>
      </c>
      <c r="AB5" s="3">
        <v>2586352.6</v>
      </c>
      <c r="AC5" s="3">
        <f>(AA5-AB5)*0.05</f>
        <v>77315.180000000008</v>
      </c>
      <c r="AD5" s="3">
        <f>AA5-AB5-AC5</f>
        <v>1468988.4200000002</v>
      </c>
      <c r="AE5" s="6">
        <f>(AD5/AA5)*100</f>
        <v>35.545865634794396</v>
      </c>
    </row>
    <row r="6" spans="1:31" x14ac:dyDescent="0.3">
      <c r="A6" s="5" t="s">
        <v>53</v>
      </c>
      <c r="B6" s="3" t="s">
        <v>38</v>
      </c>
      <c r="C6" s="3" t="s">
        <v>43</v>
      </c>
      <c r="D6" s="3">
        <v>3</v>
      </c>
      <c r="E6" s="3">
        <v>4</v>
      </c>
      <c r="F6" s="3">
        <v>6</v>
      </c>
      <c r="G6" s="3">
        <v>0</v>
      </c>
      <c r="H6" s="3" t="s">
        <v>43</v>
      </c>
      <c r="I6" s="3">
        <v>3</v>
      </c>
      <c r="J6" s="3">
        <v>1</v>
      </c>
      <c r="K6" s="3">
        <v>1</v>
      </c>
      <c r="L6" s="3">
        <v>1</v>
      </c>
      <c r="M6" s="3">
        <v>2</v>
      </c>
      <c r="N6" s="3">
        <v>1</v>
      </c>
      <c r="O6" s="3">
        <v>23</v>
      </c>
      <c r="P6" s="3" t="s">
        <v>42</v>
      </c>
      <c r="Q6" s="3">
        <v>2020</v>
      </c>
      <c r="R6" s="3">
        <v>756000</v>
      </c>
      <c r="S6" s="3" t="s">
        <v>41</v>
      </c>
      <c r="T6" s="3">
        <v>621951.21</v>
      </c>
      <c r="U6" s="6">
        <f t="shared" ref="U6:U10" si="3">((R6-T6)/R6)*100</f>
        <v>17.731321428571434</v>
      </c>
      <c r="V6" s="3">
        <f t="shared" si="2"/>
        <v>134048.79000000004</v>
      </c>
      <c r="W6" s="3">
        <v>2</v>
      </c>
      <c r="X6" s="3">
        <v>18</v>
      </c>
      <c r="Y6" s="3" t="s">
        <v>42</v>
      </c>
      <c r="Z6" s="3">
        <v>2020</v>
      </c>
      <c r="AA6" s="3">
        <v>756000</v>
      </c>
      <c r="AB6" s="3">
        <v>621951.21</v>
      </c>
      <c r="AC6" s="3">
        <f t="shared" ref="AC6" si="4">(AA6-AB6)*0.05</f>
        <v>6702.4395000000022</v>
      </c>
      <c r="AD6" s="3">
        <f t="shared" ref="AD6:AD10" si="5">AA6-AB6-AC6</f>
        <v>127346.35050000003</v>
      </c>
      <c r="AE6" s="6">
        <f t="shared" ref="AE6:AE10" si="6">(AD6/AA6)*100</f>
        <v>16.844755357142859</v>
      </c>
    </row>
    <row r="7" spans="1:31" x14ac:dyDescent="0.3">
      <c r="A7" s="5" t="s">
        <v>54</v>
      </c>
      <c r="B7" s="3" t="s">
        <v>38</v>
      </c>
      <c r="C7" s="3" t="s">
        <v>44</v>
      </c>
      <c r="D7" s="3">
        <v>3</v>
      </c>
      <c r="E7" s="3">
        <v>4</v>
      </c>
      <c r="F7" s="3">
        <v>3</v>
      </c>
      <c r="G7" s="3">
        <v>1</v>
      </c>
      <c r="H7" s="3" t="s">
        <v>44</v>
      </c>
      <c r="I7" s="3">
        <v>3</v>
      </c>
      <c r="J7" s="3">
        <v>1</v>
      </c>
      <c r="K7" s="3">
        <v>1</v>
      </c>
      <c r="L7" s="3">
        <v>1</v>
      </c>
      <c r="M7" s="3">
        <v>2</v>
      </c>
      <c r="N7" s="3">
        <v>1</v>
      </c>
      <c r="O7" s="3">
        <v>18</v>
      </c>
      <c r="P7" s="3" t="s">
        <v>42</v>
      </c>
      <c r="Q7" s="3">
        <v>2020</v>
      </c>
      <c r="R7" s="3">
        <v>964822.4</v>
      </c>
      <c r="S7" s="3" t="s">
        <v>41</v>
      </c>
      <c r="T7" s="3">
        <v>400000</v>
      </c>
      <c r="U7" s="6">
        <f t="shared" si="3"/>
        <v>58.541592732507041</v>
      </c>
      <c r="V7" s="3">
        <f t="shared" si="2"/>
        <v>564822.4</v>
      </c>
      <c r="W7" s="3">
        <v>1</v>
      </c>
      <c r="X7" s="3"/>
      <c r="Y7" s="3"/>
      <c r="Z7" s="3"/>
      <c r="AA7" s="3"/>
      <c r="AB7" s="3"/>
      <c r="AC7" s="3"/>
      <c r="AD7" s="3"/>
      <c r="AE7" s="6"/>
    </row>
    <row r="8" spans="1:31" x14ac:dyDescent="0.3">
      <c r="A8" s="5" t="s">
        <v>55</v>
      </c>
      <c r="B8" s="3" t="s">
        <v>38</v>
      </c>
      <c r="C8" s="3" t="s">
        <v>45</v>
      </c>
      <c r="D8" s="3">
        <v>3</v>
      </c>
      <c r="E8" s="3">
        <v>4</v>
      </c>
      <c r="F8" s="3">
        <v>5</v>
      </c>
      <c r="G8" s="3">
        <v>1</v>
      </c>
      <c r="H8" s="3" t="s">
        <v>45</v>
      </c>
      <c r="I8" s="3">
        <v>3</v>
      </c>
      <c r="J8" s="3">
        <v>1</v>
      </c>
      <c r="K8" s="3">
        <v>1</v>
      </c>
      <c r="L8" s="3">
        <v>1</v>
      </c>
      <c r="M8" s="3">
        <v>2</v>
      </c>
      <c r="N8" s="3">
        <v>1</v>
      </c>
      <c r="O8" s="3">
        <v>4</v>
      </c>
      <c r="P8" s="3" t="s">
        <v>46</v>
      </c>
      <c r="Q8" s="3">
        <v>2021</v>
      </c>
      <c r="R8" s="3">
        <v>4219424</v>
      </c>
      <c r="S8" s="3" t="s">
        <v>41</v>
      </c>
      <c r="T8" s="3">
        <v>1164000</v>
      </c>
      <c r="U8" s="6">
        <f t="shared" si="3"/>
        <v>72.413296222422773</v>
      </c>
      <c r="V8" s="3">
        <f t="shared" si="2"/>
        <v>3055424</v>
      </c>
      <c r="W8" s="3">
        <v>1</v>
      </c>
      <c r="X8" s="3"/>
      <c r="Y8" s="3"/>
      <c r="Z8" s="7"/>
      <c r="AA8" s="3"/>
      <c r="AB8" s="3"/>
      <c r="AC8" s="3"/>
      <c r="AD8" s="3"/>
      <c r="AE8" s="6"/>
    </row>
    <row r="9" spans="1:31" x14ac:dyDescent="0.3">
      <c r="A9" s="5" t="s">
        <v>56</v>
      </c>
      <c r="B9" s="3" t="s">
        <v>38</v>
      </c>
      <c r="C9" s="3" t="s">
        <v>47</v>
      </c>
      <c r="D9" s="3">
        <v>3</v>
      </c>
      <c r="E9" s="3">
        <v>4</v>
      </c>
      <c r="F9" s="3">
        <v>9</v>
      </c>
      <c r="G9" s="3">
        <v>0</v>
      </c>
      <c r="H9" s="3" t="s">
        <v>47</v>
      </c>
      <c r="I9" s="3">
        <v>3</v>
      </c>
      <c r="J9" s="3">
        <v>1</v>
      </c>
      <c r="K9" s="3">
        <v>1</v>
      </c>
      <c r="L9" s="3">
        <v>1</v>
      </c>
      <c r="M9" s="3">
        <v>2</v>
      </c>
      <c r="N9" s="3">
        <v>1</v>
      </c>
      <c r="O9" s="3">
        <v>4</v>
      </c>
      <c r="P9" s="3" t="s">
        <v>46</v>
      </c>
      <c r="Q9" s="3">
        <v>2021</v>
      </c>
      <c r="R9" s="3">
        <v>3960000</v>
      </c>
      <c r="S9" s="3" t="s">
        <v>41</v>
      </c>
      <c r="T9" s="3">
        <v>2646000</v>
      </c>
      <c r="U9" s="6">
        <f t="shared" si="3"/>
        <v>33.181818181818187</v>
      </c>
      <c r="V9" s="3">
        <f t="shared" si="2"/>
        <v>1314000</v>
      </c>
      <c r="W9" s="3">
        <v>2</v>
      </c>
      <c r="X9" s="3">
        <v>29</v>
      </c>
      <c r="Y9" s="3" t="s">
        <v>46</v>
      </c>
      <c r="Z9" s="3">
        <v>2021</v>
      </c>
      <c r="AA9" s="3">
        <v>3690000</v>
      </c>
      <c r="AB9" s="3"/>
      <c r="AC9" s="3">
        <f>(AA9-T9)*0.05</f>
        <v>52200</v>
      </c>
      <c r="AD9" s="3">
        <f t="shared" si="5"/>
        <v>3637800</v>
      </c>
      <c r="AE9" s="6">
        <f t="shared" si="6"/>
        <v>98.58536585365853</v>
      </c>
    </row>
    <row r="10" spans="1:31" x14ac:dyDescent="0.3">
      <c r="A10" s="5" t="s">
        <v>57</v>
      </c>
      <c r="B10" s="3" t="s">
        <v>38</v>
      </c>
      <c r="C10" s="3" t="s">
        <v>48</v>
      </c>
      <c r="D10" s="3">
        <v>3</v>
      </c>
      <c r="E10" s="3">
        <v>4</v>
      </c>
      <c r="F10" s="3">
        <v>2</v>
      </c>
      <c r="G10" s="3">
        <v>0</v>
      </c>
      <c r="H10" s="3" t="s">
        <v>49</v>
      </c>
      <c r="I10" s="3">
        <v>3</v>
      </c>
      <c r="J10" s="3">
        <v>1</v>
      </c>
      <c r="K10" s="3">
        <v>1</v>
      </c>
      <c r="L10" s="3">
        <v>1</v>
      </c>
      <c r="M10" s="3">
        <v>2</v>
      </c>
      <c r="N10" s="3">
        <v>1</v>
      </c>
      <c r="O10" s="3">
        <v>30</v>
      </c>
      <c r="P10" s="3" t="s">
        <v>42</v>
      </c>
      <c r="Q10" s="3">
        <v>2020</v>
      </c>
      <c r="R10" s="3">
        <v>7003760</v>
      </c>
      <c r="S10" s="3" t="s">
        <v>41</v>
      </c>
      <c r="T10" s="3">
        <v>4368000</v>
      </c>
      <c r="U10" s="6">
        <f t="shared" si="3"/>
        <v>37.633499720150319</v>
      </c>
      <c r="V10" s="3">
        <f>R10-T10</f>
        <v>2635760</v>
      </c>
      <c r="W10" s="3">
        <v>2</v>
      </c>
      <c r="X10" s="3">
        <v>29</v>
      </c>
      <c r="Y10" s="3" t="s">
        <v>46</v>
      </c>
      <c r="Z10" s="3">
        <v>2021</v>
      </c>
      <c r="AA10" s="3">
        <v>6803611.7800000003</v>
      </c>
      <c r="AB10" s="3"/>
      <c r="AC10" s="3">
        <f>(AA10-T10)*0.05</f>
        <v>121780.58900000002</v>
      </c>
      <c r="AD10" s="3">
        <f t="shared" si="5"/>
        <v>6681831.1910000006</v>
      </c>
      <c r="AE10" s="6">
        <f t="shared" si="6"/>
        <v>98.210059701554584</v>
      </c>
    </row>
    <row r="11" spans="1:31" x14ac:dyDescent="0.3">
      <c r="A11" s="3">
        <v>12</v>
      </c>
      <c r="B11" s="3" t="s">
        <v>38</v>
      </c>
      <c r="C11" s="3" t="s">
        <v>50</v>
      </c>
      <c r="D11" s="3">
        <v>4</v>
      </c>
      <c r="E11" s="3">
        <v>3</v>
      </c>
      <c r="F11" s="3">
        <v>2</v>
      </c>
      <c r="G11" s="3">
        <v>0</v>
      </c>
      <c r="H11" s="3" t="s">
        <v>50</v>
      </c>
      <c r="I11" s="3">
        <v>3</v>
      </c>
      <c r="J11" s="3">
        <v>1</v>
      </c>
      <c r="K11" s="3">
        <v>1</v>
      </c>
      <c r="L11" s="3">
        <v>1</v>
      </c>
      <c r="M11" s="3">
        <v>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3">
      <c r="A12" s="3">
        <v>13</v>
      </c>
      <c r="B12" s="3" t="s">
        <v>51</v>
      </c>
      <c r="C12" s="3"/>
      <c r="D12" s="3">
        <v>2</v>
      </c>
      <c r="E12" s="3">
        <v>4</v>
      </c>
      <c r="F12" s="3"/>
      <c r="G12" s="3">
        <v>2</v>
      </c>
      <c r="H12" s="3"/>
      <c r="I12" s="3">
        <v>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3">
      <c r="A13" s="3">
        <v>14</v>
      </c>
      <c r="B13" s="3" t="s">
        <v>52</v>
      </c>
      <c r="C13" s="3"/>
      <c r="D13" s="3">
        <v>2</v>
      </c>
      <c r="E13" s="3">
        <v>4</v>
      </c>
      <c r="F13" s="3"/>
      <c r="G13" s="3">
        <v>2</v>
      </c>
      <c r="H13" s="3"/>
      <c r="I13" s="3">
        <v>3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Iván Correa</dc:creator>
  <cp:lastModifiedBy>Julio Iván Correa</cp:lastModifiedBy>
  <dcterms:created xsi:type="dcterms:W3CDTF">2021-02-06T20:52:49Z</dcterms:created>
  <dcterms:modified xsi:type="dcterms:W3CDTF">2021-02-06T20:57:58Z</dcterms:modified>
</cp:coreProperties>
</file>