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30" windowWidth="19875" windowHeight="6960" activeTab="2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B37" i="3" l="1"/>
  <c r="B36" i="3"/>
  <c r="B35" i="3"/>
  <c r="B34" i="3"/>
  <c r="B33" i="3"/>
  <c r="B32" i="3"/>
  <c r="B31" i="3"/>
  <c r="Q9" i="3"/>
  <c r="Q8" i="3"/>
  <c r="Q7" i="3"/>
  <c r="Q6" i="3"/>
  <c r="Q5" i="3"/>
  <c r="Q4" i="3"/>
  <c r="Q3" i="3"/>
  <c r="Q2" i="3"/>
  <c r="D19" i="3"/>
  <c r="D18" i="3"/>
  <c r="D17" i="3"/>
  <c r="D16" i="3"/>
  <c r="D15" i="3"/>
  <c r="D14" i="3"/>
  <c r="D13" i="3"/>
  <c r="C19" i="3"/>
  <c r="C18" i="3"/>
  <c r="C17" i="3"/>
  <c r="C16" i="3"/>
  <c r="C15" i="3"/>
  <c r="C14" i="3"/>
  <c r="C13" i="3"/>
  <c r="B19" i="3"/>
  <c r="B18" i="3"/>
  <c r="B17" i="3"/>
  <c r="B16" i="3"/>
  <c r="B15" i="3"/>
  <c r="B14" i="3"/>
  <c r="B13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P17" i="1" l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P9" i="1"/>
  <c r="B37" i="1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</calcChain>
</file>

<file path=xl/sharedStrings.xml><?xml version="1.0" encoding="utf-8"?>
<sst xmlns="http://schemas.openxmlformats.org/spreadsheetml/2006/main" count="131" uniqueCount="25">
  <si>
    <t>desserts</t>
  </si>
  <si>
    <t>pizzas</t>
  </si>
  <si>
    <t>beverage</t>
  </si>
  <si>
    <t>cbmaker</t>
  </si>
  <si>
    <t>combos</t>
  </si>
  <si>
    <t>sfiha</t>
  </si>
  <si>
    <t>kit1</t>
  </si>
  <si>
    <t>kit2</t>
  </si>
  <si>
    <t>snack</t>
  </si>
  <si>
    <t>pastas</t>
  </si>
  <si>
    <t>dishes</t>
  </si>
  <si>
    <t>promotion</t>
  </si>
  <si>
    <t>savory</t>
  </si>
  <si>
    <t>salads</t>
  </si>
  <si>
    <t>total</t>
  </si>
  <si>
    <t>MON</t>
  </si>
  <si>
    <t>TUE</t>
  </si>
  <si>
    <t>WED</t>
  </si>
  <si>
    <t>TUR</t>
  </si>
  <si>
    <t>FRI</t>
  </si>
  <si>
    <t>SAT</t>
  </si>
  <si>
    <t>SUN</t>
  </si>
  <si>
    <t>Average sales month classified  as 01</t>
  </si>
  <si>
    <t>Average sales month classified  as 02</t>
  </si>
  <si>
    <t>Average sales month classified  as 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</si>
</sst>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Plan1!$A$41:$A$47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Plan1!$B$41:$B$47</c:f>
              <c:numCache>
                <c:formatCode>0.00%</c:formatCode>
                <c:ptCount val="7"/>
                <c:pt idx="0">
                  <c:v>0.11277602166780229</c:v>
                </c:pt>
                <c:pt idx="1">
                  <c:v>0.11894700720573709</c:v>
                </c:pt>
                <c:pt idx="2">
                  <c:v>0.12585835033725395</c:v>
                </c:pt>
                <c:pt idx="3">
                  <c:v>0.13039806792141542</c:v>
                </c:pt>
                <c:pt idx="4">
                  <c:v>0.17785722177622471</c:v>
                </c:pt>
                <c:pt idx="5">
                  <c:v>0.18626194056058815</c:v>
                </c:pt>
                <c:pt idx="6">
                  <c:v>0.14790139053097839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187008"/>
        <c:axId val="132611392"/>
      </c:barChart>
      <c:catAx>
        <c:axId val="126187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32611392"/>
        <c:crosses val="autoZero"/>
        <c:auto val="1"/>
        <c:lblAlgn val="ctr"/>
        <c:lblOffset val="100"/>
        <c:noMultiLvlLbl val="0"/>
      </c:catAx>
      <c:valAx>
        <c:axId val="13261139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26187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Plan1!$B$10</c:f>
              <c:strCache>
                <c:ptCount val="1"/>
                <c:pt idx="0">
                  <c:v>desserts</c:v>
                </c:pt>
              </c:strCache>
            </c:strRef>
          </c:tx>
          <c:invertIfNegative val="0"/>
          <c:cat>
            <c:strRef>
              <c:f>Plan1!$A$11:$A$17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Plan1!$B$11:$B$17</c:f>
              <c:numCache>
                <c:formatCode>0.00%</c:formatCode>
                <c:ptCount val="7"/>
                <c:pt idx="0">
                  <c:v>6.0908025886127091E-3</c:v>
                </c:pt>
                <c:pt idx="1">
                  <c:v>6.5923400725144696E-3</c:v>
                </c:pt>
                <c:pt idx="2">
                  <c:v>6.7309950520967991E-3</c:v>
                </c:pt>
                <c:pt idx="3">
                  <c:v>7.4089655316533758E-3</c:v>
                </c:pt>
                <c:pt idx="4">
                  <c:v>1.1287288185705948E-2</c:v>
                </c:pt>
                <c:pt idx="5">
                  <c:v>1.1759030356796837E-2</c:v>
                </c:pt>
                <c:pt idx="6">
                  <c:v>1.1447247322400487E-2</c:v>
                </c:pt>
              </c:numCache>
            </c:numRef>
          </c:val>
        </c:ser>
        <c:ser>
          <c:idx val="1"/>
          <c:order val="1"/>
          <c:tx>
            <c:strRef>
              <c:f>Plan1!$C$10</c:f>
              <c:strCache>
                <c:ptCount val="1"/>
                <c:pt idx="0">
                  <c:v>pizzas</c:v>
                </c:pt>
              </c:strCache>
            </c:strRef>
          </c:tx>
          <c:invertIfNegative val="0"/>
          <c:cat>
            <c:strRef>
              <c:f>Plan1!$A$11:$A$17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Plan1!$C$11:$C$17</c:f>
              <c:numCache>
                <c:formatCode>0.00%</c:formatCode>
                <c:ptCount val="7"/>
                <c:pt idx="0">
                  <c:v>8.3309931809918308E-4</c:v>
                </c:pt>
                <c:pt idx="1">
                  <c:v>8.5908123763221223E-4</c:v>
                </c:pt>
                <c:pt idx="2">
                  <c:v>7.337477119004767E-4</c:v>
                </c:pt>
                <c:pt idx="3">
                  <c:v>8.9284247945203875E-4</c:v>
                </c:pt>
                <c:pt idx="4">
                  <c:v>1.8266153800862467E-3</c:v>
                </c:pt>
                <c:pt idx="5">
                  <c:v>2.0372672247542306E-3</c:v>
                </c:pt>
                <c:pt idx="6">
                  <c:v>1.6426064431194513E-3</c:v>
                </c:pt>
              </c:numCache>
            </c:numRef>
          </c:val>
        </c:ser>
        <c:ser>
          <c:idx val="2"/>
          <c:order val="2"/>
          <c:tx>
            <c:strRef>
              <c:f>Plan1!$D$10</c:f>
              <c:strCache>
                <c:ptCount val="1"/>
                <c:pt idx="0">
                  <c:v>beverage</c:v>
                </c:pt>
              </c:strCache>
            </c:strRef>
          </c:tx>
          <c:invertIfNegative val="0"/>
          <c:cat>
            <c:strRef>
              <c:f>Plan1!$A$11:$A$17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Plan1!$D$11:$D$17</c:f>
              <c:numCache>
                <c:formatCode>0.00%</c:formatCode>
                <c:ptCount val="7"/>
                <c:pt idx="0">
                  <c:v>4.0661449842972095E-3</c:v>
                </c:pt>
                <c:pt idx="1">
                  <c:v>4.20871504764479E-3</c:v>
                </c:pt>
                <c:pt idx="2">
                  <c:v>4.3666912198348515E-3</c:v>
                </c:pt>
                <c:pt idx="3">
                  <c:v>4.8770757761412049E-3</c:v>
                </c:pt>
                <c:pt idx="4">
                  <c:v>6.8923778556150665E-3</c:v>
                </c:pt>
                <c:pt idx="5">
                  <c:v>6.9421553492018291E-3</c:v>
                </c:pt>
                <c:pt idx="6">
                  <c:v>6.1460713685195642E-3</c:v>
                </c:pt>
              </c:numCache>
            </c:numRef>
          </c:val>
        </c:ser>
        <c:ser>
          <c:idx val="3"/>
          <c:order val="3"/>
          <c:tx>
            <c:strRef>
              <c:f>Plan1!$E$10</c:f>
              <c:strCache>
                <c:ptCount val="1"/>
                <c:pt idx="0">
                  <c:v>cbmaker</c:v>
                </c:pt>
              </c:strCache>
            </c:strRef>
          </c:tx>
          <c:invertIfNegative val="0"/>
          <c:cat>
            <c:strRef>
              <c:f>Plan1!$A$11:$A$17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Plan1!$E$11:$E$17</c:f>
              <c:numCache>
                <c:formatCode>0.00%</c:formatCode>
                <c:ptCount val="7"/>
                <c:pt idx="0">
                  <c:v>2.130415711220981E-5</c:v>
                </c:pt>
                <c:pt idx="1">
                  <c:v>2.6236145751551935E-5</c:v>
                </c:pt>
                <c:pt idx="2">
                  <c:v>2.6693752944892958E-5</c:v>
                </c:pt>
                <c:pt idx="3">
                  <c:v>2.5676848070801799E-5</c:v>
                </c:pt>
                <c:pt idx="4">
                  <c:v>4.5252266897056634E-5</c:v>
                </c:pt>
                <c:pt idx="5">
                  <c:v>5.8573720747650835E-5</c:v>
                </c:pt>
                <c:pt idx="6">
                  <c:v>4.1438873619214783E-5</c:v>
                </c:pt>
              </c:numCache>
            </c:numRef>
          </c:val>
        </c:ser>
        <c:ser>
          <c:idx val="4"/>
          <c:order val="4"/>
          <c:tx>
            <c:strRef>
              <c:f>Plan1!$F$10</c:f>
              <c:strCache>
                <c:ptCount val="1"/>
                <c:pt idx="0">
                  <c:v>combos</c:v>
                </c:pt>
              </c:strCache>
            </c:strRef>
          </c:tx>
          <c:invertIfNegative val="0"/>
          <c:cat>
            <c:strRef>
              <c:f>Plan1!$A$11:$A$17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Plan1!$F$11:$F$17</c:f>
              <c:numCache>
                <c:formatCode>0.00%</c:formatCode>
                <c:ptCount val="7"/>
                <c:pt idx="0">
                  <c:v>5.209654515212719E-3</c:v>
                </c:pt>
                <c:pt idx="1">
                  <c:v>5.5015062140768818E-3</c:v>
                </c:pt>
                <c:pt idx="2">
                  <c:v>5.7864429597972254E-3</c:v>
                </c:pt>
                <c:pt idx="3">
                  <c:v>7.6374640568616595E-3</c:v>
                </c:pt>
                <c:pt idx="4">
                  <c:v>1.4343900856249158E-2</c:v>
                </c:pt>
                <c:pt idx="5">
                  <c:v>1.617290596278952E-2</c:v>
                </c:pt>
                <c:pt idx="6">
                  <c:v>1.2135946148378726E-2</c:v>
                </c:pt>
              </c:numCache>
            </c:numRef>
          </c:val>
        </c:ser>
        <c:ser>
          <c:idx val="5"/>
          <c:order val="5"/>
          <c:tx>
            <c:strRef>
              <c:f>Plan1!$G$10</c:f>
              <c:strCache>
                <c:ptCount val="1"/>
                <c:pt idx="0">
                  <c:v>sfiha</c:v>
                </c:pt>
              </c:strCache>
            </c:strRef>
          </c:tx>
          <c:invertIfNegative val="0"/>
          <c:cat>
            <c:strRef>
              <c:f>Plan1!$A$11:$A$17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Plan1!$G$11:$G$17</c:f>
              <c:numCache>
                <c:formatCode>0.00%</c:formatCode>
                <c:ptCount val="7"/>
                <c:pt idx="0">
                  <c:v>6.5621074906077395E-2</c:v>
                </c:pt>
                <c:pt idx="1">
                  <c:v>6.9232663411655862E-2</c:v>
                </c:pt>
                <c:pt idx="2">
                  <c:v>7.3828870061573085E-2</c:v>
                </c:pt>
                <c:pt idx="3">
                  <c:v>7.1839753282607069E-2</c:v>
                </c:pt>
                <c:pt idx="4">
                  <c:v>9.4451344991435884E-2</c:v>
                </c:pt>
                <c:pt idx="5">
                  <c:v>9.9442517494450114E-2</c:v>
                </c:pt>
                <c:pt idx="6">
                  <c:v>7.550208534140268E-2</c:v>
                </c:pt>
              </c:numCache>
            </c:numRef>
          </c:val>
        </c:ser>
        <c:ser>
          <c:idx val="6"/>
          <c:order val="6"/>
          <c:tx>
            <c:strRef>
              <c:f>Plan1!$H$10</c:f>
              <c:strCache>
                <c:ptCount val="1"/>
                <c:pt idx="0">
                  <c:v>kit1</c:v>
                </c:pt>
              </c:strCache>
            </c:strRef>
          </c:tx>
          <c:invertIfNegative val="0"/>
          <c:cat>
            <c:strRef>
              <c:f>Plan1!$A$11:$A$17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Plan1!$H$11:$H$17</c:f>
              <c:numCache>
                <c:formatCode>0.00%</c:formatCode>
                <c:ptCount val="7"/>
                <c:pt idx="0">
                  <c:v>5.0845243704558018E-5</c:v>
                </c:pt>
                <c:pt idx="1">
                  <c:v>5.6285684780945727E-5</c:v>
                </c:pt>
                <c:pt idx="2">
                  <c:v>6.1624435369924321E-5</c:v>
                </c:pt>
                <c:pt idx="3">
                  <c:v>7.7894913355382886E-5</c:v>
                </c:pt>
                <c:pt idx="4">
                  <c:v>1.3168918119480527E-4</c:v>
                </c:pt>
                <c:pt idx="5">
                  <c:v>1.2884184754735002E-4</c:v>
                </c:pt>
                <c:pt idx="6">
                  <c:v>1.0433444008175306E-4</c:v>
                </c:pt>
              </c:numCache>
            </c:numRef>
          </c:val>
        </c:ser>
        <c:ser>
          <c:idx val="7"/>
          <c:order val="7"/>
          <c:tx>
            <c:strRef>
              <c:f>Plan1!$I$10</c:f>
              <c:strCache>
                <c:ptCount val="1"/>
                <c:pt idx="0">
                  <c:v>kit2</c:v>
                </c:pt>
              </c:strCache>
            </c:strRef>
          </c:tx>
          <c:invertIfNegative val="0"/>
          <c:cat>
            <c:strRef>
              <c:f>Plan1!$A$11:$A$17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Plan1!$I$11:$I$17</c:f>
              <c:numCache>
                <c:formatCode>0.00%</c:formatCode>
                <c:ptCount val="7"/>
                <c:pt idx="0">
                  <c:v>1.0728346421661742E-5</c:v>
                </c:pt>
                <c:pt idx="1">
                  <c:v>1.2711310926139504E-5</c:v>
                </c:pt>
                <c:pt idx="2">
                  <c:v>8.8979176482976538E-6</c:v>
                </c:pt>
                <c:pt idx="3">
                  <c:v>1.3219763363185084E-5</c:v>
                </c:pt>
                <c:pt idx="4">
                  <c:v>1.7592454321777075E-5</c:v>
                </c:pt>
                <c:pt idx="5">
                  <c:v>1.9626264069959396E-5</c:v>
                </c:pt>
                <c:pt idx="6">
                  <c:v>1.8202597246231769E-5</c:v>
                </c:pt>
              </c:numCache>
            </c:numRef>
          </c:val>
        </c:ser>
        <c:ser>
          <c:idx val="8"/>
          <c:order val="8"/>
          <c:tx>
            <c:strRef>
              <c:f>Plan1!$J$10</c:f>
              <c:strCache>
                <c:ptCount val="1"/>
                <c:pt idx="0">
                  <c:v>snack</c:v>
                </c:pt>
              </c:strCache>
            </c:strRef>
          </c:tx>
          <c:invertIfNegative val="0"/>
          <c:cat>
            <c:strRef>
              <c:f>Plan1!$A$11:$A$17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Plan1!$J$11:$J$17</c:f>
              <c:numCache>
                <c:formatCode>0.00%</c:formatCode>
                <c:ptCount val="7"/>
                <c:pt idx="0">
                  <c:v>2.176430656773606E-3</c:v>
                </c:pt>
                <c:pt idx="1">
                  <c:v>2.2997812180008638E-3</c:v>
                </c:pt>
                <c:pt idx="2">
                  <c:v>2.2788838228382903E-3</c:v>
                </c:pt>
                <c:pt idx="3">
                  <c:v>2.7173223593026942E-3</c:v>
                </c:pt>
                <c:pt idx="4">
                  <c:v>4.3620134574140325E-3</c:v>
                </c:pt>
                <c:pt idx="5">
                  <c:v>4.7193029849259618E-3</c:v>
                </c:pt>
                <c:pt idx="6">
                  <c:v>3.9723863549060044E-3</c:v>
                </c:pt>
              </c:numCache>
            </c:numRef>
          </c:val>
        </c:ser>
        <c:ser>
          <c:idx val="9"/>
          <c:order val="9"/>
          <c:tx>
            <c:strRef>
              <c:f>Plan1!$K$10</c:f>
              <c:strCache>
                <c:ptCount val="1"/>
                <c:pt idx="0">
                  <c:v>pastas</c:v>
                </c:pt>
              </c:strCache>
            </c:strRef>
          </c:tx>
          <c:invertIfNegative val="0"/>
          <c:cat>
            <c:strRef>
              <c:f>Plan1!$A$11:$A$17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Plan1!$K$11:$K$17</c:f>
              <c:numCache>
                <c:formatCode>0.00%</c:formatCode>
                <c:ptCount val="7"/>
                <c:pt idx="0">
                  <c:v>1.0641401054926948E-3</c:v>
                </c:pt>
                <c:pt idx="1">
                  <c:v>1.0786309999484937E-3</c:v>
                </c:pt>
                <c:pt idx="2">
                  <c:v>1.0381581859596656E-3</c:v>
                </c:pt>
                <c:pt idx="3">
                  <c:v>1.1866262975769751E-3</c:v>
                </c:pt>
                <c:pt idx="4">
                  <c:v>1.4058709884310291E-3</c:v>
                </c:pt>
                <c:pt idx="5">
                  <c:v>1.6283189296384705E-3</c:v>
                </c:pt>
                <c:pt idx="6">
                  <c:v>2.0965527789137454E-3</c:v>
                </c:pt>
              </c:numCache>
            </c:numRef>
          </c:val>
        </c:ser>
        <c:ser>
          <c:idx val="10"/>
          <c:order val="10"/>
          <c:tx>
            <c:strRef>
              <c:f>Plan1!$L$10</c:f>
              <c:strCache>
                <c:ptCount val="1"/>
                <c:pt idx="0">
                  <c:v>dishes</c:v>
                </c:pt>
              </c:strCache>
            </c:strRef>
          </c:tx>
          <c:invertIfNegative val="0"/>
          <c:cat>
            <c:strRef>
              <c:f>Plan1!$A$11:$A$17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Plan1!$L$11:$L$17</c:f>
              <c:numCache>
                <c:formatCode>0.00%</c:formatCode>
                <c:ptCount val="7"/>
                <c:pt idx="0">
                  <c:v>9.6738160672292083E-4</c:v>
                </c:pt>
                <c:pt idx="1">
                  <c:v>1.002668205853884E-3</c:v>
                </c:pt>
                <c:pt idx="2">
                  <c:v>1.0043969441398391E-3</c:v>
                </c:pt>
                <c:pt idx="3">
                  <c:v>1.1207308617358679E-3</c:v>
                </c:pt>
                <c:pt idx="4">
                  <c:v>1.5191033461610798E-3</c:v>
                </c:pt>
                <c:pt idx="5">
                  <c:v>1.7146033082051054E-3</c:v>
                </c:pt>
                <c:pt idx="6">
                  <c:v>1.7582285273036163E-3</c:v>
                </c:pt>
              </c:numCache>
            </c:numRef>
          </c:val>
        </c:ser>
        <c:ser>
          <c:idx val="11"/>
          <c:order val="11"/>
          <c:tx>
            <c:strRef>
              <c:f>Plan1!$M$10</c:f>
              <c:strCache>
                <c:ptCount val="1"/>
                <c:pt idx="0">
                  <c:v>promotion</c:v>
                </c:pt>
              </c:strCache>
            </c:strRef>
          </c:tx>
          <c:invertIfNegative val="0"/>
          <c:cat>
            <c:strRef>
              <c:f>Plan1!$A$11:$A$17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Plan1!$M$11:$M$17</c:f>
              <c:numCache>
                <c:formatCode>0.00%</c:formatCode>
                <c:ptCount val="7"/>
                <c:pt idx="0">
                  <c:v>1.7397717038388617E-3</c:v>
                </c:pt>
                <c:pt idx="1">
                  <c:v>1.2358953387266918E-3</c:v>
                </c:pt>
                <c:pt idx="2">
                  <c:v>1.862715503116483E-3</c:v>
                </c:pt>
                <c:pt idx="3">
                  <c:v>2.4912644057922292E-3</c:v>
                </c:pt>
                <c:pt idx="4">
                  <c:v>5.8613888490177436E-3</c:v>
                </c:pt>
                <c:pt idx="5">
                  <c:v>4.0275025990817448E-3</c:v>
                </c:pt>
                <c:pt idx="6">
                  <c:v>2.8848574373092129E-3</c:v>
                </c:pt>
              </c:numCache>
            </c:numRef>
          </c:val>
        </c:ser>
        <c:ser>
          <c:idx val="12"/>
          <c:order val="12"/>
          <c:tx>
            <c:strRef>
              <c:f>Plan1!$N$10</c:f>
              <c:strCache>
                <c:ptCount val="1"/>
                <c:pt idx="0">
                  <c:v>savory</c:v>
                </c:pt>
              </c:strCache>
            </c:strRef>
          </c:tx>
          <c:invertIfNegative val="0"/>
          <c:cat>
            <c:strRef>
              <c:f>Plan1!$A$11:$A$17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Plan1!$N$11:$N$17</c:f>
              <c:numCache>
                <c:formatCode>0.00%</c:formatCode>
                <c:ptCount val="7"/>
                <c:pt idx="0">
                  <c:v>2.4839528597475138E-2</c:v>
                </c:pt>
                <c:pt idx="1">
                  <c:v>2.6761529654751134E-2</c:v>
                </c:pt>
                <c:pt idx="2">
                  <c:v>2.8043999236711203E-2</c:v>
                </c:pt>
                <c:pt idx="3">
                  <c:v>3.0014557501725051E-2</c:v>
                </c:pt>
                <c:pt idx="4">
                  <c:v>3.5613483202739868E-2</c:v>
                </c:pt>
                <c:pt idx="5">
                  <c:v>3.7508841352314679E-2</c:v>
                </c:pt>
                <c:pt idx="6">
                  <c:v>3.0038353075778786E-2</c:v>
                </c:pt>
              </c:numCache>
            </c:numRef>
          </c:val>
        </c:ser>
        <c:ser>
          <c:idx val="13"/>
          <c:order val="13"/>
          <c:tx>
            <c:strRef>
              <c:f>Plan1!$O$10</c:f>
              <c:strCache>
                <c:ptCount val="1"/>
                <c:pt idx="0">
                  <c:v>salads</c:v>
                </c:pt>
              </c:strCache>
            </c:strRef>
          </c:tx>
          <c:invertIfNegative val="0"/>
          <c:cat>
            <c:strRef>
              <c:f>Plan1!$A$11:$A$17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Plan1!$O$11:$O$17</c:f>
              <c:numCache>
                <c:formatCode>0.00%</c:formatCode>
                <c:ptCount val="7"/>
                <c:pt idx="0">
                  <c:v>8.5114937961430122E-5</c:v>
                </c:pt>
                <c:pt idx="1">
                  <c:v>7.8962663473178599E-5</c:v>
                </c:pt>
                <c:pt idx="2">
                  <c:v>8.62335333229304E-5</c:v>
                </c:pt>
                <c:pt idx="3">
                  <c:v>9.4673843777887031E-5</c:v>
                </c:pt>
                <c:pt idx="4">
                  <c:v>9.9300760955001811E-5</c:v>
                </c:pt>
                <c:pt idx="5">
                  <c:v>1.024531660646844E-4</c:v>
                </c:pt>
                <c:pt idx="6">
                  <c:v>1.1307982199893704E-4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189056"/>
        <c:axId val="126140416"/>
      </c:barChart>
      <c:catAx>
        <c:axId val="126189056"/>
        <c:scaling>
          <c:orientation val="minMax"/>
        </c:scaling>
        <c:delete val="0"/>
        <c:axPos val="l"/>
        <c:majorTickMark val="out"/>
        <c:minorTickMark val="none"/>
        <c:tickLblPos val="nextTo"/>
        <c:crossAx val="126140416"/>
        <c:crosses val="autoZero"/>
        <c:auto val="1"/>
        <c:lblAlgn val="ctr"/>
        <c:lblOffset val="100"/>
        <c:noMultiLvlLbl val="0"/>
      </c:catAx>
      <c:valAx>
        <c:axId val="126140416"/>
        <c:scaling>
          <c:orientation val="minMax"/>
        </c:scaling>
        <c:delete val="0"/>
        <c:axPos val="b"/>
        <c:majorGridlines/>
        <c:numFmt formatCode="0.00%" sourceLinked="1"/>
        <c:majorTickMark val="out"/>
        <c:minorTickMark val="none"/>
        <c:tickLblPos val="nextTo"/>
        <c:crossAx val="126189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Plan2!$A$6</c:f>
              <c:strCache>
                <c:ptCount val="1"/>
                <c:pt idx="0">
                  <c:v>Average sales month classified  as 01</c:v>
                </c:pt>
              </c:strCache>
            </c:strRef>
          </c:tx>
          <c:invertIfNegative val="0"/>
          <c:cat>
            <c:strRef>
              <c:f>Plan2!$B$5:$P$5</c:f>
              <c:strCache>
                <c:ptCount val="15"/>
                <c:pt idx="0">
                  <c:v>desserts</c:v>
                </c:pt>
                <c:pt idx="1">
                  <c:v>pizzas</c:v>
                </c:pt>
                <c:pt idx="2">
                  <c:v>beverage</c:v>
                </c:pt>
                <c:pt idx="3">
                  <c:v>cbmaker</c:v>
                </c:pt>
                <c:pt idx="4">
                  <c:v>combos</c:v>
                </c:pt>
                <c:pt idx="5">
                  <c:v>sfiha</c:v>
                </c:pt>
                <c:pt idx="6">
                  <c:v>kit1</c:v>
                </c:pt>
                <c:pt idx="7">
                  <c:v>kit2</c:v>
                </c:pt>
                <c:pt idx="8">
                  <c:v>snack</c:v>
                </c:pt>
                <c:pt idx="9">
                  <c:v>pastas</c:v>
                </c:pt>
                <c:pt idx="10">
                  <c:v>dishes</c:v>
                </c:pt>
                <c:pt idx="11">
                  <c:v>promotion</c:v>
                </c:pt>
                <c:pt idx="12">
                  <c:v>savory</c:v>
                </c:pt>
                <c:pt idx="13">
                  <c:v>salads</c:v>
                </c:pt>
                <c:pt idx="14">
                  <c:v>total</c:v>
                </c:pt>
              </c:strCache>
            </c:strRef>
          </c:cat>
          <c:val>
            <c:numRef>
              <c:f>Plan2!$B$6:$P$6</c:f>
              <c:numCache>
                <c:formatCode>#,##0.00</c:formatCode>
                <c:ptCount val="15"/>
                <c:pt idx="0">
                  <c:v>97299.71428571429</c:v>
                </c:pt>
                <c:pt idx="1">
                  <c:v>17244.142857142859</c:v>
                </c:pt>
                <c:pt idx="2">
                  <c:v>59392</c:v>
                </c:pt>
                <c:pt idx="3">
                  <c:v>385.28571428571428</c:v>
                </c:pt>
                <c:pt idx="4">
                  <c:v>106127.42857142857</c:v>
                </c:pt>
                <c:pt idx="5">
                  <c:v>809959.71428571432</c:v>
                </c:pt>
                <c:pt idx="6">
                  <c:v>994.71428571428567</c:v>
                </c:pt>
                <c:pt idx="7">
                  <c:v>175.71428571428572</c:v>
                </c:pt>
                <c:pt idx="8">
                  <c:v>33733.142857142855</c:v>
                </c:pt>
                <c:pt idx="9">
                  <c:v>14273.571428571429</c:v>
                </c:pt>
                <c:pt idx="10">
                  <c:v>14007.428571428571</c:v>
                </c:pt>
                <c:pt idx="11">
                  <c:v>56483.428571428572</c:v>
                </c:pt>
                <c:pt idx="12">
                  <c:v>316956.71428571426</c:v>
                </c:pt>
                <c:pt idx="13">
                  <c:v>963.42857142857144</c:v>
                </c:pt>
                <c:pt idx="14">
                  <c:v>1527996.4285714286</c:v>
                </c:pt>
              </c:numCache>
            </c:numRef>
          </c:val>
        </c:ser>
        <c:ser>
          <c:idx val="1"/>
          <c:order val="1"/>
          <c:tx>
            <c:strRef>
              <c:f>Plan2!$A$7</c:f>
              <c:strCache>
                <c:ptCount val="1"/>
                <c:pt idx="0">
                  <c:v>Average sales month classified  as 02</c:v>
                </c:pt>
              </c:strCache>
            </c:strRef>
          </c:tx>
          <c:invertIfNegative val="0"/>
          <c:cat>
            <c:strRef>
              <c:f>Plan2!$B$5:$P$5</c:f>
              <c:strCache>
                <c:ptCount val="15"/>
                <c:pt idx="0">
                  <c:v>desserts</c:v>
                </c:pt>
                <c:pt idx="1">
                  <c:v>pizzas</c:v>
                </c:pt>
                <c:pt idx="2">
                  <c:v>beverage</c:v>
                </c:pt>
                <c:pt idx="3">
                  <c:v>cbmaker</c:v>
                </c:pt>
                <c:pt idx="4">
                  <c:v>combos</c:v>
                </c:pt>
                <c:pt idx="5">
                  <c:v>sfiha</c:v>
                </c:pt>
                <c:pt idx="6">
                  <c:v>kit1</c:v>
                </c:pt>
                <c:pt idx="7">
                  <c:v>kit2</c:v>
                </c:pt>
                <c:pt idx="8">
                  <c:v>snack</c:v>
                </c:pt>
                <c:pt idx="9">
                  <c:v>pastas</c:v>
                </c:pt>
                <c:pt idx="10">
                  <c:v>dishes</c:v>
                </c:pt>
                <c:pt idx="11">
                  <c:v>promotion</c:v>
                </c:pt>
                <c:pt idx="12">
                  <c:v>savory</c:v>
                </c:pt>
                <c:pt idx="13">
                  <c:v>salads</c:v>
                </c:pt>
                <c:pt idx="14">
                  <c:v>total</c:v>
                </c:pt>
              </c:strCache>
            </c:strRef>
          </c:cat>
          <c:val>
            <c:numRef>
              <c:f>Plan2!$B$7:$P$7</c:f>
              <c:numCache>
                <c:formatCode>#,##0.00</c:formatCode>
                <c:ptCount val="15"/>
                <c:pt idx="0">
                  <c:v>82468.5</c:v>
                </c:pt>
                <c:pt idx="1">
                  <c:v>10754.5</c:v>
                </c:pt>
                <c:pt idx="2">
                  <c:v>50438.5</c:v>
                </c:pt>
                <c:pt idx="3">
                  <c:v>536.5</c:v>
                </c:pt>
                <c:pt idx="4">
                  <c:v>80484.5</c:v>
                </c:pt>
                <c:pt idx="5">
                  <c:v>775655.5</c:v>
                </c:pt>
                <c:pt idx="6">
                  <c:v>751</c:v>
                </c:pt>
                <c:pt idx="7">
                  <c:v>110.5</c:v>
                </c:pt>
                <c:pt idx="8">
                  <c:v>33224</c:v>
                </c:pt>
                <c:pt idx="9">
                  <c:v>14710.5</c:v>
                </c:pt>
                <c:pt idx="10">
                  <c:v>14554</c:v>
                </c:pt>
                <c:pt idx="11">
                  <c:v>0</c:v>
                </c:pt>
                <c:pt idx="12">
                  <c:v>317063</c:v>
                </c:pt>
                <c:pt idx="13">
                  <c:v>1100</c:v>
                </c:pt>
                <c:pt idx="14">
                  <c:v>1381851</c:v>
                </c:pt>
              </c:numCache>
            </c:numRef>
          </c:val>
        </c:ser>
        <c:ser>
          <c:idx val="2"/>
          <c:order val="2"/>
          <c:tx>
            <c:strRef>
              <c:f>Plan2!$A$8</c:f>
              <c:strCache>
                <c:ptCount val="1"/>
                <c:pt idx="0">
                  <c:v>Average sales month classified  as 03</c:v>
                </c:pt>
              </c:strCache>
            </c:strRef>
          </c:tx>
          <c:invertIfNegative val="0"/>
          <c:cat>
            <c:strRef>
              <c:f>Plan2!$B$5:$P$5</c:f>
              <c:strCache>
                <c:ptCount val="15"/>
                <c:pt idx="0">
                  <c:v>desserts</c:v>
                </c:pt>
                <c:pt idx="1">
                  <c:v>pizzas</c:v>
                </c:pt>
                <c:pt idx="2">
                  <c:v>beverage</c:v>
                </c:pt>
                <c:pt idx="3">
                  <c:v>cbmaker</c:v>
                </c:pt>
                <c:pt idx="4">
                  <c:v>combos</c:v>
                </c:pt>
                <c:pt idx="5">
                  <c:v>sfiha</c:v>
                </c:pt>
                <c:pt idx="6">
                  <c:v>kit1</c:v>
                </c:pt>
                <c:pt idx="7">
                  <c:v>kit2</c:v>
                </c:pt>
                <c:pt idx="8">
                  <c:v>snack</c:v>
                </c:pt>
                <c:pt idx="9">
                  <c:v>pastas</c:v>
                </c:pt>
                <c:pt idx="10">
                  <c:v>dishes</c:v>
                </c:pt>
                <c:pt idx="11">
                  <c:v>promotion</c:v>
                </c:pt>
                <c:pt idx="12">
                  <c:v>savory</c:v>
                </c:pt>
                <c:pt idx="13">
                  <c:v>salads</c:v>
                </c:pt>
                <c:pt idx="14">
                  <c:v>total</c:v>
                </c:pt>
              </c:strCache>
            </c:strRef>
          </c:cat>
          <c:val>
            <c:numRef>
              <c:f>Plan2!$B$8:$P$8</c:f>
              <c:numCache>
                <c:formatCode>#,##0.00</c:formatCode>
                <c:ptCount val="15"/>
                <c:pt idx="0">
                  <c:v>119970.66666666667</c:v>
                </c:pt>
                <c:pt idx="1">
                  <c:v>10451</c:v>
                </c:pt>
                <c:pt idx="2">
                  <c:v>73632</c:v>
                </c:pt>
                <c:pt idx="3">
                  <c:v>350.66666666666669</c:v>
                </c:pt>
                <c:pt idx="4">
                  <c:v>136563.33333333334</c:v>
                </c:pt>
                <c:pt idx="5">
                  <c:v>1198167.3333333333</c:v>
                </c:pt>
                <c:pt idx="6">
                  <c:v>1187.3333333333333</c:v>
                </c:pt>
                <c:pt idx="7">
                  <c:v>178.33333333333334</c:v>
                </c:pt>
                <c:pt idx="8">
                  <c:v>46817.666666666664</c:v>
                </c:pt>
                <c:pt idx="9">
                  <c:v>19157.333333333332</c:v>
                </c:pt>
                <c:pt idx="10">
                  <c:v>17187</c:v>
                </c:pt>
                <c:pt idx="11">
                  <c:v>0</c:v>
                </c:pt>
                <c:pt idx="12">
                  <c:v>444275</c:v>
                </c:pt>
                <c:pt idx="13">
                  <c:v>1344.3333333333333</c:v>
                </c:pt>
                <c:pt idx="14">
                  <c:v>2069282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3147264"/>
        <c:axId val="126143872"/>
        <c:axId val="0"/>
      </c:bar3DChart>
      <c:catAx>
        <c:axId val="123147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26143872"/>
        <c:crosses val="autoZero"/>
        <c:auto val="1"/>
        <c:lblAlgn val="ctr"/>
        <c:lblOffset val="100"/>
        <c:noMultiLvlLbl val="0"/>
      </c:catAx>
      <c:valAx>
        <c:axId val="12614387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23147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Plan2!$A$34:$A$36</c:f>
              <c:strCache>
                <c:ptCount val="3"/>
                <c:pt idx="0">
                  <c:v>Average sales month classified  as 01</c:v>
                </c:pt>
                <c:pt idx="1">
                  <c:v>Average sales month classified  as 02</c:v>
                </c:pt>
                <c:pt idx="2">
                  <c:v>Average sales month classified  as 03</c:v>
                </c:pt>
              </c:strCache>
            </c:strRef>
          </c:cat>
          <c:val>
            <c:numRef>
              <c:f>Plan2!$B$34:$B$36</c:f>
              <c:numCache>
                <c:formatCode>#,##0.00</c:formatCode>
                <c:ptCount val="3"/>
                <c:pt idx="0">
                  <c:v>1527996.4285714286</c:v>
                </c:pt>
                <c:pt idx="1">
                  <c:v>1381851</c:v>
                </c:pt>
                <c:pt idx="2">
                  <c:v>2069282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637952"/>
        <c:axId val="126146176"/>
      </c:barChart>
      <c:catAx>
        <c:axId val="168637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26146176"/>
        <c:crosses val="autoZero"/>
        <c:auto val="1"/>
        <c:lblAlgn val="ctr"/>
        <c:lblOffset val="100"/>
        <c:noMultiLvlLbl val="0"/>
      </c:catAx>
      <c:valAx>
        <c:axId val="126146176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168637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Plan3!$A$31:$A$37</c:f>
              <c:strCache>
                <c:ptCount val="7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Plan3!$B$31:$B$37</c:f>
              <c:numCache>
                <c:formatCode>0.00%</c:formatCode>
                <c:ptCount val="7"/>
                <c:pt idx="0">
                  <c:v>0.11592785028868569</c:v>
                </c:pt>
                <c:pt idx="1">
                  <c:v>0.12291206016047156</c:v>
                </c:pt>
                <c:pt idx="2">
                  <c:v>0.12948729004239914</c:v>
                </c:pt>
                <c:pt idx="3">
                  <c:v>0.13172438884749416</c:v>
                </c:pt>
                <c:pt idx="4">
                  <c:v>0.17262205338055658</c:v>
                </c:pt>
                <c:pt idx="5">
                  <c:v>0.18182786574597767</c:v>
                </c:pt>
                <c:pt idx="6">
                  <c:v>0.14549849153441521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564800"/>
        <c:axId val="634220480"/>
      </c:barChart>
      <c:catAx>
        <c:axId val="127564800"/>
        <c:scaling>
          <c:orientation val="minMax"/>
        </c:scaling>
        <c:delete val="0"/>
        <c:axPos val="b"/>
        <c:majorTickMark val="out"/>
        <c:minorTickMark val="none"/>
        <c:tickLblPos val="nextTo"/>
        <c:crossAx val="634220480"/>
        <c:crosses val="autoZero"/>
        <c:auto val="1"/>
        <c:lblAlgn val="ctr"/>
        <c:lblOffset val="100"/>
        <c:noMultiLvlLbl val="0"/>
      </c:catAx>
      <c:valAx>
        <c:axId val="63422048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27564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31</xdr:row>
      <xdr:rowOff>123825</xdr:rowOff>
    </xdr:from>
    <xdr:to>
      <xdr:col>14</xdr:col>
      <xdr:colOff>95250</xdr:colOff>
      <xdr:row>46</xdr:row>
      <xdr:rowOff>9525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171449</xdr:colOff>
      <xdr:row>7</xdr:row>
      <xdr:rowOff>76200</xdr:rowOff>
    </xdr:from>
    <xdr:to>
      <xdr:col>21</xdr:col>
      <xdr:colOff>504825</xdr:colOff>
      <xdr:row>26</xdr:row>
      <xdr:rowOff>171450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</xdr:colOff>
      <xdr:row>10</xdr:row>
      <xdr:rowOff>152400</xdr:rowOff>
    </xdr:from>
    <xdr:to>
      <xdr:col>13</xdr:col>
      <xdr:colOff>247650</xdr:colOff>
      <xdr:row>25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266700</xdr:colOff>
      <xdr:row>31</xdr:row>
      <xdr:rowOff>123825</xdr:rowOff>
    </xdr:from>
    <xdr:to>
      <xdr:col>10</xdr:col>
      <xdr:colOff>285750</xdr:colOff>
      <xdr:row>46</xdr:row>
      <xdr:rowOff>9525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19</xdr:row>
      <xdr:rowOff>123825</xdr:rowOff>
    </xdr:from>
    <xdr:to>
      <xdr:col>14</xdr:col>
      <xdr:colOff>95250</xdr:colOff>
      <xdr:row>34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workbookViewId="0">
      <selection sqref="A1:P8"/>
    </sheetView>
  </sheetViews>
  <sheetFormatPr defaultRowHeight="15" x14ac:dyDescent="0.25"/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 t="s">
        <v>15</v>
      </c>
      <c r="B2">
        <v>119791</v>
      </c>
      <c r="C2">
        <v>16385</v>
      </c>
      <c r="D2">
        <v>79971</v>
      </c>
      <c r="E2">
        <v>419</v>
      </c>
      <c r="F2">
        <v>102461</v>
      </c>
      <c r="G2">
        <v>1290604</v>
      </c>
      <c r="H2">
        <v>1000</v>
      </c>
      <c r="I2">
        <v>211</v>
      </c>
      <c r="J2">
        <v>42805</v>
      </c>
      <c r="K2">
        <v>20929</v>
      </c>
      <c r="L2">
        <v>19026</v>
      </c>
      <c r="M2">
        <v>34217</v>
      </c>
      <c r="N2">
        <v>488532</v>
      </c>
      <c r="O2">
        <v>1674</v>
      </c>
      <c r="P2">
        <v>2218025</v>
      </c>
    </row>
    <row r="3" spans="1:16" x14ac:dyDescent="0.25">
      <c r="A3" t="s">
        <v>16</v>
      </c>
      <c r="B3">
        <v>129655</v>
      </c>
      <c r="C3">
        <v>16896</v>
      </c>
      <c r="D3">
        <v>82775</v>
      </c>
      <c r="E3">
        <v>516</v>
      </c>
      <c r="F3">
        <v>108201</v>
      </c>
      <c r="G3">
        <v>1361635</v>
      </c>
      <c r="H3">
        <v>1107</v>
      </c>
      <c r="I3">
        <v>250</v>
      </c>
      <c r="J3">
        <v>45231</v>
      </c>
      <c r="K3">
        <v>21214</v>
      </c>
      <c r="L3">
        <v>19720</v>
      </c>
      <c r="M3">
        <v>24307</v>
      </c>
      <c r="N3">
        <v>526333</v>
      </c>
      <c r="O3">
        <v>1553</v>
      </c>
      <c r="P3">
        <v>2339393</v>
      </c>
    </row>
    <row r="4" spans="1:16" x14ac:dyDescent="0.25">
      <c r="A4" t="s">
        <v>17</v>
      </c>
      <c r="B4">
        <v>132382</v>
      </c>
      <c r="C4">
        <v>14431</v>
      </c>
      <c r="D4">
        <v>85882</v>
      </c>
      <c r="E4">
        <v>525</v>
      </c>
      <c r="F4">
        <v>113805</v>
      </c>
      <c r="G4">
        <v>1452031</v>
      </c>
      <c r="H4">
        <v>1212</v>
      </c>
      <c r="I4">
        <v>175</v>
      </c>
      <c r="J4">
        <v>44820</v>
      </c>
      <c r="K4">
        <v>20418</v>
      </c>
      <c r="L4">
        <v>19754</v>
      </c>
      <c r="M4">
        <v>36635</v>
      </c>
      <c r="N4">
        <v>551556</v>
      </c>
      <c r="O4">
        <v>1696</v>
      </c>
      <c r="P4">
        <v>2475322</v>
      </c>
    </row>
    <row r="5" spans="1:16" x14ac:dyDescent="0.25">
      <c r="A5" t="s">
        <v>18</v>
      </c>
      <c r="B5">
        <v>145716</v>
      </c>
      <c r="C5">
        <v>17560</v>
      </c>
      <c r="D5">
        <v>95920</v>
      </c>
      <c r="E5">
        <v>505</v>
      </c>
      <c r="F5">
        <v>150210</v>
      </c>
      <c r="G5">
        <v>1412910</v>
      </c>
      <c r="H5">
        <v>1532</v>
      </c>
      <c r="I5">
        <v>260</v>
      </c>
      <c r="J5">
        <v>53443</v>
      </c>
      <c r="K5">
        <v>23338</v>
      </c>
      <c r="L5">
        <v>22042</v>
      </c>
      <c r="M5">
        <v>48997</v>
      </c>
      <c r="N5">
        <v>590312</v>
      </c>
      <c r="O5">
        <v>1862</v>
      </c>
      <c r="P5">
        <v>2564607</v>
      </c>
    </row>
    <row r="6" spans="1:16" x14ac:dyDescent="0.25">
      <c r="A6" t="s">
        <v>19</v>
      </c>
      <c r="B6">
        <v>221993</v>
      </c>
      <c r="C6">
        <v>35925</v>
      </c>
      <c r="D6">
        <v>135556</v>
      </c>
      <c r="E6">
        <v>890</v>
      </c>
      <c r="F6">
        <v>282109</v>
      </c>
      <c r="G6">
        <v>1857624</v>
      </c>
      <c r="H6">
        <v>2590</v>
      </c>
      <c r="I6">
        <v>346</v>
      </c>
      <c r="J6">
        <v>85790</v>
      </c>
      <c r="K6">
        <v>27650</v>
      </c>
      <c r="L6">
        <v>29877</v>
      </c>
      <c r="M6">
        <v>115279</v>
      </c>
      <c r="N6">
        <v>700429</v>
      </c>
      <c r="O6">
        <v>1953</v>
      </c>
      <c r="P6">
        <v>3498011</v>
      </c>
    </row>
    <row r="7" spans="1:16" x14ac:dyDescent="0.25">
      <c r="A7" t="s">
        <v>20</v>
      </c>
      <c r="B7">
        <v>231271</v>
      </c>
      <c r="C7">
        <v>40068</v>
      </c>
      <c r="D7">
        <v>136535</v>
      </c>
      <c r="E7">
        <v>1152</v>
      </c>
      <c r="F7">
        <v>318081</v>
      </c>
      <c r="G7">
        <v>1955788</v>
      </c>
      <c r="H7">
        <v>2534</v>
      </c>
      <c r="I7">
        <v>386</v>
      </c>
      <c r="J7">
        <v>92817</v>
      </c>
      <c r="K7">
        <v>32025</v>
      </c>
      <c r="L7">
        <v>33722</v>
      </c>
      <c r="M7">
        <v>79211</v>
      </c>
      <c r="N7">
        <v>737706</v>
      </c>
      <c r="O7">
        <v>2015</v>
      </c>
      <c r="P7">
        <v>3663311</v>
      </c>
    </row>
    <row r="8" spans="1:16" x14ac:dyDescent="0.25">
      <c r="A8" t="s">
        <v>21</v>
      </c>
      <c r="B8">
        <v>225139</v>
      </c>
      <c r="C8">
        <v>32306</v>
      </c>
      <c r="D8">
        <v>120878</v>
      </c>
      <c r="E8">
        <v>815</v>
      </c>
      <c r="F8">
        <v>238684</v>
      </c>
      <c r="G8">
        <v>1484939</v>
      </c>
      <c r="H8">
        <v>2052</v>
      </c>
      <c r="I8">
        <v>358</v>
      </c>
      <c r="J8">
        <v>78127</v>
      </c>
      <c r="K8">
        <v>41234</v>
      </c>
      <c r="L8">
        <v>34580</v>
      </c>
      <c r="M8">
        <v>56738</v>
      </c>
      <c r="N8">
        <v>590780</v>
      </c>
      <c r="O8">
        <v>2224</v>
      </c>
      <c r="P8">
        <v>2908854</v>
      </c>
    </row>
    <row r="9" spans="1:16" x14ac:dyDescent="0.25">
      <c r="P9">
        <f>SUM(P2:P8)</f>
        <v>19667523</v>
      </c>
    </row>
    <row r="10" spans="1:16" x14ac:dyDescent="0.25"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 t="s">
        <v>6</v>
      </c>
      <c r="I10" t="s">
        <v>7</v>
      </c>
      <c r="J10" t="s">
        <v>8</v>
      </c>
      <c r="K10" t="s">
        <v>9</v>
      </c>
      <c r="L10" t="s">
        <v>10</v>
      </c>
      <c r="M10" t="s">
        <v>11</v>
      </c>
      <c r="N10" t="s">
        <v>12</v>
      </c>
      <c r="O10" t="s">
        <v>13</v>
      </c>
      <c r="P10" t="s">
        <v>14</v>
      </c>
    </row>
    <row r="11" spans="1:16" x14ac:dyDescent="0.25">
      <c r="A11" t="s">
        <v>15</v>
      </c>
      <c r="B11" s="2">
        <f>B2/19667523</f>
        <v>6.0908025886127091E-3</v>
      </c>
      <c r="C11" s="2">
        <f t="shared" ref="C11:P11" si="0">C2/19667523</f>
        <v>8.3309931809918308E-4</v>
      </c>
      <c r="D11" s="2">
        <f t="shared" si="0"/>
        <v>4.0661449842972095E-3</v>
      </c>
      <c r="E11" s="2">
        <f t="shared" si="0"/>
        <v>2.130415711220981E-5</v>
      </c>
      <c r="F11" s="2">
        <f t="shared" si="0"/>
        <v>5.209654515212719E-3</v>
      </c>
      <c r="G11" s="2">
        <f t="shared" si="0"/>
        <v>6.5621074906077395E-2</v>
      </c>
      <c r="H11" s="2">
        <f t="shared" si="0"/>
        <v>5.0845243704558018E-5</v>
      </c>
      <c r="I11" s="2">
        <f t="shared" si="0"/>
        <v>1.0728346421661742E-5</v>
      </c>
      <c r="J11" s="2">
        <f t="shared" si="0"/>
        <v>2.176430656773606E-3</v>
      </c>
      <c r="K11" s="2">
        <f t="shared" si="0"/>
        <v>1.0641401054926948E-3</v>
      </c>
      <c r="L11" s="2">
        <f t="shared" si="0"/>
        <v>9.6738160672292083E-4</v>
      </c>
      <c r="M11" s="2">
        <f t="shared" si="0"/>
        <v>1.7397717038388617E-3</v>
      </c>
      <c r="N11" s="2">
        <f t="shared" si="0"/>
        <v>2.4839528597475138E-2</v>
      </c>
      <c r="O11" s="2">
        <f t="shared" si="0"/>
        <v>8.5114937961430122E-5</v>
      </c>
      <c r="P11" s="2">
        <f t="shared" si="0"/>
        <v>0.11277602166780229</v>
      </c>
    </row>
    <row r="12" spans="1:16" x14ac:dyDescent="0.25">
      <c r="A12" t="s">
        <v>16</v>
      </c>
      <c r="B12" s="2">
        <f t="shared" ref="B12:P12" si="1">B3/19667523</f>
        <v>6.5923400725144696E-3</v>
      </c>
      <c r="C12" s="2">
        <f t="shared" si="1"/>
        <v>8.5908123763221223E-4</v>
      </c>
      <c r="D12" s="2">
        <f t="shared" si="1"/>
        <v>4.20871504764479E-3</v>
      </c>
      <c r="E12" s="2">
        <f t="shared" si="1"/>
        <v>2.6236145751551935E-5</v>
      </c>
      <c r="F12" s="2">
        <f t="shared" si="1"/>
        <v>5.5015062140768818E-3</v>
      </c>
      <c r="G12" s="2">
        <f t="shared" si="1"/>
        <v>6.9232663411655862E-2</v>
      </c>
      <c r="H12" s="2">
        <f t="shared" si="1"/>
        <v>5.6285684780945727E-5</v>
      </c>
      <c r="I12" s="2">
        <f t="shared" si="1"/>
        <v>1.2711310926139504E-5</v>
      </c>
      <c r="J12" s="2">
        <f t="shared" si="1"/>
        <v>2.2997812180008638E-3</v>
      </c>
      <c r="K12" s="2">
        <f t="shared" si="1"/>
        <v>1.0786309999484937E-3</v>
      </c>
      <c r="L12" s="2">
        <f t="shared" si="1"/>
        <v>1.002668205853884E-3</v>
      </c>
      <c r="M12" s="2">
        <f t="shared" si="1"/>
        <v>1.2358953387266918E-3</v>
      </c>
      <c r="N12" s="2">
        <f t="shared" si="1"/>
        <v>2.6761529654751134E-2</v>
      </c>
      <c r="O12" s="2">
        <f t="shared" si="1"/>
        <v>7.8962663473178599E-5</v>
      </c>
      <c r="P12" s="2">
        <f t="shared" si="1"/>
        <v>0.11894700720573709</v>
      </c>
    </row>
    <row r="13" spans="1:16" x14ac:dyDescent="0.25">
      <c r="A13" t="s">
        <v>17</v>
      </c>
      <c r="B13" s="2">
        <f t="shared" ref="B13:P13" si="2">B4/19667523</f>
        <v>6.7309950520967991E-3</v>
      </c>
      <c r="C13" s="2">
        <f t="shared" si="2"/>
        <v>7.337477119004767E-4</v>
      </c>
      <c r="D13" s="2">
        <f t="shared" si="2"/>
        <v>4.3666912198348515E-3</v>
      </c>
      <c r="E13" s="2">
        <f t="shared" si="2"/>
        <v>2.6693752944892958E-5</v>
      </c>
      <c r="F13" s="2">
        <f t="shared" si="2"/>
        <v>5.7864429597972254E-3</v>
      </c>
      <c r="G13" s="2">
        <f t="shared" si="2"/>
        <v>7.3828870061573085E-2</v>
      </c>
      <c r="H13" s="2">
        <f t="shared" si="2"/>
        <v>6.1624435369924321E-5</v>
      </c>
      <c r="I13" s="2">
        <f t="shared" si="2"/>
        <v>8.8979176482976538E-6</v>
      </c>
      <c r="J13" s="2">
        <f t="shared" si="2"/>
        <v>2.2788838228382903E-3</v>
      </c>
      <c r="K13" s="2">
        <f t="shared" si="2"/>
        <v>1.0381581859596656E-3</v>
      </c>
      <c r="L13" s="2">
        <f t="shared" si="2"/>
        <v>1.0043969441398391E-3</v>
      </c>
      <c r="M13" s="2">
        <f t="shared" si="2"/>
        <v>1.862715503116483E-3</v>
      </c>
      <c r="N13" s="2">
        <f t="shared" si="2"/>
        <v>2.8043999236711203E-2</v>
      </c>
      <c r="O13" s="2">
        <f t="shared" si="2"/>
        <v>8.62335333229304E-5</v>
      </c>
      <c r="P13" s="2">
        <f t="shared" si="2"/>
        <v>0.12585835033725395</v>
      </c>
    </row>
    <row r="14" spans="1:16" x14ac:dyDescent="0.25">
      <c r="A14" t="s">
        <v>18</v>
      </c>
      <c r="B14" s="2">
        <f t="shared" ref="B14:P14" si="3">B5/19667523</f>
        <v>7.4089655316533758E-3</v>
      </c>
      <c r="C14" s="2">
        <f t="shared" si="3"/>
        <v>8.9284247945203875E-4</v>
      </c>
      <c r="D14" s="2">
        <f t="shared" si="3"/>
        <v>4.8770757761412049E-3</v>
      </c>
      <c r="E14" s="2">
        <f t="shared" si="3"/>
        <v>2.5676848070801799E-5</v>
      </c>
      <c r="F14" s="2">
        <f t="shared" si="3"/>
        <v>7.6374640568616595E-3</v>
      </c>
      <c r="G14" s="2">
        <f t="shared" si="3"/>
        <v>7.1839753282607069E-2</v>
      </c>
      <c r="H14" s="2">
        <f t="shared" si="3"/>
        <v>7.7894913355382886E-5</v>
      </c>
      <c r="I14" s="2">
        <f t="shared" si="3"/>
        <v>1.3219763363185084E-5</v>
      </c>
      <c r="J14" s="2">
        <f t="shared" si="3"/>
        <v>2.7173223593026942E-3</v>
      </c>
      <c r="K14" s="2">
        <f t="shared" si="3"/>
        <v>1.1866262975769751E-3</v>
      </c>
      <c r="L14" s="2">
        <f t="shared" si="3"/>
        <v>1.1207308617358679E-3</v>
      </c>
      <c r="M14" s="2">
        <f t="shared" si="3"/>
        <v>2.4912644057922292E-3</v>
      </c>
      <c r="N14" s="2">
        <f t="shared" si="3"/>
        <v>3.0014557501725051E-2</v>
      </c>
      <c r="O14" s="2">
        <f t="shared" si="3"/>
        <v>9.4673843777887031E-5</v>
      </c>
      <c r="P14" s="2">
        <f t="shared" si="3"/>
        <v>0.13039806792141542</v>
      </c>
    </row>
    <row r="15" spans="1:16" x14ac:dyDescent="0.25">
      <c r="A15" t="s">
        <v>19</v>
      </c>
      <c r="B15" s="2">
        <f t="shared" ref="B15:P15" si="4">B6/19667523</f>
        <v>1.1287288185705948E-2</v>
      </c>
      <c r="C15" s="2">
        <f t="shared" si="4"/>
        <v>1.8266153800862467E-3</v>
      </c>
      <c r="D15" s="2">
        <f t="shared" si="4"/>
        <v>6.8923778556150665E-3</v>
      </c>
      <c r="E15" s="2">
        <f t="shared" si="4"/>
        <v>4.5252266897056634E-5</v>
      </c>
      <c r="F15" s="2">
        <f t="shared" si="4"/>
        <v>1.4343900856249158E-2</v>
      </c>
      <c r="G15" s="2">
        <f t="shared" si="4"/>
        <v>9.4451344991435884E-2</v>
      </c>
      <c r="H15" s="2">
        <f t="shared" si="4"/>
        <v>1.3168918119480527E-4</v>
      </c>
      <c r="I15" s="2">
        <f t="shared" si="4"/>
        <v>1.7592454321777075E-5</v>
      </c>
      <c r="J15" s="2">
        <f t="shared" si="4"/>
        <v>4.3620134574140325E-3</v>
      </c>
      <c r="K15" s="2">
        <f t="shared" si="4"/>
        <v>1.4058709884310291E-3</v>
      </c>
      <c r="L15" s="2">
        <f t="shared" si="4"/>
        <v>1.5191033461610798E-3</v>
      </c>
      <c r="M15" s="2">
        <f t="shared" si="4"/>
        <v>5.8613888490177436E-3</v>
      </c>
      <c r="N15" s="2">
        <f t="shared" si="4"/>
        <v>3.5613483202739868E-2</v>
      </c>
      <c r="O15" s="2">
        <f t="shared" si="4"/>
        <v>9.9300760955001811E-5</v>
      </c>
      <c r="P15" s="2">
        <f t="shared" si="4"/>
        <v>0.17785722177622471</v>
      </c>
    </row>
    <row r="16" spans="1:16" x14ac:dyDescent="0.25">
      <c r="A16" t="s">
        <v>20</v>
      </c>
      <c r="B16" s="2">
        <f t="shared" ref="B16:P16" si="5">B7/19667523</f>
        <v>1.1759030356796837E-2</v>
      </c>
      <c r="C16" s="2">
        <f t="shared" si="5"/>
        <v>2.0372672247542306E-3</v>
      </c>
      <c r="D16" s="2">
        <f t="shared" si="5"/>
        <v>6.9421553492018291E-3</v>
      </c>
      <c r="E16" s="2">
        <f t="shared" si="5"/>
        <v>5.8573720747650835E-5</v>
      </c>
      <c r="F16" s="2">
        <f t="shared" si="5"/>
        <v>1.617290596278952E-2</v>
      </c>
      <c r="G16" s="2">
        <f t="shared" si="5"/>
        <v>9.9442517494450114E-2</v>
      </c>
      <c r="H16" s="2">
        <f t="shared" si="5"/>
        <v>1.2884184754735002E-4</v>
      </c>
      <c r="I16" s="2">
        <f t="shared" si="5"/>
        <v>1.9626264069959396E-5</v>
      </c>
      <c r="J16" s="2">
        <f t="shared" si="5"/>
        <v>4.7193029849259618E-3</v>
      </c>
      <c r="K16" s="2">
        <f t="shared" si="5"/>
        <v>1.6283189296384705E-3</v>
      </c>
      <c r="L16" s="2">
        <f t="shared" si="5"/>
        <v>1.7146033082051054E-3</v>
      </c>
      <c r="M16" s="2">
        <f t="shared" si="5"/>
        <v>4.0275025990817448E-3</v>
      </c>
      <c r="N16" s="2">
        <f t="shared" si="5"/>
        <v>3.7508841352314679E-2</v>
      </c>
      <c r="O16" s="2">
        <f t="shared" si="5"/>
        <v>1.024531660646844E-4</v>
      </c>
      <c r="P16" s="2">
        <f t="shared" si="5"/>
        <v>0.18626194056058815</v>
      </c>
    </row>
    <row r="17" spans="1:16" x14ac:dyDescent="0.25">
      <c r="A17" t="s">
        <v>21</v>
      </c>
      <c r="B17" s="2">
        <f t="shared" ref="B17:P17" si="6">B8/19667523</f>
        <v>1.1447247322400487E-2</v>
      </c>
      <c r="C17" s="2">
        <f t="shared" si="6"/>
        <v>1.6426064431194513E-3</v>
      </c>
      <c r="D17" s="2">
        <f t="shared" si="6"/>
        <v>6.1460713685195642E-3</v>
      </c>
      <c r="E17" s="2">
        <f t="shared" si="6"/>
        <v>4.1438873619214783E-5</v>
      </c>
      <c r="F17" s="2">
        <f t="shared" si="6"/>
        <v>1.2135946148378726E-2</v>
      </c>
      <c r="G17" s="2">
        <f t="shared" si="6"/>
        <v>7.550208534140268E-2</v>
      </c>
      <c r="H17" s="2">
        <f t="shared" si="6"/>
        <v>1.0433444008175306E-4</v>
      </c>
      <c r="I17" s="2">
        <f t="shared" si="6"/>
        <v>1.8202597246231769E-5</v>
      </c>
      <c r="J17" s="2">
        <f t="shared" si="6"/>
        <v>3.9723863549060044E-3</v>
      </c>
      <c r="K17" s="2">
        <f t="shared" si="6"/>
        <v>2.0965527789137454E-3</v>
      </c>
      <c r="L17" s="2">
        <f t="shared" si="6"/>
        <v>1.7582285273036163E-3</v>
      </c>
      <c r="M17" s="2">
        <f t="shared" si="6"/>
        <v>2.8848574373092129E-3</v>
      </c>
      <c r="N17" s="2">
        <f t="shared" si="6"/>
        <v>3.0038353075778786E-2</v>
      </c>
      <c r="O17" s="2">
        <f t="shared" si="6"/>
        <v>1.1307982199893704E-4</v>
      </c>
      <c r="P17" s="2">
        <f t="shared" si="6"/>
        <v>0.14790139053097839</v>
      </c>
    </row>
    <row r="29" spans="1:16" x14ac:dyDescent="0.25">
      <c r="B29" t="s">
        <v>14</v>
      </c>
    </row>
    <row r="30" spans="1:16" x14ac:dyDescent="0.25">
      <c r="B30">
        <v>2218025</v>
      </c>
    </row>
    <row r="31" spans="1:16" x14ac:dyDescent="0.25">
      <c r="B31">
        <v>2339393</v>
      </c>
    </row>
    <row r="32" spans="1:16" x14ac:dyDescent="0.25">
      <c r="B32">
        <v>2475322</v>
      </c>
    </row>
    <row r="33" spans="1:2" x14ac:dyDescent="0.25">
      <c r="B33">
        <v>2564607</v>
      </c>
    </row>
    <row r="34" spans="1:2" x14ac:dyDescent="0.25">
      <c r="B34">
        <v>3498011</v>
      </c>
    </row>
    <row r="35" spans="1:2" x14ac:dyDescent="0.25">
      <c r="B35">
        <v>3663311</v>
      </c>
    </row>
    <row r="36" spans="1:2" x14ac:dyDescent="0.25">
      <c r="B36">
        <v>2908854</v>
      </c>
    </row>
    <row r="37" spans="1:2" x14ac:dyDescent="0.25">
      <c r="B37">
        <f>SUM(B30:B36)</f>
        <v>19667523</v>
      </c>
    </row>
    <row r="41" spans="1:2" x14ac:dyDescent="0.25">
      <c r="A41" t="s">
        <v>15</v>
      </c>
      <c r="B41" s="2">
        <v>0.11277602166780229</v>
      </c>
    </row>
    <row r="42" spans="1:2" x14ac:dyDescent="0.25">
      <c r="A42" t="s">
        <v>16</v>
      </c>
      <c r="B42" s="2">
        <v>0.11894700720573709</v>
      </c>
    </row>
    <row r="43" spans="1:2" x14ac:dyDescent="0.25">
      <c r="A43" t="s">
        <v>17</v>
      </c>
      <c r="B43" s="2">
        <v>0.12585835033725395</v>
      </c>
    </row>
    <row r="44" spans="1:2" x14ac:dyDescent="0.25">
      <c r="A44" t="s">
        <v>18</v>
      </c>
      <c r="B44" s="2">
        <v>0.13039806792141542</v>
      </c>
    </row>
    <row r="45" spans="1:2" x14ac:dyDescent="0.25">
      <c r="A45" t="s">
        <v>19</v>
      </c>
      <c r="B45" s="2">
        <v>0.17785722177622471</v>
      </c>
    </row>
    <row r="46" spans="1:2" x14ac:dyDescent="0.25">
      <c r="A46" t="s">
        <v>20</v>
      </c>
      <c r="B46" s="2">
        <v>0.18626194056058815</v>
      </c>
    </row>
    <row r="47" spans="1:2" x14ac:dyDescent="0.25">
      <c r="A47" t="s">
        <v>21</v>
      </c>
      <c r="B47" s="2">
        <v>0.14790139053097839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topLeftCell="A28" workbookViewId="0">
      <selection activeCell="A34" sqref="A34:B36"/>
    </sheetView>
  </sheetViews>
  <sheetFormatPr defaultRowHeight="15" x14ac:dyDescent="0.25"/>
  <cols>
    <col min="1" max="1" width="34.140625" bestFit="1" customWidth="1"/>
    <col min="2" max="2" width="13.42578125" customWidth="1"/>
    <col min="3" max="5" width="9.28515625" bestFit="1" customWidth="1"/>
    <col min="6" max="6" width="10.140625" bestFit="1" customWidth="1"/>
    <col min="7" max="7" width="11.7109375" bestFit="1" customWidth="1"/>
    <col min="8" max="13" width="9.28515625" bestFit="1" customWidth="1"/>
    <col min="14" max="14" width="10.140625" bestFit="1" customWidth="1"/>
    <col min="15" max="15" width="9.28515625" bestFit="1" customWidth="1"/>
    <col min="16" max="16" width="11.7109375" bestFit="1" customWidth="1"/>
  </cols>
  <sheetData>
    <row r="1" spans="1:17" x14ac:dyDescent="0.25">
      <c r="A1">
        <v>1</v>
      </c>
      <c r="B1">
        <v>681098</v>
      </c>
      <c r="C1">
        <v>120709</v>
      </c>
      <c r="D1">
        <v>415744</v>
      </c>
      <c r="E1">
        <v>2697</v>
      </c>
      <c r="F1">
        <v>742892</v>
      </c>
      <c r="G1">
        <v>5669718</v>
      </c>
      <c r="H1">
        <v>6963</v>
      </c>
      <c r="I1">
        <v>1230</v>
      </c>
      <c r="J1">
        <v>236132</v>
      </c>
      <c r="K1">
        <v>99915</v>
      </c>
      <c r="L1">
        <v>98052</v>
      </c>
      <c r="M1">
        <v>395384</v>
      </c>
      <c r="N1">
        <v>2218697</v>
      </c>
      <c r="O1">
        <v>6744</v>
      </c>
      <c r="P1">
        <v>10695975</v>
      </c>
      <c r="Q1">
        <v>7</v>
      </c>
    </row>
    <row r="2" spans="1:17" x14ac:dyDescent="0.25">
      <c r="A2">
        <v>2</v>
      </c>
      <c r="B2">
        <v>164937</v>
      </c>
      <c r="C2">
        <v>21509</v>
      </c>
      <c r="D2">
        <v>100877</v>
      </c>
      <c r="E2">
        <v>1073</v>
      </c>
      <c r="F2">
        <v>160969</v>
      </c>
      <c r="G2">
        <v>1551311</v>
      </c>
      <c r="H2">
        <v>1502</v>
      </c>
      <c r="I2">
        <v>221</v>
      </c>
      <c r="J2">
        <v>66448</v>
      </c>
      <c r="K2">
        <v>29421</v>
      </c>
      <c r="L2">
        <v>29108</v>
      </c>
      <c r="M2">
        <v>0</v>
      </c>
      <c r="N2">
        <v>634126</v>
      </c>
      <c r="O2">
        <v>2200</v>
      </c>
      <c r="P2">
        <v>2763702</v>
      </c>
      <c r="Q2">
        <v>2</v>
      </c>
    </row>
    <row r="3" spans="1:17" x14ac:dyDescent="0.25">
      <c r="A3">
        <v>3</v>
      </c>
      <c r="B3">
        <v>359912</v>
      </c>
      <c r="C3">
        <v>31353</v>
      </c>
      <c r="D3">
        <v>220896</v>
      </c>
      <c r="E3">
        <v>1052</v>
      </c>
      <c r="F3">
        <v>409690</v>
      </c>
      <c r="G3">
        <v>3594502</v>
      </c>
      <c r="H3">
        <v>3562</v>
      </c>
      <c r="I3">
        <v>535</v>
      </c>
      <c r="J3">
        <v>140453</v>
      </c>
      <c r="K3">
        <v>57472</v>
      </c>
      <c r="L3">
        <v>51561</v>
      </c>
      <c r="M3">
        <v>0</v>
      </c>
      <c r="N3">
        <v>1332825</v>
      </c>
      <c r="O3">
        <v>4033</v>
      </c>
      <c r="P3">
        <v>6207846</v>
      </c>
      <c r="Q3">
        <v>3</v>
      </c>
    </row>
    <row r="5" spans="1:17" x14ac:dyDescent="0.25">
      <c r="B5" t="s">
        <v>0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t="s">
        <v>8</v>
      </c>
      <c r="K5" t="s">
        <v>9</v>
      </c>
      <c r="L5" t="s">
        <v>10</v>
      </c>
      <c r="M5" t="s">
        <v>11</v>
      </c>
      <c r="N5" t="s">
        <v>12</v>
      </c>
      <c r="O5" t="s">
        <v>13</v>
      </c>
      <c r="P5" t="s">
        <v>14</v>
      </c>
    </row>
    <row r="6" spans="1:17" x14ac:dyDescent="0.25">
      <c r="A6" t="s">
        <v>22</v>
      </c>
      <c r="B6" s="1">
        <f>B1/7</f>
        <v>97299.71428571429</v>
      </c>
      <c r="C6" s="1">
        <f t="shared" ref="C6:P6" si="0">C1/7</f>
        <v>17244.142857142859</v>
      </c>
      <c r="D6" s="1">
        <f t="shared" si="0"/>
        <v>59392</v>
      </c>
      <c r="E6" s="1">
        <f t="shared" si="0"/>
        <v>385.28571428571428</v>
      </c>
      <c r="F6" s="1">
        <f t="shared" si="0"/>
        <v>106127.42857142857</v>
      </c>
      <c r="G6" s="1">
        <f t="shared" si="0"/>
        <v>809959.71428571432</v>
      </c>
      <c r="H6" s="1">
        <f t="shared" si="0"/>
        <v>994.71428571428567</v>
      </c>
      <c r="I6" s="1">
        <f t="shared" si="0"/>
        <v>175.71428571428572</v>
      </c>
      <c r="J6" s="1">
        <f t="shared" si="0"/>
        <v>33733.142857142855</v>
      </c>
      <c r="K6" s="1">
        <f t="shared" si="0"/>
        <v>14273.571428571429</v>
      </c>
      <c r="L6" s="1">
        <f t="shared" si="0"/>
        <v>14007.428571428571</v>
      </c>
      <c r="M6" s="1">
        <f t="shared" si="0"/>
        <v>56483.428571428572</v>
      </c>
      <c r="N6" s="1">
        <f t="shared" si="0"/>
        <v>316956.71428571426</v>
      </c>
      <c r="O6" s="1">
        <f t="shared" si="0"/>
        <v>963.42857142857144</v>
      </c>
      <c r="P6" s="1">
        <f t="shared" si="0"/>
        <v>1527996.4285714286</v>
      </c>
    </row>
    <row r="7" spans="1:17" x14ac:dyDescent="0.25">
      <c r="A7" t="s">
        <v>23</v>
      </c>
      <c r="B7" s="1">
        <f>B2/2</f>
        <v>82468.5</v>
      </c>
      <c r="C7" s="1">
        <f t="shared" ref="C7:P7" si="1">C2/2</f>
        <v>10754.5</v>
      </c>
      <c r="D7" s="1">
        <f t="shared" si="1"/>
        <v>50438.5</v>
      </c>
      <c r="E7" s="1">
        <f t="shared" si="1"/>
        <v>536.5</v>
      </c>
      <c r="F7" s="1">
        <f t="shared" si="1"/>
        <v>80484.5</v>
      </c>
      <c r="G7" s="1">
        <f t="shared" si="1"/>
        <v>775655.5</v>
      </c>
      <c r="H7" s="1">
        <f t="shared" si="1"/>
        <v>751</v>
      </c>
      <c r="I7" s="1">
        <f t="shared" si="1"/>
        <v>110.5</v>
      </c>
      <c r="J7" s="1">
        <f t="shared" si="1"/>
        <v>33224</v>
      </c>
      <c r="K7" s="1">
        <f t="shared" si="1"/>
        <v>14710.5</v>
      </c>
      <c r="L7" s="1">
        <f t="shared" si="1"/>
        <v>14554</v>
      </c>
      <c r="M7" s="1">
        <f t="shared" si="1"/>
        <v>0</v>
      </c>
      <c r="N7" s="1">
        <f t="shared" si="1"/>
        <v>317063</v>
      </c>
      <c r="O7" s="1">
        <f t="shared" si="1"/>
        <v>1100</v>
      </c>
      <c r="P7" s="1">
        <f t="shared" si="1"/>
        <v>1381851</v>
      </c>
    </row>
    <row r="8" spans="1:17" x14ac:dyDescent="0.25">
      <c r="A8" t="s">
        <v>24</v>
      </c>
      <c r="B8" s="1">
        <f>B3/3</f>
        <v>119970.66666666667</v>
      </c>
      <c r="C8" s="1">
        <f t="shared" ref="C8:P8" si="2">C3/3</f>
        <v>10451</v>
      </c>
      <c r="D8" s="1">
        <f t="shared" si="2"/>
        <v>73632</v>
      </c>
      <c r="E8" s="1">
        <f t="shared" si="2"/>
        <v>350.66666666666669</v>
      </c>
      <c r="F8" s="1">
        <f t="shared" si="2"/>
        <v>136563.33333333334</v>
      </c>
      <c r="G8" s="1">
        <f t="shared" si="2"/>
        <v>1198167.3333333333</v>
      </c>
      <c r="H8" s="1">
        <f t="shared" si="2"/>
        <v>1187.3333333333333</v>
      </c>
      <c r="I8" s="1">
        <f t="shared" si="2"/>
        <v>178.33333333333334</v>
      </c>
      <c r="J8" s="1">
        <f t="shared" si="2"/>
        <v>46817.666666666664</v>
      </c>
      <c r="K8" s="1">
        <f t="shared" si="2"/>
        <v>19157.333333333332</v>
      </c>
      <c r="L8" s="1">
        <f t="shared" si="2"/>
        <v>17187</v>
      </c>
      <c r="M8" s="1">
        <f t="shared" si="2"/>
        <v>0</v>
      </c>
      <c r="N8" s="1">
        <f t="shared" si="2"/>
        <v>444275</v>
      </c>
      <c r="O8" s="1">
        <f t="shared" si="2"/>
        <v>1344.3333333333333</v>
      </c>
      <c r="P8" s="1">
        <f t="shared" si="2"/>
        <v>2069282</v>
      </c>
    </row>
    <row r="34" spans="1:2" x14ac:dyDescent="0.25">
      <c r="A34" t="s">
        <v>22</v>
      </c>
      <c r="B34" s="1">
        <v>1527996.4285714286</v>
      </c>
    </row>
    <row r="35" spans="1:2" x14ac:dyDescent="0.25">
      <c r="A35" t="s">
        <v>23</v>
      </c>
      <c r="B35" s="1">
        <v>1381851</v>
      </c>
    </row>
    <row r="36" spans="1:2" x14ac:dyDescent="0.25">
      <c r="A36" t="s">
        <v>24</v>
      </c>
      <c r="B36" s="1">
        <v>2069282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abSelected="1" topLeftCell="A16" workbookViewId="0">
      <selection activeCell="B32" sqref="B32:B34"/>
    </sheetView>
  </sheetViews>
  <sheetFormatPr defaultRowHeight="15" x14ac:dyDescent="0.25"/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7" x14ac:dyDescent="0.25">
      <c r="A2" t="s">
        <v>15</v>
      </c>
      <c r="B2">
        <v>119791</v>
      </c>
      <c r="C2">
        <v>16385</v>
      </c>
      <c r="D2">
        <v>79971</v>
      </c>
      <c r="E2">
        <v>419</v>
      </c>
      <c r="F2">
        <v>102461</v>
      </c>
      <c r="G2">
        <v>1290604</v>
      </c>
      <c r="H2">
        <v>1000</v>
      </c>
      <c r="I2">
        <v>211</v>
      </c>
      <c r="J2">
        <v>42805</v>
      </c>
      <c r="K2">
        <v>20929</v>
      </c>
      <c r="L2">
        <v>19026</v>
      </c>
      <c r="M2">
        <v>34217</v>
      </c>
      <c r="N2">
        <v>488532</v>
      </c>
      <c r="O2">
        <v>1674</v>
      </c>
      <c r="P2">
        <v>2218025</v>
      </c>
      <c r="Q2">
        <f>B2+C2+D2+G2+J2+K2+L2+N2+O2</f>
        <v>2079717</v>
      </c>
    </row>
    <row r="3" spans="1:17" x14ac:dyDescent="0.25">
      <c r="A3" t="s">
        <v>16</v>
      </c>
      <c r="B3">
        <v>129655</v>
      </c>
      <c r="C3">
        <v>16896</v>
      </c>
      <c r="D3">
        <v>82775</v>
      </c>
      <c r="E3">
        <v>516</v>
      </c>
      <c r="F3">
        <v>108201</v>
      </c>
      <c r="G3">
        <v>1361635</v>
      </c>
      <c r="H3">
        <v>1107</v>
      </c>
      <c r="I3">
        <v>250</v>
      </c>
      <c r="J3">
        <v>45231</v>
      </c>
      <c r="K3">
        <v>21214</v>
      </c>
      <c r="L3">
        <v>19720</v>
      </c>
      <c r="M3">
        <v>24307</v>
      </c>
      <c r="N3">
        <v>526333</v>
      </c>
      <c r="O3">
        <v>1553</v>
      </c>
      <c r="P3">
        <v>2339393</v>
      </c>
      <c r="Q3">
        <f t="shared" ref="Q3:Q9" si="0">B3+C3+D3+G3+J3+K3+L3+N3+O3</f>
        <v>2205012</v>
      </c>
    </row>
    <row r="4" spans="1:17" x14ac:dyDescent="0.25">
      <c r="A4" t="s">
        <v>17</v>
      </c>
      <c r="B4">
        <v>132382</v>
      </c>
      <c r="C4">
        <v>14431</v>
      </c>
      <c r="D4">
        <v>85882</v>
      </c>
      <c r="E4">
        <v>525</v>
      </c>
      <c r="F4">
        <v>113805</v>
      </c>
      <c r="G4">
        <v>1452031</v>
      </c>
      <c r="H4">
        <v>1212</v>
      </c>
      <c r="I4">
        <v>175</v>
      </c>
      <c r="J4">
        <v>44820</v>
      </c>
      <c r="K4">
        <v>20418</v>
      </c>
      <c r="L4">
        <v>19754</v>
      </c>
      <c r="M4">
        <v>36635</v>
      </c>
      <c r="N4">
        <v>551556</v>
      </c>
      <c r="O4">
        <v>1696</v>
      </c>
      <c r="P4">
        <v>2475322</v>
      </c>
      <c r="Q4">
        <f t="shared" si="0"/>
        <v>2322970</v>
      </c>
    </row>
    <row r="5" spans="1:17" x14ac:dyDescent="0.25">
      <c r="A5" t="s">
        <v>18</v>
      </c>
      <c r="B5">
        <v>145716</v>
      </c>
      <c r="C5">
        <v>17560</v>
      </c>
      <c r="D5">
        <v>95920</v>
      </c>
      <c r="E5">
        <v>505</v>
      </c>
      <c r="F5">
        <v>150210</v>
      </c>
      <c r="G5">
        <v>1412910</v>
      </c>
      <c r="H5">
        <v>1532</v>
      </c>
      <c r="I5">
        <v>260</v>
      </c>
      <c r="J5">
        <v>53443</v>
      </c>
      <c r="K5">
        <v>23338</v>
      </c>
      <c r="L5">
        <v>22042</v>
      </c>
      <c r="M5">
        <v>48997</v>
      </c>
      <c r="N5">
        <v>590312</v>
      </c>
      <c r="O5">
        <v>1862</v>
      </c>
      <c r="P5">
        <v>2564607</v>
      </c>
      <c r="Q5">
        <f t="shared" si="0"/>
        <v>2363103</v>
      </c>
    </row>
    <row r="6" spans="1:17" x14ac:dyDescent="0.25">
      <c r="A6" t="s">
        <v>19</v>
      </c>
      <c r="B6">
        <v>221993</v>
      </c>
      <c r="C6">
        <v>35925</v>
      </c>
      <c r="D6">
        <v>135556</v>
      </c>
      <c r="E6">
        <v>890</v>
      </c>
      <c r="F6">
        <v>282109</v>
      </c>
      <c r="G6">
        <v>1857624</v>
      </c>
      <c r="H6">
        <v>2590</v>
      </c>
      <c r="I6">
        <v>346</v>
      </c>
      <c r="J6">
        <v>85790</v>
      </c>
      <c r="K6">
        <v>27650</v>
      </c>
      <c r="L6">
        <v>29877</v>
      </c>
      <c r="M6">
        <v>115279</v>
      </c>
      <c r="N6">
        <v>700429</v>
      </c>
      <c r="O6">
        <v>1953</v>
      </c>
      <c r="P6">
        <v>3498011</v>
      </c>
      <c r="Q6">
        <f t="shared" si="0"/>
        <v>3096797</v>
      </c>
    </row>
    <row r="7" spans="1:17" x14ac:dyDescent="0.25">
      <c r="A7" t="s">
        <v>20</v>
      </c>
      <c r="B7">
        <v>231271</v>
      </c>
      <c r="C7">
        <v>40068</v>
      </c>
      <c r="D7">
        <v>136535</v>
      </c>
      <c r="E7">
        <v>1152</v>
      </c>
      <c r="F7">
        <v>318081</v>
      </c>
      <c r="G7">
        <v>1955788</v>
      </c>
      <c r="H7">
        <v>2534</v>
      </c>
      <c r="I7">
        <v>386</v>
      </c>
      <c r="J7">
        <v>92817</v>
      </c>
      <c r="K7">
        <v>32025</v>
      </c>
      <c r="L7">
        <v>33722</v>
      </c>
      <c r="M7">
        <v>79211</v>
      </c>
      <c r="N7">
        <v>737706</v>
      </c>
      <c r="O7">
        <v>2015</v>
      </c>
      <c r="P7">
        <v>3663311</v>
      </c>
      <c r="Q7">
        <f t="shared" si="0"/>
        <v>3261947</v>
      </c>
    </row>
    <row r="8" spans="1:17" x14ac:dyDescent="0.25">
      <c r="A8" t="s">
        <v>21</v>
      </c>
      <c r="B8">
        <v>225139</v>
      </c>
      <c r="C8">
        <v>32306</v>
      </c>
      <c r="D8">
        <v>120878</v>
      </c>
      <c r="E8">
        <v>815</v>
      </c>
      <c r="F8">
        <v>238684</v>
      </c>
      <c r="G8">
        <v>1484939</v>
      </c>
      <c r="H8">
        <v>2052</v>
      </c>
      <c r="I8">
        <v>358</v>
      </c>
      <c r="J8">
        <v>78127</v>
      </c>
      <c r="K8">
        <v>41234</v>
      </c>
      <c r="L8">
        <v>34580</v>
      </c>
      <c r="M8">
        <v>56738</v>
      </c>
      <c r="N8">
        <v>590780</v>
      </c>
      <c r="O8">
        <v>2224</v>
      </c>
      <c r="P8">
        <v>2908854</v>
      </c>
      <c r="Q8">
        <f t="shared" si="0"/>
        <v>2610207</v>
      </c>
    </row>
    <row r="9" spans="1:17" x14ac:dyDescent="0.25">
      <c r="B9">
        <f>SUM(B2:B8)</f>
        <v>1205947</v>
      </c>
      <c r="C9">
        <f t="shared" ref="C9:P9" si="1">SUM(C2:C8)</f>
        <v>173571</v>
      </c>
      <c r="D9">
        <f t="shared" si="1"/>
        <v>737517</v>
      </c>
      <c r="E9">
        <f t="shared" si="1"/>
        <v>4822</v>
      </c>
      <c r="F9">
        <f t="shared" si="1"/>
        <v>1313551</v>
      </c>
      <c r="G9">
        <f t="shared" si="1"/>
        <v>10815531</v>
      </c>
      <c r="H9">
        <f t="shared" si="1"/>
        <v>12027</v>
      </c>
      <c r="I9">
        <f t="shared" si="1"/>
        <v>1986</v>
      </c>
      <c r="J9">
        <f t="shared" si="1"/>
        <v>443033</v>
      </c>
      <c r="K9">
        <f t="shared" si="1"/>
        <v>186808</v>
      </c>
      <c r="L9">
        <f t="shared" si="1"/>
        <v>178721</v>
      </c>
      <c r="M9">
        <f t="shared" si="1"/>
        <v>395384</v>
      </c>
      <c r="N9">
        <f t="shared" si="1"/>
        <v>4185648</v>
      </c>
      <c r="O9">
        <f t="shared" si="1"/>
        <v>12977</v>
      </c>
      <c r="P9">
        <f t="shared" si="1"/>
        <v>19667523</v>
      </c>
      <c r="Q9">
        <f t="shared" si="0"/>
        <v>17939753</v>
      </c>
    </row>
    <row r="12" spans="1:17" x14ac:dyDescent="0.25">
      <c r="B12" t="s">
        <v>0</v>
      </c>
      <c r="C12" t="s">
        <v>1</v>
      </c>
      <c r="D12" t="s">
        <v>2</v>
      </c>
      <c r="E12" t="s">
        <v>3</v>
      </c>
      <c r="F12" t="s">
        <v>4</v>
      </c>
      <c r="G12" t="s">
        <v>5</v>
      </c>
      <c r="H12" t="s">
        <v>6</v>
      </c>
      <c r="I12" t="s">
        <v>7</v>
      </c>
      <c r="J12" t="s">
        <v>8</v>
      </c>
      <c r="K12" t="s">
        <v>9</v>
      </c>
      <c r="L12" t="s">
        <v>10</v>
      </c>
      <c r="M12" t="s">
        <v>11</v>
      </c>
      <c r="N12" t="s">
        <v>12</v>
      </c>
      <c r="O12" t="s">
        <v>13</v>
      </c>
      <c r="P12" t="s">
        <v>14</v>
      </c>
    </row>
    <row r="13" spans="1:17" x14ac:dyDescent="0.25">
      <c r="A13" t="s">
        <v>15</v>
      </c>
      <c r="B13">
        <f>B2/1205947</f>
        <v>9.9333552801242508E-2</v>
      </c>
      <c r="C13">
        <f>C2/173571</f>
        <v>9.4399410039695569E-2</v>
      </c>
      <c r="D13">
        <f>D2/737517</f>
        <v>0.10843275477039852</v>
      </c>
      <c r="E13">
        <v>419</v>
      </c>
      <c r="F13">
        <v>102461</v>
      </c>
      <c r="G13">
        <v>1290604</v>
      </c>
      <c r="H13">
        <v>1000</v>
      </c>
      <c r="I13">
        <v>211</v>
      </c>
      <c r="J13">
        <v>42805</v>
      </c>
      <c r="K13">
        <v>20929</v>
      </c>
      <c r="L13">
        <v>19026</v>
      </c>
      <c r="M13">
        <v>34217</v>
      </c>
      <c r="N13">
        <v>488532</v>
      </c>
      <c r="O13">
        <v>1674</v>
      </c>
      <c r="P13">
        <v>2218025</v>
      </c>
    </row>
    <row r="14" spans="1:17" x14ac:dyDescent="0.25">
      <c r="A14" t="s">
        <v>16</v>
      </c>
      <c r="B14">
        <f t="shared" ref="B14:B19" si="2">B3/1205947</f>
        <v>0.10751301674120006</v>
      </c>
      <c r="C14">
        <f t="shared" ref="C14:C19" si="3">C3/173571</f>
        <v>9.7343450230741313E-2</v>
      </c>
      <c r="D14">
        <f t="shared" ref="D14:D19" si="4">D3/737517</f>
        <v>0.11223470103062032</v>
      </c>
      <c r="E14">
        <v>516</v>
      </c>
      <c r="F14">
        <v>108201</v>
      </c>
      <c r="G14">
        <v>1361635</v>
      </c>
      <c r="H14">
        <v>1107</v>
      </c>
      <c r="I14">
        <v>250</v>
      </c>
      <c r="J14">
        <v>45231</v>
      </c>
      <c r="K14">
        <v>21214</v>
      </c>
      <c r="L14">
        <v>19720</v>
      </c>
      <c r="M14">
        <v>24307</v>
      </c>
      <c r="N14">
        <v>526333</v>
      </c>
      <c r="O14">
        <v>1553</v>
      </c>
      <c r="P14">
        <v>2339393</v>
      </c>
    </row>
    <row r="15" spans="1:17" x14ac:dyDescent="0.25">
      <c r="A15" t="s">
        <v>17</v>
      </c>
      <c r="B15">
        <f t="shared" si="2"/>
        <v>0.10977431014795841</v>
      </c>
      <c r="C15">
        <f t="shared" si="3"/>
        <v>8.3141769074326938E-2</v>
      </c>
      <c r="D15">
        <f t="shared" si="4"/>
        <v>0.11644748527830545</v>
      </c>
      <c r="E15">
        <v>525</v>
      </c>
      <c r="F15">
        <v>113805</v>
      </c>
      <c r="G15">
        <v>1452031</v>
      </c>
      <c r="H15">
        <v>1212</v>
      </c>
      <c r="I15">
        <v>175</v>
      </c>
      <c r="J15">
        <v>44820</v>
      </c>
      <c r="K15">
        <v>20418</v>
      </c>
      <c r="L15">
        <v>19754</v>
      </c>
      <c r="M15">
        <v>36635</v>
      </c>
      <c r="N15">
        <v>551556</v>
      </c>
      <c r="O15">
        <v>1696</v>
      </c>
      <c r="P15">
        <v>2475322</v>
      </c>
    </row>
    <row r="16" spans="1:17" x14ac:dyDescent="0.25">
      <c r="A16" t="s">
        <v>18</v>
      </c>
      <c r="B16">
        <f t="shared" si="2"/>
        <v>0.12083118080645334</v>
      </c>
      <c r="C16">
        <f t="shared" si="3"/>
        <v>0.10116897407977139</v>
      </c>
      <c r="D16">
        <f t="shared" si="4"/>
        <v>0.13005801900159589</v>
      </c>
      <c r="E16">
        <v>505</v>
      </c>
      <c r="F16">
        <v>150210</v>
      </c>
      <c r="G16">
        <v>1412910</v>
      </c>
      <c r="H16">
        <v>1532</v>
      </c>
      <c r="I16">
        <v>260</v>
      </c>
      <c r="J16">
        <v>53443</v>
      </c>
      <c r="K16">
        <v>23338</v>
      </c>
      <c r="L16">
        <v>22042</v>
      </c>
      <c r="M16">
        <v>48997</v>
      </c>
      <c r="N16">
        <v>590312</v>
      </c>
      <c r="O16">
        <v>1862</v>
      </c>
      <c r="P16">
        <v>2564607</v>
      </c>
    </row>
    <row r="17" spans="1:16" x14ac:dyDescent="0.25">
      <c r="A17" t="s">
        <v>19</v>
      </c>
      <c r="B17">
        <f t="shared" si="2"/>
        <v>0.18408188751246946</v>
      </c>
      <c r="C17">
        <f t="shared" si="3"/>
        <v>0.20697581969338197</v>
      </c>
      <c r="D17">
        <f t="shared" si="4"/>
        <v>0.18380050900521616</v>
      </c>
      <c r="E17">
        <v>890</v>
      </c>
      <c r="F17">
        <v>282109</v>
      </c>
      <c r="G17">
        <v>1857624</v>
      </c>
      <c r="H17">
        <v>2590</v>
      </c>
      <c r="I17">
        <v>346</v>
      </c>
      <c r="J17">
        <v>85790</v>
      </c>
      <c r="K17">
        <v>27650</v>
      </c>
      <c r="L17">
        <v>29877</v>
      </c>
      <c r="M17">
        <v>115279</v>
      </c>
      <c r="N17">
        <v>700429</v>
      </c>
      <c r="O17">
        <v>1953</v>
      </c>
      <c r="P17">
        <v>3498011</v>
      </c>
    </row>
    <row r="18" spans="1:16" x14ac:dyDescent="0.25">
      <c r="A18" t="s">
        <v>20</v>
      </c>
      <c r="B18">
        <f t="shared" si="2"/>
        <v>0.19177542628324462</v>
      </c>
      <c r="C18">
        <f t="shared" si="3"/>
        <v>0.2308450144321344</v>
      </c>
      <c r="D18">
        <f t="shared" si="4"/>
        <v>0.18512793603401684</v>
      </c>
      <c r="E18">
        <v>1152</v>
      </c>
      <c r="F18">
        <v>318081</v>
      </c>
      <c r="G18">
        <v>1955788</v>
      </c>
      <c r="H18">
        <v>2534</v>
      </c>
      <c r="I18">
        <v>386</v>
      </c>
      <c r="J18">
        <v>92817</v>
      </c>
      <c r="K18">
        <v>32025</v>
      </c>
      <c r="L18">
        <v>33722</v>
      </c>
      <c r="M18">
        <v>79211</v>
      </c>
      <c r="N18">
        <v>737706</v>
      </c>
      <c r="O18">
        <v>2015</v>
      </c>
      <c r="P18">
        <v>3663311</v>
      </c>
    </row>
    <row r="19" spans="1:16" x14ac:dyDescent="0.25">
      <c r="A19" t="s">
        <v>21</v>
      </c>
      <c r="B19">
        <f t="shared" si="2"/>
        <v>0.18669062570743158</v>
      </c>
      <c r="C19">
        <f t="shared" si="3"/>
        <v>0.18612556244994843</v>
      </c>
      <c r="D19">
        <f t="shared" si="4"/>
        <v>0.16389859487984684</v>
      </c>
      <c r="E19">
        <v>815</v>
      </c>
      <c r="F19">
        <v>238684</v>
      </c>
      <c r="G19">
        <v>1484939</v>
      </c>
      <c r="H19">
        <v>2052</v>
      </c>
      <c r="I19">
        <v>358</v>
      </c>
      <c r="J19">
        <v>78127</v>
      </c>
      <c r="K19">
        <v>41234</v>
      </c>
      <c r="L19">
        <v>34580</v>
      </c>
      <c r="M19">
        <v>56738</v>
      </c>
      <c r="N19">
        <v>590780</v>
      </c>
      <c r="O19">
        <v>2224</v>
      </c>
      <c r="P19">
        <v>2908854</v>
      </c>
    </row>
    <row r="22" spans="1:16" x14ac:dyDescent="0.25">
      <c r="A22" t="s">
        <v>15</v>
      </c>
      <c r="B22">
        <v>2079717</v>
      </c>
    </row>
    <row r="23" spans="1:16" x14ac:dyDescent="0.25">
      <c r="A23" t="s">
        <v>16</v>
      </c>
      <c r="B23">
        <v>2205012</v>
      </c>
    </row>
    <row r="24" spans="1:16" x14ac:dyDescent="0.25">
      <c r="A24" t="s">
        <v>17</v>
      </c>
      <c r="B24">
        <v>2322970</v>
      </c>
    </row>
    <row r="25" spans="1:16" x14ac:dyDescent="0.25">
      <c r="A25" t="s">
        <v>18</v>
      </c>
      <c r="B25">
        <v>2363103</v>
      </c>
    </row>
    <row r="26" spans="1:16" x14ac:dyDescent="0.25">
      <c r="A26" t="s">
        <v>19</v>
      </c>
      <c r="B26">
        <v>3096797</v>
      </c>
    </row>
    <row r="27" spans="1:16" x14ac:dyDescent="0.25">
      <c r="A27" t="s">
        <v>20</v>
      </c>
      <c r="B27">
        <v>3261947</v>
      </c>
    </row>
    <row r="28" spans="1:16" x14ac:dyDescent="0.25">
      <c r="A28" t="s">
        <v>21</v>
      </c>
      <c r="B28">
        <v>2610207</v>
      </c>
    </row>
    <row r="29" spans="1:16" x14ac:dyDescent="0.25">
      <c r="B29">
        <v>17939753</v>
      </c>
    </row>
    <row r="31" spans="1:16" x14ac:dyDescent="0.25">
      <c r="A31" t="s">
        <v>15</v>
      </c>
      <c r="B31" s="2">
        <f>B22/17939753</f>
        <v>0.11592785028868569</v>
      </c>
    </row>
    <row r="32" spans="1:16" x14ac:dyDescent="0.25">
      <c r="A32" t="s">
        <v>16</v>
      </c>
      <c r="B32" s="2">
        <f>B23/17939753</f>
        <v>0.12291206016047156</v>
      </c>
    </row>
    <row r="33" spans="1:2" x14ac:dyDescent="0.25">
      <c r="A33" t="s">
        <v>17</v>
      </c>
      <c r="B33" s="2">
        <f>B24/17939753</f>
        <v>0.12948729004239914</v>
      </c>
    </row>
    <row r="34" spans="1:2" x14ac:dyDescent="0.25">
      <c r="A34" t="s">
        <v>18</v>
      </c>
      <c r="B34" s="2">
        <f>B25/17939753</f>
        <v>0.13172438884749416</v>
      </c>
    </row>
    <row r="35" spans="1:2" x14ac:dyDescent="0.25">
      <c r="A35" t="s">
        <v>19</v>
      </c>
      <c r="B35" s="2">
        <f>B26/17939753</f>
        <v>0.17262205338055658</v>
      </c>
    </row>
    <row r="36" spans="1:2" x14ac:dyDescent="0.25">
      <c r="A36" t="s">
        <v>20</v>
      </c>
      <c r="B36" s="2">
        <f>B27/17939753</f>
        <v>0.18182786574597767</v>
      </c>
    </row>
    <row r="37" spans="1:2" x14ac:dyDescent="0.25">
      <c r="A37" t="s">
        <v>21</v>
      </c>
      <c r="B37" s="2">
        <f>B28/17939753</f>
        <v>0.14549849153441521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WANOPT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Carvalho</dc:creator>
  <cp:lastModifiedBy>Luiz Carvalho</cp:lastModifiedBy>
  <dcterms:created xsi:type="dcterms:W3CDTF">2020-01-28T13:05:43Z</dcterms:created>
  <dcterms:modified xsi:type="dcterms:W3CDTF">2020-02-04T11:40:14Z</dcterms:modified>
</cp:coreProperties>
</file>