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460" yWindow="340" windowWidth="25600" windowHeight="160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3" i="1" l="1"/>
  <c r="E282" i="1"/>
  <c r="E281" i="1"/>
  <c r="E280" i="1"/>
  <c r="E293" i="1"/>
  <c r="E292" i="1"/>
  <c r="E291" i="1"/>
  <c r="E290" i="1"/>
  <c r="E289" i="1"/>
  <c r="E288" i="1"/>
  <c r="E287" i="1"/>
  <c r="E286" i="1"/>
  <c r="E285" i="1"/>
  <c r="E284" i="1"/>
  <c r="E276" i="1"/>
  <c r="E275" i="1"/>
  <c r="E274" i="1"/>
  <c r="E273" i="1"/>
  <c r="E272" i="1"/>
  <c r="E271" i="1"/>
  <c r="E270" i="1"/>
  <c r="E269" i="1"/>
  <c r="E268" i="1"/>
  <c r="E267" i="1"/>
  <c r="E261" i="1"/>
  <c r="E260" i="1"/>
  <c r="E259" i="1"/>
  <c r="E258" i="1"/>
  <c r="E257" i="1"/>
  <c r="E256" i="1"/>
  <c r="L203" i="1"/>
  <c r="Q203" i="1"/>
  <c r="L205" i="1"/>
  <c r="Q205" i="1"/>
  <c r="L202" i="1"/>
  <c r="Q202" i="1"/>
  <c r="L201" i="1"/>
  <c r="Q201" i="1"/>
  <c r="L200" i="1"/>
  <c r="Q200" i="1"/>
  <c r="L199" i="1"/>
  <c r="Q199" i="1"/>
  <c r="Q198" i="1"/>
  <c r="Q197" i="1"/>
  <c r="P203" i="1"/>
  <c r="P205" i="1"/>
  <c r="P202" i="1"/>
  <c r="P201" i="1"/>
  <c r="P200" i="1"/>
  <c r="P199" i="1"/>
  <c r="P198" i="1"/>
  <c r="P197" i="1"/>
  <c r="L197" i="1"/>
  <c r="L198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E251" i="1"/>
  <c r="E250" i="1"/>
  <c r="E249" i="1"/>
  <c r="E248" i="1"/>
  <c r="E247" i="1"/>
  <c r="E229" i="1"/>
  <c r="E228" i="1"/>
  <c r="E227" i="1"/>
  <c r="E226" i="1"/>
  <c r="E225" i="1"/>
  <c r="E221" i="1"/>
  <c r="E235" i="1"/>
  <c r="E236" i="1"/>
  <c r="E237" i="1"/>
  <c r="E238" i="1"/>
  <c r="E239" i="1"/>
  <c r="E223" i="1"/>
  <c r="E222" i="1"/>
  <c r="E220" i="1"/>
  <c r="E219" i="1"/>
  <c r="E218" i="1"/>
  <c r="E217" i="1"/>
  <c r="E216" i="1"/>
  <c r="E215" i="1"/>
  <c r="E214" i="1"/>
  <c r="E245" i="1"/>
  <c r="E244" i="1"/>
  <c r="E243" i="1"/>
  <c r="E242" i="1"/>
  <c r="E241" i="1"/>
  <c r="E240" i="1"/>
  <c r="I143" i="1"/>
  <c r="I144" i="1"/>
  <c r="I145" i="1"/>
  <c r="I146" i="1"/>
  <c r="I147" i="1"/>
  <c r="L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L191" i="1"/>
  <c r="M191" i="1"/>
  <c r="L190" i="1"/>
  <c r="M190" i="1"/>
  <c r="L189" i="1"/>
  <c r="M189" i="1"/>
  <c r="L188" i="1"/>
  <c r="M188" i="1"/>
  <c r="L187" i="1"/>
  <c r="M187" i="1"/>
  <c r="L186" i="1"/>
  <c r="M186" i="1"/>
  <c r="L185" i="1"/>
  <c r="M185" i="1"/>
  <c r="L184" i="1"/>
  <c r="M184" i="1"/>
  <c r="L183" i="1"/>
  <c r="M183" i="1"/>
  <c r="L182" i="1"/>
  <c r="M182" i="1"/>
  <c r="L181" i="1"/>
  <c r="M181" i="1"/>
  <c r="L180" i="1"/>
  <c r="M180" i="1"/>
  <c r="L179" i="1"/>
  <c r="M179" i="1"/>
  <c r="L178" i="1"/>
  <c r="M178" i="1"/>
  <c r="L177" i="1"/>
  <c r="M177" i="1"/>
  <c r="L176" i="1"/>
  <c r="M176" i="1"/>
  <c r="L175" i="1"/>
  <c r="M175" i="1"/>
  <c r="L174" i="1"/>
  <c r="M174" i="1"/>
  <c r="L173" i="1"/>
  <c r="M173" i="1"/>
  <c r="L172" i="1"/>
  <c r="M172" i="1"/>
  <c r="L171" i="1"/>
  <c r="M171" i="1"/>
  <c r="L170" i="1"/>
  <c r="M170" i="1"/>
  <c r="L169" i="1"/>
  <c r="M169" i="1"/>
  <c r="L168" i="1"/>
  <c r="M168" i="1"/>
  <c r="L167" i="1"/>
  <c r="M167" i="1"/>
  <c r="L166" i="1"/>
  <c r="M166" i="1"/>
  <c r="L165" i="1"/>
  <c r="M165" i="1"/>
  <c r="L164" i="1"/>
  <c r="M164" i="1"/>
  <c r="L163" i="1"/>
  <c r="M163" i="1"/>
  <c r="L162" i="1"/>
  <c r="M162" i="1"/>
  <c r="L161" i="1"/>
  <c r="M161" i="1"/>
  <c r="L160" i="1"/>
  <c r="M160" i="1"/>
  <c r="L159" i="1"/>
  <c r="M159" i="1"/>
  <c r="L158" i="1"/>
  <c r="M158" i="1"/>
  <c r="L157" i="1"/>
  <c r="M157" i="1"/>
  <c r="L156" i="1"/>
  <c r="M156" i="1"/>
  <c r="L155" i="1"/>
  <c r="M155" i="1"/>
  <c r="L154" i="1"/>
  <c r="M154" i="1"/>
  <c r="L153" i="1"/>
  <c r="M153" i="1"/>
  <c r="L152" i="1"/>
  <c r="M152" i="1"/>
  <c r="L151" i="1"/>
  <c r="M151" i="1"/>
  <c r="L150" i="1"/>
  <c r="M150" i="1"/>
  <c r="L149" i="1"/>
  <c r="M149" i="1"/>
  <c r="L148" i="1"/>
  <c r="M148" i="1"/>
  <c r="M147" i="1"/>
  <c r="L146" i="1"/>
  <c r="M146" i="1"/>
  <c r="L145" i="1"/>
  <c r="M145" i="1"/>
  <c r="L144" i="1"/>
  <c r="M144" i="1"/>
  <c r="L143" i="1"/>
  <c r="M143" i="1"/>
  <c r="L142" i="1"/>
  <c r="M142" i="1"/>
  <c r="J191" i="1"/>
  <c r="K191" i="1"/>
  <c r="J190" i="1"/>
  <c r="K190" i="1"/>
  <c r="J189" i="1"/>
  <c r="K189" i="1"/>
  <c r="J188" i="1"/>
  <c r="K188" i="1"/>
  <c r="J187" i="1"/>
  <c r="K187" i="1"/>
  <c r="J186" i="1"/>
  <c r="K186" i="1"/>
  <c r="J185" i="1"/>
  <c r="K185" i="1"/>
  <c r="J184" i="1"/>
  <c r="K184" i="1"/>
  <c r="J183" i="1"/>
  <c r="K183" i="1"/>
  <c r="J182" i="1"/>
  <c r="K182" i="1"/>
  <c r="J181" i="1"/>
  <c r="K181" i="1"/>
  <c r="J180" i="1"/>
  <c r="K180" i="1"/>
  <c r="J179" i="1"/>
  <c r="K179" i="1"/>
  <c r="J178" i="1"/>
  <c r="K178" i="1"/>
  <c r="J177" i="1"/>
  <c r="K177" i="1"/>
  <c r="J176" i="1"/>
  <c r="K176" i="1"/>
  <c r="J175" i="1"/>
  <c r="K175" i="1"/>
  <c r="J174" i="1"/>
  <c r="K174" i="1"/>
  <c r="J173" i="1"/>
  <c r="K173" i="1"/>
  <c r="J172" i="1"/>
  <c r="K172" i="1"/>
  <c r="J171" i="1"/>
  <c r="K171" i="1"/>
  <c r="J170" i="1"/>
  <c r="K170" i="1"/>
  <c r="J169" i="1"/>
  <c r="K169" i="1"/>
  <c r="J168" i="1"/>
  <c r="K168" i="1"/>
  <c r="J167" i="1"/>
  <c r="K167" i="1"/>
  <c r="J166" i="1"/>
  <c r="K166" i="1"/>
  <c r="J165" i="1"/>
  <c r="K165" i="1"/>
  <c r="J164" i="1"/>
  <c r="K164" i="1"/>
  <c r="J163" i="1"/>
  <c r="K163" i="1"/>
  <c r="J162" i="1"/>
  <c r="K162" i="1"/>
  <c r="J161" i="1"/>
  <c r="K161" i="1"/>
  <c r="J160" i="1"/>
  <c r="K160" i="1"/>
  <c r="J159" i="1"/>
  <c r="K159" i="1"/>
  <c r="J158" i="1"/>
  <c r="K158" i="1"/>
  <c r="J157" i="1"/>
  <c r="K157" i="1"/>
  <c r="J156" i="1"/>
  <c r="K156" i="1"/>
  <c r="J155" i="1"/>
  <c r="K155" i="1"/>
  <c r="J154" i="1"/>
  <c r="K154" i="1"/>
  <c r="J153" i="1"/>
  <c r="K153" i="1"/>
  <c r="J152" i="1"/>
  <c r="K152" i="1"/>
  <c r="J151" i="1"/>
  <c r="K151" i="1"/>
  <c r="J150" i="1"/>
  <c r="K150" i="1"/>
  <c r="J149" i="1"/>
  <c r="K149" i="1"/>
  <c r="J148" i="1"/>
  <c r="K148" i="1"/>
  <c r="J147" i="1"/>
  <c r="K147" i="1"/>
  <c r="J146" i="1"/>
  <c r="K146" i="1"/>
  <c r="J145" i="1"/>
  <c r="K145" i="1"/>
  <c r="J144" i="1"/>
  <c r="K144" i="1"/>
  <c r="J143" i="1"/>
  <c r="K143" i="1"/>
  <c r="J142" i="1"/>
  <c r="K142" i="1"/>
  <c r="E104" i="1"/>
  <c r="E103" i="1"/>
  <c r="E102" i="1"/>
  <c r="E100" i="1"/>
  <c r="E99" i="1"/>
  <c r="E101" i="1"/>
  <c r="E106" i="1"/>
  <c r="E83" i="1"/>
  <c r="E82" i="1"/>
  <c r="E81" i="1"/>
  <c r="E80" i="1"/>
  <c r="E79" i="1"/>
  <c r="E78" i="1"/>
  <c r="E77" i="1"/>
  <c r="E76" i="1"/>
  <c r="E75" i="1"/>
  <c r="E55" i="1"/>
  <c r="E54" i="1"/>
  <c r="E53" i="1"/>
  <c r="E52" i="1"/>
  <c r="E51" i="1"/>
  <c r="E50" i="1"/>
  <c r="E49" i="1"/>
  <c r="E48" i="1"/>
  <c r="E47" i="1"/>
  <c r="E46" i="1"/>
  <c r="E45" i="1"/>
  <c r="E44" i="1"/>
</calcChain>
</file>

<file path=xl/sharedStrings.xml><?xml version="1.0" encoding="utf-8"?>
<sst xmlns="http://schemas.openxmlformats.org/spreadsheetml/2006/main" count="140" uniqueCount="56">
  <si>
    <t>r/A</t>
  </si>
  <si>
    <t>regular</t>
    <phoneticPr fontId="2" type="noConversion"/>
  </si>
  <si>
    <t>density</t>
    <phoneticPr fontId="2" type="noConversion"/>
  </si>
  <si>
    <t>uex</t>
    <phoneticPr fontId="2" type="noConversion"/>
  </si>
  <si>
    <t>T = 2.0</t>
    <phoneticPr fontId="2" type="noConversion"/>
  </si>
  <si>
    <t>T = 1.0</t>
    <phoneticPr fontId="2" type="noConversion"/>
  </si>
  <si>
    <t>u(kJ/mol)</t>
    <phoneticPr fontId="2" type="noConversion"/>
  </si>
  <si>
    <t>T=2.0</t>
    <phoneticPr fontId="2" type="noConversion"/>
  </si>
  <si>
    <t>chem potential</t>
    <phoneticPr fontId="2" type="noConversion"/>
  </si>
  <si>
    <t>fugacity</t>
    <phoneticPr fontId="2" type="noConversion"/>
  </si>
  <si>
    <t>opt_fugacity/2T_1</t>
    <phoneticPr fontId="2" type="noConversion"/>
  </si>
  <si>
    <t>U*</t>
    <phoneticPr fontId="2" type="noConversion"/>
  </si>
  <si>
    <t>P*</t>
    <phoneticPr fontId="2" type="noConversion"/>
  </si>
  <si>
    <t>umol</t>
    <phoneticPr fontId="2" type="noConversion"/>
  </si>
  <si>
    <t>(ref)</t>
    <phoneticPr fontId="2" type="noConversion"/>
  </si>
  <si>
    <t>opt_fugacity/1T_1</t>
    <phoneticPr fontId="2" type="noConversion"/>
  </si>
  <si>
    <t xml:space="preserve"> </t>
    <phoneticPr fontId="2" type="noConversion"/>
  </si>
  <si>
    <t>umol is wrong</t>
    <phoneticPr fontId="2" type="noConversion"/>
  </si>
  <si>
    <t>T=1.0</t>
    <phoneticPr fontId="2" type="noConversion"/>
  </si>
  <si>
    <t>srgc_1T</t>
    <phoneticPr fontId="2" type="noConversion"/>
  </si>
  <si>
    <t>test1</t>
    <phoneticPr fontId="2" type="noConversion"/>
  </si>
  <si>
    <t>d*</t>
    <phoneticPr fontId="2" type="noConversion"/>
  </si>
  <si>
    <t>p*</t>
    <phoneticPr fontId="2" type="noConversion"/>
  </si>
  <si>
    <t>u*</t>
    <phoneticPr fontId="2" type="noConversion"/>
  </si>
  <si>
    <t>d*</t>
    <phoneticPr fontId="2" type="noConversion"/>
  </si>
  <si>
    <t>u*</t>
    <phoneticPr fontId="2" type="noConversion"/>
  </si>
  <si>
    <t>srgc_one</t>
    <phoneticPr fontId="2" type="noConversion"/>
  </si>
  <si>
    <t>Fit</t>
    <phoneticPr fontId="2" type="noConversion"/>
  </si>
  <si>
    <t>F</t>
    <phoneticPr fontId="2" type="noConversion"/>
  </si>
  <si>
    <t>D</t>
    <phoneticPr fontId="2" type="noConversion"/>
  </si>
  <si>
    <t>P</t>
    <phoneticPr fontId="2" type="noConversion"/>
  </si>
  <si>
    <t>new</t>
    <phoneticPr fontId="2" type="noConversion"/>
  </si>
  <si>
    <t>fugacity</t>
    <phoneticPr fontId="2" type="noConversion"/>
  </si>
  <si>
    <t>pressure</t>
    <phoneticPr fontId="2" type="noConversion"/>
  </si>
  <si>
    <t>chemical potential</t>
    <phoneticPr fontId="2" type="noConversion"/>
  </si>
  <si>
    <t>density-L</t>
    <phoneticPr fontId="2" type="noConversion"/>
  </si>
  <si>
    <t>density-S</t>
    <phoneticPr fontId="2" type="noConversion"/>
  </si>
  <si>
    <t>chemical potential-L</t>
    <phoneticPr fontId="2" type="noConversion"/>
  </si>
  <si>
    <t>fugacity-L</t>
    <phoneticPr fontId="2" type="noConversion"/>
  </si>
  <si>
    <t>SRMC/vapor-liquild</t>
    <phoneticPr fontId="2" type="noConversion"/>
  </si>
  <si>
    <t>srgc_one</t>
    <phoneticPr fontId="2" type="noConversion"/>
  </si>
  <si>
    <t>fl0.1</t>
    <phoneticPr fontId="2" type="noConversion"/>
  </si>
  <si>
    <t>fl0.01</t>
    <phoneticPr fontId="2" type="noConversion"/>
  </si>
  <si>
    <t>density(s)</t>
    <phoneticPr fontId="2" type="noConversion"/>
  </si>
  <si>
    <t>density(s)</t>
    <phoneticPr fontId="2" type="noConversion"/>
  </si>
  <si>
    <t>density(l)</t>
    <phoneticPr fontId="2" type="noConversion"/>
  </si>
  <si>
    <t>scale_density(l)</t>
    <phoneticPr fontId="2" type="noConversion"/>
  </si>
  <si>
    <t>empty box</t>
    <phoneticPr fontId="2" type="noConversion"/>
  </si>
  <si>
    <t>c</t>
    <phoneticPr fontId="2" type="noConversion"/>
  </si>
  <si>
    <t>d</t>
    <phoneticPr fontId="2" type="noConversion"/>
  </si>
  <si>
    <t>p</t>
    <phoneticPr fontId="2" type="noConversion"/>
  </si>
  <si>
    <t>f</t>
    <phoneticPr fontId="2" type="noConversion"/>
  </si>
  <si>
    <t>c_shift</t>
    <phoneticPr fontId="2" type="noConversion"/>
  </si>
  <si>
    <t>f_shift</t>
    <phoneticPr fontId="2" type="noConversion"/>
  </si>
  <si>
    <t>fl1.0</t>
    <phoneticPr fontId="2" type="noConversion"/>
  </si>
  <si>
    <t>fl0.15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</si>
</sst>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"/>
  </numFmts>
  <fonts count="6" x14ac:knownFonts="1">
    <font>
      <sz val="12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00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3" borderId="0" xfId="0" applyFont="1" applyFill="1"/>
    <xf numFmtId="0" fontId="5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8" borderId="0" xfId="0" applyFont="1" applyFill="1"/>
    <xf numFmtId="2" fontId="0" fillId="0" borderId="0" xfId="0" applyNumberFormat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2" fontId="0" fillId="0" borderId="0" xfId="0" applyNumberFormat="1"/>
    <xf numFmtId="176" fontId="0" fillId="0" borderId="0" xfId="0" applyNumberFormat="1"/>
  </cellXfs>
  <cellStyles count="67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工作表1!$A$11:$A$20</c:f>
              <c:numCache>
                <c:formatCode>General</c:formatCode>
                <c:ptCount val="10"/>
                <c:pt idx="0">
                  <c:v>0.194532</c:v>
                </c:pt>
                <c:pt idx="1">
                  <c:v>0.304329</c:v>
                </c:pt>
                <c:pt idx="2">
                  <c:v>0.503132</c:v>
                </c:pt>
                <c:pt idx="3">
                  <c:v>0.627531</c:v>
                </c:pt>
                <c:pt idx="4">
                  <c:v>0.711989</c:v>
                </c:pt>
                <c:pt idx="5">
                  <c:v>0.759561</c:v>
                </c:pt>
                <c:pt idx="6">
                  <c:v>0.787448</c:v>
                </c:pt>
                <c:pt idx="7">
                  <c:v>0.850172</c:v>
                </c:pt>
                <c:pt idx="8">
                  <c:v>0.859391</c:v>
                </c:pt>
                <c:pt idx="9">
                  <c:v>0.881962</c:v>
                </c:pt>
              </c:numCache>
            </c:numRef>
          </c:xVal>
          <c:yVal>
            <c:numRef>
              <c:f>工作表1!$B$11:$B$20</c:f>
              <c:numCache>
                <c:formatCode>General</c:formatCode>
                <c:ptCount val="10"/>
                <c:pt idx="0">
                  <c:v>-0.255865</c:v>
                </c:pt>
                <c:pt idx="1">
                  <c:v>-0.150931</c:v>
                </c:pt>
                <c:pt idx="2">
                  <c:v>0.843542</c:v>
                </c:pt>
                <c:pt idx="3">
                  <c:v>2.401644</c:v>
                </c:pt>
                <c:pt idx="4">
                  <c:v>4.149097</c:v>
                </c:pt>
                <c:pt idx="5">
                  <c:v>5.219734</c:v>
                </c:pt>
                <c:pt idx="6">
                  <c:v>5.947618</c:v>
                </c:pt>
                <c:pt idx="7">
                  <c:v>10.79433</c:v>
                </c:pt>
                <c:pt idx="8">
                  <c:v>15.772757</c:v>
                </c:pt>
                <c:pt idx="9">
                  <c:v>25.720905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18216"/>
        <c:axId val="2134669112"/>
      </c:scatterChart>
      <c:valAx>
        <c:axId val="-210071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rho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669112"/>
        <c:crosses val="autoZero"/>
        <c:crossBetween val="midCat"/>
      </c:valAx>
      <c:valAx>
        <c:axId val="2134669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uex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718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potential energy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GCMC</c:v>
          </c:tx>
          <c:spPr>
            <a:ln w="47625">
              <a:noFill/>
            </a:ln>
          </c:spPr>
          <c:xVal>
            <c:numRef>
              <c:f>工作表1!$C$75:$C$83</c:f>
              <c:numCache>
                <c:formatCode>General</c:formatCode>
                <c:ptCount val="9"/>
                <c:pt idx="0">
                  <c:v>0.808204</c:v>
                </c:pt>
                <c:pt idx="1">
                  <c:v>0.809004</c:v>
                </c:pt>
                <c:pt idx="2">
                  <c:v>0.814035</c:v>
                </c:pt>
                <c:pt idx="3">
                  <c:v>0.817121</c:v>
                </c:pt>
                <c:pt idx="4">
                  <c:v>0.820051</c:v>
                </c:pt>
                <c:pt idx="5">
                  <c:v>0.825518</c:v>
                </c:pt>
                <c:pt idx="6">
                  <c:v>0.825749</c:v>
                </c:pt>
                <c:pt idx="7">
                  <c:v>0.830222</c:v>
                </c:pt>
                <c:pt idx="8">
                  <c:v>0.833449</c:v>
                </c:pt>
              </c:numCache>
            </c:numRef>
          </c:xVal>
          <c:yVal>
            <c:numRef>
              <c:f>工作表1!$E$75:$E$83</c:f>
              <c:numCache>
                <c:formatCode>General</c:formatCode>
                <c:ptCount val="9"/>
                <c:pt idx="0">
                  <c:v>-5.6310676</c:v>
                </c:pt>
                <c:pt idx="1">
                  <c:v>-5.6213144</c:v>
                </c:pt>
                <c:pt idx="2">
                  <c:v>-5.635469</c:v>
                </c:pt>
                <c:pt idx="3">
                  <c:v>-5.6517918</c:v>
                </c:pt>
                <c:pt idx="4">
                  <c:v>-5.6498102</c:v>
                </c:pt>
                <c:pt idx="5">
                  <c:v>-5.6947136</c:v>
                </c:pt>
                <c:pt idx="6">
                  <c:v>-5.6839092</c:v>
                </c:pt>
                <c:pt idx="7">
                  <c:v>-5.7087334</c:v>
                </c:pt>
                <c:pt idx="8">
                  <c:v>-5.7010018</c:v>
                </c:pt>
              </c:numCache>
            </c:numRef>
          </c:yVal>
          <c:smooth val="0"/>
        </c:ser>
        <c:ser>
          <c:idx val="1"/>
          <c:order val="1"/>
          <c:tx>
            <c:v>ref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numRef>
              <c:f>工作表1!$A$86:$A$91</c:f>
              <c:numCache>
                <c:formatCode>General</c:formatCode>
                <c:ptCount val="6"/>
                <c:pt idx="0">
                  <c:v>0.05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xVal>
          <c:yVal>
            <c:numRef>
              <c:f>工作表1!$C$86:$C$91</c:f>
              <c:numCache>
                <c:formatCode>General</c:formatCode>
                <c:ptCount val="6"/>
                <c:pt idx="0">
                  <c:v>-0.483</c:v>
                </c:pt>
                <c:pt idx="1">
                  <c:v>-4.223</c:v>
                </c:pt>
                <c:pt idx="2">
                  <c:v>-4.887</c:v>
                </c:pt>
                <c:pt idx="3">
                  <c:v>-5.535</c:v>
                </c:pt>
                <c:pt idx="4">
                  <c:v>-6.055</c:v>
                </c:pt>
                <c:pt idx="5">
                  <c:v>-6.231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302328"/>
        <c:axId val="-2102360568"/>
      </c:scatterChart>
      <c:valAx>
        <c:axId val="-210330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rho*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360568"/>
        <c:crosses val="autoZero"/>
        <c:crossBetween val="midCat"/>
      </c:valAx>
      <c:valAx>
        <c:axId val="-2102360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u*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302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9702974628171"/>
          <c:y val="0.343597623213765"/>
          <c:w val="0.123630358705162"/>
          <c:h val="0.185952901720618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chemical potential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SR-GCMC</c:v>
          </c:tx>
          <c:spPr>
            <a:ln w="47625">
              <a:noFill/>
            </a:ln>
          </c:spPr>
          <c:xVal>
            <c:numRef>
              <c:f>工作表1!$C$99:$C$104</c:f>
              <c:numCache>
                <c:formatCode>General</c:formatCode>
                <c:ptCount val="6"/>
                <c:pt idx="0">
                  <c:v>0.802696</c:v>
                </c:pt>
                <c:pt idx="1">
                  <c:v>0.81069</c:v>
                </c:pt>
                <c:pt idx="2">
                  <c:v>0.818538</c:v>
                </c:pt>
                <c:pt idx="3">
                  <c:v>0.831502</c:v>
                </c:pt>
                <c:pt idx="4">
                  <c:v>0.850133</c:v>
                </c:pt>
                <c:pt idx="5">
                  <c:v>0.869965</c:v>
                </c:pt>
              </c:numCache>
            </c:numRef>
          </c:xVal>
          <c:yVal>
            <c:numRef>
              <c:f>工作表1!$D$99:$D$104</c:f>
              <c:numCache>
                <c:formatCode>General</c:formatCode>
                <c:ptCount val="6"/>
                <c:pt idx="0">
                  <c:v>-1.945371</c:v>
                </c:pt>
                <c:pt idx="1">
                  <c:v>-1.75528</c:v>
                </c:pt>
                <c:pt idx="2">
                  <c:v>-1.464915</c:v>
                </c:pt>
                <c:pt idx="3">
                  <c:v>-1.08063</c:v>
                </c:pt>
                <c:pt idx="4">
                  <c:v>-0.102789</c:v>
                </c:pt>
                <c:pt idx="5">
                  <c:v>1.874149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04776"/>
        <c:axId val="2135273384"/>
      </c:scatterChart>
      <c:valAx>
        <c:axId val="213490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rho*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273384"/>
        <c:crosses val="autoZero"/>
        <c:crossBetween val="midCat"/>
      </c:valAx>
      <c:valAx>
        <c:axId val="2135273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uexcess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904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Pressure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SR-GCMC</c:v>
          </c:tx>
          <c:spPr>
            <a:ln w="47625">
              <a:noFill/>
            </a:ln>
          </c:spPr>
          <c:xVal>
            <c:numRef>
              <c:f>工作表1!$C$99:$C$104</c:f>
              <c:numCache>
                <c:formatCode>General</c:formatCode>
                <c:ptCount val="6"/>
                <c:pt idx="0">
                  <c:v>0.802696</c:v>
                </c:pt>
                <c:pt idx="1">
                  <c:v>0.81069</c:v>
                </c:pt>
                <c:pt idx="2">
                  <c:v>0.818538</c:v>
                </c:pt>
                <c:pt idx="3">
                  <c:v>0.831502</c:v>
                </c:pt>
                <c:pt idx="4">
                  <c:v>0.850133</c:v>
                </c:pt>
                <c:pt idx="5">
                  <c:v>0.869965</c:v>
                </c:pt>
              </c:numCache>
            </c:numRef>
          </c:xVal>
          <c:yVal>
            <c:numRef>
              <c:f>工作表1!$F$99:$F$104</c:f>
              <c:numCache>
                <c:formatCode>General</c:formatCode>
                <c:ptCount val="6"/>
                <c:pt idx="0">
                  <c:v>1.055199</c:v>
                </c:pt>
                <c:pt idx="1">
                  <c:v>1.103853</c:v>
                </c:pt>
                <c:pt idx="2">
                  <c:v>1.195816</c:v>
                </c:pt>
                <c:pt idx="3">
                  <c:v>1.609773</c:v>
                </c:pt>
                <c:pt idx="4">
                  <c:v>2.051333</c:v>
                </c:pt>
                <c:pt idx="5">
                  <c:v>2.783921</c:v>
                </c:pt>
              </c:numCache>
            </c:numRef>
          </c:yVal>
          <c:smooth val="0"/>
        </c:ser>
        <c:ser>
          <c:idx val="1"/>
          <c:order val="1"/>
          <c:tx>
            <c:v>ref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numRef>
              <c:f>工作表1!$A$86:$A$91</c:f>
              <c:numCache>
                <c:formatCode>General</c:formatCode>
                <c:ptCount val="6"/>
                <c:pt idx="0">
                  <c:v>0.05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xVal>
          <c:yVal>
            <c:numRef>
              <c:f>工作表1!$B$86:$B$91</c:f>
              <c:numCache>
                <c:formatCode>General</c:formatCode>
                <c:ptCount val="6"/>
                <c:pt idx="0">
                  <c:v>0.0368</c:v>
                </c:pt>
                <c:pt idx="1">
                  <c:v>-0.272</c:v>
                </c:pt>
                <c:pt idx="2">
                  <c:v>0.015</c:v>
                </c:pt>
                <c:pt idx="3">
                  <c:v>1.011</c:v>
                </c:pt>
                <c:pt idx="4">
                  <c:v>3.28</c:v>
                </c:pt>
                <c:pt idx="5">
                  <c:v>5.131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543272"/>
        <c:axId val="2118739416"/>
      </c:scatterChart>
      <c:valAx>
        <c:axId val="-210254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rho*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739416"/>
        <c:crosses val="autoZero"/>
        <c:crossBetween val="midCat"/>
      </c:valAx>
      <c:valAx>
        <c:axId val="2118739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p*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543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7797681539807"/>
          <c:y val="0.288042067658209"/>
          <c:w val="0.15998009623797"/>
          <c:h val="0.185952901720618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potential</a:t>
            </a:r>
            <a:r>
              <a:rPr lang="en-US" altLang="zh-CN" baseline="0"/>
              <a:t> energy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SR-GCMC</c:v>
          </c:tx>
          <c:spPr>
            <a:ln w="47625">
              <a:noFill/>
            </a:ln>
          </c:spPr>
          <c:xVal>
            <c:numRef>
              <c:f>工作表1!$C$99:$C$104</c:f>
              <c:numCache>
                <c:formatCode>General</c:formatCode>
                <c:ptCount val="6"/>
                <c:pt idx="0">
                  <c:v>0.802696</c:v>
                </c:pt>
                <c:pt idx="1">
                  <c:v>0.81069</c:v>
                </c:pt>
                <c:pt idx="2">
                  <c:v>0.818538</c:v>
                </c:pt>
                <c:pt idx="3">
                  <c:v>0.831502</c:v>
                </c:pt>
                <c:pt idx="4">
                  <c:v>0.850133</c:v>
                </c:pt>
                <c:pt idx="5">
                  <c:v>0.869965</c:v>
                </c:pt>
              </c:numCache>
            </c:numRef>
          </c:xVal>
          <c:yVal>
            <c:numRef>
              <c:f>工作表1!$E$99:$E$104</c:f>
              <c:numCache>
                <c:formatCode>General</c:formatCode>
                <c:ptCount val="6"/>
                <c:pt idx="0">
                  <c:v>-5.5551682</c:v>
                </c:pt>
                <c:pt idx="1">
                  <c:v>-5.6202658</c:v>
                </c:pt>
                <c:pt idx="2">
                  <c:v>-5.668115</c:v>
                </c:pt>
                <c:pt idx="3">
                  <c:v>-5.703587000000001</c:v>
                </c:pt>
                <c:pt idx="4">
                  <c:v>-5.7890374</c:v>
                </c:pt>
                <c:pt idx="5">
                  <c:v>-5.8328348</c:v>
                </c:pt>
              </c:numCache>
            </c:numRef>
          </c:yVal>
          <c:smooth val="0"/>
        </c:ser>
        <c:ser>
          <c:idx val="1"/>
          <c:order val="1"/>
          <c:tx>
            <c:v>ref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numRef>
              <c:f>工作表1!$A$86:$A$91</c:f>
              <c:numCache>
                <c:formatCode>General</c:formatCode>
                <c:ptCount val="6"/>
                <c:pt idx="0">
                  <c:v>0.05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xVal>
          <c:yVal>
            <c:numRef>
              <c:f>工作表1!$C$86:$C$91</c:f>
              <c:numCache>
                <c:formatCode>General</c:formatCode>
                <c:ptCount val="6"/>
                <c:pt idx="0">
                  <c:v>-0.483</c:v>
                </c:pt>
                <c:pt idx="1">
                  <c:v>-4.223</c:v>
                </c:pt>
                <c:pt idx="2">
                  <c:v>-4.887</c:v>
                </c:pt>
                <c:pt idx="3">
                  <c:v>-5.535</c:v>
                </c:pt>
                <c:pt idx="4">
                  <c:v>-6.055</c:v>
                </c:pt>
                <c:pt idx="5">
                  <c:v>-6.231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70680"/>
        <c:axId val="2118308296"/>
      </c:scatterChart>
      <c:valAx>
        <c:axId val="-212417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rho*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308296"/>
        <c:crosses val="autoZero"/>
        <c:crossBetween val="midCat"/>
      </c:valAx>
      <c:valAx>
        <c:axId val="211830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u*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170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2242125984252"/>
          <c:y val="0.40841243802858"/>
          <c:w val="0.15998009623797"/>
          <c:h val="0.185952901720618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comparison of chemical potential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SR-GCMC</c:v>
          </c:tx>
          <c:spPr>
            <a:ln w="47625">
              <a:noFill/>
            </a:ln>
          </c:spPr>
          <c:xVal>
            <c:numRef>
              <c:f>工作表1!$C$99:$C$104</c:f>
              <c:numCache>
                <c:formatCode>General</c:formatCode>
                <c:ptCount val="6"/>
                <c:pt idx="0">
                  <c:v>0.802696</c:v>
                </c:pt>
                <c:pt idx="1">
                  <c:v>0.81069</c:v>
                </c:pt>
                <c:pt idx="2">
                  <c:v>0.818538</c:v>
                </c:pt>
                <c:pt idx="3">
                  <c:v>0.831502</c:v>
                </c:pt>
                <c:pt idx="4">
                  <c:v>0.850133</c:v>
                </c:pt>
                <c:pt idx="5">
                  <c:v>0.869965</c:v>
                </c:pt>
              </c:numCache>
            </c:numRef>
          </c:xVal>
          <c:yVal>
            <c:numRef>
              <c:f>工作表1!$D$99:$D$104</c:f>
              <c:numCache>
                <c:formatCode>General</c:formatCode>
                <c:ptCount val="6"/>
                <c:pt idx="0">
                  <c:v>-1.945371</c:v>
                </c:pt>
                <c:pt idx="1">
                  <c:v>-1.75528</c:v>
                </c:pt>
                <c:pt idx="2">
                  <c:v>-1.464915</c:v>
                </c:pt>
                <c:pt idx="3">
                  <c:v>-1.08063</c:v>
                </c:pt>
                <c:pt idx="4">
                  <c:v>-0.102789</c:v>
                </c:pt>
                <c:pt idx="5">
                  <c:v>1.874149</c:v>
                </c:pt>
              </c:numCache>
            </c:numRef>
          </c:yVal>
          <c:smooth val="0"/>
        </c:ser>
        <c:ser>
          <c:idx val="1"/>
          <c:order val="1"/>
          <c:tx>
            <c:v>GCMC</c:v>
          </c:tx>
          <c:spPr>
            <a:ln w="47625">
              <a:noFill/>
            </a:ln>
          </c:spPr>
          <c:marker>
            <c:symbol val="triangle"/>
            <c:size val="9"/>
            <c:spPr>
              <a:ln>
                <a:noFill/>
              </a:ln>
            </c:spPr>
          </c:marker>
          <c:xVal>
            <c:numRef>
              <c:f>工作表1!$C$75:$C$83</c:f>
              <c:numCache>
                <c:formatCode>General</c:formatCode>
                <c:ptCount val="9"/>
                <c:pt idx="0">
                  <c:v>0.808204</c:v>
                </c:pt>
                <c:pt idx="1">
                  <c:v>0.809004</c:v>
                </c:pt>
                <c:pt idx="2">
                  <c:v>0.814035</c:v>
                </c:pt>
                <c:pt idx="3">
                  <c:v>0.817121</c:v>
                </c:pt>
                <c:pt idx="4">
                  <c:v>0.820051</c:v>
                </c:pt>
                <c:pt idx="5">
                  <c:v>0.825518</c:v>
                </c:pt>
                <c:pt idx="6">
                  <c:v>0.825749</c:v>
                </c:pt>
                <c:pt idx="7">
                  <c:v>0.830222</c:v>
                </c:pt>
                <c:pt idx="8">
                  <c:v>0.833449</c:v>
                </c:pt>
              </c:numCache>
            </c:numRef>
          </c:xVal>
          <c:yVal>
            <c:numRef>
              <c:f>工作表1!$D$75:$D$83</c:f>
              <c:numCache>
                <c:formatCode>General</c:formatCode>
                <c:ptCount val="9"/>
                <c:pt idx="0">
                  <c:v>-1.952209</c:v>
                </c:pt>
                <c:pt idx="1">
                  <c:v>-1.853199</c:v>
                </c:pt>
                <c:pt idx="2">
                  <c:v>-1.759398</c:v>
                </c:pt>
                <c:pt idx="3">
                  <c:v>-1.663182</c:v>
                </c:pt>
                <c:pt idx="4">
                  <c:v>-1.466762</c:v>
                </c:pt>
                <c:pt idx="5">
                  <c:v>-1.273407</c:v>
                </c:pt>
                <c:pt idx="6">
                  <c:v>-1.073686</c:v>
                </c:pt>
                <c:pt idx="7">
                  <c:v>-0.579089</c:v>
                </c:pt>
                <c:pt idx="8">
                  <c:v>-0.082969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54152"/>
        <c:axId val="2135142376"/>
      </c:scatterChart>
      <c:valAx>
        <c:axId val="211825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rho*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142376"/>
        <c:crosses val="autoZero"/>
        <c:crossBetween val="midCat"/>
      </c:valAx>
      <c:valAx>
        <c:axId val="2135142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uexcess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254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131014873141"/>
          <c:y val="0.718597623213765"/>
          <c:w val="0.15998009623797"/>
          <c:h val="0.185952901720618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comparison</a:t>
            </a:r>
            <a:r>
              <a:rPr lang="en-US" altLang="zh-CN" baseline="0"/>
              <a:t> of pressure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SR-GCMC</c:v>
          </c:tx>
          <c:spPr>
            <a:ln w="47625">
              <a:noFill/>
            </a:ln>
          </c:spPr>
          <c:xVal>
            <c:numRef>
              <c:f>工作表1!$C$99:$C$104</c:f>
              <c:numCache>
                <c:formatCode>General</c:formatCode>
                <c:ptCount val="6"/>
                <c:pt idx="0">
                  <c:v>0.802696</c:v>
                </c:pt>
                <c:pt idx="1">
                  <c:v>0.81069</c:v>
                </c:pt>
                <c:pt idx="2">
                  <c:v>0.818538</c:v>
                </c:pt>
                <c:pt idx="3">
                  <c:v>0.831502</c:v>
                </c:pt>
                <c:pt idx="4">
                  <c:v>0.850133</c:v>
                </c:pt>
                <c:pt idx="5">
                  <c:v>0.869965</c:v>
                </c:pt>
              </c:numCache>
            </c:numRef>
          </c:xVal>
          <c:yVal>
            <c:numRef>
              <c:f>工作表1!$F$99:$F$104</c:f>
              <c:numCache>
                <c:formatCode>General</c:formatCode>
                <c:ptCount val="6"/>
                <c:pt idx="0">
                  <c:v>1.055199</c:v>
                </c:pt>
                <c:pt idx="1">
                  <c:v>1.103853</c:v>
                </c:pt>
                <c:pt idx="2">
                  <c:v>1.195816</c:v>
                </c:pt>
                <c:pt idx="3">
                  <c:v>1.609773</c:v>
                </c:pt>
                <c:pt idx="4">
                  <c:v>2.051333</c:v>
                </c:pt>
                <c:pt idx="5">
                  <c:v>2.783921</c:v>
                </c:pt>
              </c:numCache>
            </c:numRef>
          </c:yVal>
          <c:smooth val="0"/>
        </c:ser>
        <c:ser>
          <c:idx val="1"/>
          <c:order val="1"/>
          <c:tx>
            <c:v>GCMC</c:v>
          </c:tx>
          <c:spPr>
            <a:ln w="47625">
              <a:noFill/>
            </a:ln>
          </c:spPr>
          <c:marker>
            <c:symbol val="triangle"/>
            <c:size val="9"/>
          </c:marker>
          <c:xVal>
            <c:numRef>
              <c:f>工作表1!$C$75:$C$83</c:f>
              <c:numCache>
                <c:formatCode>General</c:formatCode>
                <c:ptCount val="9"/>
                <c:pt idx="0">
                  <c:v>0.808204</c:v>
                </c:pt>
                <c:pt idx="1">
                  <c:v>0.809004</c:v>
                </c:pt>
                <c:pt idx="2">
                  <c:v>0.814035</c:v>
                </c:pt>
                <c:pt idx="3">
                  <c:v>0.817121</c:v>
                </c:pt>
                <c:pt idx="4">
                  <c:v>0.820051</c:v>
                </c:pt>
                <c:pt idx="5">
                  <c:v>0.825518</c:v>
                </c:pt>
                <c:pt idx="6">
                  <c:v>0.825749</c:v>
                </c:pt>
                <c:pt idx="7">
                  <c:v>0.830222</c:v>
                </c:pt>
                <c:pt idx="8">
                  <c:v>0.833449</c:v>
                </c:pt>
              </c:numCache>
            </c:numRef>
          </c:xVal>
          <c:yVal>
            <c:numRef>
              <c:f>工作表1!$F$75:$F$83</c:f>
              <c:numCache>
                <c:formatCode>General</c:formatCode>
                <c:ptCount val="9"/>
                <c:pt idx="0">
                  <c:v>1.021982</c:v>
                </c:pt>
                <c:pt idx="1">
                  <c:v>1.038122</c:v>
                </c:pt>
                <c:pt idx="2">
                  <c:v>1.143193</c:v>
                </c:pt>
                <c:pt idx="3">
                  <c:v>1.190169</c:v>
                </c:pt>
                <c:pt idx="4">
                  <c:v>1.332236</c:v>
                </c:pt>
                <c:pt idx="5">
                  <c:v>1.373893</c:v>
                </c:pt>
                <c:pt idx="6">
                  <c:v>1.418342</c:v>
                </c:pt>
                <c:pt idx="7">
                  <c:v>1.467399</c:v>
                </c:pt>
                <c:pt idx="8">
                  <c:v>1.654934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929944"/>
        <c:axId val="2132548280"/>
      </c:scatterChart>
      <c:valAx>
        <c:axId val="-212392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rho*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548280"/>
        <c:crosses val="autoZero"/>
        <c:crossBetween val="midCat"/>
      </c:valAx>
      <c:valAx>
        <c:axId val="2132548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p*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3929944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47625">
              <a:noFill/>
            </a:ln>
          </c:spPr>
          <c:xVal>
            <c:numRef>
              <c:f>工作表1!$B$162:$B$168</c:f>
              <c:numCache>
                <c:formatCode>General</c:formatCode>
                <c:ptCount val="7"/>
                <c:pt idx="0">
                  <c:v>1.099996</c:v>
                </c:pt>
                <c:pt idx="1">
                  <c:v>4.999678</c:v>
                </c:pt>
                <c:pt idx="2">
                  <c:v>9.999067</c:v>
                </c:pt>
                <c:pt idx="3">
                  <c:v>19.997596</c:v>
                </c:pt>
                <c:pt idx="4">
                  <c:v>29.995933</c:v>
                </c:pt>
                <c:pt idx="5">
                  <c:v>39.994114</c:v>
                </c:pt>
                <c:pt idx="6">
                  <c:v>49.992118</c:v>
                </c:pt>
              </c:numCache>
            </c:numRef>
          </c:xVal>
          <c:yVal>
            <c:numRef>
              <c:f>工作表1!$D$162:$D$168</c:f>
              <c:numCache>
                <c:formatCode>General</c:formatCode>
                <c:ptCount val="7"/>
                <c:pt idx="0">
                  <c:v>1.024903</c:v>
                </c:pt>
                <c:pt idx="1">
                  <c:v>2.203244</c:v>
                </c:pt>
                <c:pt idx="2">
                  <c:v>2.704461</c:v>
                </c:pt>
                <c:pt idx="3">
                  <c:v>3.061668</c:v>
                </c:pt>
                <c:pt idx="4">
                  <c:v>3.316884</c:v>
                </c:pt>
                <c:pt idx="5">
                  <c:v>3.281415</c:v>
                </c:pt>
                <c:pt idx="6">
                  <c:v>3.347149</c:v>
                </c:pt>
              </c:numCache>
            </c:numRef>
          </c:yVal>
          <c:smooth val="0"/>
        </c:ser>
        <c:ser>
          <c:idx val="1"/>
          <c:order val="1"/>
          <c:tx>
            <c:v>fitting</c:v>
          </c:tx>
          <c:spPr>
            <a:ln w="47625">
              <a:noFill/>
            </a:ln>
          </c:spPr>
          <c:xVal>
            <c:numRef>
              <c:f>工作表1!$I$142:$I$191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工作表1!$J$142:$J$191</c:f>
              <c:numCache>
                <c:formatCode>General</c:formatCode>
                <c:ptCount val="50"/>
                <c:pt idx="0">
                  <c:v>1.840306263592763</c:v>
                </c:pt>
                <c:pt idx="1">
                  <c:v>2.398621898285082</c:v>
                </c:pt>
                <c:pt idx="2">
                  <c:v>2.738926329139363</c:v>
                </c:pt>
                <c:pt idx="3">
                  <c:v>2.98443105847137</c:v>
                </c:pt>
                <c:pt idx="4">
                  <c:v>3.176605604060585</c:v>
                </c:pt>
                <c:pt idx="5">
                  <c:v>3.334534527034386</c:v>
                </c:pt>
                <c:pt idx="6">
                  <c:v>3.468596595990195</c:v>
                </c:pt>
                <c:pt idx="7">
                  <c:v>3.585067430145437</c:v>
                </c:pt>
                <c:pt idx="8">
                  <c:v>3.688032626889863</c:v>
                </c:pt>
                <c:pt idx="9">
                  <c:v>3.780301400354731</c:v>
                </c:pt>
                <c:pt idx="10">
                  <c:v>3.863888462502867</c:v>
                </c:pt>
                <c:pt idx="11">
                  <c:v>3.940287981047313</c:v>
                </c:pt>
                <c:pt idx="12">
                  <c:v>4.010638770770976</c:v>
                </c:pt>
                <c:pt idx="13">
                  <c:v>4.075828746460606</c:v>
                </c:pt>
                <c:pt idx="14">
                  <c:v>4.136563610442062</c:v>
                </c:pt>
                <c:pt idx="15">
                  <c:v>4.193413533067918</c:v>
                </c:pt>
                <c:pt idx="16">
                  <c:v>4.24684578010653</c:v>
                </c:pt>
                <c:pt idx="17">
                  <c:v>4.297248076792894</c:v>
                </c:pt>
                <c:pt idx="18">
                  <c:v>4.344945695655798</c:v>
                </c:pt>
                <c:pt idx="19">
                  <c:v>4.39021418853938</c:v>
                </c:pt>
                <c:pt idx="20">
                  <c:v>4.433289030823958</c:v>
                </c:pt>
                <c:pt idx="21">
                  <c:v>4.474373035059828</c:v>
                </c:pt>
                <c:pt idx="22">
                  <c:v>4.513642125826597</c:v>
                </c:pt>
                <c:pt idx="23">
                  <c:v>4.55124989217454</c:v>
                </c:pt>
                <c:pt idx="24">
                  <c:v>4.587331215589489</c:v>
                </c:pt>
                <c:pt idx="25">
                  <c:v>4.622005189999068</c:v>
                </c:pt>
                <c:pt idx="26">
                  <c:v>4.655377493392613</c:v>
                </c:pt>
                <c:pt idx="27">
                  <c:v>4.687542330180217</c:v>
                </c:pt>
                <c:pt idx="28">
                  <c:v>4.718584034277784</c:v>
                </c:pt>
                <c:pt idx="29">
                  <c:v>4.748578401637792</c:v>
                </c:pt>
                <c:pt idx="30">
                  <c:v>4.777593805235406</c:v>
                </c:pt>
                <c:pt idx="31">
                  <c:v>4.805692133784538</c:v>
                </c:pt>
                <c:pt idx="32">
                  <c:v>4.832929586601705</c:v>
                </c:pt>
                <c:pt idx="33">
                  <c:v>4.859357350286199</c:v>
                </c:pt>
                <c:pt idx="34">
                  <c:v>4.885022177695531</c:v>
                </c:pt>
                <c:pt idx="35">
                  <c:v>4.90996688567098</c:v>
                </c:pt>
                <c:pt idx="36">
                  <c:v>4.93423078482306</c:v>
                </c:pt>
                <c:pt idx="37">
                  <c:v>4.957850052210502</c:v>
                </c:pt>
                <c:pt idx="38">
                  <c:v>4.980858055782936</c:v>
                </c:pt>
                <c:pt idx="39">
                  <c:v>5.003285637890577</c:v>
                </c:pt>
                <c:pt idx="40">
                  <c:v>5.025161363905809</c:v>
                </c:pt>
                <c:pt idx="41">
                  <c:v>5.046511740985085</c:v>
                </c:pt>
                <c:pt idx="42">
                  <c:v>5.067361411173765</c:v>
                </c:pt>
                <c:pt idx="43">
                  <c:v>5.08773332238231</c:v>
                </c:pt>
                <c:pt idx="44">
                  <c:v>5.107648880208675</c:v>
                </c:pt>
                <c:pt idx="45">
                  <c:v>5.12712808312553</c:v>
                </c:pt>
                <c:pt idx="46">
                  <c:v>5.146189643172658</c:v>
                </c:pt>
                <c:pt idx="47">
                  <c:v>5.164851093980489</c:v>
                </c:pt>
                <c:pt idx="48">
                  <c:v>5.183128887687752</c:v>
                </c:pt>
                <c:pt idx="49">
                  <c:v>5.20103848209587</c:v>
                </c:pt>
              </c:numCache>
            </c:numRef>
          </c:yVal>
          <c:smooth val="0"/>
        </c:ser>
        <c:ser>
          <c:idx val="2"/>
          <c:order val="2"/>
          <c:tx>
            <c:v>shifted fitting</c:v>
          </c:tx>
          <c:spPr>
            <a:ln w="47625">
              <a:noFill/>
            </a:ln>
          </c:spPr>
          <c:xVal>
            <c:numRef>
              <c:f>工作表1!$I$142:$I$191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工作表1!$K$142:$K$191</c:f>
              <c:numCache>
                <c:formatCode>General</c:formatCode>
                <c:ptCount val="50"/>
                <c:pt idx="0">
                  <c:v>0.640306263592763</c:v>
                </c:pt>
                <c:pt idx="1">
                  <c:v>1.198621898285082</c:v>
                </c:pt>
                <c:pt idx="2">
                  <c:v>1.538926329139363</c:v>
                </c:pt>
                <c:pt idx="3">
                  <c:v>1.78443105847137</c:v>
                </c:pt>
                <c:pt idx="4">
                  <c:v>1.976605604060585</c:v>
                </c:pt>
                <c:pt idx="5">
                  <c:v>2.134534527034386</c:v>
                </c:pt>
                <c:pt idx="6">
                  <c:v>2.268596595990195</c:v>
                </c:pt>
                <c:pt idx="7">
                  <c:v>2.385067430145438</c:v>
                </c:pt>
                <c:pt idx="8">
                  <c:v>2.488032626889863</c:v>
                </c:pt>
                <c:pt idx="9">
                  <c:v>2.580301400354731</c:v>
                </c:pt>
                <c:pt idx="10">
                  <c:v>2.663888462502867</c:v>
                </c:pt>
                <c:pt idx="11">
                  <c:v>2.740287981047313</c:v>
                </c:pt>
                <c:pt idx="12">
                  <c:v>2.810638770770976</c:v>
                </c:pt>
                <c:pt idx="13">
                  <c:v>2.875828746460606</c:v>
                </c:pt>
                <c:pt idx="14">
                  <c:v>2.936563610442063</c:v>
                </c:pt>
                <c:pt idx="15">
                  <c:v>2.993413533067918</c:v>
                </c:pt>
                <c:pt idx="16">
                  <c:v>3.046845780106529</c:v>
                </c:pt>
                <c:pt idx="17">
                  <c:v>3.097248076792894</c:v>
                </c:pt>
                <c:pt idx="18">
                  <c:v>3.144945695655798</c:v>
                </c:pt>
                <c:pt idx="19">
                  <c:v>3.19021418853938</c:v>
                </c:pt>
                <c:pt idx="20">
                  <c:v>3.233289030823959</c:v>
                </c:pt>
                <c:pt idx="21">
                  <c:v>3.274373035059829</c:v>
                </c:pt>
                <c:pt idx="22">
                  <c:v>3.313642125826597</c:v>
                </c:pt>
                <c:pt idx="23">
                  <c:v>3.351249892174541</c:v>
                </c:pt>
                <c:pt idx="24">
                  <c:v>3.387331215589489</c:v>
                </c:pt>
                <c:pt idx="25">
                  <c:v>3.422005189999068</c:v>
                </c:pt>
                <c:pt idx="26">
                  <c:v>3.455377493392613</c:v>
                </c:pt>
                <c:pt idx="27">
                  <c:v>3.487542330180217</c:v>
                </c:pt>
                <c:pt idx="28">
                  <c:v>3.518584034277784</c:v>
                </c:pt>
                <c:pt idx="29">
                  <c:v>3.548578401637792</c:v>
                </c:pt>
                <c:pt idx="30">
                  <c:v>3.577593805235406</c:v>
                </c:pt>
                <c:pt idx="31">
                  <c:v>3.605692133784538</c:v>
                </c:pt>
                <c:pt idx="32">
                  <c:v>3.632929586601705</c:v>
                </c:pt>
                <c:pt idx="33">
                  <c:v>3.6593573502862</c:v>
                </c:pt>
                <c:pt idx="34">
                  <c:v>3.685022177695531</c:v>
                </c:pt>
                <c:pt idx="35">
                  <c:v>3.70996688567098</c:v>
                </c:pt>
                <c:pt idx="36">
                  <c:v>3.73423078482306</c:v>
                </c:pt>
                <c:pt idx="37">
                  <c:v>3.757850052210502</c:v>
                </c:pt>
                <c:pt idx="38">
                  <c:v>3.780858055782936</c:v>
                </c:pt>
                <c:pt idx="39">
                  <c:v>3.803285637890577</c:v>
                </c:pt>
                <c:pt idx="40">
                  <c:v>3.825161363905809</c:v>
                </c:pt>
                <c:pt idx="41">
                  <c:v>3.846511740985084</c:v>
                </c:pt>
                <c:pt idx="42">
                  <c:v>3.867361411173765</c:v>
                </c:pt>
                <c:pt idx="43">
                  <c:v>3.88773332238231</c:v>
                </c:pt>
                <c:pt idx="44">
                  <c:v>3.907648880208676</c:v>
                </c:pt>
                <c:pt idx="45">
                  <c:v>3.92712808312553</c:v>
                </c:pt>
                <c:pt idx="46">
                  <c:v>3.946189643172658</c:v>
                </c:pt>
                <c:pt idx="47">
                  <c:v>3.964851093980489</c:v>
                </c:pt>
                <c:pt idx="48">
                  <c:v>3.983128887687751</c:v>
                </c:pt>
                <c:pt idx="49">
                  <c:v>4.00103848209587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47048"/>
        <c:axId val="2118188232"/>
      </c:scatterChart>
      <c:valAx>
        <c:axId val="213564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188232"/>
        <c:crosses val="autoZero"/>
        <c:crossBetween val="midCat"/>
      </c:valAx>
      <c:valAx>
        <c:axId val="2118188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p*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647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4832259603913"/>
          <c:y val="0.514214549711898"/>
          <c:w val="0.220925316153663"/>
          <c:h val="0.175652303666123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</c:v>
          </c:tx>
          <c:spPr>
            <a:ln w="47625">
              <a:noFill/>
            </a:ln>
          </c:spPr>
          <c:xVal>
            <c:numRef>
              <c:f>工作表1!$B$162:$B$168</c:f>
              <c:numCache>
                <c:formatCode>General</c:formatCode>
                <c:ptCount val="7"/>
                <c:pt idx="0">
                  <c:v>1.099996</c:v>
                </c:pt>
                <c:pt idx="1">
                  <c:v>4.999678</c:v>
                </c:pt>
                <c:pt idx="2">
                  <c:v>9.999067</c:v>
                </c:pt>
                <c:pt idx="3">
                  <c:v>19.997596</c:v>
                </c:pt>
                <c:pt idx="4">
                  <c:v>29.995933</c:v>
                </c:pt>
                <c:pt idx="5">
                  <c:v>39.994114</c:v>
                </c:pt>
                <c:pt idx="6">
                  <c:v>49.992118</c:v>
                </c:pt>
              </c:numCache>
            </c:numRef>
          </c:xVal>
          <c:yVal>
            <c:numRef>
              <c:f>工作表1!$D$162:$D$168</c:f>
              <c:numCache>
                <c:formatCode>General</c:formatCode>
                <c:ptCount val="7"/>
                <c:pt idx="0">
                  <c:v>1.024903</c:v>
                </c:pt>
                <c:pt idx="1">
                  <c:v>2.203244</c:v>
                </c:pt>
                <c:pt idx="2">
                  <c:v>2.704461</c:v>
                </c:pt>
                <c:pt idx="3">
                  <c:v>3.061668</c:v>
                </c:pt>
                <c:pt idx="4">
                  <c:v>3.316884</c:v>
                </c:pt>
                <c:pt idx="5">
                  <c:v>3.281415</c:v>
                </c:pt>
                <c:pt idx="6">
                  <c:v>3.347149</c:v>
                </c:pt>
              </c:numCache>
            </c:numRef>
          </c:yVal>
          <c:smooth val="0"/>
        </c:ser>
        <c:ser>
          <c:idx val="1"/>
          <c:order val="1"/>
          <c:tx>
            <c:v>fitting</c:v>
          </c:tx>
          <c:spPr>
            <a:ln w="47625">
              <a:noFill/>
            </a:ln>
          </c:spPr>
          <c:xVal>
            <c:numRef>
              <c:f>工作表1!$I$142:$I$191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工作表1!$L$142:$L$191</c:f>
              <c:numCache>
                <c:formatCode>General</c:formatCode>
                <c:ptCount val="50"/>
                <c:pt idx="0">
                  <c:v>0.0723768131065635</c:v>
                </c:pt>
                <c:pt idx="1">
                  <c:v>0.626935434871653</c:v>
                </c:pt>
                <c:pt idx="2">
                  <c:v>0.960779041048837</c:v>
                </c:pt>
                <c:pt idx="3">
                  <c:v>1.201735567511193</c:v>
                </c:pt>
                <c:pt idx="4">
                  <c:v>1.390792000502674</c:v>
                </c:pt>
                <c:pt idx="5">
                  <c:v>1.546540427048807</c:v>
                </c:pt>
                <c:pt idx="6">
                  <c:v>1.679044445874393</c:v>
                </c:pt>
                <c:pt idx="7">
                  <c:v>1.794383094970313</c:v>
                </c:pt>
                <c:pt idx="8">
                  <c:v>1.896516310348138</c:v>
                </c:pt>
                <c:pt idx="9">
                  <c:v>1.98817036754377</c:v>
                </c:pt>
                <c:pt idx="10">
                  <c:v>2.071303532870968</c:v>
                </c:pt>
                <c:pt idx="11">
                  <c:v>2.147370489808711</c:v>
                </c:pt>
                <c:pt idx="12">
                  <c:v>2.217481760321743</c:v>
                </c:pt>
                <c:pt idx="13">
                  <c:v>2.282504554538503</c:v>
                </c:pt>
                <c:pt idx="14">
                  <c:v>2.34312914151459</c:v>
                </c:pt>
                <c:pt idx="15">
                  <c:v>2.399914000035485</c:v>
                </c:pt>
                <c:pt idx="16">
                  <c:v>2.453317411564805</c:v>
                </c:pt>
                <c:pt idx="17">
                  <c:v>2.503720109572041</c:v>
                </c:pt>
                <c:pt idx="18">
                  <c:v>2.55144186390926</c:v>
                </c:pt>
                <c:pt idx="19">
                  <c:v>2.596753851976548</c:v>
                </c:pt>
                <c:pt idx="20">
                  <c:v>2.63988804019157</c:v>
                </c:pt>
                <c:pt idx="21">
                  <c:v>2.681044403555031</c:v>
                </c:pt>
                <c:pt idx="22">
                  <c:v>2.720396555296407</c:v>
                </c:pt>
                <c:pt idx="23">
                  <c:v>2.758096189360588</c:v>
                </c:pt>
                <c:pt idx="24">
                  <c:v>2.794276624205635</c:v>
                </c:pt>
                <c:pt idx="25">
                  <c:v>2.829055657734505</c:v>
                </c:pt>
                <c:pt idx="26">
                  <c:v>2.862537888136566</c:v>
                </c:pt>
                <c:pt idx="27">
                  <c:v>2.894816616285022</c:v>
                </c:pt>
                <c:pt idx="28">
                  <c:v>2.925975417124056</c:v>
                </c:pt>
                <c:pt idx="29">
                  <c:v>2.956089446871816</c:v>
                </c:pt>
                <c:pt idx="30">
                  <c:v>2.985226537630425</c:v>
                </c:pt>
                <c:pt idx="31">
                  <c:v>3.013448119605163</c:v>
                </c:pt>
                <c:pt idx="32">
                  <c:v>3.040810002532686</c:v>
                </c:pt>
                <c:pt idx="33">
                  <c:v>3.067363041357912</c:v>
                </c:pt>
                <c:pt idx="34">
                  <c:v>3.093153706151217</c:v>
                </c:pt>
                <c:pt idx="35">
                  <c:v>3.118224572340507</c:v>
                </c:pt>
                <c:pt idx="36">
                  <c:v>3.142614744269245</c:v>
                </c:pt>
                <c:pt idx="37">
                  <c:v>3.166360222677749</c:v>
                </c:pt>
                <c:pt idx="38">
                  <c:v>3.189494224790091</c:v>
                </c:pt>
                <c:pt idx="39">
                  <c:v>3.212047464159527</c:v>
                </c:pt>
                <c:pt idx="40">
                  <c:v>3.234048396196463</c:v>
                </c:pt>
                <c:pt idx="41">
                  <c:v>3.255523434309595</c:v>
                </c:pt>
                <c:pt idx="42">
                  <c:v>3.276497140783475</c:v>
                </c:pt>
                <c:pt idx="43">
                  <c:v>3.296992395856037</c:v>
                </c:pt>
                <c:pt idx="44">
                  <c:v>3.317030547917875</c:v>
                </c:pt>
                <c:pt idx="45">
                  <c:v>3.336631547308089</c:v>
                </c:pt>
                <c:pt idx="46">
                  <c:v>3.355814065810973</c:v>
                </c:pt>
                <c:pt idx="47">
                  <c:v>3.37459560364945</c:v>
                </c:pt>
                <c:pt idx="48">
                  <c:v>3.392992585513328</c:v>
                </c:pt>
                <c:pt idx="49">
                  <c:v>3.411020446944084</c:v>
                </c:pt>
              </c:numCache>
            </c:numRef>
          </c:yVal>
          <c:smooth val="0"/>
        </c:ser>
        <c:ser>
          <c:idx val="2"/>
          <c:order val="2"/>
          <c:tx>
            <c:v>shifted fitting</c:v>
          </c:tx>
          <c:spPr>
            <a:ln w="47625">
              <a:noFill/>
            </a:ln>
          </c:spPr>
          <c:xVal>
            <c:numRef>
              <c:f>工作表1!$I$142:$I$191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工作表1!$M$142:$M$191</c:f>
              <c:numCache>
                <c:formatCode>General</c:formatCode>
                <c:ptCount val="50"/>
                <c:pt idx="0">
                  <c:v>0.772376813106563</c:v>
                </c:pt>
                <c:pt idx="1">
                  <c:v>1.326935434871653</c:v>
                </c:pt>
                <c:pt idx="2">
                  <c:v>1.660779041048837</c:v>
                </c:pt>
                <c:pt idx="3">
                  <c:v>1.901735567511193</c:v>
                </c:pt>
                <c:pt idx="4">
                  <c:v>2.090792000502674</c:v>
                </c:pt>
                <c:pt idx="5">
                  <c:v>2.246540427048806</c:v>
                </c:pt>
                <c:pt idx="6">
                  <c:v>2.379044445874393</c:v>
                </c:pt>
                <c:pt idx="7">
                  <c:v>2.494383094970313</c:v>
                </c:pt>
                <c:pt idx="8">
                  <c:v>2.596516310348138</c:v>
                </c:pt>
                <c:pt idx="9">
                  <c:v>2.688170367543769</c:v>
                </c:pt>
                <c:pt idx="10">
                  <c:v>2.771303532870968</c:v>
                </c:pt>
                <c:pt idx="11">
                  <c:v>2.847370489808711</c:v>
                </c:pt>
                <c:pt idx="12">
                  <c:v>2.917481760321744</c:v>
                </c:pt>
                <c:pt idx="13">
                  <c:v>2.982504554538504</c:v>
                </c:pt>
                <c:pt idx="14">
                  <c:v>3.04312914151459</c:v>
                </c:pt>
                <c:pt idx="15">
                  <c:v>3.099914000035485</c:v>
                </c:pt>
                <c:pt idx="16">
                  <c:v>3.153317411564805</c:v>
                </c:pt>
                <c:pt idx="17">
                  <c:v>3.203720109572041</c:v>
                </c:pt>
                <c:pt idx="18">
                  <c:v>3.25144186390926</c:v>
                </c:pt>
                <c:pt idx="19">
                  <c:v>3.296753851976548</c:v>
                </c:pt>
                <c:pt idx="20">
                  <c:v>3.33988804019157</c:v>
                </c:pt>
                <c:pt idx="21">
                  <c:v>3.38104440355503</c:v>
                </c:pt>
                <c:pt idx="22">
                  <c:v>3.420396555296407</c:v>
                </c:pt>
                <c:pt idx="23">
                  <c:v>3.458096189360588</c:v>
                </c:pt>
                <c:pt idx="24">
                  <c:v>3.494276624205635</c:v>
                </c:pt>
                <c:pt idx="25">
                  <c:v>3.529055657734505</c:v>
                </c:pt>
                <c:pt idx="26">
                  <c:v>3.562537888136566</c:v>
                </c:pt>
                <c:pt idx="27">
                  <c:v>3.594816616285022</c:v>
                </c:pt>
                <c:pt idx="28">
                  <c:v>3.625975417124056</c:v>
                </c:pt>
                <c:pt idx="29">
                  <c:v>3.656089446871816</c:v>
                </c:pt>
                <c:pt idx="30">
                  <c:v>3.685226537630426</c:v>
                </c:pt>
                <c:pt idx="31">
                  <c:v>3.713448119605163</c:v>
                </c:pt>
                <c:pt idx="32">
                  <c:v>3.740810002532686</c:v>
                </c:pt>
                <c:pt idx="33">
                  <c:v>3.767363041357912</c:v>
                </c:pt>
                <c:pt idx="34">
                  <c:v>3.793153706151217</c:v>
                </c:pt>
                <c:pt idx="35">
                  <c:v>3.818224572340507</c:v>
                </c:pt>
                <c:pt idx="36">
                  <c:v>3.842614744269245</c:v>
                </c:pt>
                <c:pt idx="37">
                  <c:v>3.866360222677748</c:v>
                </c:pt>
                <c:pt idx="38">
                  <c:v>3.88949422479009</c:v>
                </c:pt>
                <c:pt idx="39">
                  <c:v>3.912047464159527</c:v>
                </c:pt>
                <c:pt idx="40">
                  <c:v>3.934048396196463</c:v>
                </c:pt>
                <c:pt idx="41">
                  <c:v>3.955523434309595</c:v>
                </c:pt>
                <c:pt idx="42">
                  <c:v>3.976497140783475</c:v>
                </c:pt>
                <c:pt idx="43">
                  <c:v>3.996992395856036</c:v>
                </c:pt>
                <c:pt idx="44">
                  <c:v>4.017030547917876</c:v>
                </c:pt>
                <c:pt idx="45">
                  <c:v>4.036631547308089</c:v>
                </c:pt>
                <c:pt idx="46">
                  <c:v>4.055814065810972</c:v>
                </c:pt>
                <c:pt idx="47">
                  <c:v>4.07459560364945</c:v>
                </c:pt>
                <c:pt idx="48">
                  <c:v>4.092992585513328</c:v>
                </c:pt>
                <c:pt idx="49">
                  <c:v>4.111020446944084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30232"/>
        <c:axId val="2132572360"/>
      </c:scatterChart>
      <c:valAx>
        <c:axId val="211833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f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572360"/>
        <c:crosses val="autoZero"/>
        <c:crossBetween val="midCat"/>
      </c:valAx>
      <c:valAx>
        <c:axId val="2132572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p*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330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7217767991767"/>
          <c:y val="0.41425116229072"/>
          <c:w val="0.221596821673886"/>
          <c:h val="0.205627099513585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工作表1!$I$142:$I$191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工作表1!$N$142:$N$191</c:f>
              <c:numCache>
                <c:formatCode>General</c:formatCode>
                <c:ptCount val="50"/>
                <c:pt idx="0">
                  <c:v>0.765530251987603</c:v>
                </c:pt>
                <c:pt idx="1">
                  <c:v>0.820835139430718</c:v>
                </c:pt>
                <c:pt idx="2">
                  <c:v>0.841089670828604</c:v>
                </c:pt>
                <c:pt idx="3">
                  <c:v>0.851596462299505</c:v>
                </c:pt>
                <c:pt idx="4">
                  <c:v>0.858027488294819</c:v>
                </c:pt>
                <c:pt idx="5">
                  <c:v>0.862369073521226</c:v>
                </c:pt>
                <c:pt idx="6">
                  <c:v>0.865497203299454</c:v>
                </c:pt>
                <c:pt idx="7">
                  <c:v>0.867858234036052</c:v>
                </c:pt>
                <c:pt idx="8">
                  <c:v>0.869703515963871</c:v>
                </c:pt>
                <c:pt idx="9">
                  <c:v>0.871185401012115</c:v>
                </c:pt>
                <c:pt idx="10">
                  <c:v>0.872401613826416</c:v>
                </c:pt>
                <c:pt idx="11">
                  <c:v>0.873417721518987</c:v>
                </c:pt>
                <c:pt idx="12">
                  <c:v>0.874279355533721</c:v>
                </c:pt>
                <c:pt idx="13">
                  <c:v>0.875019253196031</c:v>
                </c:pt>
                <c:pt idx="14">
                  <c:v>0.875661511586086</c:v>
                </c:pt>
                <c:pt idx="15">
                  <c:v>0.876224261587106</c:v>
                </c:pt>
                <c:pt idx="16">
                  <c:v>0.8767214067195</c:v>
                </c:pt>
                <c:pt idx="17">
                  <c:v>0.877163787335518</c:v>
                </c:pt>
                <c:pt idx="18">
                  <c:v>0.87755998016244</c:v>
                </c:pt>
                <c:pt idx="19">
                  <c:v>0.877916859836192</c:v>
                </c:pt>
                <c:pt idx="20">
                  <c:v>0.878240001177848</c:v>
                </c:pt>
                <c:pt idx="21">
                  <c:v>0.878533972529558</c:v>
                </c:pt>
                <c:pt idx="22">
                  <c:v>0.878802553082733</c:v>
                </c:pt>
                <c:pt idx="23">
                  <c:v>0.879048896224469</c:v>
                </c:pt>
                <c:pt idx="24">
                  <c:v>0.879275653923541</c:v>
                </c:pt>
                <c:pt idx="25">
                  <c:v>0.879485072582854</c:v>
                </c:pt>
                <c:pt idx="26">
                  <c:v>0.879679067713501</c:v>
                </c:pt>
                <c:pt idx="27">
                  <c:v>0.879859282695754</c:v>
                </c:pt>
                <c:pt idx="28">
                  <c:v>0.880027135447548</c:v>
                </c:pt>
                <c:pt idx="29">
                  <c:v>0.880183855807468</c:v>
                </c:pt>
                <c:pt idx="30">
                  <c:v>0.880330515718492</c:v>
                </c:pt>
                <c:pt idx="31">
                  <c:v>0.880468053779689</c:v>
                </c:pt>
                <c:pt idx="32">
                  <c:v>0.880597295354944</c:v>
                </c:pt>
                <c:pt idx="33">
                  <c:v>0.880718969149256</c:v>
                </c:pt>
                <c:pt idx="34">
                  <c:v>0.880833720955988</c:v>
                </c:pt>
                <c:pt idx="35">
                  <c:v>0.880942125122762</c:v>
                </c:pt>
                <c:pt idx="36">
                  <c:v>0.881044694165825</c:v>
                </c:pt>
                <c:pt idx="37">
                  <c:v>0.881141886872546</c:v>
                </c:pt>
                <c:pt idx="38">
                  <c:v>0.881234115162338</c:v>
                </c:pt>
                <c:pt idx="39">
                  <c:v>0.881321749922432</c:v>
                </c:pt>
                <c:pt idx="40">
                  <c:v>0.881405125992863</c:v>
                </c:pt>
                <c:pt idx="41">
                  <c:v>0.88148454644195</c:v>
                </c:pt>
                <c:pt idx="42">
                  <c:v>0.881560286247352</c:v>
                </c:pt>
                <c:pt idx="43">
                  <c:v>0.881632595476926</c:v>
                </c:pt>
                <c:pt idx="44">
                  <c:v>0.88170170204694</c:v>
                </c:pt>
                <c:pt idx="45">
                  <c:v>0.881767814121728</c:v>
                </c:pt>
                <c:pt idx="46">
                  <c:v>0.881831122208021</c:v>
                </c:pt>
                <c:pt idx="47">
                  <c:v>0.881891800988331</c:v>
                </c:pt>
                <c:pt idx="48">
                  <c:v>0.881950010930555</c:v>
                </c:pt>
                <c:pt idx="49">
                  <c:v>0.882005899705015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工作表1!$G$197:$G$203</c:f>
              <c:numCache>
                <c:formatCode>General</c:formatCode>
                <c:ptCount val="7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</c:numCache>
            </c:numRef>
          </c:xVal>
          <c:yVal>
            <c:numRef>
              <c:f>工作表1!$I$197:$I$203</c:f>
              <c:numCache>
                <c:formatCode>General</c:formatCode>
                <c:ptCount val="7"/>
                <c:pt idx="0">
                  <c:v>0.78058</c:v>
                </c:pt>
                <c:pt idx="1">
                  <c:v>0.854585</c:v>
                </c:pt>
                <c:pt idx="2">
                  <c:v>0.876726</c:v>
                </c:pt>
                <c:pt idx="3" formatCode="0.000000">
                  <c:v>0.89713</c:v>
                </c:pt>
                <c:pt idx="4">
                  <c:v>0.909608</c:v>
                </c:pt>
                <c:pt idx="5">
                  <c:v>0.917275</c:v>
                </c:pt>
                <c:pt idx="6">
                  <c:v>0.922099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03336"/>
        <c:axId val="2132543832"/>
      </c:scatterChart>
      <c:valAx>
        <c:axId val="213260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543832"/>
        <c:crosses val="autoZero"/>
        <c:crossBetween val="midCat"/>
      </c:valAx>
      <c:valAx>
        <c:axId val="2132543832"/>
        <c:scaling>
          <c:orientation val="minMax"/>
          <c:min val="0.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603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工作表1!$H$197:$H$203</c:f>
              <c:numCache>
                <c:formatCode>General</c:formatCode>
                <c:ptCount val="7"/>
                <c:pt idx="0">
                  <c:v>0.0</c:v>
                </c:pt>
                <c:pt idx="1">
                  <c:v>1.609502</c:v>
                </c:pt>
                <c:pt idx="2">
                  <c:v>2.302677</c:v>
                </c:pt>
                <c:pt idx="3">
                  <c:v>2.995852</c:v>
                </c:pt>
                <c:pt idx="4">
                  <c:v>3.401334</c:v>
                </c:pt>
                <c:pt idx="5">
                  <c:v>3.689027</c:v>
                </c:pt>
                <c:pt idx="6">
                  <c:v>3.91218</c:v>
                </c:pt>
              </c:numCache>
            </c:numRef>
          </c:xVal>
          <c:yVal>
            <c:numRef>
              <c:f>工作表1!$J$197:$J$203</c:f>
              <c:numCache>
                <c:formatCode>General</c:formatCode>
                <c:ptCount val="7"/>
                <c:pt idx="0">
                  <c:v>0.894329</c:v>
                </c:pt>
                <c:pt idx="1">
                  <c:v>2.251795</c:v>
                </c:pt>
                <c:pt idx="2" formatCode="0.000000">
                  <c:v>2.78606</c:v>
                </c:pt>
                <c:pt idx="3">
                  <c:v>3.390495</c:v>
                </c:pt>
                <c:pt idx="4">
                  <c:v>3.823327</c:v>
                </c:pt>
                <c:pt idx="5">
                  <c:v>4.061529</c:v>
                </c:pt>
                <c:pt idx="6">
                  <c:v>4.208961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工作表1!$L$197:$L$203</c:f>
              <c:numCache>
                <c:formatCode>General</c:formatCode>
                <c:ptCount val="7"/>
                <c:pt idx="0">
                  <c:v>-1.1</c:v>
                </c:pt>
                <c:pt idx="1">
                  <c:v>-0.39</c:v>
                </c:pt>
                <c:pt idx="2">
                  <c:v>0.9</c:v>
                </c:pt>
                <c:pt idx="3">
                  <c:v>1.9</c:v>
                </c:pt>
                <c:pt idx="4">
                  <c:v>2.9</c:v>
                </c:pt>
                <c:pt idx="5">
                  <c:v>3.4</c:v>
                </c:pt>
                <c:pt idx="6">
                  <c:v>4.9</c:v>
                </c:pt>
              </c:numCache>
            </c:numRef>
          </c:xVal>
          <c:yVal>
            <c:numRef>
              <c:f>工作表1!$O$197:$O$203</c:f>
              <c:numCache>
                <c:formatCode>General</c:formatCode>
                <c:ptCount val="7"/>
                <c:pt idx="0">
                  <c:v>-0.12</c:v>
                </c:pt>
                <c:pt idx="1">
                  <c:v>0.44</c:v>
                </c:pt>
                <c:pt idx="2">
                  <c:v>1.43</c:v>
                </c:pt>
                <c:pt idx="3">
                  <c:v>2.26</c:v>
                </c:pt>
                <c:pt idx="4">
                  <c:v>3.22</c:v>
                </c:pt>
                <c:pt idx="5">
                  <c:v>3.7</c:v>
                </c:pt>
                <c:pt idx="6">
                  <c:v>4.9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91992"/>
        <c:axId val="2118299656"/>
      </c:scatterChart>
      <c:valAx>
        <c:axId val="213519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299656"/>
        <c:crosses val="autoZero"/>
        <c:crossBetween val="midCat"/>
      </c:valAx>
      <c:valAx>
        <c:axId val="211829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191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工作表1!$A$23:$A$35</c:f>
              <c:numCache>
                <c:formatCode>General</c:formatCode>
                <c:ptCount val="13"/>
                <c:pt idx="0">
                  <c:v>0.768489</c:v>
                </c:pt>
                <c:pt idx="1">
                  <c:v>0.788976</c:v>
                </c:pt>
                <c:pt idx="2">
                  <c:v>0.814267</c:v>
                </c:pt>
                <c:pt idx="3">
                  <c:v>0.822927</c:v>
                </c:pt>
                <c:pt idx="4">
                  <c:v>0.829754</c:v>
                </c:pt>
                <c:pt idx="5">
                  <c:v>0.837421</c:v>
                </c:pt>
                <c:pt idx="6">
                  <c:v>0.841026</c:v>
                </c:pt>
                <c:pt idx="7">
                  <c:v>0.846572</c:v>
                </c:pt>
                <c:pt idx="8">
                  <c:v>0.850155</c:v>
                </c:pt>
                <c:pt idx="9">
                  <c:v>0.853537</c:v>
                </c:pt>
                <c:pt idx="10">
                  <c:v>0.856367</c:v>
                </c:pt>
                <c:pt idx="11">
                  <c:v>0.861731</c:v>
                </c:pt>
                <c:pt idx="12">
                  <c:v>0.863028</c:v>
                </c:pt>
              </c:numCache>
            </c:numRef>
          </c:xVal>
          <c:yVal>
            <c:numRef>
              <c:f>工作表1!$B$23:$B$35</c:f>
              <c:numCache>
                <c:formatCode>General</c:formatCode>
                <c:ptCount val="13"/>
                <c:pt idx="0">
                  <c:v>-1.001819</c:v>
                </c:pt>
                <c:pt idx="1">
                  <c:v>-0.628129</c:v>
                </c:pt>
                <c:pt idx="2">
                  <c:v>-0.059684</c:v>
                </c:pt>
                <c:pt idx="3">
                  <c:v>0.329737</c:v>
                </c:pt>
                <c:pt idx="4">
                  <c:v>0.921475</c:v>
                </c:pt>
                <c:pt idx="5">
                  <c:v>1.912277</c:v>
                </c:pt>
                <c:pt idx="6">
                  <c:v>3.907981</c:v>
                </c:pt>
                <c:pt idx="7">
                  <c:v>5.901408</c:v>
                </c:pt>
                <c:pt idx="8">
                  <c:v>7.897185</c:v>
                </c:pt>
                <c:pt idx="9">
                  <c:v>8.893215</c:v>
                </c:pt>
                <c:pt idx="10">
                  <c:v>9.889904</c:v>
                </c:pt>
                <c:pt idx="11">
                  <c:v>11.88366</c:v>
                </c:pt>
                <c:pt idx="12">
                  <c:v>12.882156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938872"/>
        <c:axId val="2134223832"/>
      </c:scatterChart>
      <c:valAx>
        <c:axId val="-210193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223832"/>
        <c:crosses val="autoZero"/>
        <c:crossBetween val="midCat"/>
      </c:valAx>
      <c:valAx>
        <c:axId val="2134223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93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工作表1!$H$197:$H$203</c:f>
              <c:numCache>
                <c:formatCode>General</c:formatCode>
                <c:ptCount val="7"/>
                <c:pt idx="0">
                  <c:v>0.0</c:v>
                </c:pt>
                <c:pt idx="1">
                  <c:v>1.609502</c:v>
                </c:pt>
                <c:pt idx="2">
                  <c:v>2.302677</c:v>
                </c:pt>
                <c:pt idx="3">
                  <c:v>2.995852</c:v>
                </c:pt>
                <c:pt idx="4">
                  <c:v>3.401334</c:v>
                </c:pt>
                <c:pt idx="5">
                  <c:v>3.689027</c:v>
                </c:pt>
                <c:pt idx="6">
                  <c:v>3.91218</c:v>
                </c:pt>
              </c:numCache>
            </c:numRef>
          </c:xVal>
          <c:yVal>
            <c:numRef>
              <c:f>工作表1!$I$197:$I$203</c:f>
              <c:numCache>
                <c:formatCode>General</c:formatCode>
                <c:ptCount val="7"/>
                <c:pt idx="0">
                  <c:v>0.78058</c:v>
                </c:pt>
                <c:pt idx="1">
                  <c:v>0.854585</c:v>
                </c:pt>
                <c:pt idx="2">
                  <c:v>0.876726</c:v>
                </c:pt>
                <c:pt idx="3" formatCode="0.000000">
                  <c:v>0.89713</c:v>
                </c:pt>
                <c:pt idx="4">
                  <c:v>0.909608</c:v>
                </c:pt>
                <c:pt idx="5">
                  <c:v>0.917275</c:v>
                </c:pt>
                <c:pt idx="6">
                  <c:v>0.922099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工作表1!$L$197:$L$203</c:f>
              <c:numCache>
                <c:formatCode>General</c:formatCode>
                <c:ptCount val="7"/>
                <c:pt idx="0">
                  <c:v>-1.1</c:v>
                </c:pt>
                <c:pt idx="1">
                  <c:v>-0.39</c:v>
                </c:pt>
                <c:pt idx="2">
                  <c:v>0.9</c:v>
                </c:pt>
                <c:pt idx="3">
                  <c:v>1.9</c:v>
                </c:pt>
                <c:pt idx="4">
                  <c:v>2.9</c:v>
                </c:pt>
                <c:pt idx="5">
                  <c:v>3.4</c:v>
                </c:pt>
                <c:pt idx="6">
                  <c:v>4.9</c:v>
                </c:pt>
              </c:numCache>
            </c:numRef>
          </c:xVal>
          <c:yVal>
            <c:numRef>
              <c:f>工作表1!$N$197:$N$203</c:f>
              <c:numCache>
                <c:formatCode>General</c:formatCode>
                <c:ptCount val="7"/>
                <c:pt idx="0">
                  <c:v>0.676</c:v>
                </c:pt>
                <c:pt idx="1">
                  <c:v>0.757</c:v>
                </c:pt>
                <c:pt idx="2">
                  <c:v>0.827</c:v>
                </c:pt>
                <c:pt idx="3">
                  <c:v>0.864</c:v>
                </c:pt>
                <c:pt idx="4">
                  <c:v>0.899</c:v>
                </c:pt>
                <c:pt idx="5">
                  <c:v>0.913</c:v>
                </c:pt>
                <c:pt idx="6">
                  <c:v>0.944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400216"/>
        <c:axId val="2119021192"/>
      </c:scatterChart>
      <c:valAx>
        <c:axId val="-2124400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021192"/>
        <c:crosses val="autoZero"/>
        <c:crossBetween val="midCat"/>
      </c:valAx>
      <c:valAx>
        <c:axId val="2119021192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400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工作表1!$A$214:$A$223</c:f>
              <c:numCache>
                <c:formatCode>0.00</c:formatCode>
                <c:ptCount val="10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0.16</c:v>
                </c:pt>
                <c:pt idx="6">
                  <c:v>0.12</c:v>
                </c:pt>
                <c:pt idx="7">
                  <c:v>0.08</c:v>
                </c:pt>
                <c:pt idx="8">
                  <c:v>0.04</c:v>
                </c:pt>
                <c:pt idx="9">
                  <c:v>0.01</c:v>
                </c:pt>
              </c:numCache>
            </c:numRef>
          </c:xVal>
          <c:yVal>
            <c:numRef>
              <c:f>工作表1!$F$214:$F$223</c:f>
              <c:numCache>
                <c:formatCode>General</c:formatCode>
                <c:ptCount val="10"/>
                <c:pt idx="0">
                  <c:v>1.044326</c:v>
                </c:pt>
                <c:pt idx="1">
                  <c:v>0.854425</c:v>
                </c:pt>
                <c:pt idx="2">
                  <c:v>0.652947</c:v>
                </c:pt>
                <c:pt idx="3">
                  <c:v>0.44373</c:v>
                </c:pt>
                <c:pt idx="4">
                  <c:v>0.171967</c:v>
                </c:pt>
                <c:pt idx="5">
                  <c:v>0.117744</c:v>
                </c:pt>
                <c:pt idx="6">
                  <c:v>0.005708</c:v>
                </c:pt>
                <c:pt idx="7">
                  <c:v>-0.074397</c:v>
                </c:pt>
                <c:pt idx="8">
                  <c:v>0.004605</c:v>
                </c:pt>
                <c:pt idx="9">
                  <c:v>0.001103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2"/>
          </c:marker>
          <c:xVal>
            <c:numRef>
              <c:f>工作表1!$A$225:$A$229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 formatCode="0.00">
                  <c:v>0.2</c:v>
                </c:pt>
              </c:numCache>
            </c:numRef>
          </c:xVal>
          <c:yVal>
            <c:numRef>
              <c:f>工作表1!$F$225:$F$229</c:f>
              <c:numCache>
                <c:formatCode>General</c:formatCode>
                <c:ptCount val="5"/>
                <c:pt idx="0">
                  <c:v>0.005235</c:v>
                </c:pt>
                <c:pt idx="1">
                  <c:v>0.010002</c:v>
                </c:pt>
                <c:pt idx="2">
                  <c:v>0.016179</c:v>
                </c:pt>
                <c:pt idx="3">
                  <c:v>0.094643</c:v>
                </c:pt>
                <c:pt idx="4">
                  <c:v>0.151113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48760"/>
        <c:axId val="2132486568"/>
      </c:scatterChart>
      <c:valAx>
        <c:axId val="21188487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32486568"/>
        <c:crosses val="autoZero"/>
        <c:crossBetween val="midCat"/>
      </c:valAx>
      <c:valAx>
        <c:axId val="213248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848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工作表1!$A$214:$A$223</c:f>
              <c:numCache>
                <c:formatCode>0.00</c:formatCode>
                <c:ptCount val="10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0.16</c:v>
                </c:pt>
                <c:pt idx="6">
                  <c:v>0.12</c:v>
                </c:pt>
                <c:pt idx="7">
                  <c:v>0.08</c:v>
                </c:pt>
                <c:pt idx="8">
                  <c:v>0.04</c:v>
                </c:pt>
                <c:pt idx="9">
                  <c:v>0.01</c:v>
                </c:pt>
              </c:numCache>
            </c:numRef>
          </c:xVal>
          <c:yVal>
            <c:numRef>
              <c:f>工作表1!$C$214:$C$223</c:f>
              <c:numCache>
                <c:formatCode>General</c:formatCode>
                <c:ptCount val="10"/>
                <c:pt idx="0">
                  <c:v>0.718641</c:v>
                </c:pt>
                <c:pt idx="1">
                  <c:v>0.643411</c:v>
                </c:pt>
                <c:pt idx="2">
                  <c:v>0.56506</c:v>
                </c:pt>
                <c:pt idx="3">
                  <c:v>0.427731</c:v>
                </c:pt>
                <c:pt idx="4">
                  <c:v>0.244578</c:v>
                </c:pt>
                <c:pt idx="5">
                  <c:v>0.193347</c:v>
                </c:pt>
                <c:pt idx="6">
                  <c:v>0.142105</c:v>
                </c:pt>
                <c:pt idx="7">
                  <c:v>0.085528</c:v>
                </c:pt>
                <c:pt idx="8">
                  <c:v>0.004334</c:v>
                </c:pt>
                <c:pt idx="9">
                  <c:v>0.000972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工作表1!$A$225:$A$229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 formatCode="0.00">
                  <c:v>0.2</c:v>
                </c:pt>
              </c:numCache>
            </c:numRef>
          </c:xVal>
          <c:yVal>
            <c:numRef>
              <c:f>工作表1!$C$225:$C$229</c:f>
              <c:numCache>
                <c:formatCode>General</c:formatCode>
                <c:ptCount val="5"/>
                <c:pt idx="0">
                  <c:v>0.004841</c:v>
                </c:pt>
                <c:pt idx="1">
                  <c:v>0.009517</c:v>
                </c:pt>
                <c:pt idx="2">
                  <c:v>0.018129</c:v>
                </c:pt>
                <c:pt idx="3">
                  <c:v>0.18969</c:v>
                </c:pt>
                <c:pt idx="4">
                  <c:v>0.236412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06552"/>
        <c:axId val="2118938648"/>
      </c:scatterChart>
      <c:valAx>
        <c:axId val="21185065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8938648"/>
        <c:crosses val="autoZero"/>
        <c:crossBetween val="midCat"/>
      </c:valAx>
      <c:valAx>
        <c:axId val="211893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506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工作表1!$A$214:$A$223</c:f>
              <c:numCache>
                <c:formatCode>0.00</c:formatCode>
                <c:ptCount val="10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0.16</c:v>
                </c:pt>
                <c:pt idx="6">
                  <c:v>0.12</c:v>
                </c:pt>
                <c:pt idx="7">
                  <c:v>0.08</c:v>
                </c:pt>
                <c:pt idx="8">
                  <c:v>0.04</c:v>
                </c:pt>
                <c:pt idx="9">
                  <c:v>0.01</c:v>
                </c:pt>
              </c:numCache>
            </c:numRef>
          </c:xVal>
          <c:yVal>
            <c:numRef>
              <c:f>工作表1!$E$214:$E$223</c:f>
              <c:numCache>
                <c:formatCode>General</c:formatCode>
                <c:ptCount val="10"/>
                <c:pt idx="0">
                  <c:v>0.01059275</c:v>
                </c:pt>
                <c:pt idx="1">
                  <c:v>0.020753375</c:v>
                </c:pt>
                <c:pt idx="2">
                  <c:v>0.03072975</c:v>
                </c:pt>
                <c:pt idx="3">
                  <c:v>0.0488735</c:v>
                </c:pt>
                <c:pt idx="4">
                  <c:v>0.069105625</c:v>
                </c:pt>
                <c:pt idx="5">
                  <c:v>0.074197</c:v>
                </c:pt>
                <c:pt idx="6">
                  <c:v>0.076470875</c:v>
                </c:pt>
                <c:pt idx="7">
                  <c:v>0.07590325</c:v>
                </c:pt>
                <c:pt idx="8">
                  <c:v>0.000570375</c:v>
                </c:pt>
                <c:pt idx="9">
                  <c:v>0.000129875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工作表1!$A$225:$A$229</c:f>
              <c:numCache>
                <c:formatCode>General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 formatCode="0.00">
                  <c:v>0.2</c:v>
                </c:pt>
              </c:numCache>
            </c:numRef>
          </c:xVal>
          <c:yVal>
            <c:numRef>
              <c:f>工作表1!$E$225:$E$229</c:f>
              <c:numCache>
                <c:formatCode>General</c:formatCode>
                <c:ptCount val="5"/>
                <c:pt idx="0">
                  <c:v>0.000565875</c:v>
                </c:pt>
                <c:pt idx="1">
                  <c:v>0.0015785</c:v>
                </c:pt>
                <c:pt idx="2">
                  <c:v>0.00507825</c:v>
                </c:pt>
                <c:pt idx="3">
                  <c:v>0.073719625</c:v>
                </c:pt>
                <c:pt idx="4">
                  <c:v>0.07011025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96120"/>
        <c:axId val="2087021448"/>
      </c:scatterChart>
      <c:valAx>
        <c:axId val="21194961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7021448"/>
        <c:crosses val="autoZero"/>
        <c:crossBetween val="midCat"/>
      </c:valAx>
      <c:valAx>
        <c:axId val="208702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496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工作表1!$A$280:$A$293</c:f>
              <c:numCache>
                <c:formatCode>General</c:formatCode>
                <c:ptCount val="14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0.18</c:v>
                </c:pt>
                <c:pt idx="6">
                  <c:v>0.16</c:v>
                </c:pt>
                <c:pt idx="7">
                  <c:v>0.14</c:v>
                </c:pt>
                <c:pt idx="8">
                  <c:v>0.12</c:v>
                </c:pt>
                <c:pt idx="9">
                  <c:v>0.1</c:v>
                </c:pt>
                <c:pt idx="10">
                  <c:v>0.08</c:v>
                </c:pt>
                <c:pt idx="11">
                  <c:v>0.06</c:v>
                </c:pt>
                <c:pt idx="12">
                  <c:v>0.04</c:v>
                </c:pt>
                <c:pt idx="13">
                  <c:v>0.02</c:v>
                </c:pt>
              </c:numCache>
            </c:numRef>
          </c:xVal>
          <c:yVal>
            <c:numRef>
              <c:f>工作表1!$C$280:$C$293</c:f>
              <c:numCache>
                <c:formatCode>General</c:formatCode>
                <c:ptCount val="14"/>
                <c:pt idx="0">
                  <c:v>0.709388</c:v>
                </c:pt>
                <c:pt idx="1">
                  <c:v>0.641294</c:v>
                </c:pt>
                <c:pt idx="2">
                  <c:v>0.525146</c:v>
                </c:pt>
                <c:pt idx="3">
                  <c:v>0.396437</c:v>
                </c:pt>
                <c:pt idx="4">
                  <c:v>0.205062</c:v>
                </c:pt>
                <c:pt idx="5">
                  <c:v>0.176741</c:v>
                </c:pt>
                <c:pt idx="6">
                  <c:v>0.157136</c:v>
                </c:pt>
                <c:pt idx="7">
                  <c:v>0.143447</c:v>
                </c:pt>
                <c:pt idx="8">
                  <c:v>0.11367</c:v>
                </c:pt>
                <c:pt idx="9">
                  <c:v>0.097594</c:v>
                </c:pt>
                <c:pt idx="10">
                  <c:v>0.081208</c:v>
                </c:pt>
                <c:pt idx="11">
                  <c:v>0.058723</c:v>
                </c:pt>
                <c:pt idx="12">
                  <c:v>0.036661</c:v>
                </c:pt>
                <c:pt idx="13">
                  <c:v>0.016148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988824"/>
        <c:axId val="2119421048"/>
      </c:scatterChart>
      <c:valAx>
        <c:axId val="208698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421048"/>
        <c:crosses val="autoZero"/>
        <c:crossBetween val="midCat"/>
      </c:valAx>
      <c:valAx>
        <c:axId val="211942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988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工作表1!$A$280:$A$293</c:f>
              <c:numCache>
                <c:formatCode>General</c:formatCode>
                <c:ptCount val="14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0.18</c:v>
                </c:pt>
                <c:pt idx="6">
                  <c:v>0.16</c:v>
                </c:pt>
                <c:pt idx="7">
                  <c:v>0.14</c:v>
                </c:pt>
                <c:pt idx="8">
                  <c:v>0.12</c:v>
                </c:pt>
                <c:pt idx="9">
                  <c:v>0.1</c:v>
                </c:pt>
                <c:pt idx="10">
                  <c:v>0.08</c:v>
                </c:pt>
                <c:pt idx="11">
                  <c:v>0.06</c:v>
                </c:pt>
                <c:pt idx="12">
                  <c:v>0.04</c:v>
                </c:pt>
                <c:pt idx="13">
                  <c:v>0.02</c:v>
                </c:pt>
              </c:numCache>
            </c:numRef>
          </c:xVal>
          <c:yVal>
            <c:numRef>
              <c:f>工作表1!$E$280:$E$293</c:f>
              <c:numCache>
                <c:formatCode>General</c:formatCode>
                <c:ptCount val="14"/>
                <c:pt idx="0">
                  <c:v>0.012818125</c:v>
                </c:pt>
                <c:pt idx="1">
                  <c:v>0.021946625</c:v>
                </c:pt>
                <c:pt idx="2">
                  <c:v>0.037321375</c:v>
                </c:pt>
                <c:pt idx="3">
                  <c:v>0.0542305</c:v>
                </c:pt>
                <c:pt idx="4">
                  <c:v>0.07853875</c:v>
                </c:pt>
                <c:pt idx="5">
                  <c:v>0.0823085</c:v>
                </c:pt>
                <c:pt idx="6">
                  <c:v>0.0835565</c:v>
                </c:pt>
                <c:pt idx="7">
                  <c:v>0.08322775</c:v>
                </c:pt>
                <c:pt idx="8">
                  <c:v>0.08887175</c:v>
                </c:pt>
                <c:pt idx="9">
                  <c:v>0.088123375</c:v>
                </c:pt>
                <c:pt idx="10">
                  <c:v>0.08764925</c:v>
                </c:pt>
                <c:pt idx="11">
                  <c:v>0.0872795</c:v>
                </c:pt>
                <c:pt idx="12">
                  <c:v>0.08622675</c:v>
                </c:pt>
                <c:pt idx="13">
                  <c:v>0.077001625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38856"/>
        <c:axId val="2119588920"/>
      </c:scatterChart>
      <c:valAx>
        <c:axId val="211963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588920"/>
        <c:crosses val="autoZero"/>
        <c:crossBetween val="midCat"/>
      </c:valAx>
      <c:valAx>
        <c:axId val="211958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638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工作表1!$A$280:$A$293</c:f>
              <c:numCache>
                <c:formatCode>General</c:formatCode>
                <c:ptCount val="14"/>
                <c:pt idx="0">
                  <c:v>1.0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  <c:pt idx="5">
                  <c:v>0.18</c:v>
                </c:pt>
                <c:pt idx="6">
                  <c:v>0.16</c:v>
                </c:pt>
                <c:pt idx="7">
                  <c:v>0.14</c:v>
                </c:pt>
                <c:pt idx="8">
                  <c:v>0.12</c:v>
                </c:pt>
                <c:pt idx="9">
                  <c:v>0.1</c:v>
                </c:pt>
                <c:pt idx="10">
                  <c:v>0.08</c:v>
                </c:pt>
                <c:pt idx="11">
                  <c:v>0.06</c:v>
                </c:pt>
                <c:pt idx="12">
                  <c:v>0.04</c:v>
                </c:pt>
                <c:pt idx="13">
                  <c:v>0.02</c:v>
                </c:pt>
              </c:numCache>
            </c:numRef>
          </c:xVal>
          <c:yVal>
            <c:numRef>
              <c:f>工作表1!$F$280:$F$293</c:f>
              <c:numCache>
                <c:formatCode>General</c:formatCode>
                <c:ptCount val="14"/>
                <c:pt idx="0">
                  <c:v>1.114192</c:v>
                </c:pt>
                <c:pt idx="1">
                  <c:v>0.92463</c:v>
                </c:pt>
                <c:pt idx="2">
                  <c:v>0.733943</c:v>
                </c:pt>
                <c:pt idx="3">
                  <c:v>0.504265</c:v>
                </c:pt>
                <c:pt idx="4">
                  <c:v>0.326563</c:v>
                </c:pt>
                <c:pt idx="5">
                  <c:v>0.318336</c:v>
                </c:pt>
                <c:pt idx="6">
                  <c:v>0.25237</c:v>
                </c:pt>
                <c:pt idx="7">
                  <c:v>0.179203</c:v>
                </c:pt>
                <c:pt idx="8">
                  <c:v>0.262761</c:v>
                </c:pt>
                <c:pt idx="9">
                  <c:v>0.159502</c:v>
                </c:pt>
                <c:pt idx="10">
                  <c:v>0.112048</c:v>
                </c:pt>
                <c:pt idx="11">
                  <c:v>0.030857</c:v>
                </c:pt>
                <c:pt idx="12">
                  <c:v>0.009536</c:v>
                </c:pt>
                <c:pt idx="13">
                  <c:v>-0.046899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811896"/>
        <c:axId val="2071814920"/>
      </c:scatterChart>
      <c:valAx>
        <c:axId val="207181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1814920"/>
        <c:crosses val="autoZero"/>
        <c:crossBetween val="midCat"/>
      </c:valAx>
      <c:valAx>
        <c:axId val="207181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811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工作表1!$A$11:$A$18</c:f>
              <c:numCache>
                <c:formatCode>General</c:formatCode>
                <c:ptCount val="8"/>
                <c:pt idx="0">
                  <c:v>0.194532</c:v>
                </c:pt>
                <c:pt idx="1">
                  <c:v>0.304329</c:v>
                </c:pt>
                <c:pt idx="2">
                  <c:v>0.503132</c:v>
                </c:pt>
                <c:pt idx="3">
                  <c:v>0.627531</c:v>
                </c:pt>
                <c:pt idx="4">
                  <c:v>0.711989</c:v>
                </c:pt>
                <c:pt idx="5">
                  <c:v>0.759561</c:v>
                </c:pt>
                <c:pt idx="6">
                  <c:v>0.787448</c:v>
                </c:pt>
                <c:pt idx="7">
                  <c:v>0.850172</c:v>
                </c:pt>
              </c:numCache>
            </c:numRef>
          </c:xVal>
          <c:yVal>
            <c:numRef>
              <c:f>工作表1!$B$11:$B$18</c:f>
              <c:numCache>
                <c:formatCode>General</c:formatCode>
                <c:ptCount val="8"/>
                <c:pt idx="0">
                  <c:v>-0.255865</c:v>
                </c:pt>
                <c:pt idx="1">
                  <c:v>-0.150931</c:v>
                </c:pt>
                <c:pt idx="2">
                  <c:v>0.843542</c:v>
                </c:pt>
                <c:pt idx="3">
                  <c:v>2.401644</c:v>
                </c:pt>
                <c:pt idx="4">
                  <c:v>4.149097</c:v>
                </c:pt>
                <c:pt idx="5">
                  <c:v>5.219734</c:v>
                </c:pt>
                <c:pt idx="6">
                  <c:v>5.947618</c:v>
                </c:pt>
                <c:pt idx="7">
                  <c:v>10.79433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60936"/>
        <c:axId val="-2101444696"/>
      </c:scatterChart>
      <c:valAx>
        <c:axId val="213486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444696"/>
        <c:crosses val="autoZero"/>
        <c:crossBetween val="midCat"/>
      </c:valAx>
      <c:valAx>
        <c:axId val="-2101444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uex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860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工作表1!$A$23:$A$33</c:f>
              <c:numCache>
                <c:formatCode>General</c:formatCode>
                <c:ptCount val="11"/>
                <c:pt idx="0">
                  <c:v>0.768489</c:v>
                </c:pt>
                <c:pt idx="1">
                  <c:v>0.788976</c:v>
                </c:pt>
                <c:pt idx="2">
                  <c:v>0.814267</c:v>
                </c:pt>
                <c:pt idx="3">
                  <c:v>0.822927</c:v>
                </c:pt>
                <c:pt idx="4">
                  <c:v>0.829754</c:v>
                </c:pt>
                <c:pt idx="5">
                  <c:v>0.837421</c:v>
                </c:pt>
                <c:pt idx="6">
                  <c:v>0.841026</c:v>
                </c:pt>
                <c:pt idx="7">
                  <c:v>0.846572</c:v>
                </c:pt>
                <c:pt idx="8">
                  <c:v>0.850155</c:v>
                </c:pt>
                <c:pt idx="9">
                  <c:v>0.853537</c:v>
                </c:pt>
                <c:pt idx="10">
                  <c:v>0.856367</c:v>
                </c:pt>
              </c:numCache>
            </c:numRef>
          </c:xVal>
          <c:yVal>
            <c:numRef>
              <c:f>工作表1!$B$23:$B$33</c:f>
              <c:numCache>
                <c:formatCode>General</c:formatCode>
                <c:ptCount val="11"/>
                <c:pt idx="0">
                  <c:v>-1.001819</c:v>
                </c:pt>
                <c:pt idx="1">
                  <c:v>-0.628129</c:v>
                </c:pt>
                <c:pt idx="2">
                  <c:v>-0.059684</c:v>
                </c:pt>
                <c:pt idx="3">
                  <c:v>0.329737</c:v>
                </c:pt>
                <c:pt idx="4">
                  <c:v>0.921475</c:v>
                </c:pt>
                <c:pt idx="5">
                  <c:v>1.912277</c:v>
                </c:pt>
                <c:pt idx="6">
                  <c:v>3.907981</c:v>
                </c:pt>
                <c:pt idx="7">
                  <c:v>5.901408</c:v>
                </c:pt>
                <c:pt idx="8">
                  <c:v>7.897185</c:v>
                </c:pt>
                <c:pt idx="9">
                  <c:v>8.893215</c:v>
                </c:pt>
                <c:pt idx="10">
                  <c:v>9.889904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90184"/>
        <c:axId val="-2101156504"/>
      </c:scatterChart>
      <c:valAx>
        <c:axId val="-210079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156504"/>
        <c:crosses val="autoZero"/>
        <c:crossBetween val="midCat"/>
      </c:valAx>
      <c:valAx>
        <c:axId val="-2101156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uex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790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chemical</a:t>
            </a:r>
            <a:r>
              <a:rPr lang="en-US" altLang="zh-CN" baseline="0"/>
              <a:t> potential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工作表1!$C$44:$C$55</c:f>
              <c:numCache>
                <c:formatCode>General</c:formatCode>
                <c:ptCount val="12"/>
                <c:pt idx="0">
                  <c:v>0.144986</c:v>
                </c:pt>
                <c:pt idx="1">
                  <c:v>0.154404</c:v>
                </c:pt>
                <c:pt idx="2">
                  <c:v>0.198561</c:v>
                </c:pt>
                <c:pt idx="3">
                  <c:v>0.253803</c:v>
                </c:pt>
                <c:pt idx="4">
                  <c:v>0.315118</c:v>
                </c:pt>
                <c:pt idx="5">
                  <c:v>0.402681</c:v>
                </c:pt>
                <c:pt idx="6">
                  <c:v>0.515166</c:v>
                </c:pt>
                <c:pt idx="7">
                  <c:v>0.591434</c:v>
                </c:pt>
                <c:pt idx="8">
                  <c:v>0.693566</c:v>
                </c:pt>
                <c:pt idx="9">
                  <c:v>0.76712</c:v>
                </c:pt>
                <c:pt idx="10">
                  <c:v>0.822117</c:v>
                </c:pt>
                <c:pt idx="11">
                  <c:v>0.872332</c:v>
                </c:pt>
              </c:numCache>
            </c:numRef>
          </c:xVal>
          <c:yVal>
            <c:numRef>
              <c:f>工作表1!$D$44:$D$55</c:f>
              <c:numCache>
                <c:formatCode>General</c:formatCode>
                <c:ptCount val="12"/>
                <c:pt idx="0">
                  <c:v>-0.567925</c:v>
                </c:pt>
                <c:pt idx="1">
                  <c:v>-0.5938</c:v>
                </c:pt>
                <c:pt idx="2">
                  <c:v>-0.69687</c:v>
                </c:pt>
                <c:pt idx="3">
                  <c:v>-0.787813</c:v>
                </c:pt>
                <c:pt idx="4">
                  <c:v>-0.820608</c:v>
                </c:pt>
                <c:pt idx="5">
                  <c:v>-0.711021</c:v>
                </c:pt>
                <c:pt idx="6">
                  <c:v>-0.203732</c:v>
                </c:pt>
                <c:pt idx="7">
                  <c:v>0.520136</c:v>
                </c:pt>
                <c:pt idx="8">
                  <c:v>2.20153</c:v>
                </c:pt>
                <c:pt idx="9">
                  <c:v>3.999927</c:v>
                </c:pt>
                <c:pt idx="10">
                  <c:v>5.861443</c:v>
                </c:pt>
                <c:pt idx="11">
                  <c:v>10.742864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504056"/>
        <c:axId val="2134634152"/>
      </c:scatterChart>
      <c:valAx>
        <c:axId val="-210550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rho*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634152"/>
        <c:crosses val="autoZero"/>
        <c:crossBetween val="midCat"/>
      </c:valAx>
      <c:valAx>
        <c:axId val="2134634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uexcess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504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Pressure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GCMC</c:v>
          </c:tx>
          <c:spPr>
            <a:ln w="47625">
              <a:noFill/>
            </a:ln>
          </c:spPr>
          <c:xVal>
            <c:numRef>
              <c:f>工作表1!$C$44:$C$55</c:f>
              <c:numCache>
                <c:formatCode>General</c:formatCode>
                <c:ptCount val="12"/>
                <c:pt idx="0">
                  <c:v>0.144986</c:v>
                </c:pt>
                <c:pt idx="1">
                  <c:v>0.154404</c:v>
                </c:pt>
                <c:pt idx="2">
                  <c:v>0.198561</c:v>
                </c:pt>
                <c:pt idx="3">
                  <c:v>0.253803</c:v>
                </c:pt>
                <c:pt idx="4">
                  <c:v>0.315118</c:v>
                </c:pt>
                <c:pt idx="5">
                  <c:v>0.402681</c:v>
                </c:pt>
                <c:pt idx="6">
                  <c:v>0.515166</c:v>
                </c:pt>
                <c:pt idx="7">
                  <c:v>0.591434</c:v>
                </c:pt>
                <c:pt idx="8">
                  <c:v>0.693566</c:v>
                </c:pt>
                <c:pt idx="9">
                  <c:v>0.76712</c:v>
                </c:pt>
                <c:pt idx="10">
                  <c:v>0.822117</c:v>
                </c:pt>
                <c:pt idx="11">
                  <c:v>0.872332</c:v>
                </c:pt>
              </c:numCache>
            </c:numRef>
          </c:xVal>
          <c:yVal>
            <c:numRef>
              <c:f>工作表1!$F$44:$F$55</c:f>
              <c:numCache>
                <c:formatCode>General</c:formatCode>
                <c:ptCount val="12"/>
                <c:pt idx="0">
                  <c:v>0.249521</c:v>
                </c:pt>
                <c:pt idx="1">
                  <c:v>0.261415</c:v>
                </c:pt>
                <c:pt idx="2">
                  <c:v>0.329995</c:v>
                </c:pt>
                <c:pt idx="3">
                  <c:v>0.410906</c:v>
                </c:pt>
                <c:pt idx="4">
                  <c:v>0.51562</c:v>
                </c:pt>
                <c:pt idx="5">
                  <c:v>0.708814</c:v>
                </c:pt>
                <c:pt idx="6">
                  <c:v>1.156328</c:v>
                </c:pt>
                <c:pt idx="7">
                  <c:v>1.659747</c:v>
                </c:pt>
                <c:pt idx="8">
                  <c:v>2.946557</c:v>
                </c:pt>
                <c:pt idx="9">
                  <c:v>4.437347</c:v>
                </c:pt>
                <c:pt idx="10">
                  <c:v>6.010381</c:v>
                </c:pt>
                <c:pt idx="11">
                  <c:v>8.403047</c:v>
                </c:pt>
              </c:numCache>
            </c:numRef>
          </c:yVal>
          <c:smooth val="0"/>
        </c:ser>
        <c:ser>
          <c:idx val="1"/>
          <c:order val="1"/>
          <c:tx>
            <c:v>ref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numRef>
              <c:f>工作表1!$A$58:$A$67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工作表1!$B$58:$B$67</c:f>
              <c:numCache>
                <c:formatCode>General</c:formatCode>
                <c:ptCount val="10"/>
                <c:pt idx="0">
                  <c:v>0.1776</c:v>
                </c:pt>
                <c:pt idx="1">
                  <c:v>0.329</c:v>
                </c:pt>
                <c:pt idx="2">
                  <c:v>0.489</c:v>
                </c:pt>
                <c:pt idx="3">
                  <c:v>0.7</c:v>
                </c:pt>
                <c:pt idx="4">
                  <c:v>1.071</c:v>
                </c:pt>
                <c:pt idx="5">
                  <c:v>1.75</c:v>
                </c:pt>
                <c:pt idx="6">
                  <c:v>3.028</c:v>
                </c:pt>
                <c:pt idx="7">
                  <c:v>5.285</c:v>
                </c:pt>
                <c:pt idx="8">
                  <c:v>9.12</c:v>
                </c:pt>
                <c:pt idx="9">
                  <c:v>15.2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62680"/>
        <c:axId val="-2128635416"/>
      </c:scatterChart>
      <c:valAx>
        <c:axId val="213406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rho*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635416"/>
        <c:crosses val="autoZero"/>
        <c:crossBetween val="midCat"/>
      </c:valAx>
      <c:valAx>
        <c:axId val="-2128635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p*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062680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potential</a:t>
            </a:r>
            <a:r>
              <a:rPr lang="en-US" altLang="zh-CN" baseline="0"/>
              <a:t> energy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GCMC</c:v>
          </c:tx>
          <c:spPr>
            <a:ln w="47625">
              <a:noFill/>
            </a:ln>
          </c:spPr>
          <c:marker>
            <c:symbol val="square"/>
            <c:size val="9"/>
          </c:marker>
          <c:xVal>
            <c:numRef>
              <c:f>工作表1!$C$44:$C$55</c:f>
              <c:numCache>
                <c:formatCode>General</c:formatCode>
                <c:ptCount val="12"/>
                <c:pt idx="0">
                  <c:v>0.144986</c:v>
                </c:pt>
                <c:pt idx="1">
                  <c:v>0.154404</c:v>
                </c:pt>
                <c:pt idx="2">
                  <c:v>0.198561</c:v>
                </c:pt>
                <c:pt idx="3">
                  <c:v>0.253803</c:v>
                </c:pt>
                <c:pt idx="4">
                  <c:v>0.315118</c:v>
                </c:pt>
                <c:pt idx="5">
                  <c:v>0.402681</c:v>
                </c:pt>
                <c:pt idx="6">
                  <c:v>0.515166</c:v>
                </c:pt>
                <c:pt idx="7">
                  <c:v>0.591434</c:v>
                </c:pt>
                <c:pt idx="8">
                  <c:v>0.693566</c:v>
                </c:pt>
                <c:pt idx="9">
                  <c:v>0.76712</c:v>
                </c:pt>
                <c:pt idx="10">
                  <c:v>0.822117</c:v>
                </c:pt>
                <c:pt idx="11">
                  <c:v>0.872332</c:v>
                </c:pt>
              </c:numCache>
            </c:numRef>
          </c:xVal>
          <c:yVal>
            <c:numRef>
              <c:f>工作表1!$E$44:$E$55</c:f>
              <c:numCache>
                <c:formatCode>General</c:formatCode>
                <c:ptCount val="12"/>
                <c:pt idx="0">
                  <c:v>-0.9323282</c:v>
                </c:pt>
                <c:pt idx="1">
                  <c:v>-1.0165858</c:v>
                </c:pt>
                <c:pt idx="2">
                  <c:v>-1.316666</c:v>
                </c:pt>
                <c:pt idx="3">
                  <c:v>-1.614611</c:v>
                </c:pt>
                <c:pt idx="4">
                  <c:v>-2.0651734</c:v>
                </c:pt>
                <c:pt idx="5">
                  <c:v>-2.5425264</c:v>
                </c:pt>
                <c:pt idx="6">
                  <c:v>-3.2313776</c:v>
                </c:pt>
                <c:pt idx="7">
                  <c:v>-3.690413</c:v>
                </c:pt>
                <c:pt idx="8">
                  <c:v>-4.2616364</c:v>
                </c:pt>
                <c:pt idx="9">
                  <c:v>-4.6363764</c:v>
                </c:pt>
                <c:pt idx="10">
                  <c:v>-4.856154399999999</c:v>
                </c:pt>
                <c:pt idx="11">
                  <c:v>-4.8042678</c:v>
                </c:pt>
              </c:numCache>
            </c:numRef>
          </c:yVal>
          <c:smooth val="0"/>
        </c:ser>
        <c:ser>
          <c:idx val="1"/>
          <c:order val="1"/>
          <c:tx>
            <c:v>ref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numRef>
              <c:f>工作表1!$A$58:$A$67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工作表1!$C$58:$C$67</c:f>
              <c:numCache>
                <c:formatCode>General</c:formatCode>
                <c:ptCount val="10"/>
                <c:pt idx="0">
                  <c:v>-0.669</c:v>
                </c:pt>
                <c:pt idx="1">
                  <c:v>-1.308</c:v>
                </c:pt>
                <c:pt idx="2">
                  <c:v>-1.992</c:v>
                </c:pt>
                <c:pt idx="3">
                  <c:v>-2.539</c:v>
                </c:pt>
                <c:pt idx="4">
                  <c:v>-3.149</c:v>
                </c:pt>
                <c:pt idx="5">
                  <c:v>-3.747</c:v>
                </c:pt>
                <c:pt idx="6">
                  <c:v>-4.3</c:v>
                </c:pt>
                <c:pt idx="7">
                  <c:v>-4.752</c:v>
                </c:pt>
                <c:pt idx="8">
                  <c:v>-5.025</c:v>
                </c:pt>
                <c:pt idx="9">
                  <c:v>-5.04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994008"/>
        <c:axId val="-2104531944"/>
      </c:scatterChart>
      <c:valAx>
        <c:axId val="-2101994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rho*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531944"/>
        <c:crosses val="autoZero"/>
        <c:crossBetween val="midCat"/>
      </c:valAx>
      <c:valAx>
        <c:axId val="-2104531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u*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994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036307961505"/>
          <c:y val="0.394523549139691"/>
          <c:w val="0.123630358705162"/>
          <c:h val="0.185952901720618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chemical potential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工作表1!$C$75:$C$83</c:f>
              <c:numCache>
                <c:formatCode>General</c:formatCode>
                <c:ptCount val="9"/>
                <c:pt idx="0">
                  <c:v>0.808204</c:v>
                </c:pt>
                <c:pt idx="1">
                  <c:v>0.809004</c:v>
                </c:pt>
                <c:pt idx="2">
                  <c:v>0.814035</c:v>
                </c:pt>
                <c:pt idx="3">
                  <c:v>0.817121</c:v>
                </c:pt>
                <c:pt idx="4">
                  <c:v>0.820051</c:v>
                </c:pt>
                <c:pt idx="5">
                  <c:v>0.825518</c:v>
                </c:pt>
                <c:pt idx="6">
                  <c:v>0.825749</c:v>
                </c:pt>
                <c:pt idx="7">
                  <c:v>0.830222</c:v>
                </c:pt>
                <c:pt idx="8">
                  <c:v>0.833449</c:v>
                </c:pt>
              </c:numCache>
            </c:numRef>
          </c:xVal>
          <c:yVal>
            <c:numRef>
              <c:f>工作表1!$D$75:$D$83</c:f>
              <c:numCache>
                <c:formatCode>General</c:formatCode>
                <c:ptCount val="9"/>
                <c:pt idx="0">
                  <c:v>-1.952209</c:v>
                </c:pt>
                <c:pt idx="1">
                  <c:v>-1.853199</c:v>
                </c:pt>
                <c:pt idx="2">
                  <c:v>-1.759398</c:v>
                </c:pt>
                <c:pt idx="3">
                  <c:v>-1.663182</c:v>
                </c:pt>
                <c:pt idx="4">
                  <c:v>-1.466762</c:v>
                </c:pt>
                <c:pt idx="5">
                  <c:v>-1.273407</c:v>
                </c:pt>
                <c:pt idx="6">
                  <c:v>-1.073686</c:v>
                </c:pt>
                <c:pt idx="7">
                  <c:v>-0.579089</c:v>
                </c:pt>
                <c:pt idx="8">
                  <c:v>-0.082969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37368"/>
        <c:axId val="2134765192"/>
      </c:scatterChart>
      <c:valAx>
        <c:axId val="-210123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rho*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765192"/>
        <c:crosses val="autoZero"/>
        <c:crossBetween val="midCat"/>
      </c:valAx>
      <c:valAx>
        <c:axId val="2134765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uexcess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237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Pressure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GCMC</c:v>
          </c:tx>
          <c:spPr>
            <a:ln w="47625">
              <a:noFill/>
            </a:ln>
          </c:spPr>
          <c:xVal>
            <c:numRef>
              <c:f>工作表1!$C$75:$C$83</c:f>
              <c:numCache>
                <c:formatCode>General</c:formatCode>
                <c:ptCount val="9"/>
                <c:pt idx="0">
                  <c:v>0.808204</c:v>
                </c:pt>
                <c:pt idx="1">
                  <c:v>0.809004</c:v>
                </c:pt>
                <c:pt idx="2">
                  <c:v>0.814035</c:v>
                </c:pt>
                <c:pt idx="3">
                  <c:v>0.817121</c:v>
                </c:pt>
                <c:pt idx="4">
                  <c:v>0.820051</c:v>
                </c:pt>
                <c:pt idx="5">
                  <c:v>0.825518</c:v>
                </c:pt>
                <c:pt idx="6">
                  <c:v>0.825749</c:v>
                </c:pt>
                <c:pt idx="7">
                  <c:v>0.830222</c:v>
                </c:pt>
                <c:pt idx="8">
                  <c:v>0.833449</c:v>
                </c:pt>
              </c:numCache>
            </c:numRef>
          </c:xVal>
          <c:yVal>
            <c:numRef>
              <c:f>工作表1!$F$75:$F$83</c:f>
              <c:numCache>
                <c:formatCode>General</c:formatCode>
                <c:ptCount val="9"/>
                <c:pt idx="0">
                  <c:v>1.021982</c:v>
                </c:pt>
                <c:pt idx="1">
                  <c:v>1.038122</c:v>
                </c:pt>
                <c:pt idx="2">
                  <c:v>1.143193</c:v>
                </c:pt>
                <c:pt idx="3">
                  <c:v>1.190169</c:v>
                </c:pt>
                <c:pt idx="4">
                  <c:v>1.332236</c:v>
                </c:pt>
                <c:pt idx="5">
                  <c:v>1.373893</c:v>
                </c:pt>
                <c:pt idx="6">
                  <c:v>1.418342</c:v>
                </c:pt>
                <c:pt idx="7">
                  <c:v>1.467399</c:v>
                </c:pt>
                <c:pt idx="8">
                  <c:v>1.654934</c:v>
                </c:pt>
              </c:numCache>
            </c:numRef>
          </c:yVal>
          <c:smooth val="0"/>
        </c:ser>
        <c:ser>
          <c:idx val="1"/>
          <c:order val="1"/>
          <c:tx>
            <c:v>ref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numRef>
              <c:f>工作表1!$A$86:$A$91</c:f>
              <c:numCache>
                <c:formatCode>General</c:formatCode>
                <c:ptCount val="6"/>
                <c:pt idx="0">
                  <c:v>0.05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</c:numCache>
            </c:numRef>
          </c:xVal>
          <c:yVal>
            <c:numRef>
              <c:f>工作表1!$B$86:$B$91</c:f>
              <c:numCache>
                <c:formatCode>General</c:formatCode>
                <c:ptCount val="6"/>
                <c:pt idx="0">
                  <c:v>0.0368</c:v>
                </c:pt>
                <c:pt idx="1">
                  <c:v>-0.272</c:v>
                </c:pt>
                <c:pt idx="2">
                  <c:v>0.015</c:v>
                </c:pt>
                <c:pt idx="3">
                  <c:v>1.011</c:v>
                </c:pt>
                <c:pt idx="4">
                  <c:v>3.28</c:v>
                </c:pt>
                <c:pt idx="5">
                  <c:v>5.131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34840"/>
        <c:axId val="-2102617048"/>
      </c:scatterChart>
      <c:valAx>
        <c:axId val="213493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rho*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617048"/>
        <c:crosses val="autoZero"/>
        <c:crossBetween val="midCat"/>
      </c:valAx>
      <c:valAx>
        <c:axId val="-2102617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p*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934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4147419072616"/>
          <c:y val="0.218597623213765"/>
          <c:w val="0.123630358705162"/>
          <c:h val="0.185952901720618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8</xdr:row>
      <xdr:rowOff>101600</xdr:rowOff>
    </xdr:from>
    <xdr:to>
      <xdr:col>14</xdr:col>
      <xdr:colOff>546100</xdr:colOff>
      <xdr:row>22</xdr:row>
      <xdr:rowOff>177800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25</xdr:row>
      <xdr:rowOff>38100</xdr:rowOff>
    </xdr:from>
    <xdr:to>
      <xdr:col>15</xdr:col>
      <xdr:colOff>381000</xdr:colOff>
      <xdr:row>39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368300</xdr:colOff>
      <xdr:row>8</xdr:row>
      <xdr:rowOff>25400</xdr:rowOff>
    </xdr:from>
    <xdr:to>
      <xdr:col>9</xdr:col>
      <xdr:colOff>812800</xdr:colOff>
      <xdr:row>22</xdr:row>
      <xdr:rowOff>101600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660400</xdr:colOff>
      <xdr:row>25</xdr:row>
      <xdr:rowOff>50800</xdr:rowOff>
    </xdr:from>
    <xdr:to>
      <xdr:col>10</xdr:col>
      <xdr:colOff>279400</xdr:colOff>
      <xdr:row>39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40</xdr:row>
      <xdr:rowOff>127000</xdr:rowOff>
    </xdr:from>
    <xdr:to>
      <xdr:col>12</xdr:col>
      <xdr:colOff>635000</xdr:colOff>
      <xdr:row>55</xdr:row>
      <xdr:rowOff>12700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660400</xdr:colOff>
      <xdr:row>40</xdr:row>
      <xdr:rowOff>127000</xdr:rowOff>
    </xdr:from>
    <xdr:to>
      <xdr:col>18</xdr:col>
      <xdr:colOff>279400</xdr:colOff>
      <xdr:row>55</xdr:row>
      <xdr:rowOff>12700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279400</xdr:colOff>
      <xdr:row>56</xdr:row>
      <xdr:rowOff>0</xdr:rowOff>
    </xdr:from>
    <xdr:to>
      <xdr:col>12</xdr:col>
      <xdr:colOff>723900</xdr:colOff>
      <xdr:row>70</xdr:row>
      <xdr:rowOff>76200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406400</xdr:colOff>
      <xdr:row>71</xdr:row>
      <xdr:rowOff>38100</xdr:rowOff>
    </xdr:from>
    <xdr:to>
      <xdr:col>13</xdr:col>
      <xdr:colOff>25400</xdr:colOff>
      <xdr:row>85</xdr:row>
      <xdr:rowOff>114300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177800</xdr:colOff>
      <xdr:row>71</xdr:row>
      <xdr:rowOff>12700</xdr:rowOff>
    </xdr:from>
    <xdr:to>
      <xdr:col>18</xdr:col>
      <xdr:colOff>622300</xdr:colOff>
      <xdr:row>85</xdr:row>
      <xdr:rowOff>88900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381000</xdr:colOff>
      <xdr:row>86</xdr:row>
      <xdr:rowOff>152400</xdr:rowOff>
    </xdr:from>
    <xdr:to>
      <xdr:col>13</xdr:col>
      <xdr:colOff>0</xdr:colOff>
      <xdr:row>101</xdr:row>
      <xdr:rowOff>38100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317500</xdr:colOff>
      <xdr:row>101</xdr:row>
      <xdr:rowOff>127000</xdr:rowOff>
    </xdr:from>
    <xdr:to>
      <xdr:col>12</xdr:col>
      <xdr:colOff>762000</xdr:colOff>
      <xdr:row>116</xdr:row>
      <xdr:rowOff>12700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101600</xdr:colOff>
      <xdr:row>101</xdr:row>
      <xdr:rowOff>165100</xdr:rowOff>
    </xdr:from>
    <xdr:to>
      <xdr:col>18</xdr:col>
      <xdr:colOff>546100</xdr:colOff>
      <xdr:row>116</xdr:row>
      <xdr:rowOff>50800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342900</xdr:colOff>
      <xdr:row>115</xdr:row>
      <xdr:rowOff>127000</xdr:rowOff>
    </xdr:from>
    <xdr:to>
      <xdr:col>12</xdr:col>
      <xdr:colOff>787400</xdr:colOff>
      <xdr:row>130</xdr:row>
      <xdr:rowOff>12700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444500</xdr:colOff>
      <xdr:row>106</xdr:row>
      <xdr:rowOff>76200</xdr:rowOff>
    </xdr:from>
    <xdr:to>
      <xdr:col>6</xdr:col>
      <xdr:colOff>63500</xdr:colOff>
      <xdr:row>120</xdr:row>
      <xdr:rowOff>152400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546100</xdr:colOff>
      <xdr:row>118</xdr:row>
      <xdr:rowOff>25400</xdr:rowOff>
    </xdr:from>
    <xdr:to>
      <xdr:col>6</xdr:col>
      <xdr:colOff>165100</xdr:colOff>
      <xdr:row>132</xdr:row>
      <xdr:rowOff>101600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381000</xdr:colOff>
      <xdr:row>140</xdr:row>
      <xdr:rowOff>139700</xdr:rowOff>
    </xdr:from>
    <xdr:to>
      <xdr:col>19</xdr:col>
      <xdr:colOff>444500</xdr:colOff>
      <xdr:row>163</xdr:row>
      <xdr:rowOff>114300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381000</xdr:colOff>
      <xdr:row>164</xdr:row>
      <xdr:rowOff>25400</xdr:rowOff>
    </xdr:from>
    <xdr:to>
      <xdr:col>19</xdr:col>
      <xdr:colOff>431800</xdr:colOff>
      <xdr:row>183</xdr:row>
      <xdr:rowOff>127000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711200</xdr:colOff>
      <xdr:row>164</xdr:row>
      <xdr:rowOff>139700</xdr:rowOff>
    </xdr:from>
    <xdr:to>
      <xdr:col>12</xdr:col>
      <xdr:colOff>330200</xdr:colOff>
      <xdr:row>179</xdr:row>
      <xdr:rowOff>25400</xdr:rowOff>
    </xdr:to>
    <xdr:graphicFrame macro="">
      <xdr:nvGraphicFramePr>
        <xdr:cNvPr id="32" name="图表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206</xdr:row>
      <xdr:rowOff>76200</xdr:rowOff>
    </xdr:from>
    <xdr:to>
      <xdr:col>18</xdr:col>
      <xdr:colOff>381000</xdr:colOff>
      <xdr:row>220</xdr:row>
      <xdr:rowOff>152400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114300</xdr:colOff>
      <xdr:row>206</xdr:row>
      <xdr:rowOff>0</xdr:rowOff>
    </xdr:from>
    <xdr:to>
      <xdr:col>12</xdr:col>
      <xdr:colOff>558800</xdr:colOff>
      <xdr:row>220</xdr:row>
      <xdr:rowOff>76200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127000</xdr:colOff>
      <xdr:row>221</xdr:row>
      <xdr:rowOff>38100</xdr:rowOff>
    </xdr:from>
    <xdr:to>
      <xdr:col>18</xdr:col>
      <xdr:colOff>571500</xdr:colOff>
      <xdr:row>235</xdr:row>
      <xdr:rowOff>114300</xdr:rowOff>
    </xdr:to>
    <xdr:graphicFrame macro="">
      <xdr:nvGraphicFramePr>
        <xdr:cNvPr id="28" name="图表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165100</xdr:colOff>
      <xdr:row>221</xdr:row>
      <xdr:rowOff>152400</xdr:rowOff>
    </xdr:from>
    <xdr:to>
      <xdr:col>12</xdr:col>
      <xdr:colOff>609600</xdr:colOff>
      <xdr:row>236</xdr:row>
      <xdr:rowOff>38100</xdr:rowOff>
    </xdr:to>
    <xdr:graphicFrame macro="">
      <xdr:nvGraphicFramePr>
        <xdr:cNvPr id="29" name="图表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165100</xdr:colOff>
      <xdr:row>236</xdr:row>
      <xdr:rowOff>127000</xdr:rowOff>
    </xdr:from>
    <xdr:to>
      <xdr:col>12</xdr:col>
      <xdr:colOff>609600</xdr:colOff>
      <xdr:row>251</xdr:row>
      <xdr:rowOff>12700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711200</xdr:colOff>
      <xdr:row>283</xdr:row>
      <xdr:rowOff>139700</xdr:rowOff>
    </xdr:from>
    <xdr:to>
      <xdr:col>12</xdr:col>
      <xdr:colOff>330200</xdr:colOff>
      <xdr:row>298</xdr:row>
      <xdr:rowOff>25400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749300</xdr:colOff>
      <xdr:row>283</xdr:row>
      <xdr:rowOff>38100</xdr:rowOff>
    </xdr:from>
    <xdr:to>
      <xdr:col>18</xdr:col>
      <xdr:colOff>368300</xdr:colOff>
      <xdr:row>297</xdr:row>
      <xdr:rowOff>114300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800100</xdr:colOff>
      <xdr:row>301</xdr:row>
      <xdr:rowOff>12700</xdr:rowOff>
    </xdr:from>
    <xdr:to>
      <xdr:col>12</xdr:col>
      <xdr:colOff>419100</xdr:colOff>
      <xdr:row>315</xdr:row>
      <xdr:rowOff>88900</xdr:rowOff>
    </xdr:to>
    <xdr:graphicFrame macro="">
      <xdr:nvGraphicFramePr>
        <xdr:cNvPr id="33" name="图表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3"/>
  <sheetViews>
    <sheetView tabSelected="1" topLeftCell="A224" workbookViewId="0">
      <selection activeCell="A233" sqref="A233:F251"/>
    </sheetView>
  </sheetViews>
  <sheetFormatPr baseColWidth="10" defaultRowHeight="15" x14ac:dyDescent="0"/>
  <cols>
    <col min="2" max="2" width="11.5" bestFit="1" customWidth="1"/>
    <col min="3" max="4" width="11" bestFit="1" customWidth="1"/>
  </cols>
  <sheetData>
    <row r="2" spans="1:4">
      <c r="A2" s="1" t="s">
        <v>0</v>
      </c>
      <c r="B2" s="1" t="s">
        <v>1</v>
      </c>
    </row>
    <row r="3" spans="1:4">
      <c r="A3" s="2">
        <v>3</v>
      </c>
      <c r="B3" s="3">
        <v>0.6593</v>
      </c>
    </row>
    <row r="4" spans="1:4">
      <c r="A4" s="2">
        <v>4</v>
      </c>
      <c r="B4" s="3">
        <v>0.41959999999999997</v>
      </c>
    </row>
    <row r="5" spans="1:4">
      <c r="A5" s="2">
        <v>5</v>
      </c>
      <c r="B5" s="3">
        <v>0.1017</v>
      </c>
    </row>
    <row r="6" spans="1:4">
      <c r="A6" s="2">
        <v>6</v>
      </c>
      <c r="B6" s="3">
        <v>2.0500000000000001E-2</v>
      </c>
    </row>
    <row r="7" spans="1:4">
      <c r="A7" s="2">
        <v>7</v>
      </c>
      <c r="B7" s="3">
        <v>2.2000000000000001E-3</v>
      </c>
    </row>
    <row r="8" spans="1:4">
      <c r="A8" s="2">
        <v>8</v>
      </c>
      <c r="B8" s="3">
        <v>0</v>
      </c>
    </row>
    <row r="10" spans="1:4">
      <c r="A10" s="4" t="s">
        <v>2</v>
      </c>
      <c r="B10" s="4" t="s">
        <v>3</v>
      </c>
      <c r="C10" s="4" t="s">
        <v>6</v>
      </c>
      <c r="D10" s="5" t="s">
        <v>4</v>
      </c>
    </row>
    <row r="11" spans="1:4">
      <c r="A11">
        <v>0.19453200000000001</v>
      </c>
      <c r="B11">
        <v>-0.25586500000000001</v>
      </c>
      <c r="C11">
        <v>5</v>
      </c>
    </row>
    <row r="12" spans="1:4">
      <c r="A12">
        <v>0.30432900000000002</v>
      </c>
      <c r="B12">
        <v>-0.15093100000000001</v>
      </c>
      <c r="C12">
        <v>10</v>
      </c>
    </row>
    <row r="13" spans="1:4">
      <c r="A13">
        <v>0.50313200000000002</v>
      </c>
      <c r="B13">
        <v>0.84354200000000001</v>
      </c>
      <c r="C13">
        <v>20</v>
      </c>
    </row>
    <row r="14" spans="1:4">
      <c r="A14">
        <v>0.62753099999999995</v>
      </c>
      <c r="B14">
        <v>2.4016440000000001</v>
      </c>
      <c r="C14">
        <v>30</v>
      </c>
    </row>
    <row r="15" spans="1:4">
      <c r="A15">
        <v>0.71198899999999998</v>
      </c>
      <c r="B15">
        <v>4.1490970000000003</v>
      </c>
      <c r="C15">
        <v>40</v>
      </c>
    </row>
    <row r="16" spans="1:4">
      <c r="A16">
        <v>0.75956100000000004</v>
      </c>
      <c r="B16">
        <v>5.2197339999999999</v>
      </c>
      <c r="C16">
        <v>46</v>
      </c>
    </row>
    <row r="17" spans="1:4">
      <c r="A17">
        <v>0.78744800000000004</v>
      </c>
      <c r="B17">
        <v>5.9476180000000003</v>
      </c>
      <c r="C17">
        <v>50</v>
      </c>
    </row>
    <row r="18" spans="1:4">
      <c r="A18">
        <v>0.85017200000000004</v>
      </c>
      <c r="B18">
        <v>10.79433</v>
      </c>
      <c r="C18">
        <v>75</v>
      </c>
    </row>
    <row r="19" spans="1:4">
      <c r="A19">
        <v>0.85939100000000002</v>
      </c>
      <c r="B19">
        <v>15.772757</v>
      </c>
      <c r="C19">
        <v>100</v>
      </c>
    </row>
    <row r="20" spans="1:4">
      <c r="A20">
        <v>0.88196200000000002</v>
      </c>
      <c r="B20">
        <v>25.720904999999998</v>
      </c>
      <c r="C20">
        <v>150</v>
      </c>
    </row>
    <row r="22" spans="1:4">
      <c r="A22" s="4" t="s">
        <v>2</v>
      </c>
      <c r="B22" s="4" t="s">
        <v>3</v>
      </c>
      <c r="C22" s="4" t="s">
        <v>6</v>
      </c>
      <c r="D22" s="5" t="s">
        <v>5</v>
      </c>
    </row>
    <row r="23" spans="1:4">
      <c r="A23">
        <v>0.76848899999999998</v>
      </c>
      <c r="B23">
        <v>-1.001819</v>
      </c>
      <c r="C23">
        <v>5</v>
      </c>
    </row>
    <row r="24" spans="1:4">
      <c r="A24">
        <v>0.78897600000000001</v>
      </c>
      <c r="B24">
        <v>-0.62812900000000005</v>
      </c>
      <c r="C24">
        <v>7</v>
      </c>
    </row>
    <row r="25" spans="1:4">
      <c r="A25">
        <v>0.81426699999999996</v>
      </c>
      <c r="B25">
        <v>-5.9684000000000001E-2</v>
      </c>
      <c r="C25">
        <v>10</v>
      </c>
    </row>
    <row r="26" spans="1:4">
      <c r="A26">
        <v>0.82292699999999996</v>
      </c>
      <c r="B26">
        <v>0.329737</v>
      </c>
      <c r="C26">
        <v>12</v>
      </c>
    </row>
    <row r="27" spans="1:4">
      <c r="A27">
        <v>0.82975399999999999</v>
      </c>
      <c r="B27">
        <v>0.92147500000000004</v>
      </c>
      <c r="C27">
        <v>15</v>
      </c>
    </row>
    <row r="28" spans="1:4">
      <c r="A28">
        <v>0.83742099999999997</v>
      </c>
      <c r="B28">
        <v>1.912277</v>
      </c>
      <c r="C28">
        <v>20</v>
      </c>
    </row>
    <row r="29" spans="1:4">
      <c r="A29">
        <v>0.84102600000000005</v>
      </c>
      <c r="B29">
        <v>3.9079809999999999</v>
      </c>
      <c r="C29">
        <v>30</v>
      </c>
    </row>
    <row r="30" spans="1:4">
      <c r="A30">
        <v>0.84657199999999999</v>
      </c>
      <c r="B30">
        <v>5.901408</v>
      </c>
      <c r="C30">
        <v>40</v>
      </c>
    </row>
    <row r="31" spans="1:4">
      <c r="A31">
        <v>0.85015499999999999</v>
      </c>
      <c r="B31">
        <v>7.8971850000000003</v>
      </c>
      <c r="C31">
        <v>50</v>
      </c>
    </row>
    <row r="32" spans="1:4">
      <c r="A32">
        <v>0.85353699999999999</v>
      </c>
      <c r="B32">
        <v>8.8932149999999996</v>
      </c>
      <c r="C32">
        <v>55</v>
      </c>
    </row>
    <row r="33" spans="1:7">
      <c r="A33">
        <v>0.85636699999999999</v>
      </c>
      <c r="B33">
        <v>9.8899039999999996</v>
      </c>
      <c r="C33">
        <v>60</v>
      </c>
    </row>
    <row r="34" spans="1:7">
      <c r="A34">
        <v>0.86173100000000002</v>
      </c>
      <c r="B34">
        <v>11.883660000000001</v>
      </c>
      <c r="C34">
        <v>70</v>
      </c>
    </row>
    <row r="35" spans="1:7">
      <c r="A35">
        <v>0.86302800000000002</v>
      </c>
      <c r="B35">
        <v>12.882156</v>
      </c>
      <c r="C35">
        <v>75</v>
      </c>
    </row>
    <row r="42" spans="1:7">
      <c r="A42" t="s">
        <v>7</v>
      </c>
      <c r="B42" t="s">
        <v>10</v>
      </c>
    </row>
    <row r="43" spans="1:7">
      <c r="A43" s="4" t="s">
        <v>8</v>
      </c>
      <c r="B43" s="4" t="s">
        <v>9</v>
      </c>
      <c r="C43" s="4" t="s">
        <v>2</v>
      </c>
      <c r="D43" s="4" t="s">
        <v>3</v>
      </c>
      <c r="E43" s="8" t="s">
        <v>11</v>
      </c>
      <c r="F43" s="6" t="s">
        <v>12</v>
      </c>
      <c r="G43" s="8" t="s">
        <v>13</v>
      </c>
    </row>
    <row r="44" spans="1:7">
      <c r="A44">
        <v>0.5</v>
      </c>
      <c r="B44">
        <v>1.051269</v>
      </c>
      <c r="C44">
        <v>0.144986</v>
      </c>
      <c r="D44">
        <v>-0.56792500000000001</v>
      </c>
      <c r="E44" s="9">
        <f>G44/5</f>
        <v>-0.93232820000000005</v>
      </c>
      <c r="F44">
        <v>0.24952099999999999</v>
      </c>
      <c r="G44" s="9">
        <v>-4.6616410000000004</v>
      </c>
    </row>
    <row r="45" spans="1:7">
      <c r="A45">
        <v>1</v>
      </c>
      <c r="B45">
        <v>1.1051660000000001</v>
      </c>
      <c r="C45">
        <v>0.15440400000000001</v>
      </c>
      <c r="D45">
        <v>-0.59379999999999999</v>
      </c>
      <c r="E45" s="9">
        <f t="shared" ref="E45:E55" si="0">G45/5</f>
        <v>-1.0165858000000001</v>
      </c>
      <c r="F45">
        <v>0.26141500000000001</v>
      </c>
      <c r="G45" s="9">
        <v>-5.082929</v>
      </c>
    </row>
    <row r="46" spans="1:7">
      <c r="A46">
        <v>3</v>
      </c>
      <c r="B46">
        <v>1.3498429999999999</v>
      </c>
      <c r="C46">
        <v>0.19856099999999999</v>
      </c>
      <c r="D46">
        <v>-0.69686999999999999</v>
      </c>
      <c r="E46" s="9">
        <f t="shared" si="0"/>
        <v>-1.3166660000000001</v>
      </c>
      <c r="F46">
        <v>0.32999499999999998</v>
      </c>
      <c r="G46" s="9">
        <v>-6.5833300000000001</v>
      </c>
    </row>
    <row r="47" spans="1:7">
      <c r="A47">
        <v>5</v>
      </c>
      <c r="B47">
        <v>1.6486879999999999</v>
      </c>
      <c r="C47">
        <v>0.253803</v>
      </c>
      <c r="D47">
        <v>-0.78781299999999999</v>
      </c>
      <c r="E47" s="9">
        <f t="shared" si="0"/>
        <v>-1.614611</v>
      </c>
      <c r="F47">
        <v>0.41090599999999999</v>
      </c>
      <c r="G47" s="9">
        <v>-8.0730550000000001</v>
      </c>
    </row>
    <row r="48" spans="1:7">
      <c r="A48">
        <v>7</v>
      </c>
      <c r="B48">
        <v>2.0136959999999999</v>
      </c>
      <c r="C48">
        <v>0.31511800000000001</v>
      </c>
      <c r="D48">
        <v>-0.820608</v>
      </c>
      <c r="E48" s="9">
        <f t="shared" si="0"/>
        <v>-2.0651733999999999</v>
      </c>
      <c r="F48">
        <v>0.51561999999999997</v>
      </c>
      <c r="G48" s="9">
        <v>-10.325867000000001</v>
      </c>
    </row>
    <row r="49" spans="1:7">
      <c r="A49">
        <v>10</v>
      </c>
      <c r="B49">
        <v>2.7181730000000002</v>
      </c>
      <c r="C49">
        <v>0.40268100000000001</v>
      </c>
      <c r="D49">
        <v>-0.71102100000000001</v>
      </c>
      <c r="E49" s="9">
        <f t="shared" si="0"/>
        <v>-2.5425263999999999</v>
      </c>
      <c r="F49">
        <v>0.70881400000000006</v>
      </c>
      <c r="G49" s="9">
        <v>-12.712631999999999</v>
      </c>
    </row>
    <row r="50" spans="1:7">
      <c r="A50">
        <v>15</v>
      </c>
      <c r="B50">
        <v>4.48142</v>
      </c>
      <c r="C50">
        <v>0.51516600000000001</v>
      </c>
      <c r="D50">
        <v>-0.203732</v>
      </c>
      <c r="E50" s="9">
        <f t="shared" si="0"/>
        <v>-3.2313775999999996</v>
      </c>
      <c r="F50">
        <v>1.156328</v>
      </c>
      <c r="G50" s="9">
        <v>-16.156887999999999</v>
      </c>
    </row>
    <row r="51" spans="1:7">
      <c r="A51">
        <v>20</v>
      </c>
      <c r="B51">
        <v>7.3884639999999999</v>
      </c>
      <c r="C51">
        <v>0.59143400000000002</v>
      </c>
      <c r="D51">
        <v>0.52013600000000004</v>
      </c>
      <c r="E51" s="9">
        <f t="shared" si="0"/>
        <v>-3.6904130000000004</v>
      </c>
      <c r="F51">
        <v>1.6597470000000001</v>
      </c>
      <c r="G51" s="9">
        <v>-18.452065000000001</v>
      </c>
    </row>
    <row r="52" spans="1:7">
      <c r="A52">
        <v>30</v>
      </c>
      <c r="B52">
        <v>20.083124000000002</v>
      </c>
      <c r="C52">
        <v>0.69356600000000002</v>
      </c>
      <c r="D52">
        <v>2.20153</v>
      </c>
      <c r="E52" s="9">
        <f t="shared" si="0"/>
        <v>-4.2616363999999995</v>
      </c>
      <c r="F52">
        <v>2.9465569999999999</v>
      </c>
      <c r="G52" s="9">
        <v>-21.308181999999999</v>
      </c>
    </row>
    <row r="53" spans="1:7">
      <c r="A53">
        <v>40</v>
      </c>
      <c r="B53">
        <v>54.589405999999997</v>
      </c>
      <c r="C53">
        <v>0.76712000000000002</v>
      </c>
      <c r="D53">
        <v>3.999927</v>
      </c>
      <c r="E53" s="9">
        <f t="shared" si="0"/>
        <v>-4.6363764000000005</v>
      </c>
      <c r="F53">
        <v>4.4373469999999999</v>
      </c>
      <c r="G53" s="9">
        <v>-23.181882000000002</v>
      </c>
    </row>
    <row r="54" spans="1:7">
      <c r="A54">
        <v>50</v>
      </c>
      <c r="B54">
        <v>148.38344799999999</v>
      </c>
      <c r="C54">
        <v>0.82211699999999999</v>
      </c>
      <c r="D54">
        <v>5.8614430000000004</v>
      </c>
      <c r="E54" s="9">
        <f t="shared" si="0"/>
        <v>-4.8561543999999994</v>
      </c>
      <c r="F54">
        <v>6.0103809999999998</v>
      </c>
      <c r="G54" s="9">
        <v>-24.280771999999999</v>
      </c>
    </row>
    <row r="55" spans="1:7">
      <c r="A55">
        <v>75</v>
      </c>
      <c r="B55">
        <v>1807.4995140000001</v>
      </c>
      <c r="C55">
        <v>0.872332</v>
      </c>
      <c r="D55">
        <v>10.742864000000001</v>
      </c>
      <c r="E55" s="9">
        <f t="shared" si="0"/>
        <v>-4.8042677999999999</v>
      </c>
      <c r="F55">
        <v>8.4030470000000008</v>
      </c>
      <c r="G55" s="9">
        <v>-24.021339000000001</v>
      </c>
    </row>
    <row r="57" spans="1:7">
      <c r="A57" s="4" t="s">
        <v>21</v>
      </c>
      <c r="B57" s="4" t="s">
        <v>22</v>
      </c>
      <c r="C57" s="4" t="s">
        <v>23</v>
      </c>
      <c r="D57" s="7" t="s">
        <v>14</v>
      </c>
    </row>
    <row r="58" spans="1:7">
      <c r="A58" s="10">
        <v>0.1</v>
      </c>
      <c r="B58" s="10">
        <v>0.17760000000000001</v>
      </c>
      <c r="C58" s="10">
        <v>-0.66900000000000004</v>
      </c>
      <c r="F58" s="9" t="s">
        <v>17</v>
      </c>
      <c r="G58" s="9"/>
    </row>
    <row r="59" spans="1:7">
      <c r="A59" s="10">
        <v>0.2</v>
      </c>
      <c r="B59" s="10">
        <v>0.32900000000000001</v>
      </c>
      <c r="C59" s="10">
        <v>-1.3080000000000001</v>
      </c>
    </row>
    <row r="60" spans="1:7">
      <c r="A60" s="10">
        <v>0.3</v>
      </c>
      <c r="B60" s="10">
        <v>0.48899999999999999</v>
      </c>
      <c r="C60" s="10">
        <v>-1.992</v>
      </c>
    </row>
    <row r="61" spans="1:7">
      <c r="A61" s="10">
        <v>0.4</v>
      </c>
      <c r="B61" s="10">
        <v>0.7</v>
      </c>
      <c r="C61" s="10">
        <v>-2.5390000000000001</v>
      </c>
    </row>
    <row r="62" spans="1:7">
      <c r="A62" s="10">
        <v>0.5</v>
      </c>
      <c r="B62" s="10">
        <v>1.071</v>
      </c>
      <c r="C62" s="10">
        <v>-3.149</v>
      </c>
    </row>
    <row r="63" spans="1:7">
      <c r="A63" s="10">
        <v>0.6</v>
      </c>
      <c r="B63" s="10">
        <v>1.75</v>
      </c>
      <c r="C63" s="10">
        <v>-3.7469999999999999</v>
      </c>
    </row>
    <row r="64" spans="1:7">
      <c r="A64" s="10">
        <v>0.7</v>
      </c>
      <c r="B64" s="10">
        <v>3.028</v>
      </c>
      <c r="C64" s="10">
        <v>-4.3</v>
      </c>
    </row>
    <row r="65" spans="1:7">
      <c r="A65" s="10">
        <v>0.8</v>
      </c>
      <c r="B65" s="10">
        <v>5.2850000000000001</v>
      </c>
      <c r="C65" s="10">
        <v>-4.7519999999999998</v>
      </c>
    </row>
    <row r="66" spans="1:7">
      <c r="A66" s="10">
        <v>0.9</v>
      </c>
      <c r="B66" s="10">
        <v>9.1199999999999992</v>
      </c>
      <c r="C66" s="10">
        <v>-5.0250000000000004</v>
      </c>
    </row>
    <row r="67" spans="1:7">
      <c r="A67" s="10">
        <v>1</v>
      </c>
      <c r="B67" s="10">
        <v>15.2</v>
      </c>
      <c r="C67" s="10">
        <v>-5.04</v>
      </c>
    </row>
    <row r="73" spans="1:7">
      <c r="A73" t="s">
        <v>18</v>
      </c>
      <c r="B73" t="s">
        <v>15</v>
      </c>
    </row>
    <row r="74" spans="1:7">
      <c r="A74" s="4" t="s">
        <v>8</v>
      </c>
      <c r="B74" s="4" t="s">
        <v>9</v>
      </c>
      <c r="C74" s="4" t="s">
        <v>2</v>
      </c>
      <c r="D74" s="4" t="s">
        <v>3</v>
      </c>
      <c r="E74" s="8" t="s">
        <v>11</v>
      </c>
      <c r="F74" s="6" t="s">
        <v>12</v>
      </c>
      <c r="G74" s="8" t="s">
        <v>13</v>
      </c>
    </row>
    <row r="75" spans="1:7">
      <c r="A75">
        <v>0.5</v>
      </c>
      <c r="B75">
        <v>1.1051660000000001</v>
      </c>
      <c r="C75">
        <v>0.80820400000000003</v>
      </c>
      <c r="D75">
        <v>-1.9522090000000001</v>
      </c>
      <c r="E75" s="9">
        <f>G75/5</f>
        <v>-5.6310675999999997</v>
      </c>
      <c r="F75">
        <v>1.0219819999999999</v>
      </c>
      <c r="G75" s="9">
        <v>-28.155338</v>
      </c>
    </row>
    <row r="76" spans="1:7">
      <c r="A76">
        <v>1</v>
      </c>
      <c r="B76">
        <v>1.221393</v>
      </c>
      <c r="C76">
        <v>0.80900399999999995</v>
      </c>
      <c r="D76">
        <v>-1.853199</v>
      </c>
      <c r="E76" s="9">
        <f t="shared" ref="E76:E83" si="1">G76/5</f>
        <v>-5.6213144000000002</v>
      </c>
      <c r="F76">
        <v>1.038122</v>
      </c>
      <c r="G76" s="9">
        <v>-28.106572</v>
      </c>
    </row>
    <row r="77" spans="1:7">
      <c r="A77">
        <v>1.5</v>
      </c>
      <c r="B77">
        <v>1.3498429999999999</v>
      </c>
      <c r="C77">
        <v>0.81403499999999995</v>
      </c>
      <c r="D77">
        <v>-1.759398</v>
      </c>
      <c r="E77" s="9">
        <f t="shared" si="1"/>
        <v>-5.6354689999999996</v>
      </c>
      <c r="F77">
        <v>1.1431929999999999</v>
      </c>
      <c r="G77" s="9">
        <v>-28.177344999999999</v>
      </c>
    </row>
    <row r="78" spans="1:7">
      <c r="A78">
        <v>2</v>
      </c>
      <c r="B78">
        <v>1.4918009999999999</v>
      </c>
      <c r="C78">
        <v>0.81712099999999999</v>
      </c>
      <c r="D78">
        <v>-1.6631819999999999</v>
      </c>
      <c r="E78" s="9">
        <f t="shared" si="1"/>
        <v>-5.6517917999999998</v>
      </c>
      <c r="F78">
        <v>1.190169</v>
      </c>
      <c r="G78" s="9">
        <v>-28.258959000000001</v>
      </c>
    </row>
    <row r="79" spans="1:7">
      <c r="A79">
        <v>3</v>
      </c>
      <c r="B79">
        <v>1.8220749999999999</v>
      </c>
      <c r="C79">
        <v>0.82005099999999997</v>
      </c>
      <c r="D79">
        <v>-1.4667619999999999</v>
      </c>
      <c r="E79" s="9">
        <f t="shared" si="1"/>
        <v>-5.6498102000000001</v>
      </c>
      <c r="F79">
        <v>1.332236</v>
      </c>
      <c r="G79" s="9">
        <v>-28.249051000000001</v>
      </c>
    </row>
    <row r="80" spans="1:7">
      <c r="A80">
        <v>4</v>
      </c>
      <c r="B80">
        <v>2.2254700000000001</v>
      </c>
      <c r="C80">
        <v>0.82551799999999997</v>
      </c>
      <c r="D80">
        <v>-1.273407</v>
      </c>
      <c r="E80" s="9">
        <f t="shared" si="1"/>
        <v>-5.6947136</v>
      </c>
      <c r="F80">
        <v>1.373893</v>
      </c>
      <c r="G80" s="9">
        <v>-28.473568</v>
      </c>
    </row>
    <row r="81" spans="1:7">
      <c r="A81">
        <v>5</v>
      </c>
      <c r="B81">
        <v>2.7181730000000002</v>
      </c>
      <c r="C81">
        <v>0.82574899999999996</v>
      </c>
      <c r="D81">
        <v>-1.0736859999999999</v>
      </c>
      <c r="E81" s="9">
        <f t="shared" si="1"/>
        <v>-5.6839092000000004</v>
      </c>
      <c r="F81">
        <v>1.418342</v>
      </c>
      <c r="G81" s="9">
        <v>-28.419546</v>
      </c>
    </row>
    <row r="82" spans="1:7">
      <c r="A82">
        <v>7.5</v>
      </c>
      <c r="B82">
        <v>4.48142</v>
      </c>
      <c r="C82">
        <v>0.83022200000000002</v>
      </c>
      <c r="D82">
        <v>-0.57908899999999996</v>
      </c>
      <c r="E82" s="9">
        <f t="shared" si="1"/>
        <v>-5.7087333999999998</v>
      </c>
      <c r="F82">
        <v>1.4673989999999999</v>
      </c>
      <c r="G82" s="9">
        <v>-28.543666999999999</v>
      </c>
    </row>
    <row r="83" spans="1:7">
      <c r="A83">
        <v>10</v>
      </c>
      <c r="B83">
        <v>7.3884639999999999</v>
      </c>
      <c r="C83">
        <v>0.833449</v>
      </c>
      <c r="D83">
        <v>-8.2969000000000001E-2</v>
      </c>
      <c r="E83" s="9">
        <f t="shared" si="1"/>
        <v>-5.7010018000000002</v>
      </c>
      <c r="F83">
        <v>1.6549339999999999</v>
      </c>
      <c r="G83" s="9">
        <v>-28.505009000000001</v>
      </c>
    </row>
    <row r="85" spans="1:7">
      <c r="A85" s="4" t="s">
        <v>24</v>
      </c>
      <c r="B85" s="4" t="s">
        <v>22</v>
      </c>
      <c r="C85" s="4" t="s">
        <v>25</v>
      </c>
      <c r="D85" s="7" t="s">
        <v>14</v>
      </c>
    </row>
    <row r="86" spans="1:7">
      <c r="A86" s="11">
        <v>0.05</v>
      </c>
      <c r="B86" s="11">
        <v>3.6799999999999999E-2</v>
      </c>
      <c r="C86" s="11">
        <v>-0.48299999999999998</v>
      </c>
      <c r="D86" s="7" t="s">
        <v>16</v>
      </c>
    </row>
    <row r="87" spans="1:7">
      <c r="A87" s="10">
        <v>0.6</v>
      </c>
      <c r="B87" s="10">
        <v>-0.27200000000000002</v>
      </c>
      <c r="C87" s="10">
        <v>-4.2229999999999999</v>
      </c>
    </row>
    <row r="88" spans="1:7">
      <c r="A88" s="10">
        <v>0.7</v>
      </c>
      <c r="B88" s="10">
        <v>1.4999999999999999E-2</v>
      </c>
      <c r="C88" s="10">
        <v>-4.8869999999999996</v>
      </c>
    </row>
    <row r="89" spans="1:7">
      <c r="A89" s="10">
        <v>0.8</v>
      </c>
      <c r="B89" s="10">
        <v>1.0109999999999999</v>
      </c>
      <c r="C89" s="10">
        <v>-5.5350000000000001</v>
      </c>
    </row>
    <row r="90" spans="1:7">
      <c r="A90" s="10">
        <v>0.9</v>
      </c>
      <c r="B90" s="10">
        <v>3.28</v>
      </c>
      <c r="C90" s="10">
        <v>-6.0549999999999997</v>
      </c>
    </row>
    <row r="91" spans="1:7">
      <c r="A91" s="10">
        <v>0.95</v>
      </c>
      <c r="B91" s="10">
        <v>5.1310000000000002</v>
      </c>
      <c r="C91" s="10">
        <v>-6.2309999999999999</v>
      </c>
    </row>
    <row r="97" spans="1:8">
      <c r="A97" t="s">
        <v>18</v>
      </c>
      <c r="B97" t="s">
        <v>19</v>
      </c>
    </row>
    <row r="98" spans="1:8">
      <c r="A98" s="6" t="s">
        <v>8</v>
      </c>
      <c r="B98" s="6" t="s">
        <v>9</v>
      </c>
      <c r="C98" s="6" t="s">
        <v>2</v>
      </c>
      <c r="D98" s="6" t="s">
        <v>3</v>
      </c>
      <c r="E98" s="6" t="s">
        <v>11</v>
      </c>
      <c r="F98" s="6" t="s">
        <v>12</v>
      </c>
      <c r="G98" s="6" t="s">
        <v>13</v>
      </c>
    </row>
    <row r="99" spans="1:8">
      <c r="A99">
        <v>0.5</v>
      </c>
      <c r="B99">
        <v>1.1051660000000001</v>
      </c>
      <c r="C99">
        <v>0.80269599999999997</v>
      </c>
      <c r="D99">
        <v>-1.945371</v>
      </c>
      <c r="E99">
        <f t="shared" ref="E99:E100" si="2">G99/5</f>
        <v>-5.5551681999999998</v>
      </c>
      <c r="F99">
        <v>1.055199</v>
      </c>
      <c r="G99">
        <v>-27.775841</v>
      </c>
      <c r="H99" s="12"/>
    </row>
    <row r="100" spans="1:8">
      <c r="A100">
        <v>1.5</v>
      </c>
      <c r="B100">
        <v>1.3498429999999999</v>
      </c>
      <c r="C100">
        <v>0.81069000000000002</v>
      </c>
      <c r="D100">
        <v>-1.75528</v>
      </c>
      <c r="E100">
        <f t="shared" si="2"/>
        <v>-5.6202658000000003</v>
      </c>
      <c r="F100">
        <v>1.103853</v>
      </c>
      <c r="G100">
        <v>-28.101329</v>
      </c>
    </row>
    <row r="101" spans="1:8">
      <c r="A101">
        <v>3</v>
      </c>
      <c r="B101">
        <v>1.8220749999999999</v>
      </c>
      <c r="C101">
        <v>0.81853799999999999</v>
      </c>
      <c r="D101">
        <v>-1.464915</v>
      </c>
      <c r="E101">
        <f>G101/5</f>
        <v>-5.6681150000000002</v>
      </c>
      <c r="F101">
        <v>1.195816</v>
      </c>
      <c r="G101">
        <v>-28.340575000000001</v>
      </c>
    </row>
    <row r="102" spans="1:8">
      <c r="A102">
        <v>5</v>
      </c>
      <c r="B102">
        <v>2.7181730000000002</v>
      </c>
      <c r="C102">
        <v>0.83150199999999996</v>
      </c>
      <c r="D102">
        <v>-1.08063</v>
      </c>
      <c r="E102">
        <f>G102/5</f>
        <v>-5.7035870000000006</v>
      </c>
      <c r="F102">
        <v>1.6097729999999999</v>
      </c>
      <c r="G102">
        <v>-28.517935000000001</v>
      </c>
    </row>
    <row r="103" spans="1:8">
      <c r="A103">
        <v>10</v>
      </c>
      <c r="B103">
        <v>7.3884639999999999</v>
      </c>
      <c r="C103">
        <v>0.85013300000000003</v>
      </c>
      <c r="D103">
        <v>-0.10278900000000001</v>
      </c>
      <c r="E103">
        <f>G103/5</f>
        <v>-5.7890373999999998</v>
      </c>
      <c r="F103">
        <v>2.0513330000000001</v>
      </c>
      <c r="G103">
        <v>-28.945187000000001</v>
      </c>
    </row>
    <row r="104" spans="1:8">
      <c r="A104">
        <v>20</v>
      </c>
      <c r="B104">
        <v>54.589405999999997</v>
      </c>
      <c r="C104">
        <v>0.86996499999999999</v>
      </c>
      <c r="D104">
        <v>1.8741490000000001</v>
      </c>
      <c r="E104">
        <f>G104/5</f>
        <v>-5.8328347999999997</v>
      </c>
      <c r="F104">
        <v>2.7839209999999999</v>
      </c>
      <c r="G104">
        <v>-29.164173999999999</v>
      </c>
    </row>
    <row r="106" spans="1:8">
      <c r="A106">
        <v>3</v>
      </c>
      <c r="B106">
        <v>1.8220749999999999</v>
      </c>
      <c r="C106">
        <v>0.81956399999999996</v>
      </c>
      <c r="D106">
        <v>-1.466167</v>
      </c>
      <c r="E106">
        <f>G106/5</f>
        <v>-5.6662882000000003</v>
      </c>
      <c r="F106">
        <v>1.243393</v>
      </c>
      <c r="G106">
        <v>-28.331441000000002</v>
      </c>
      <c r="H106" t="s">
        <v>20</v>
      </c>
    </row>
    <row r="135" spans="1:14">
      <c r="A135" t="s">
        <v>18</v>
      </c>
      <c r="B135" t="s">
        <v>26</v>
      </c>
    </row>
    <row r="136" spans="1:14">
      <c r="A136" s="6" t="s">
        <v>8</v>
      </c>
      <c r="B136" s="6" t="s">
        <v>9</v>
      </c>
      <c r="C136" s="6" t="s">
        <v>2</v>
      </c>
      <c r="D136" s="8" t="s">
        <v>3</v>
      </c>
      <c r="E136" s="6" t="s">
        <v>11</v>
      </c>
      <c r="F136" s="6" t="s">
        <v>12</v>
      </c>
      <c r="G136" s="6" t="s">
        <v>13</v>
      </c>
    </row>
    <row r="137" spans="1:14">
      <c r="A137">
        <v>0.47654999999999997</v>
      </c>
      <c r="B137">
        <v>1.099996</v>
      </c>
      <c r="C137">
        <v>0.78800000000000003</v>
      </c>
      <c r="D137" s="9">
        <v>-1.9387380000000001</v>
      </c>
      <c r="F137">
        <v>1.0109999999999999</v>
      </c>
      <c r="G137">
        <v>-25.936</v>
      </c>
    </row>
    <row r="138" spans="1:14">
      <c r="A138">
        <v>8.0471900000000005</v>
      </c>
      <c r="B138">
        <v>4.9996780000000003</v>
      </c>
      <c r="C138">
        <v>0.84199999999999997</v>
      </c>
      <c r="D138" s="9">
        <v>-0.48087200000000002</v>
      </c>
      <c r="F138">
        <v>1.921</v>
      </c>
      <c r="G138">
        <v>-27.347999999999999</v>
      </c>
    </row>
    <row r="139" spans="1:14">
      <c r="A139">
        <v>11.512919999999999</v>
      </c>
      <c r="B139">
        <v>9.9990670000000001</v>
      </c>
      <c r="C139">
        <v>0.85299999999999998</v>
      </c>
      <c r="D139" s="9">
        <v>0.20160900000000001</v>
      </c>
      <c r="F139">
        <v>2.246</v>
      </c>
      <c r="G139">
        <v>-27.553000000000001</v>
      </c>
    </row>
    <row r="140" spans="1:14">
      <c r="A140">
        <v>14.97866</v>
      </c>
      <c r="B140">
        <v>19.997596000000001</v>
      </c>
      <c r="C140">
        <v>0.85899999999999999</v>
      </c>
      <c r="D140" s="9">
        <v>0.885772</v>
      </c>
      <c r="F140">
        <v>2.444</v>
      </c>
      <c r="G140">
        <v>-27.619</v>
      </c>
    </row>
    <row r="141" spans="1:14">
      <c r="A141">
        <v>17.005990000000001</v>
      </c>
      <c r="B141">
        <v>29.995933000000001</v>
      </c>
      <c r="C141">
        <v>0.86699999999999999</v>
      </c>
      <c r="D141" s="9">
        <v>1.28339</v>
      </c>
      <c r="F141">
        <v>2.802</v>
      </c>
      <c r="G141">
        <v>-27.65</v>
      </c>
      <c r="J141" t="s">
        <v>27</v>
      </c>
      <c r="L141" t="s">
        <v>31</v>
      </c>
    </row>
    <row r="142" spans="1:14">
      <c r="A142">
        <v>18.444400000000002</v>
      </c>
      <c r="B142">
        <v>39.994114000000003</v>
      </c>
      <c r="C142">
        <v>0.87</v>
      </c>
      <c r="D142" s="9">
        <v>1.5690770000000001</v>
      </c>
      <c r="F142">
        <v>2.96</v>
      </c>
      <c r="G142">
        <v>-27.658999999999999</v>
      </c>
      <c r="I142">
        <v>1</v>
      </c>
      <c r="J142">
        <f>6.156*LN(1+6.924*I142)/6.924</f>
        <v>1.8403062635927629</v>
      </c>
      <c r="K142">
        <f>J142-1.2</f>
        <v>0.64030626359276299</v>
      </c>
      <c r="L142">
        <f>(0.4704*LN(1+0.5234*I142)/0.5234)+0.7268*LN(I142/(1+0.5234*I142))</f>
        <v>7.237681310656352E-2</v>
      </c>
      <c r="M142">
        <f>L142+0.7</f>
        <v>0.77237681310656348</v>
      </c>
      <c r="N142">
        <f>5.681*I142/(1+6.421*I142)</f>
        <v>0.76553025198760272</v>
      </c>
    </row>
    <row r="143" spans="1:14">
      <c r="A143">
        <v>19.560110000000002</v>
      </c>
      <c r="B143">
        <v>49.992117999999998</v>
      </c>
      <c r="C143">
        <v>0.87</v>
      </c>
      <c r="D143" s="9">
        <v>1.7913749999999999</v>
      </c>
      <c r="F143">
        <v>2.7989999999999999</v>
      </c>
      <c r="G143">
        <v>-27.765999999999998</v>
      </c>
      <c r="I143">
        <f>I142+1</f>
        <v>2</v>
      </c>
      <c r="J143">
        <f t="shared" ref="J143:J191" si="3">6.156*LN(1+6.924*I143)/6.924</f>
        <v>2.3986218982850822</v>
      </c>
      <c r="K143">
        <f t="shared" ref="K143:K191" si="4">J143-1.2</f>
        <v>1.1986218982850823</v>
      </c>
      <c r="L143">
        <f t="shared" ref="L143:L191" si="5">(0.4704*LN(1+0.5234*I143)/0.5234)+0.7268*LN(I143/(1+0.5234*I143))</f>
        <v>0.62693543487165337</v>
      </c>
      <c r="M143">
        <f t="shared" ref="M143:M191" si="6">L143+0.7</f>
        <v>1.3269354348716533</v>
      </c>
      <c r="N143">
        <f t="shared" ref="N143:N191" si="7">5.681*I143/(1+6.421*I143)</f>
        <v>0.82083513943071806</v>
      </c>
    </row>
    <row r="144" spans="1:14">
      <c r="I144">
        <f t="shared" ref="I144:I191" si="8">I143+1</f>
        <v>3</v>
      </c>
      <c r="J144">
        <f t="shared" si="3"/>
        <v>2.7389263291393626</v>
      </c>
      <c r="K144">
        <f t="shared" si="4"/>
        <v>1.5389263291393627</v>
      </c>
      <c r="L144">
        <f t="shared" si="5"/>
        <v>0.96077904104883693</v>
      </c>
      <c r="M144">
        <f t="shared" si="6"/>
        <v>1.660779041048837</v>
      </c>
      <c r="N144">
        <f t="shared" si="7"/>
        <v>0.84108967082860375</v>
      </c>
    </row>
    <row r="145" spans="1:14">
      <c r="B145">
        <v>1.099996</v>
      </c>
      <c r="C145">
        <v>0.78800000000000003</v>
      </c>
      <c r="D145">
        <v>1.0109999999999999</v>
      </c>
      <c r="I145">
        <f t="shared" si="8"/>
        <v>4</v>
      </c>
      <c r="J145">
        <f t="shared" si="3"/>
        <v>2.9844310584713698</v>
      </c>
      <c r="K145">
        <f t="shared" si="4"/>
        <v>1.7844310584713698</v>
      </c>
      <c r="L145">
        <f t="shared" si="5"/>
        <v>1.2017355675111934</v>
      </c>
      <c r="M145">
        <f t="shared" si="6"/>
        <v>1.9017355675111933</v>
      </c>
      <c r="N145">
        <f t="shared" si="7"/>
        <v>0.85159646229950525</v>
      </c>
    </row>
    <row r="146" spans="1:14">
      <c r="B146">
        <v>4.9996780000000003</v>
      </c>
      <c r="C146">
        <v>0.84199999999999997</v>
      </c>
      <c r="D146">
        <v>1.921</v>
      </c>
      <c r="I146">
        <f t="shared" si="8"/>
        <v>5</v>
      </c>
      <c r="J146">
        <f t="shared" si="3"/>
        <v>3.176605604060585</v>
      </c>
      <c r="K146">
        <f t="shared" si="4"/>
        <v>1.9766056040605851</v>
      </c>
      <c r="L146">
        <f t="shared" si="5"/>
        <v>1.3907920005026742</v>
      </c>
      <c r="M146">
        <f t="shared" si="6"/>
        <v>2.0907920005026739</v>
      </c>
      <c r="N146">
        <f t="shared" si="7"/>
        <v>0.85802748829481945</v>
      </c>
    </row>
    <row r="147" spans="1:14">
      <c r="B147">
        <v>9.9990670000000001</v>
      </c>
      <c r="C147">
        <v>0.85299999999999998</v>
      </c>
      <c r="D147">
        <v>2.246</v>
      </c>
      <c r="I147">
        <f t="shared" si="8"/>
        <v>6</v>
      </c>
      <c r="J147">
        <f t="shared" si="3"/>
        <v>3.334534527034386</v>
      </c>
      <c r="K147">
        <f t="shared" si="4"/>
        <v>2.1345345270343863</v>
      </c>
      <c r="L147">
        <f t="shared" si="5"/>
        <v>1.5465404270488066</v>
      </c>
      <c r="M147">
        <f t="shared" si="6"/>
        <v>2.2465404270488065</v>
      </c>
      <c r="N147">
        <f t="shared" si="7"/>
        <v>0.86236907352122638</v>
      </c>
    </row>
    <row r="148" spans="1:14">
      <c r="B148">
        <v>19.997596000000001</v>
      </c>
      <c r="C148">
        <v>0.85899999999999999</v>
      </c>
      <c r="D148">
        <v>2.444</v>
      </c>
      <c r="I148">
        <f t="shared" si="8"/>
        <v>7</v>
      </c>
      <c r="J148">
        <f t="shared" si="3"/>
        <v>3.4685965959901952</v>
      </c>
      <c r="K148">
        <f t="shared" si="4"/>
        <v>2.2685965959901955</v>
      </c>
      <c r="L148">
        <f t="shared" si="5"/>
        <v>1.6790444458743929</v>
      </c>
      <c r="M148">
        <f t="shared" si="6"/>
        <v>2.3790444458743929</v>
      </c>
      <c r="N148">
        <f t="shared" si="7"/>
        <v>0.86549720329945379</v>
      </c>
    </row>
    <row r="149" spans="1:14">
      <c r="B149">
        <v>29.995933000000001</v>
      </c>
      <c r="C149">
        <v>0.86699999999999999</v>
      </c>
      <c r="D149">
        <v>2.802</v>
      </c>
      <c r="I149">
        <f t="shared" si="8"/>
        <v>8</v>
      </c>
      <c r="J149">
        <f t="shared" si="3"/>
        <v>3.5850674301454375</v>
      </c>
      <c r="K149">
        <f t="shared" si="4"/>
        <v>2.3850674301454378</v>
      </c>
      <c r="L149">
        <f t="shared" si="5"/>
        <v>1.794383094970313</v>
      </c>
      <c r="M149">
        <f t="shared" si="6"/>
        <v>2.494383094970313</v>
      </c>
      <c r="N149">
        <f t="shared" si="7"/>
        <v>0.86785823403605256</v>
      </c>
    </row>
    <row r="150" spans="1:14">
      <c r="B150">
        <v>39.994114000000003</v>
      </c>
      <c r="C150">
        <v>0.87</v>
      </c>
      <c r="D150">
        <v>2.96</v>
      </c>
      <c r="I150">
        <f t="shared" si="8"/>
        <v>9</v>
      </c>
      <c r="J150">
        <f t="shared" si="3"/>
        <v>3.6880326268898633</v>
      </c>
      <c r="K150">
        <f t="shared" si="4"/>
        <v>2.4880326268898632</v>
      </c>
      <c r="L150">
        <f t="shared" si="5"/>
        <v>1.8965163103481377</v>
      </c>
      <c r="M150">
        <f t="shared" si="6"/>
        <v>2.5965163103481377</v>
      </c>
      <c r="N150">
        <f t="shared" si="7"/>
        <v>0.86970351596387074</v>
      </c>
    </row>
    <row r="151" spans="1:14">
      <c r="B151">
        <v>49.992117999999998</v>
      </c>
      <c r="C151">
        <v>0.87</v>
      </c>
      <c r="D151">
        <v>2.7989999999999999</v>
      </c>
      <c r="I151">
        <f t="shared" si="8"/>
        <v>10</v>
      </c>
      <c r="J151">
        <f t="shared" si="3"/>
        <v>3.7803014003547308</v>
      </c>
      <c r="K151">
        <f t="shared" si="4"/>
        <v>2.5803014003547311</v>
      </c>
      <c r="L151">
        <f t="shared" si="5"/>
        <v>1.9881703675437696</v>
      </c>
      <c r="M151">
        <f t="shared" si="6"/>
        <v>2.6881703675437696</v>
      </c>
      <c r="N151">
        <f t="shared" si="7"/>
        <v>0.87118540101211461</v>
      </c>
    </row>
    <row r="152" spans="1:14">
      <c r="I152">
        <f t="shared" si="8"/>
        <v>11</v>
      </c>
      <c r="J152">
        <f t="shared" si="3"/>
        <v>3.8638884625028673</v>
      </c>
      <c r="K152">
        <f t="shared" si="4"/>
        <v>2.6638884625028671</v>
      </c>
      <c r="L152">
        <f t="shared" si="5"/>
        <v>2.0713035328709681</v>
      </c>
      <c r="M152">
        <f t="shared" si="6"/>
        <v>2.7713035328709683</v>
      </c>
      <c r="N152">
        <f t="shared" si="7"/>
        <v>0.8724016138264159</v>
      </c>
    </row>
    <row r="153" spans="1:14">
      <c r="B153" t="s">
        <v>28</v>
      </c>
      <c r="C153" t="s">
        <v>29</v>
      </c>
      <c r="D153" t="s">
        <v>30</v>
      </c>
      <c r="I153">
        <f t="shared" si="8"/>
        <v>12</v>
      </c>
      <c r="J153">
        <f t="shared" si="3"/>
        <v>3.9402879810473137</v>
      </c>
      <c r="K153">
        <f t="shared" si="4"/>
        <v>2.740287981047314</v>
      </c>
      <c r="L153">
        <f t="shared" si="5"/>
        <v>2.1473704898087109</v>
      </c>
      <c r="M153">
        <f t="shared" si="6"/>
        <v>2.8473704898087107</v>
      </c>
      <c r="N153">
        <f t="shared" si="7"/>
        <v>0.87341772151898722</v>
      </c>
    </row>
    <row r="154" spans="1:14">
      <c r="B154">
        <v>15</v>
      </c>
      <c r="C154">
        <v>0.105</v>
      </c>
      <c r="D154">
        <v>5.82</v>
      </c>
      <c r="I154">
        <f t="shared" si="8"/>
        <v>13</v>
      </c>
      <c r="J154">
        <f t="shared" si="3"/>
        <v>4.0106387707709761</v>
      </c>
      <c r="K154">
        <f t="shared" si="4"/>
        <v>2.8106387707709759</v>
      </c>
      <c r="L154">
        <f t="shared" si="5"/>
        <v>2.2174817603217436</v>
      </c>
      <c r="M154">
        <f t="shared" si="6"/>
        <v>2.9174817603217438</v>
      </c>
      <c r="N154">
        <f t="shared" si="7"/>
        <v>0.87427935553372083</v>
      </c>
    </row>
    <row r="155" spans="1:14">
      <c r="B155">
        <v>20</v>
      </c>
      <c r="C155">
        <v>9.0999999999999998E-2</v>
      </c>
      <c r="D155">
        <v>5.5720000000000001</v>
      </c>
      <c r="I155">
        <f t="shared" si="8"/>
        <v>14</v>
      </c>
      <c r="J155">
        <f t="shared" si="3"/>
        <v>4.0758287464606067</v>
      </c>
      <c r="K155">
        <f t="shared" si="4"/>
        <v>2.8758287464606065</v>
      </c>
      <c r="L155">
        <f t="shared" si="5"/>
        <v>2.2825045545385034</v>
      </c>
      <c r="M155">
        <f t="shared" si="6"/>
        <v>2.9825045545385036</v>
      </c>
      <c r="N155">
        <f t="shared" si="7"/>
        <v>0.87501925319603058</v>
      </c>
    </row>
    <row r="156" spans="1:14">
      <c r="B156">
        <v>30</v>
      </c>
      <c r="C156">
        <v>0.126</v>
      </c>
      <c r="D156">
        <v>6.3140000000000001</v>
      </c>
      <c r="I156">
        <f t="shared" si="8"/>
        <v>15</v>
      </c>
      <c r="J156">
        <f t="shared" si="3"/>
        <v>4.1365636104420629</v>
      </c>
      <c r="K156">
        <f t="shared" si="4"/>
        <v>2.9365636104420627</v>
      </c>
      <c r="L156">
        <f t="shared" si="5"/>
        <v>2.3431291415145905</v>
      </c>
      <c r="M156">
        <f t="shared" si="6"/>
        <v>3.0431291415145907</v>
      </c>
      <c r="N156">
        <f t="shared" si="7"/>
        <v>0.87566151158608652</v>
      </c>
    </row>
    <row r="157" spans="1:14">
      <c r="B157">
        <v>40</v>
      </c>
      <c r="C157">
        <v>0.13600000000000001</v>
      </c>
      <c r="D157">
        <v>6.1150000000000002</v>
      </c>
      <c r="I157">
        <f t="shared" si="8"/>
        <v>16</v>
      </c>
      <c r="J157">
        <f t="shared" si="3"/>
        <v>4.1934135330679183</v>
      </c>
      <c r="K157">
        <f t="shared" si="4"/>
        <v>2.9934135330679181</v>
      </c>
      <c r="L157">
        <f t="shared" si="5"/>
        <v>2.3999140000354853</v>
      </c>
      <c r="M157">
        <f t="shared" si="6"/>
        <v>3.0999140000354855</v>
      </c>
      <c r="N157">
        <f t="shared" si="7"/>
        <v>0.87622426158710576</v>
      </c>
    </row>
    <row r="158" spans="1:14">
      <c r="B158">
        <v>50</v>
      </c>
      <c r="C158">
        <v>0.14899999999999999</v>
      </c>
      <c r="D158">
        <v>7.2619999999999996</v>
      </c>
      <c r="I158">
        <f t="shared" si="8"/>
        <v>17</v>
      </c>
      <c r="J158">
        <f t="shared" si="3"/>
        <v>4.2468457801065291</v>
      </c>
      <c r="K158">
        <f t="shared" si="4"/>
        <v>3.046845780106529</v>
      </c>
      <c r="L158">
        <f t="shared" si="5"/>
        <v>2.4533174115648051</v>
      </c>
      <c r="M158">
        <f t="shared" si="6"/>
        <v>3.1533174115648048</v>
      </c>
      <c r="N158">
        <f t="shared" si="7"/>
        <v>0.87672140671950027</v>
      </c>
    </row>
    <row r="159" spans="1:14">
      <c r="A159" s="12"/>
      <c r="B159" s="12">
        <v>100</v>
      </c>
      <c r="C159" s="12">
        <v>0.184</v>
      </c>
      <c r="D159" s="12">
        <v>6.32</v>
      </c>
      <c r="E159" s="12"/>
      <c r="F159" s="12"/>
      <c r="G159" s="12"/>
      <c r="H159" s="12"/>
      <c r="I159">
        <f t="shared" si="8"/>
        <v>18</v>
      </c>
      <c r="J159">
        <f t="shared" si="3"/>
        <v>4.2972480767928944</v>
      </c>
      <c r="K159">
        <f t="shared" si="4"/>
        <v>3.0972480767928943</v>
      </c>
      <c r="L159">
        <f t="shared" si="5"/>
        <v>2.5037201095720412</v>
      </c>
      <c r="M159">
        <f t="shared" si="6"/>
        <v>3.2037201095720409</v>
      </c>
      <c r="N159">
        <f t="shared" si="7"/>
        <v>0.87716378733551781</v>
      </c>
    </row>
    <row r="160" spans="1:14">
      <c r="A160" s="12"/>
      <c r="B160" s="12"/>
      <c r="C160" s="12"/>
      <c r="D160" s="12"/>
      <c r="E160" s="12"/>
      <c r="F160" s="12"/>
      <c r="G160" s="12"/>
      <c r="H160" s="12"/>
      <c r="I160">
        <f t="shared" si="8"/>
        <v>19</v>
      </c>
      <c r="J160">
        <f t="shared" si="3"/>
        <v>4.3449456956557979</v>
      </c>
      <c r="K160">
        <f t="shared" si="4"/>
        <v>3.1449456956557977</v>
      </c>
      <c r="L160">
        <f t="shared" si="5"/>
        <v>2.5514418639092602</v>
      </c>
      <c r="M160">
        <f t="shared" si="6"/>
        <v>3.2514418639092604</v>
      </c>
      <c r="N160">
        <f t="shared" si="7"/>
        <v>0.8775599801624403</v>
      </c>
    </row>
    <row r="161" spans="1:14">
      <c r="A161" s="12"/>
      <c r="B161" s="13" t="s">
        <v>32</v>
      </c>
      <c r="C161" s="13" t="s">
        <v>2</v>
      </c>
      <c r="D161" s="13" t="s">
        <v>33</v>
      </c>
      <c r="E161" s="14" t="s">
        <v>34</v>
      </c>
      <c r="F161" s="14"/>
      <c r="G161" s="12"/>
      <c r="H161" s="12"/>
      <c r="I161">
        <f t="shared" si="8"/>
        <v>20</v>
      </c>
      <c r="J161">
        <f t="shared" si="3"/>
        <v>4.3902141885393799</v>
      </c>
      <c r="K161">
        <f t="shared" si="4"/>
        <v>3.1902141885393798</v>
      </c>
      <c r="L161">
        <f t="shared" si="5"/>
        <v>2.5967538519765476</v>
      </c>
      <c r="M161">
        <f t="shared" si="6"/>
        <v>3.2967538519765478</v>
      </c>
      <c r="N161">
        <f t="shared" si="7"/>
        <v>0.87791685983619216</v>
      </c>
    </row>
    <row r="162" spans="1:14">
      <c r="A162" s="12"/>
      <c r="B162" s="12">
        <v>1.099996</v>
      </c>
      <c r="C162" s="12">
        <v>0.78971499999999994</v>
      </c>
      <c r="D162" s="12">
        <v>1.0249029999999999</v>
      </c>
      <c r="E162" s="12">
        <v>0.47654999999999997</v>
      </c>
      <c r="F162" s="12"/>
      <c r="G162" s="12"/>
      <c r="H162" s="12"/>
      <c r="I162">
        <f t="shared" si="8"/>
        <v>21</v>
      </c>
      <c r="J162">
        <f t="shared" si="3"/>
        <v>4.4332890308239588</v>
      </c>
      <c r="K162">
        <f t="shared" si="4"/>
        <v>3.2332890308239586</v>
      </c>
      <c r="L162">
        <f t="shared" si="5"/>
        <v>2.6398880401915701</v>
      </c>
      <c r="M162">
        <f t="shared" si="6"/>
        <v>3.3398880401915703</v>
      </c>
      <c r="N162">
        <f t="shared" si="7"/>
        <v>0.87824000117784762</v>
      </c>
    </row>
    <row r="163" spans="1:14">
      <c r="A163" s="12"/>
      <c r="B163" s="12">
        <v>4.9996780000000003</v>
      </c>
      <c r="C163" s="12">
        <v>0.84975299999999998</v>
      </c>
      <c r="D163" s="12">
        <v>2.2032440000000002</v>
      </c>
      <c r="E163" s="12">
        <v>8.0471900000000005</v>
      </c>
      <c r="F163" s="12"/>
      <c r="G163" s="12"/>
      <c r="H163" s="12"/>
      <c r="I163">
        <f t="shared" si="8"/>
        <v>22</v>
      </c>
      <c r="J163">
        <f t="shared" si="3"/>
        <v>4.4743730350598288</v>
      </c>
      <c r="K163">
        <f t="shared" si="4"/>
        <v>3.2743730350598286</v>
      </c>
      <c r="L163">
        <f t="shared" si="5"/>
        <v>2.6810444035550307</v>
      </c>
      <c r="M163">
        <f t="shared" si="6"/>
        <v>3.3810444035550304</v>
      </c>
      <c r="N163">
        <f t="shared" si="7"/>
        <v>0.87853397252955812</v>
      </c>
    </row>
    <row r="164" spans="1:14">
      <c r="A164" s="12"/>
      <c r="B164" s="12">
        <v>9.9990670000000001</v>
      </c>
      <c r="C164" s="12">
        <v>0.87314400000000003</v>
      </c>
      <c r="D164" s="12">
        <v>2.7044609999999998</v>
      </c>
      <c r="E164" s="12">
        <v>11.512919999999999</v>
      </c>
      <c r="F164" s="12"/>
      <c r="G164" s="12"/>
      <c r="H164" s="12"/>
      <c r="I164">
        <f t="shared" si="8"/>
        <v>23</v>
      </c>
      <c r="J164">
        <f t="shared" si="3"/>
        <v>4.5136421258265971</v>
      </c>
      <c r="K164">
        <f t="shared" si="4"/>
        <v>3.3136421258265969</v>
      </c>
      <c r="L164">
        <f t="shared" si="5"/>
        <v>2.7203965552964076</v>
      </c>
      <c r="M164">
        <f t="shared" si="6"/>
        <v>3.4203965552964073</v>
      </c>
      <c r="N164">
        <f t="shared" si="7"/>
        <v>0.87880255308273314</v>
      </c>
    </row>
    <row r="165" spans="1:14">
      <c r="A165" s="12"/>
      <c r="B165" s="12">
        <v>19.997596000000001</v>
      </c>
      <c r="C165" s="12">
        <v>0.88331999999999999</v>
      </c>
      <c r="D165" s="12">
        <v>3.0616680000000001</v>
      </c>
      <c r="E165" s="12">
        <v>14.97866</v>
      </c>
      <c r="F165" s="12"/>
      <c r="G165" s="12"/>
      <c r="H165" s="12"/>
      <c r="I165">
        <f t="shared" si="8"/>
        <v>24</v>
      </c>
      <c r="J165">
        <f t="shared" si="3"/>
        <v>4.5512498921745408</v>
      </c>
      <c r="K165">
        <f t="shared" si="4"/>
        <v>3.3512498921745406</v>
      </c>
      <c r="L165">
        <f t="shared" si="5"/>
        <v>2.7580961893605878</v>
      </c>
      <c r="M165">
        <f t="shared" si="6"/>
        <v>3.4580961893605879</v>
      </c>
      <c r="N165">
        <f t="shared" si="7"/>
        <v>0.87904889622446858</v>
      </c>
    </row>
    <row r="166" spans="1:14">
      <c r="A166" s="12"/>
      <c r="B166" s="12">
        <v>29.995933000000001</v>
      </c>
      <c r="C166" s="12">
        <v>0.888239</v>
      </c>
      <c r="D166" s="12">
        <v>3.3168839999999999</v>
      </c>
      <c r="E166" s="12">
        <v>17.005990000000001</v>
      </c>
      <c r="F166" s="12"/>
      <c r="G166" s="12"/>
      <c r="H166" s="12"/>
      <c r="I166">
        <f t="shared" si="8"/>
        <v>25</v>
      </c>
      <c r="J166">
        <f t="shared" si="3"/>
        <v>4.5873312155894892</v>
      </c>
      <c r="K166">
        <f t="shared" si="4"/>
        <v>3.387331215589489</v>
      </c>
      <c r="L166">
        <f t="shared" si="5"/>
        <v>2.7942766242056352</v>
      </c>
      <c r="M166">
        <f t="shared" si="6"/>
        <v>3.4942766242056349</v>
      </c>
      <c r="N166">
        <f t="shared" si="7"/>
        <v>0.87927565392354123</v>
      </c>
    </row>
    <row r="167" spans="1:14">
      <c r="A167" s="12"/>
      <c r="B167" s="12">
        <v>39.994114000000003</v>
      </c>
      <c r="C167" s="12">
        <v>0.89139199999999996</v>
      </c>
      <c r="D167" s="12">
        <v>3.281415</v>
      </c>
      <c r="E167" s="12">
        <v>18.444400000000002</v>
      </c>
      <c r="F167" s="12"/>
      <c r="G167" s="12"/>
      <c r="H167" s="12"/>
      <c r="I167">
        <f t="shared" si="8"/>
        <v>26</v>
      </c>
      <c r="J167">
        <f t="shared" si="3"/>
        <v>4.6220051899990677</v>
      </c>
      <c r="K167">
        <f t="shared" si="4"/>
        <v>3.4220051899990676</v>
      </c>
      <c r="L167">
        <f t="shared" si="5"/>
        <v>2.829055657734505</v>
      </c>
      <c r="M167">
        <f t="shared" si="6"/>
        <v>3.5290556577345047</v>
      </c>
      <c r="N167">
        <f t="shared" si="7"/>
        <v>0.87948507258285391</v>
      </c>
    </row>
    <row r="168" spans="1:14">
      <c r="A168" s="12"/>
      <c r="B168" s="12">
        <v>49.992117999999998</v>
      </c>
      <c r="C168" s="12">
        <v>0.89118399999999998</v>
      </c>
      <c r="D168" s="12">
        <v>3.3471489999999999</v>
      </c>
      <c r="E168" s="12">
        <v>19.560110000000002</v>
      </c>
      <c r="F168" s="12"/>
      <c r="G168" s="12"/>
      <c r="H168" s="12"/>
      <c r="I168">
        <f t="shared" si="8"/>
        <v>27</v>
      </c>
      <c r="J168">
        <f t="shared" si="3"/>
        <v>4.6553774933926135</v>
      </c>
      <c r="K168">
        <f t="shared" si="4"/>
        <v>3.4553774933926134</v>
      </c>
      <c r="L168">
        <f t="shared" si="5"/>
        <v>2.8625378881365657</v>
      </c>
      <c r="M168">
        <f t="shared" si="6"/>
        <v>3.5625378881365659</v>
      </c>
      <c r="N168">
        <f t="shared" si="7"/>
        <v>0.8796790677135008</v>
      </c>
    </row>
    <row r="169" spans="1:14">
      <c r="A169" s="12"/>
      <c r="B169" s="12"/>
      <c r="C169" s="12"/>
      <c r="D169" s="12"/>
      <c r="E169" s="12"/>
      <c r="F169" s="12"/>
      <c r="G169" s="12"/>
      <c r="H169" s="12"/>
      <c r="I169">
        <f t="shared" si="8"/>
        <v>28</v>
      </c>
      <c r="J169">
        <f t="shared" si="3"/>
        <v>4.687542330180217</v>
      </c>
      <c r="K169">
        <f t="shared" si="4"/>
        <v>3.4875423301802169</v>
      </c>
      <c r="L169">
        <f t="shared" si="5"/>
        <v>2.8948166162850217</v>
      </c>
      <c r="M169">
        <f t="shared" si="6"/>
        <v>3.5948166162850219</v>
      </c>
      <c r="N169">
        <f t="shared" si="7"/>
        <v>0.8798592826957542</v>
      </c>
    </row>
    <row r="170" spans="1:14">
      <c r="A170" s="12"/>
      <c r="B170" s="12"/>
      <c r="C170" s="12"/>
      <c r="D170" s="12"/>
      <c r="E170" s="12"/>
      <c r="F170" s="12"/>
      <c r="G170" s="12"/>
      <c r="H170" s="12"/>
      <c r="I170">
        <f t="shared" si="8"/>
        <v>29</v>
      </c>
      <c r="J170">
        <f t="shared" si="3"/>
        <v>4.7185840342777841</v>
      </c>
      <c r="K170">
        <f t="shared" si="4"/>
        <v>3.5185840342777839</v>
      </c>
      <c r="L170">
        <f t="shared" si="5"/>
        <v>2.9259754171240564</v>
      </c>
      <c r="M170">
        <f t="shared" si="6"/>
        <v>3.6259754171240566</v>
      </c>
      <c r="N170">
        <f t="shared" si="7"/>
        <v>0.88002713544754785</v>
      </c>
    </row>
    <row r="171" spans="1:14">
      <c r="A171" s="12"/>
      <c r="B171" s="13" t="s">
        <v>38</v>
      </c>
      <c r="C171" s="13" t="s">
        <v>35</v>
      </c>
      <c r="D171" s="13" t="s">
        <v>36</v>
      </c>
      <c r="E171" s="13" t="s">
        <v>33</v>
      </c>
      <c r="F171" s="14" t="s">
        <v>37</v>
      </c>
      <c r="G171" s="12"/>
      <c r="H171" s="12"/>
      <c r="I171">
        <f t="shared" si="8"/>
        <v>30</v>
      </c>
      <c r="J171">
        <f t="shared" si="3"/>
        <v>4.7485784016377925</v>
      </c>
      <c r="K171">
        <f t="shared" si="4"/>
        <v>3.5485784016377924</v>
      </c>
      <c r="L171">
        <f t="shared" si="5"/>
        <v>2.9560894468718164</v>
      </c>
      <c r="M171">
        <f t="shared" si="6"/>
        <v>3.6560894468718166</v>
      </c>
      <c r="N171">
        <f t="shared" si="7"/>
        <v>0.88018385580746794</v>
      </c>
    </row>
    <row r="172" spans="1:14">
      <c r="A172" s="12">
        <v>1</v>
      </c>
      <c r="B172" s="12">
        <v>15</v>
      </c>
      <c r="C172" s="12">
        <v>0.101996</v>
      </c>
      <c r="D172" s="12">
        <v>0.75018300000000004</v>
      </c>
      <c r="E172" s="12">
        <v>5.6876899999999999</v>
      </c>
      <c r="F172" s="12">
        <v>2.7081590000000002</v>
      </c>
      <c r="G172" s="15"/>
      <c r="H172" s="12"/>
      <c r="I172">
        <f t="shared" si="8"/>
        <v>31</v>
      </c>
      <c r="J172">
        <f t="shared" si="3"/>
        <v>4.7775938052354059</v>
      </c>
      <c r="K172">
        <f t="shared" si="4"/>
        <v>3.5775938052354057</v>
      </c>
      <c r="L172">
        <f t="shared" si="5"/>
        <v>2.9852265376304254</v>
      </c>
      <c r="M172">
        <f t="shared" si="6"/>
        <v>3.6852265376304256</v>
      </c>
      <c r="N172">
        <f t="shared" si="7"/>
        <v>0.88033051571849164</v>
      </c>
    </row>
    <row r="173" spans="1:14">
      <c r="A173" s="12">
        <v>2</v>
      </c>
      <c r="B173" s="12">
        <v>20</v>
      </c>
      <c r="C173" s="12">
        <v>8.9546000000000001E-2</v>
      </c>
      <c r="D173" s="12">
        <v>0.75613699999999995</v>
      </c>
      <c r="E173" s="12">
        <v>5.56602</v>
      </c>
      <c r="F173" s="12">
        <v>2.9958520000000002</v>
      </c>
      <c r="G173" s="16"/>
      <c r="H173" s="12"/>
      <c r="I173">
        <f t="shared" si="8"/>
        <v>32</v>
      </c>
      <c r="J173">
        <f t="shared" si="3"/>
        <v>4.8056921337845386</v>
      </c>
      <c r="K173">
        <f t="shared" si="4"/>
        <v>3.6056921337845385</v>
      </c>
      <c r="L173">
        <f t="shared" si="5"/>
        <v>3.0134481196051626</v>
      </c>
      <c r="M173">
        <f t="shared" si="6"/>
        <v>3.7134481196051627</v>
      </c>
      <c r="N173">
        <f t="shared" si="7"/>
        <v>0.88046805377968917</v>
      </c>
    </row>
    <row r="174" spans="1:14">
      <c r="A174" s="12">
        <v>3</v>
      </c>
      <c r="B174" s="12">
        <v>30</v>
      </c>
      <c r="C174" s="12">
        <v>0.126721</v>
      </c>
      <c r="D174" s="12">
        <v>0.728634</v>
      </c>
      <c r="E174" s="12">
        <v>6.1634000000000002</v>
      </c>
      <c r="F174" s="12">
        <v>3.4013339999999999</v>
      </c>
      <c r="G174" s="17"/>
      <c r="H174" s="12"/>
      <c r="I174">
        <f t="shared" si="8"/>
        <v>33</v>
      </c>
      <c r="J174">
        <f t="shared" si="3"/>
        <v>4.832929586601705</v>
      </c>
      <c r="K174">
        <f t="shared" si="4"/>
        <v>3.6329295866017048</v>
      </c>
      <c r="L174">
        <f t="shared" si="5"/>
        <v>3.0408100025326856</v>
      </c>
      <c r="M174">
        <f t="shared" si="6"/>
        <v>3.7408100025326858</v>
      </c>
      <c r="N174">
        <f t="shared" si="7"/>
        <v>0.88059729535494358</v>
      </c>
    </row>
    <row r="175" spans="1:14">
      <c r="A175" s="12">
        <v>4</v>
      </c>
      <c r="B175" s="12">
        <v>40</v>
      </c>
      <c r="C175" s="12">
        <v>0.13023699999999999</v>
      </c>
      <c r="D175" s="12">
        <v>0.72693300000000005</v>
      </c>
      <c r="E175" s="12">
        <v>5.7405309999999998</v>
      </c>
      <c r="F175" s="12">
        <v>3.6890269999999998</v>
      </c>
      <c r="G175" s="18"/>
      <c r="H175" s="12"/>
      <c r="I175">
        <f t="shared" si="8"/>
        <v>34</v>
      </c>
      <c r="J175">
        <f t="shared" si="3"/>
        <v>4.8593573502861993</v>
      </c>
      <c r="K175">
        <f t="shared" si="4"/>
        <v>3.6593573502861991</v>
      </c>
      <c r="L175">
        <f t="shared" si="5"/>
        <v>3.067363041357912</v>
      </c>
      <c r="M175">
        <f t="shared" si="6"/>
        <v>3.7673630413579122</v>
      </c>
      <c r="N175">
        <f t="shared" si="7"/>
        <v>0.88071896914925618</v>
      </c>
    </row>
    <row r="176" spans="1:14">
      <c r="A176" s="12">
        <v>5</v>
      </c>
      <c r="B176" s="12">
        <v>50</v>
      </c>
      <c r="C176" s="12">
        <v>0.148227</v>
      </c>
      <c r="D176" s="12">
        <v>0.71300399999999997</v>
      </c>
      <c r="E176" s="12">
        <v>7.1404680000000003</v>
      </c>
      <c r="F176" s="12">
        <v>3.9121800000000002</v>
      </c>
      <c r="G176" s="19"/>
      <c r="H176" s="12"/>
      <c r="I176">
        <f t="shared" si="8"/>
        <v>35</v>
      </c>
      <c r="J176">
        <f t="shared" si="3"/>
        <v>4.8850221776955314</v>
      </c>
      <c r="K176">
        <f t="shared" si="4"/>
        <v>3.6850221776955312</v>
      </c>
      <c r="L176">
        <f t="shared" si="5"/>
        <v>3.0931537061512175</v>
      </c>
      <c r="M176">
        <f t="shared" si="6"/>
        <v>3.7931537061512177</v>
      </c>
      <c r="N176">
        <f t="shared" si="7"/>
        <v>0.88083372095598822</v>
      </c>
    </row>
    <row r="177" spans="1:14">
      <c r="A177" s="12">
        <v>6</v>
      </c>
      <c r="B177" s="12">
        <v>100</v>
      </c>
      <c r="C177" s="12">
        <v>0.18346799999999999</v>
      </c>
      <c r="D177" s="12">
        <v>0.68464000000000003</v>
      </c>
      <c r="E177" s="12">
        <v>6.1645630000000002</v>
      </c>
      <c r="F177" s="12">
        <v>4.6053550000000003</v>
      </c>
      <c r="G177" s="20"/>
      <c r="H177" s="12"/>
      <c r="I177">
        <f t="shared" si="8"/>
        <v>36</v>
      </c>
      <c r="J177">
        <f t="shared" si="3"/>
        <v>4.9099668856709799</v>
      </c>
      <c r="K177">
        <f t="shared" si="4"/>
        <v>3.7099668856709798</v>
      </c>
      <c r="L177">
        <f t="shared" si="5"/>
        <v>3.1182245723405075</v>
      </c>
      <c r="M177">
        <f t="shared" si="6"/>
        <v>3.8182245723405073</v>
      </c>
      <c r="N177">
        <f t="shared" si="7"/>
        <v>0.88094212512276227</v>
      </c>
    </row>
    <row r="178" spans="1:14">
      <c r="A178" s="12">
        <v>7</v>
      </c>
      <c r="B178" s="12">
        <v>1000</v>
      </c>
      <c r="C178" s="12">
        <v>0.311641</v>
      </c>
      <c r="D178" s="12">
        <v>0.58213599999999999</v>
      </c>
      <c r="E178" s="12">
        <v>7.9148589999999999</v>
      </c>
      <c r="F178" s="12">
        <v>6.9080320000000004</v>
      </c>
      <c r="G178" s="21"/>
      <c r="H178" s="12"/>
      <c r="I178">
        <f t="shared" si="8"/>
        <v>37</v>
      </c>
      <c r="J178">
        <f t="shared" si="3"/>
        <v>4.9342307848230602</v>
      </c>
      <c r="K178">
        <f t="shared" si="4"/>
        <v>3.73423078482306</v>
      </c>
      <c r="L178">
        <f t="shared" si="5"/>
        <v>3.1426147442692449</v>
      </c>
      <c r="M178">
        <f t="shared" si="6"/>
        <v>3.8426147442692447</v>
      </c>
      <c r="N178">
        <f t="shared" si="7"/>
        <v>0.88104469416582487</v>
      </c>
    </row>
    <row r="179" spans="1:14">
      <c r="I179">
        <f t="shared" si="8"/>
        <v>38</v>
      </c>
      <c r="J179">
        <f t="shared" si="3"/>
        <v>4.9578500522105022</v>
      </c>
      <c r="K179">
        <f t="shared" si="4"/>
        <v>3.7578500522105021</v>
      </c>
      <c r="L179">
        <f t="shared" si="5"/>
        <v>3.1663602226777487</v>
      </c>
      <c r="M179">
        <f t="shared" si="6"/>
        <v>3.8663602226777485</v>
      </c>
      <c r="N179">
        <f t="shared" si="7"/>
        <v>0.88114188687254591</v>
      </c>
    </row>
    <row r="180" spans="1:14">
      <c r="B180" s="13" t="s">
        <v>9</v>
      </c>
      <c r="C180" s="13" t="s">
        <v>2</v>
      </c>
      <c r="D180" s="13" t="s">
        <v>33</v>
      </c>
      <c r="E180" s="14" t="s">
        <v>34</v>
      </c>
      <c r="F180" s="14"/>
      <c r="I180">
        <f t="shared" si="8"/>
        <v>39</v>
      </c>
      <c r="J180">
        <f t="shared" si="3"/>
        <v>4.9808580557829361</v>
      </c>
      <c r="K180">
        <f t="shared" si="4"/>
        <v>3.7808580557829359</v>
      </c>
      <c r="L180">
        <f t="shared" si="5"/>
        <v>3.1894942247900908</v>
      </c>
      <c r="M180">
        <f t="shared" si="6"/>
        <v>3.8894942247900905</v>
      </c>
      <c r="N180">
        <f t="shared" si="7"/>
        <v>0.88123411516233852</v>
      </c>
    </row>
    <row r="181" spans="1:14">
      <c r="B181">
        <v>0.50001399999999996</v>
      </c>
      <c r="C181">
        <v>0.74458599999999997</v>
      </c>
      <c r="D181">
        <v>0.48691499999999999</v>
      </c>
      <c r="E181">
        <v>-3.4657300000000002</v>
      </c>
      <c r="I181">
        <f t="shared" si="8"/>
        <v>40</v>
      </c>
      <c r="J181">
        <f t="shared" si="3"/>
        <v>5.0032856378905768</v>
      </c>
      <c r="K181">
        <f t="shared" si="4"/>
        <v>3.8032856378905766</v>
      </c>
      <c r="L181">
        <f t="shared" si="5"/>
        <v>3.2120474641595274</v>
      </c>
      <c r="M181">
        <f t="shared" si="6"/>
        <v>3.9120474641595271</v>
      </c>
      <c r="N181">
        <f t="shared" si="7"/>
        <v>0.8813217499224324</v>
      </c>
    </row>
    <row r="182" spans="1:14">
      <c r="B182">
        <v>0.40001500000000001</v>
      </c>
      <c r="C182">
        <v>0.72169399999999995</v>
      </c>
      <c r="D182">
        <v>0.28288600000000003</v>
      </c>
      <c r="E182">
        <v>-4.5814500000000002</v>
      </c>
      <c r="I182">
        <f t="shared" si="8"/>
        <v>41</v>
      </c>
      <c r="J182">
        <f t="shared" si="3"/>
        <v>5.0251613639058093</v>
      </c>
      <c r="K182">
        <f t="shared" si="4"/>
        <v>3.8251613639058091</v>
      </c>
      <c r="L182">
        <f t="shared" si="5"/>
        <v>3.2340483961964628</v>
      </c>
      <c r="M182">
        <f t="shared" si="6"/>
        <v>3.934048396196463</v>
      </c>
      <c r="N182">
        <f t="shared" si="7"/>
        <v>0.88140512599286303</v>
      </c>
    </row>
    <row r="183" spans="1:14">
      <c r="B183">
        <v>0.30001499999999998</v>
      </c>
      <c r="C183">
        <v>0.68467199999999995</v>
      </c>
      <c r="D183">
        <v>7.9144000000000006E-2</v>
      </c>
      <c r="E183">
        <v>-6.0198600000000004</v>
      </c>
      <c r="I183">
        <f t="shared" si="8"/>
        <v>42</v>
      </c>
      <c r="J183">
        <f t="shared" si="3"/>
        <v>5.0465117409850846</v>
      </c>
      <c r="K183">
        <f t="shared" si="4"/>
        <v>3.8465117409850844</v>
      </c>
      <c r="L183">
        <f t="shared" si="5"/>
        <v>3.2555234343095947</v>
      </c>
      <c r="M183">
        <f t="shared" si="6"/>
        <v>3.9555234343095949</v>
      </c>
      <c r="N183">
        <f t="shared" si="7"/>
        <v>0.88148454644195029</v>
      </c>
    </row>
    <row r="184" spans="1:14">
      <c r="B184">
        <v>0.200013</v>
      </c>
      <c r="C184">
        <v>0.57336399999999998</v>
      </c>
      <c r="D184">
        <v>-0.294765</v>
      </c>
      <c r="E184">
        <v>-8.0471900000000005</v>
      </c>
      <c r="I184">
        <f t="shared" si="8"/>
        <v>43</v>
      </c>
      <c r="J184">
        <f t="shared" si="3"/>
        <v>5.0673614111737653</v>
      </c>
      <c r="K184">
        <f t="shared" si="4"/>
        <v>3.8673614111737651</v>
      </c>
      <c r="L184">
        <f t="shared" si="5"/>
        <v>3.2764971407834751</v>
      </c>
      <c r="M184">
        <f t="shared" si="6"/>
        <v>3.9764971407834748</v>
      </c>
      <c r="N184">
        <f t="shared" si="7"/>
        <v>0.88156028624735205</v>
      </c>
    </row>
    <row r="185" spans="1:14">
      <c r="B185">
        <v>0.100009</v>
      </c>
      <c r="C185">
        <v>2.3725E-2</v>
      </c>
      <c r="D185">
        <v>2.0708000000000001E-2</v>
      </c>
      <c r="E185">
        <v>-11.512919999999999</v>
      </c>
      <c r="I185">
        <f t="shared" si="8"/>
        <v>44</v>
      </c>
      <c r="J185">
        <f t="shared" si="3"/>
        <v>5.0877333223823094</v>
      </c>
      <c r="K185">
        <f t="shared" si="4"/>
        <v>3.8877333223823092</v>
      </c>
      <c r="L185">
        <f t="shared" si="5"/>
        <v>3.2969923958560368</v>
      </c>
      <c r="M185">
        <f t="shared" si="6"/>
        <v>3.9969923958560365</v>
      </c>
      <c r="N185">
        <f t="shared" si="7"/>
        <v>0.88163259547692607</v>
      </c>
    </row>
    <row r="186" spans="1:14">
      <c r="B186">
        <v>8.0007999999999996E-2</v>
      </c>
      <c r="C186">
        <v>2.1281000000000001E-2</v>
      </c>
      <c r="D186">
        <v>1.9317000000000001E-2</v>
      </c>
      <c r="E186">
        <v>-12.628640000000001</v>
      </c>
      <c r="I186">
        <f t="shared" si="8"/>
        <v>45</v>
      </c>
      <c r="J186">
        <f t="shared" si="3"/>
        <v>5.1076488802086759</v>
      </c>
      <c r="K186">
        <f t="shared" si="4"/>
        <v>3.9076488802086757</v>
      </c>
      <c r="L186">
        <f t="shared" si="5"/>
        <v>3.3170305479178754</v>
      </c>
      <c r="M186">
        <f t="shared" si="6"/>
        <v>4.0170305479178756</v>
      </c>
      <c r="N186">
        <f t="shared" si="7"/>
        <v>0.88170170204693998</v>
      </c>
    </row>
    <row r="187" spans="1:14">
      <c r="B187">
        <v>6.0006999999999998E-2</v>
      </c>
      <c r="C187">
        <v>1.6220999999999999E-2</v>
      </c>
      <c r="D187">
        <v>1.4984000000000001E-2</v>
      </c>
      <c r="E187">
        <v>-14.067053</v>
      </c>
      <c r="I187">
        <f t="shared" si="8"/>
        <v>46</v>
      </c>
      <c r="J187">
        <f t="shared" si="3"/>
        <v>5.1271280831255304</v>
      </c>
      <c r="K187">
        <f t="shared" si="4"/>
        <v>3.9271280831255302</v>
      </c>
      <c r="L187">
        <f t="shared" si="5"/>
        <v>3.3366315473080892</v>
      </c>
      <c r="M187">
        <f t="shared" si="6"/>
        <v>4.0366315473080894</v>
      </c>
      <c r="N187">
        <f t="shared" si="7"/>
        <v>0.881767814121728</v>
      </c>
    </row>
    <row r="188" spans="1:14">
      <c r="I188">
        <f t="shared" si="8"/>
        <v>47</v>
      </c>
      <c r="J188">
        <f t="shared" si="3"/>
        <v>5.1461896431726579</v>
      </c>
      <c r="K188">
        <f t="shared" si="4"/>
        <v>3.9461896431726577</v>
      </c>
      <c r="L188">
        <f t="shared" si="5"/>
        <v>3.3558140658109727</v>
      </c>
      <c r="M188">
        <f t="shared" si="6"/>
        <v>4.0558140658109725</v>
      </c>
      <c r="N188">
        <f t="shared" si="7"/>
        <v>0.88183112220802073</v>
      </c>
    </row>
    <row r="189" spans="1:14">
      <c r="A189" t="s">
        <v>39</v>
      </c>
      <c r="I189">
        <f t="shared" si="8"/>
        <v>48</v>
      </c>
      <c r="J189">
        <f t="shared" si="3"/>
        <v>5.1648510939804888</v>
      </c>
      <c r="K189">
        <f t="shared" si="4"/>
        <v>3.9648510939804886</v>
      </c>
      <c r="L189">
        <f t="shared" si="5"/>
        <v>3.3745956036494502</v>
      </c>
      <c r="M189">
        <f t="shared" si="6"/>
        <v>4.0745956036494499</v>
      </c>
      <c r="N189">
        <f t="shared" si="7"/>
        <v>0.88189180098833131</v>
      </c>
    </row>
    <row r="190" spans="1:14">
      <c r="A190" s="23" t="s">
        <v>9</v>
      </c>
      <c r="B190" s="24" t="s">
        <v>34</v>
      </c>
      <c r="C190" s="23" t="s">
        <v>2</v>
      </c>
      <c r="D190" s="23" t="s">
        <v>33</v>
      </c>
      <c r="I190">
        <f t="shared" si="8"/>
        <v>49</v>
      </c>
      <c r="J190">
        <f t="shared" si="3"/>
        <v>5.1831288876877517</v>
      </c>
      <c r="K190">
        <f t="shared" si="4"/>
        <v>3.9831288876877515</v>
      </c>
      <c r="L190">
        <f t="shared" si="5"/>
        <v>3.3929925855133281</v>
      </c>
      <c r="M190">
        <f t="shared" si="6"/>
        <v>4.0929925855133282</v>
      </c>
      <c r="N190">
        <f t="shared" si="7"/>
        <v>0.88195001093055458</v>
      </c>
    </row>
    <row r="191" spans="1:14">
      <c r="A191" s="22">
        <v>0.5</v>
      </c>
      <c r="B191" s="25">
        <v>-0.69317499999999999</v>
      </c>
      <c r="C191" s="25">
        <v>0.73688799999999999</v>
      </c>
      <c r="D191" s="25">
        <v>0.40421800000000002</v>
      </c>
      <c r="I191">
        <f t="shared" si="8"/>
        <v>50</v>
      </c>
      <c r="J191">
        <f t="shared" si="3"/>
        <v>5.2010384820958713</v>
      </c>
      <c r="K191">
        <f t="shared" si="4"/>
        <v>4.0010384820958711</v>
      </c>
      <c r="L191">
        <f t="shared" si="5"/>
        <v>3.4110204469440841</v>
      </c>
      <c r="M191">
        <f t="shared" si="6"/>
        <v>4.1110204469440843</v>
      </c>
      <c r="N191">
        <f t="shared" si="7"/>
        <v>0.88200589970501475</v>
      </c>
    </row>
    <row r="192" spans="1:14">
      <c r="A192" s="22">
        <v>0.4</v>
      </c>
      <c r="B192" s="25">
        <v>-0.916327</v>
      </c>
      <c r="C192" s="25">
        <v>0.71461300000000005</v>
      </c>
      <c r="D192" s="25">
        <v>0.259272</v>
      </c>
    </row>
    <row r="193" spans="1:17">
      <c r="A193" s="22">
        <v>0.3</v>
      </c>
      <c r="B193" s="25">
        <v>-1.204021</v>
      </c>
      <c r="C193" s="25">
        <v>0.68374000000000001</v>
      </c>
      <c r="D193" s="25">
        <v>5.2868999999999999E-2</v>
      </c>
    </row>
    <row r="194" spans="1:17">
      <c r="A194" s="22">
        <v>0.28000000000000003</v>
      </c>
      <c r="B194" s="10">
        <v>-1.2730170000000001</v>
      </c>
      <c r="C194" s="10">
        <v>0.67928599999999995</v>
      </c>
      <c r="D194" s="10">
        <v>1.1372E-2</v>
      </c>
    </row>
    <row r="195" spans="1:17">
      <c r="A195" s="22">
        <v>0.26</v>
      </c>
      <c r="B195" s="10">
        <v>-1.3471280000000001</v>
      </c>
      <c r="C195" s="10">
        <v>0.66333699999999995</v>
      </c>
      <c r="D195" s="10">
        <v>-1.8984999999999998E-2</v>
      </c>
      <c r="G195" t="s">
        <v>40</v>
      </c>
    </row>
    <row r="196" spans="1:17">
      <c r="A196" s="22">
        <v>0.24</v>
      </c>
      <c r="B196" s="10">
        <v>-1.4271739999999999</v>
      </c>
      <c r="C196" s="10">
        <v>0.65238799999999997</v>
      </c>
      <c r="D196" s="10">
        <v>-7.0022000000000001E-2</v>
      </c>
      <c r="G196" s="13" t="s">
        <v>9</v>
      </c>
      <c r="H196" s="24" t="s">
        <v>34</v>
      </c>
      <c r="I196" s="23" t="s">
        <v>2</v>
      </c>
      <c r="J196" s="23" t="s">
        <v>33</v>
      </c>
      <c r="L196" t="s">
        <v>52</v>
      </c>
      <c r="M196" t="s">
        <v>48</v>
      </c>
      <c r="N196" t="s">
        <v>49</v>
      </c>
      <c r="O196" t="s">
        <v>50</v>
      </c>
      <c r="P196" t="s">
        <v>51</v>
      </c>
      <c r="Q196" t="s">
        <v>53</v>
      </c>
    </row>
    <row r="197" spans="1:17">
      <c r="A197" s="22">
        <v>0.22</v>
      </c>
      <c r="B197" s="10">
        <v>-1.5141880000000001</v>
      </c>
      <c r="C197" s="10">
        <v>0.62661100000000003</v>
      </c>
      <c r="D197" s="10">
        <v>-0.13037099999999999</v>
      </c>
      <c r="G197" s="26">
        <v>1</v>
      </c>
      <c r="H197" s="26">
        <v>0</v>
      </c>
      <c r="I197" s="3">
        <v>0.78058000000000005</v>
      </c>
      <c r="J197" s="3">
        <v>0.89432900000000004</v>
      </c>
      <c r="L197">
        <f>M197+2.9</f>
        <v>-1.1000000000000001</v>
      </c>
      <c r="M197">
        <v>-4</v>
      </c>
      <c r="N197">
        <v>0.67600000000000005</v>
      </c>
      <c r="O197">
        <v>-0.12</v>
      </c>
      <c r="P197">
        <f>EXP(M197)</f>
        <v>1.8315638888734179E-2</v>
      </c>
      <c r="Q197">
        <f>EXP(L197)</f>
        <v>0.33287108369807955</v>
      </c>
    </row>
    <row r="198" spans="1:17">
      <c r="A198" s="22">
        <v>0.28000000000000003</v>
      </c>
      <c r="B198" s="10">
        <v>-1.2730170000000001</v>
      </c>
      <c r="C198" s="10">
        <v>4.4290000000000003E-2</v>
      </c>
      <c r="D198" s="10">
        <v>3.4701999999999997E-2</v>
      </c>
      <c r="G198" s="26">
        <v>5</v>
      </c>
      <c r="H198" s="26">
        <v>1.609502</v>
      </c>
      <c r="I198" s="3">
        <v>0.85458500000000004</v>
      </c>
      <c r="J198" s="3">
        <v>2.251795</v>
      </c>
      <c r="L198">
        <f>M198+2.9</f>
        <v>-0.39000000000000012</v>
      </c>
      <c r="M198">
        <v>-3.29</v>
      </c>
      <c r="N198">
        <v>0.75700000000000001</v>
      </c>
      <c r="O198">
        <v>0.44</v>
      </c>
      <c r="P198">
        <f t="shared" ref="P198:P202" si="9">EXP(M198)</f>
        <v>3.7253849396215809E-2</v>
      </c>
      <c r="Q198">
        <f t="shared" ref="Q198:Q202" si="10">EXP(L198)</f>
        <v>0.67705687449816465</v>
      </c>
    </row>
    <row r="199" spans="1:17">
      <c r="A199" s="22">
        <v>0.26</v>
      </c>
      <c r="B199" s="10">
        <v>-1.3471280000000001</v>
      </c>
      <c r="C199" s="10">
        <v>3.9616999999999999E-2</v>
      </c>
      <c r="D199" s="10">
        <v>3.1576E-2</v>
      </c>
      <c r="G199" s="26">
        <v>10</v>
      </c>
      <c r="H199" s="26">
        <v>2.3026770000000001</v>
      </c>
      <c r="I199" s="3">
        <v>0.87672600000000001</v>
      </c>
      <c r="J199" s="25">
        <v>2.78606</v>
      </c>
      <c r="L199">
        <f t="shared" ref="L199:L202" si="11">M199+2.9</f>
        <v>0.89999999999999991</v>
      </c>
      <c r="M199">
        <v>-2</v>
      </c>
      <c r="N199">
        <v>0.82699999999999996</v>
      </c>
      <c r="O199">
        <v>1.43</v>
      </c>
      <c r="P199">
        <f t="shared" si="9"/>
        <v>0.1353352832366127</v>
      </c>
      <c r="Q199">
        <f t="shared" si="10"/>
        <v>2.4596031111569494</v>
      </c>
    </row>
    <row r="200" spans="1:17">
      <c r="A200" s="22">
        <v>0.24</v>
      </c>
      <c r="B200" s="10">
        <v>-1.4271739999999999</v>
      </c>
      <c r="C200" s="10">
        <v>3.5743999999999998E-2</v>
      </c>
      <c r="D200" s="10">
        <v>2.9593000000000001E-2</v>
      </c>
      <c r="G200" s="26">
        <v>20</v>
      </c>
      <c r="H200" s="26">
        <v>2.9958520000000002</v>
      </c>
      <c r="I200" s="25">
        <v>0.89712999999999998</v>
      </c>
      <c r="J200" s="3">
        <v>3.390495</v>
      </c>
      <c r="L200">
        <f t="shared" si="11"/>
        <v>1.9</v>
      </c>
      <c r="M200">
        <v>-1</v>
      </c>
      <c r="N200">
        <v>0.86399999999999999</v>
      </c>
      <c r="O200">
        <v>2.2599999999999998</v>
      </c>
      <c r="P200">
        <f t="shared" si="9"/>
        <v>0.36787944117144233</v>
      </c>
      <c r="Q200">
        <f t="shared" si="10"/>
        <v>6.6858944422792685</v>
      </c>
    </row>
    <row r="201" spans="1:17">
      <c r="A201" s="22">
        <v>0.22</v>
      </c>
      <c r="B201" s="10">
        <v>-1.5141880000000001</v>
      </c>
      <c r="C201" s="10">
        <v>3.0868E-2</v>
      </c>
      <c r="D201" s="10">
        <v>2.5679E-2</v>
      </c>
      <c r="G201" s="26">
        <v>30</v>
      </c>
      <c r="H201" s="26">
        <v>3.4013339999999999</v>
      </c>
      <c r="I201" s="3">
        <v>0.90960799999999997</v>
      </c>
      <c r="J201" s="3">
        <v>3.8233269999999999</v>
      </c>
      <c r="L201">
        <f t="shared" si="11"/>
        <v>2.9</v>
      </c>
      <c r="M201">
        <v>0</v>
      </c>
      <c r="N201">
        <v>0.89900000000000002</v>
      </c>
      <c r="O201">
        <v>3.22</v>
      </c>
      <c r="P201">
        <f t="shared" si="9"/>
        <v>1</v>
      </c>
      <c r="Q201">
        <f t="shared" si="10"/>
        <v>18.17414536944306</v>
      </c>
    </row>
    <row r="202" spans="1:17">
      <c r="A202" s="22">
        <v>0.2</v>
      </c>
      <c r="B202" s="25">
        <v>-1.609502</v>
      </c>
      <c r="C202" s="25">
        <v>2.5978000000000001E-2</v>
      </c>
      <c r="D202" s="25">
        <v>2.2789E-2</v>
      </c>
      <c r="G202" s="26">
        <v>40</v>
      </c>
      <c r="H202" s="26">
        <v>3.6890269999999998</v>
      </c>
      <c r="I202" s="3">
        <v>0.91727499999999995</v>
      </c>
      <c r="J202" s="3">
        <v>4.0615290000000002</v>
      </c>
      <c r="L202">
        <f t="shared" si="11"/>
        <v>3.4</v>
      </c>
      <c r="M202">
        <v>0.5</v>
      </c>
      <c r="N202">
        <v>0.91300000000000003</v>
      </c>
      <c r="O202">
        <v>3.7</v>
      </c>
      <c r="P202">
        <f t="shared" si="9"/>
        <v>1.6487212707001282</v>
      </c>
      <c r="Q202">
        <f t="shared" si="10"/>
        <v>29.964100047397011</v>
      </c>
    </row>
    <row r="203" spans="1:17">
      <c r="A203" s="22">
        <v>0.16</v>
      </c>
      <c r="B203" s="25">
        <v>-1.8326549999999999</v>
      </c>
      <c r="C203" s="25">
        <v>1.9459000000000001E-2</v>
      </c>
      <c r="D203" s="25">
        <v>1.7669000000000001E-2</v>
      </c>
      <c r="G203" s="26">
        <v>50</v>
      </c>
      <c r="H203" s="26">
        <v>3.9121800000000002</v>
      </c>
      <c r="I203" s="3">
        <v>0.922099</v>
      </c>
      <c r="J203" s="3">
        <v>4.2089610000000004</v>
      </c>
      <c r="L203">
        <f>M203+2.9</f>
        <v>4.9000000000000004</v>
      </c>
      <c r="M203">
        <v>2</v>
      </c>
      <c r="N203">
        <v>0.94399999999999995</v>
      </c>
      <c r="O203">
        <v>4.9000000000000004</v>
      </c>
      <c r="P203">
        <f>EXP(M203)</f>
        <v>7.3890560989306504</v>
      </c>
      <c r="Q203">
        <f>EXP(L203)</f>
        <v>134.28977968493552</v>
      </c>
    </row>
    <row r="204" spans="1:17">
      <c r="A204" s="22">
        <v>0.14000000000000001</v>
      </c>
      <c r="B204" s="25">
        <v>-1.9661919999999999</v>
      </c>
      <c r="C204" s="25">
        <v>1.7774000000000002E-2</v>
      </c>
      <c r="D204" s="25">
        <v>1.6462999999999998E-2</v>
      </c>
      <c r="G204" s="2">
        <v>100</v>
      </c>
      <c r="H204" s="2">
        <v>4.6053550000000003</v>
      </c>
      <c r="I204" s="2">
        <v>0.93476800000000004</v>
      </c>
      <c r="J204" s="10">
        <v>4.7352319999999999</v>
      </c>
    </row>
    <row r="205" spans="1:17">
      <c r="A205" s="22">
        <v>0.1</v>
      </c>
      <c r="B205" s="25">
        <v>-2.3026770000000001</v>
      </c>
      <c r="C205" s="25">
        <v>1.1867000000000001E-2</v>
      </c>
      <c r="D205" s="25">
        <v>1.1289E-2</v>
      </c>
      <c r="G205" s="12"/>
      <c r="H205" s="12"/>
      <c r="I205" s="12"/>
      <c r="L205">
        <f>M205+2.9</f>
        <v>3.9</v>
      </c>
      <c r="M205">
        <v>1</v>
      </c>
      <c r="N205">
        <v>0.91190000000000004</v>
      </c>
      <c r="O205">
        <v>3.63</v>
      </c>
      <c r="P205">
        <f>EXP(M205)</f>
        <v>2.7182818284590451</v>
      </c>
      <c r="Q205">
        <f>EXP(L205)</f>
        <v>49.402449105530167</v>
      </c>
    </row>
    <row r="206" spans="1:17">
      <c r="A206" s="22">
        <v>0.08</v>
      </c>
      <c r="B206" s="25">
        <v>-2.52583</v>
      </c>
      <c r="C206" s="25">
        <v>9.5960000000000004E-3</v>
      </c>
      <c r="D206" s="25">
        <v>9.0670000000000004E-3</v>
      </c>
      <c r="G206" s="12"/>
      <c r="H206" s="12"/>
      <c r="I206" s="12"/>
    </row>
    <row r="207" spans="1:17">
      <c r="A207" s="22">
        <v>0.06</v>
      </c>
      <c r="B207" s="25">
        <v>-2.813523</v>
      </c>
      <c r="C207" s="25">
        <v>6.8719999999999996E-3</v>
      </c>
      <c r="D207" s="25">
        <v>6.6769999999999998E-3</v>
      </c>
      <c r="G207" s="12"/>
      <c r="H207" s="12"/>
      <c r="I207" s="12"/>
    </row>
    <row r="208" spans="1:17">
      <c r="A208" s="22">
        <v>0.04</v>
      </c>
      <c r="B208" s="25">
        <v>-3.2190050000000001</v>
      </c>
      <c r="C208" s="25">
        <v>4.7860000000000003E-3</v>
      </c>
      <c r="D208" s="25">
        <v>4.6509999999999998E-3</v>
      </c>
      <c r="G208" s="12"/>
      <c r="H208" s="12"/>
      <c r="I208" s="12"/>
    </row>
    <row r="209" spans="1:9">
      <c r="A209" s="22">
        <v>0.02</v>
      </c>
      <c r="B209" s="25">
        <v>-3.9121800000000002</v>
      </c>
      <c r="C209" s="25">
        <v>1.9680000000000001E-3</v>
      </c>
      <c r="D209" s="25">
        <v>1.9550000000000001E-3</v>
      </c>
      <c r="G209" s="12"/>
      <c r="H209" s="12"/>
      <c r="I209" s="12"/>
    </row>
    <row r="210" spans="1:9">
      <c r="A210" s="22">
        <v>0.01</v>
      </c>
      <c r="B210" s="25">
        <v>-4.6053550000000003</v>
      </c>
      <c r="C210" s="25">
        <v>1.0989999999999999E-3</v>
      </c>
      <c r="D210" s="25">
        <v>1.0939999999999999E-3</v>
      </c>
      <c r="G210" s="12"/>
      <c r="H210" s="12"/>
      <c r="I210" s="12"/>
    </row>
    <row r="211" spans="1:9">
      <c r="G211" s="12"/>
      <c r="H211" s="12"/>
      <c r="I211" s="12"/>
    </row>
    <row r="212" spans="1:9">
      <c r="A212" t="s">
        <v>41</v>
      </c>
      <c r="G212" s="12"/>
      <c r="H212" s="12"/>
      <c r="I212" s="12"/>
    </row>
    <row r="213" spans="1:9">
      <c r="A213" s="23" t="s">
        <v>9</v>
      </c>
      <c r="B213" s="24" t="s">
        <v>34</v>
      </c>
      <c r="C213" s="23" t="s">
        <v>43</v>
      </c>
      <c r="D213" s="23" t="s">
        <v>45</v>
      </c>
      <c r="E213" s="27" t="s">
        <v>46</v>
      </c>
      <c r="F213" s="23" t="s">
        <v>33</v>
      </c>
      <c r="G213" s="12"/>
      <c r="H213" s="12"/>
      <c r="I213" s="12"/>
    </row>
    <row r="214" spans="1:9">
      <c r="A214" s="28">
        <v>1</v>
      </c>
      <c r="B214">
        <v>0</v>
      </c>
      <c r="C214">
        <v>0.71864099999999997</v>
      </c>
      <c r="D214" s="29">
        <v>8.4741999999999998E-2</v>
      </c>
      <c r="E214">
        <f>D214/8</f>
        <v>1.059275E-2</v>
      </c>
      <c r="F214">
        <v>1.0443260000000001</v>
      </c>
      <c r="G214" s="12"/>
      <c r="H214" s="12"/>
      <c r="I214" s="12"/>
    </row>
    <row r="215" spans="1:9">
      <c r="A215" s="28">
        <v>0.8</v>
      </c>
      <c r="B215">
        <v>-0.22315199999999999</v>
      </c>
      <c r="C215">
        <v>0.64341099999999996</v>
      </c>
      <c r="D215" s="29">
        <v>0.16602700000000001</v>
      </c>
      <c r="E215">
        <f t="shared" ref="E215:E221" si="12">D215/8</f>
        <v>2.0753375000000001E-2</v>
      </c>
      <c r="F215">
        <v>0.85442499999999999</v>
      </c>
      <c r="G215" s="12"/>
      <c r="H215" s="12"/>
      <c r="I215" s="12"/>
    </row>
    <row r="216" spans="1:9">
      <c r="A216" s="28">
        <v>0.6</v>
      </c>
      <c r="B216">
        <v>-0.51084600000000002</v>
      </c>
      <c r="C216">
        <v>0.56506000000000001</v>
      </c>
      <c r="D216" s="29">
        <v>0.245838</v>
      </c>
      <c r="E216">
        <f t="shared" si="12"/>
        <v>3.072975E-2</v>
      </c>
      <c r="F216">
        <v>0.65294700000000006</v>
      </c>
      <c r="G216" s="12"/>
      <c r="H216" s="12"/>
      <c r="I216" s="12"/>
    </row>
    <row r="217" spans="1:9">
      <c r="A217" s="28">
        <v>0.4</v>
      </c>
      <c r="B217">
        <v>-0.916327</v>
      </c>
      <c r="C217">
        <v>0.42773099999999997</v>
      </c>
      <c r="D217" s="29">
        <v>0.390988</v>
      </c>
      <c r="E217">
        <f t="shared" si="12"/>
        <v>4.88735E-2</v>
      </c>
      <c r="F217">
        <v>0.44373000000000001</v>
      </c>
      <c r="G217" s="12"/>
      <c r="H217" s="12"/>
      <c r="I217" s="12"/>
    </row>
    <row r="218" spans="1:9">
      <c r="A218" s="28">
        <v>0.2</v>
      </c>
      <c r="B218">
        <v>-1.609502</v>
      </c>
      <c r="C218">
        <v>0.24457799999999999</v>
      </c>
      <c r="D218" s="29">
        <v>0.55284500000000003</v>
      </c>
      <c r="E218">
        <f t="shared" si="12"/>
        <v>6.9105625000000004E-2</v>
      </c>
      <c r="F218">
        <v>0.17196700000000001</v>
      </c>
      <c r="G218" s="12"/>
      <c r="H218" s="12"/>
      <c r="I218" s="12"/>
    </row>
    <row r="219" spans="1:9">
      <c r="A219" s="28">
        <v>0.16</v>
      </c>
      <c r="B219">
        <v>-1.8326549999999999</v>
      </c>
      <c r="C219">
        <v>0.19334699999999999</v>
      </c>
      <c r="D219" s="29">
        <v>0.59357599999999999</v>
      </c>
      <c r="E219">
        <f t="shared" si="12"/>
        <v>7.4196999999999999E-2</v>
      </c>
      <c r="F219">
        <v>0.117744</v>
      </c>
      <c r="G219" s="12"/>
      <c r="H219" s="12"/>
      <c r="I219" s="12"/>
    </row>
    <row r="220" spans="1:9">
      <c r="A220" s="28">
        <v>0.12</v>
      </c>
      <c r="B220">
        <v>-2.1203479999999999</v>
      </c>
      <c r="C220">
        <v>0.14210500000000001</v>
      </c>
      <c r="D220" s="29">
        <v>0.61176699999999995</v>
      </c>
      <c r="E220">
        <f t="shared" si="12"/>
        <v>7.6470874999999994E-2</v>
      </c>
      <c r="F220">
        <v>5.7080000000000004E-3</v>
      </c>
      <c r="G220" s="12"/>
      <c r="H220" s="12"/>
      <c r="I220" s="12"/>
    </row>
    <row r="221" spans="1:9">
      <c r="A221" s="28">
        <v>0.08</v>
      </c>
      <c r="B221">
        <v>-2.52583</v>
      </c>
      <c r="C221">
        <v>8.5528000000000007E-2</v>
      </c>
      <c r="D221">
        <v>0.60722600000000004</v>
      </c>
      <c r="E221">
        <f t="shared" si="12"/>
        <v>7.5903250000000005E-2</v>
      </c>
      <c r="F221">
        <v>-7.4397000000000005E-2</v>
      </c>
      <c r="G221" s="12"/>
      <c r="H221" s="12"/>
      <c r="I221" s="12"/>
    </row>
    <row r="222" spans="1:9">
      <c r="A222" s="28">
        <v>0.04</v>
      </c>
      <c r="B222">
        <v>-3.2190050000000001</v>
      </c>
      <c r="C222">
        <v>4.3340000000000002E-3</v>
      </c>
      <c r="D222" s="29">
        <v>4.5630000000000002E-3</v>
      </c>
      <c r="E222">
        <f>D222/8</f>
        <v>5.7037500000000003E-4</v>
      </c>
      <c r="F222">
        <v>4.6049999999999997E-3</v>
      </c>
      <c r="G222" s="12"/>
      <c r="H222" s="12"/>
      <c r="I222" s="12"/>
    </row>
    <row r="223" spans="1:9">
      <c r="A223" s="28">
        <v>0.01</v>
      </c>
      <c r="B223">
        <v>-4.6053550000000003</v>
      </c>
      <c r="C223">
        <v>9.7199999999999999E-4</v>
      </c>
      <c r="D223" s="29">
        <v>1.039E-3</v>
      </c>
      <c r="E223">
        <f>D223/8</f>
        <v>1.29875E-4</v>
      </c>
      <c r="F223">
        <v>1.103E-3</v>
      </c>
      <c r="G223" s="12"/>
      <c r="H223" s="12"/>
      <c r="I223" s="12"/>
    </row>
    <row r="224" spans="1:9">
      <c r="A224" t="s">
        <v>47</v>
      </c>
      <c r="G224" s="12"/>
      <c r="H224" s="12"/>
      <c r="I224" s="12"/>
    </row>
    <row r="225" spans="1:9">
      <c r="A225">
        <v>0.04</v>
      </c>
      <c r="B225">
        <v>-3.2190050000000001</v>
      </c>
      <c r="C225">
        <v>4.8409999999999998E-3</v>
      </c>
      <c r="D225">
        <v>4.5269999999999998E-3</v>
      </c>
      <c r="E225">
        <f>D225/8</f>
        <v>5.6587499999999997E-4</v>
      </c>
      <c r="F225">
        <v>5.2350000000000001E-3</v>
      </c>
      <c r="G225" s="12"/>
      <c r="H225" s="12"/>
      <c r="I225" s="12"/>
    </row>
    <row r="226" spans="1:9">
      <c r="A226">
        <v>0.08</v>
      </c>
      <c r="B226">
        <v>-2.52583</v>
      </c>
      <c r="C226">
        <v>9.5169999999999994E-3</v>
      </c>
      <c r="D226">
        <v>1.2628E-2</v>
      </c>
      <c r="E226">
        <f>D226/8</f>
        <v>1.5785E-3</v>
      </c>
      <c r="F226">
        <v>1.0002E-2</v>
      </c>
      <c r="H226" s="12"/>
      <c r="I226" s="12"/>
    </row>
    <row r="227" spans="1:9">
      <c r="A227">
        <v>0.12</v>
      </c>
      <c r="B227">
        <v>-2.1203479999999999</v>
      </c>
      <c r="C227">
        <v>1.8128999999999999E-2</v>
      </c>
      <c r="D227">
        <v>4.0626000000000002E-2</v>
      </c>
      <c r="E227">
        <f>D227/8</f>
        <v>5.0782500000000003E-3</v>
      </c>
      <c r="F227">
        <v>1.6178999999999999E-2</v>
      </c>
      <c r="H227" s="12"/>
      <c r="I227" s="12"/>
    </row>
    <row r="228" spans="1:9">
      <c r="A228">
        <v>0.16</v>
      </c>
      <c r="B228">
        <v>-1.8326549999999999</v>
      </c>
      <c r="C228">
        <v>0.18969</v>
      </c>
      <c r="D228">
        <v>0.58975699999999998</v>
      </c>
      <c r="E228">
        <f>D228/8</f>
        <v>7.3719624999999997E-2</v>
      </c>
      <c r="F228">
        <v>9.4643000000000005E-2</v>
      </c>
      <c r="H228" s="12"/>
      <c r="I228" s="12"/>
    </row>
    <row r="229" spans="1:9">
      <c r="A229" s="28">
        <v>0.2</v>
      </c>
      <c r="B229">
        <v>-1.609502</v>
      </c>
      <c r="C229">
        <v>0.23641200000000001</v>
      </c>
      <c r="D229">
        <v>0.56088199999999999</v>
      </c>
      <c r="E229">
        <f>D229/8</f>
        <v>7.0110249999999999E-2</v>
      </c>
      <c r="F229">
        <v>0.151113</v>
      </c>
      <c r="H229" s="12"/>
      <c r="I229" s="12"/>
    </row>
    <row r="230" spans="1:9">
      <c r="H230" s="12"/>
      <c r="I230" s="12"/>
    </row>
    <row r="231" spans="1:9">
      <c r="H231" s="12"/>
      <c r="I231" s="12"/>
    </row>
    <row r="232" spans="1:9">
      <c r="H232" s="12"/>
      <c r="I232" s="12"/>
    </row>
    <row r="233" spans="1:9">
      <c r="A233" t="s">
        <v>42</v>
      </c>
      <c r="H233" s="12"/>
      <c r="I233" s="12"/>
    </row>
    <row r="234" spans="1:9">
      <c r="A234" s="23" t="s">
        <v>9</v>
      </c>
      <c r="B234" s="24" t="s">
        <v>34</v>
      </c>
      <c r="C234" s="23" t="s">
        <v>44</v>
      </c>
      <c r="D234" s="23" t="s">
        <v>45</v>
      </c>
      <c r="E234" s="27" t="s">
        <v>46</v>
      </c>
      <c r="F234" s="23" t="s">
        <v>33</v>
      </c>
      <c r="H234" s="12"/>
      <c r="I234" s="12"/>
    </row>
    <row r="235" spans="1:9">
      <c r="A235" s="28">
        <v>0.2</v>
      </c>
      <c r="B235" s="12">
        <v>-1.609502</v>
      </c>
      <c r="C235">
        <v>0.2913</v>
      </c>
      <c r="D235">
        <v>0.46588400000000002</v>
      </c>
      <c r="E235">
        <f>D235/8</f>
        <v>5.8235500000000003E-2</v>
      </c>
      <c r="F235">
        <v>1.4966E-2</v>
      </c>
      <c r="H235" s="12"/>
      <c r="I235" s="12"/>
    </row>
    <row r="236" spans="1:9">
      <c r="A236" s="28">
        <v>0.16</v>
      </c>
      <c r="B236">
        <v>-1.8326549999999999</v>
      </c>
      <c r="C236">
        <v>0.23014399999999999</v>
      </c>
      <c r="D236">
        <v>0.486844</v>
      </c>
      <c r="E236">
        <f t="shared" ref="E236:E245" si="13">D236/8</f>
        <v>6.08555E-2</v>
      </c>
      <c r="F236">
        <v>-8.8611999999999996E-2</v>
      </c>
      <c r="H236" s="12"/>
      <c r="I236" s="12"/>
    </row>
    <row r="237" spans="1:9">
      <c r="A237" s="28">
        <v>0.12</v>
      </c>
      <c r="B237">
        <v>-2.1203479999999999</v>
      </c>
      <c r="C237" s="12">
        <v>0.14605899999999999</v>
      </c>
      <c r="D237" s="12">
        <v>0.51794300000000004</v>
      </c>
      <c r="E237">
        <f t="shared" si="13"/>
        <v>6.4742875000000005E-2</v>
      </c>
      <c r="F237" s="12">
        <v>-0.12027400000000001</v>
      </c>
      <c r="G237" s="12"/>
      <c r="H237" s="12"/>
      <c r="I237" s="12"/>
    </row>
    <row r="238" spans="1:9">
      <c r="A238" s="28">
        <v>0.08</v>
      </c>
      <c r="B238">
        <v>-2.52583</v>
      </c>
      <c r="C238" s="12">
        <v>9.3380000000000008E-3</v>
      </c>
      <c r="D238" s="12">
        <v>1.0759999999999999E-3</v>
      </c>
      <c r="E238">
        <f t="shared" si="13"/>
        <v>1.3449999999999999E-4</v>
      </c>
      <c r="F238" s="12">
        <v>8.6370000000000006E-3</v>
      </c>
      <c r="G238" s="12"/>
      <c r="H238" s="12"/>
      <c r="I238" s="12"/>
    </row>
    <row r="239" spans="1:9">
      <c r="A239" s="28">
        <v>0.04</v>
      </c>
      <c r="B239">
        <v>-3.2190050000000001</v>
      </c>
      <c r="C239" s="12">
        <v>4.1200000000000004E-3</v>
      </c>
      <c r="D239" s="12">
        <v>5.1500000000000005E-4</v>
      </c>
      <c r="E239">
        <f t="shared" si="13"/>
        <v>6.4375000000000006E-5</v>
      </c>
      <c r="F239" s="12">
        <v>4.0169999999999997E-3</v>
      </c>
      <c r="G239" s="12"/>
      <c r="H239" s="12"/>
      <c r="I239" s="12"/>
    </row>
    <row r="240" spans="1:9">
      <c r="A240" s="28">
        <v>0.01</v>
      </c>
      <c r="B240">
        <v>-4.6053550000000003</v>
      </c>
      <c r="C240" s="12">
        <v>1.121E-3</v>
      </c>
      <c r="D240" s="12">
        <v>1.02E-4</v>
      </c>
      <c r="E240">
        <f t="shared" si="13"/>
        <v>1.275E-5</v>
      </c>
      <c r="F240" s="12">
        <v>1.1169999999999999E-3</v>
      </c>
      <c r="G240" s="12"/>
      <c r="H240" s="12"/>
      <c r="I240" s="12"/>
    </row>
    <row r="241" spans="1:9">
      <c r="A241" s="28">
        <v>0.3</v>
      </c>
      <c r="B241">
        <v>-1.204021</v>
      </c>
      <c r="C241" s="12">
        <v>0.42576000000000003</v>
      </c>
      <c r="D241" s="12">
        <v>0.35303400000000001</v>
      </c>
      <c r="E241">
        <f t="shared" si="13"/>
        <v>4.4129250000000002E-2</v>
      </c>
      <c r="F241" s="12">
        <v>0.179233</v>
      </c>
      <c r="G241" s="12"/>
      <c r="H241" s="12"/>
      <c r="I241" s="12"/>
    </row>
    <row r="242" spans="1:9">
      <c r="A242" s="28">
        <v>1</v>
      </c>
      <c r="B242">
        <v>0</v>
      </c>
      <c r="C242" s="12">
        <v>0.76680899999999996</v>
      </c>
      <c r="D242" s="12">
        <v>2.1322000000000001E-2</v>
      </c>
      <c r="E242">
        <f t="shared" si="13"/>
        <v>2.6652500000000001E-3</v>
      </c>
      <c r="F242" s="12">
        <v>1.020783</v>
      </c>
      <c r="G242" s="12"/>
      <c r="H242" s="12"/>
      <c r="I242" s="12"/>
    </row>
    <row r="243" spans="1:9">
      <c r="A243" s="28">
        <v>0.8</v>
      </c>
      <c r="B243">
        <v>-0.22315199999999999</v>
      </c>
      <c r="C243" s="12">
        <v>0.72831800000000002</v>
      </c>
      <c r="D243" s="12">
        <v>5.2031000000000001E-2</v>
      </c>
      <c r="E243">
        <f t="shared" si="13"/>
        <v>6.5038750000000001E-3</v>
      </c>
      <c r="F243" s="12">
        <v>0.77952500000000002</v>
      </c>
      <c r="G243" s="12"/>
      <c r="H243" s="12"/>
      <c r="I243" s="12"/>
    </row>
    <row r="244" spans="1:9">
      <c r="A244" s="28">
        <v>0.6</v>
      </c>
      <c r="B244">
        <v>-0.51084600000000002</v>
      </c>
      <c r="C244" s="12">
        <v>0.65081800000000001</v>
      </c>
      <c r="D244" s="12">
        <v>0.131295</v>
      </c>
      <c r="E244">
        <f t="shared" si="13"/>
        <v>1.6411874999999999E-2</v>
      </c>
      <c r="F244" s="12">
        <v>0.51389200000000002</v>
      </c>
      <c r="G244" s="12"/>
      <c r="H244" s="12"/>
      <c r="I244" s="12"/>
    </row>
    <row r="245" spans="1:9">
      <c r="A245" s="28">
        <v>0.4</v>
      </c>
      <c r="B245">
        <v>-0.916327</v>
      </c>
      <c r="C245" s="12">
        <v>0.52187399999999995</v>
      </c>
      <c r="D245" s="12">
        <v>0.26154899999999998</v>
      </c>
      <c r="E245">
        <f t="shared" si="13"/>
        <v>3.2693624999999997E-2</v>
      </c>
      <c r="F245" s="12">
        <v>0.30660900000000002</v>
      </c>
      <c r="G245" s="12"/>
      <c r="H245" s="12"/>
      <c r="I245" s="12"/>
    </row>
    <row r="246" spans="1:9">
      <c r="A246" t="s">
        <v>47</v>
      </c>
      <c r="C246" s="12"/>
      <c r="D246" s="12"/>
      <c r="F246" s="12"/>
      <c r="G246" s="12"/>
      <c r="H246" s="12"/>
      <c r="I246" s="12"/>
    </row>
    <row r="247" spans="1:9">
      <c r="A247">
        <v>0.12</v>
      </c>
      <c r="B247">
        <v>-2.1203479999999999</v>
      </c>
      <c r="C247" s="12">
        <v>1.4685999999999999E-2</v>
      </c>
      <c r="D247" s="12">
        <v>2.1259999999999999E-3</v>
      </c>
      <c r="E247">
        <f>D247/8</f>
        <v>2.6574999999999998E-4</v>
      </c>
      <c r="F247" s="12">
        <v>1.3224E-2</v>
      </c>
      <c r="G247" s="12"/>
      <c r="H247" s="12"/>
      <c r="I247" s="12"/>
    </row>
    <row r="248" spans="1:9">
      <c r="A248">
        <v>0.16</v>
      </c>
      <c r="B248">
        <v>-1.8326549999999999</v>
      </c>
      <c r="C248" s="12">
        <v>2.1742000000000001E-2</v>
      </c>
      <c r="D248" s="12">
        <v>3.7200000000000002E-3</v>
      </c>
      <c r="E248">
        <f t="shared" ref="E248:E251" si="14">D248/8</f>
        <v>4.6500000000000003E-4</v>
      </c>
      <c r="F248" s="12">
        <v>1.8165000000000001E-2</v>
      </c>
      <c r="G248" s="12"/>
      <c r="H248" s="12"/>
      <c r="I248" s="12"/>
    </row>
    <row r="249" spans="1:9">
      <c r="A249" s="28">
        <v>0.2</v>
      </c>
      <c r="B249">
        <v>-1.609502</v>
      </c>
      <c r="C249" s="12">
        <v>2.7983000000000001E-2</v>
      </c>
      <c r="D249" s="12">
        <v>6.6039999999999996E-3</v>
      </c>
      <c r="E249">
        <f t="shared" si="14"/>
        <v>8.2549999999999995E-4</v>
      </c>
      <c r="F249" s="12">
        <v>2.3102999999999999E-2</v>
      </c>
      <c r="G249" s="12"/>
      <c r="H249" s="12"/>
      <c r="I249" s="12"/>
    </row>
    <row r="250" spans="1:9">
      <c r="A250" s="28">
        <v>0.3</v>
      </c>
      <c r="B250">
        <v>-1.204021</v>
      </c>
      <c r="C250" s="12">
        <v>0.42286600000000002</v>
      </c>
      <c r="D250" s="12">
        <v>0.356516</v>
      </c>
      <c r="E250">
        <f t="shared" si="14"/>
        <v>4.45645E-2</v>
      </c>
      <c r="F250" s="12">
        <v>0.15504499999999999</v>
      </c>
      <c r="G250" s="12"/>
      <c r="H250" s="12"/>
      <c r="I250" s="12"/>
    </row>
    <row r="251" spans="1:9">
      <c r="A251" s="28">
        <v>0.4</v>
      </c>
      <c r="B251">
        <v>-0.916327</v>
      </c>
      <c r="C251" s="12">
        <v>0.51087899999999997</v>
      </c>
      <c r="D251" s="12">
        <v>0.27583400000000002</v>
      </c>
      <c r="E251">
        <f t="shared" si="14"/>
        <v>3.4479250000000003E-2</v>
      </c>
      <c r="F251" s="12">
        <v>0.30863699999999999</v>
      </c>
      <c r="G251" s="12"/>
      <c r="H251" s="12"/>
      <c r="I251" s="12"/>
    </row>
    <row r="252" spans="1:9">
      <c r="G252" s="12"/>
      <c r="H252" s="12"/>
      <c r="I252" s="12"/>
    </row>
    <row r="253" spans="1:9">
      <c r="A253" s="12"/>
      <c r="B253" s="12"/>
      <c r="H253" s="12"/>
      <c r="I253" s="12"/>
    </row>
    <row r="254" spans="1:9">
      <c r="A254" t="s">
        <v>41</v>
      </c>
    </row>
    <row r="255" spans="1:9">
      <c r="A255" s="23" t="s">
        <v>9</v>
      </c>
      <c r="B255" s="24" t="s">
        <v>34</v>
      </c>
      <c r="C255" s="23" t="s">
        <v>43</v>
      </c>
      <c r="D255" s="23" t="s">
        <v>45</v>
      </c>
      <c r="E255" s="27" t="s">
        <v>46</v>
      </c>
      <c r="F255" s="23" t="s">
        <v>33</v>
      </c>
    </row>
    <row r="256" spans="1:9">
      <c r="A256">
        <v>1</v>
      </c>
      <c r="B256">
        <v>0</v>
      </c>
      <c r="C256">
        <v>0.70516699999999999</v>
      </c>
      <c r="D256">
        <v>0.10373400000000001</v>
      </c>
      <c r="E256">
        <f>D256/8</f>
        <v>1.2966750000000001E-2</v>
      </c>
      <c r="F256">
        <v>1.066058</v>
      </c>
    </row>
    <row r="257" spans="1:18">
      <c r="A257">
        <v>0.8</v>
      </c>
      <c r="B257">
        <v>-0.22315199999999999</v>
      </c>
      <c r="C257">
        <v>0.63931300000000002</v>
      </c>
      <c r="D257">
        <v>0.17726900000000001</v>
      </c>
      <c r="E257">
        <f t="shared" ref="E257:E261" si="15">D257/8</f>
        <v>2.2158625000000001E-2</v>
      </c>
      <c r="F257">
        <v>0.93944000000000005</v>
      </c>
    </row>
    <row r="258" spans="1:18">
      <c r="A258">
        <v>0.6</v>
      </c>
      <c r="B258">
        <v>-0.51084600000000002</v>
      </c>
      <c r="C258">
        <v>0.54837599999999997</v>
      </c>
      <c r="D258">
        <v>0.269507</v>
      </c>
      <c r="E258">
        <f t="shared" si="15"/>
        <v>3.3688375E-2</v>
      </c>
      <c r="F258">
        <v>0.68576599999999999</v>
      </c>
      <c r="N258" t="s">
        <v>18</v>
      </c>
      <c r="O258" t="s">
        <v>15</v>
      </c>
    </row>
    <row r="259" spans="1:18">
      <c r="A259">
        <v>0.4</v>
      </c>
      <c r="B259">
        <v>-0.916327</v>
      </c>
      <c r="C259">
        <v>0.40658699999999998</v>
      </c>
      <c r="D259">
        <v>0.420296</v>
      </c>
      <c r="E259">
        <f t="shared" si="15"/>
        <v>5.2537E-2</v>
      </c>
      <c r="F259">
        <v>0.47579100000000002</v>
      </c>
      <c r="N259" s="4" t="s">
        <v>8</v>
      </c>
      <c r="O259" s="4" t="s">
        <v>9</v>
      </c>
      <c r="P259" s="4" t="s">
        <v>2</v>
      </c>
      <c r="Q259" s="4" t="s">
        <v>3</v>
      </c>
      <c r="R259" s="6" t="s">
        <v>12</v>
      </c>
    </row>
    <row r="260" spans="1:18">
      <c r="A260">
        <v>0.2</v>
      </c>
      <c r="B260">
        <v>-1.609502</v>
      </c>
      <c r="C260">
        <v>0.214144</v>
      </c>
      <c r="D260">
        <v>0.61017900000000003</v>
      </c>
      <c r="E260">
        <f t="shared" si="15"/>
        <v>7.6272375000000003E-2</v>
      </c>
      <c r="F260">
        <v>0.26969900000000002</v>
      </c>
      <c r="N260">
        <v>0.5</v>
      </c>
      <c r="O260">
        <v>1.1051660000000001</v>
      </c>
      <c r="P260">
        <v>0.80187799999999998</v>
      </c>
      <c r="Q260">
        <v>-1.9522090000000001</v>
      </c>
      <c r="R260">
        <v>1.032467</v>
      </c>
    </row>
    <row r="261" spans="1:18">
      <c r="A261">
        <v>0.16</v>
      </c>
      <c r="B261">
        <v>-1.8326549999999999</v>
      </c>
      <c r="C261">
        <v>0.16147800000000001</v>
      </c>
      <c r="D261">
        <v>0.66397899999999999</v>
      </c>
      <c r="E261">
        <f t="shared" si="15"/>
        <v>8.2997374999999998E-2</v>
      </c>
      <c r="F261">
        <v>0.27022400000000002</v>
      </c>
      <c r="N261">
        <v>1</v>
      </c>
      <c r="O261">
        <v>1.221393</v>
      </c>
      <c r="P261">
        <v>0.80671199999999998</v>
      </c>
      <c r="Q261">
        <v>-1.853199</v>
      </c>
      <c r="R261">
        <v>1.013045</v>
      </c>
    </row>
    <row r="262" spans="1:18">
      <c r="N262">
        <v>2</v>
      </c>
      <c r="O262">
        <v>1.4918009999999999</v>
      </c>
      <c r="P262">
        <v>0.81569199999999997</v>
      </c>
      <c r="Q262">
        <v>-1.6631819999999999</v>
      </c>
      <c r="R262">
        <v>1.22309</v>
      </c>
    </row>
    <row r="263" spans="1:18">
      <c r="N263">
        <v>3</v>
      </c>
      <c r="O263">
        <v>1.8220749999999999</v>
      </c>
      <c r="P263">
        <v>0.82079599999999997</v>
      </c>
      <c r="Q263">
        <v>-1.4667619999999999</v>
      </c>
      <c r="R263">
        <v>1.3788480000000001</v>
      </c>
    </row>
    <row r="264" spans="1:18">
      <c r="N264">
        <v>4</v>
      </c>
      <c r="O264">
        <v>2.2254700000000001</v>
      </c>
      <c r="P264">
        <v>0.82421199999999994</v>
      </c>
      <c r="Q264">
        <v>-1.273407</v>
      </c>
      <c r="R264">
        <v>1.4131309999999999</v>
      </c>
    </row>
    <row r="265" spans="1:18">
      <c r="A265" t="s">
        <v>54</v>
      </c>
      <c r="N265">
        <v>7.5</v>
      </c>
      <c r="O265">
        <v>4.48142</v>
      </c>
      <c r="P265">
        <v>0.83855800000000003</v>
      </c>
      <c r="Q265">
        <v>-0.57908899999999996</v>
      </c>
      <c r="R265">
        <v>1.7983640000000001</v>
      </c>
    </row>
    <row r="266" spans="1:18">
      <c r="A266" s="23" t="s">
        <v>9</v>
      </c>
      <c r="B266" s="24" t="s">
        <v>34</v>
      </c>
      <c r="C266" s="23" t="s">
        <v>43</v>
      </c>
      <c r="D266" s="23" t="s">
        <v>45</v>
      </c>
      <c r="E266" s="27" t="s">
        <v>46</v>
      </c>
      <c r="F266" s="23" t="s">
        <v>33</v>
      </c>
      <c r="N266">
        <v>10</v>
      </c>
      <c r="O266">
        <v>7.3884639999999999</v>
      </c>
      <c r="P266">
        <v>0.84209400000000001</v>
      </c>
      <c r="Q266">
        <v>-8.2969000000000001E-2</v>
      </c>
      <c r="R266">
        <v>1.8944939999999999</v>
      </c>
    </row>
    <row r="267" spans="1:18">
      <c r="A267">
        <v>1</v>
      </c>
      <c r="B267">
        <v>0</v>
      </c>
      <c r="C267">
        <v>0.62150399999999995</v>
      </c>
      <c r="D267">
        <v>0.21679300000000001</v>
      </c>
      <c r="E267">
        <f t="shared" ref="E267:E276" si="16">D267/8</f>
        <v>2.7099125000000002E-2</v>
      </c>
      <c r="F267">
        <v>1.1674169999999999</v>
      </c>
      <c r="N267">
        <v>1.5</v>
      </c>
      <c r="O267">
        <v>1.3498429999999999</v>
      </c>
      <c r="P267">
        <v>0.81048100000000001</v>
      </c>
      <c r="Q267">
        <v>-1.759398</v>
      </c>
      <c r="R267">
        <v>1.0709439999999999</v>
      </c>
    </row>
    <row r="268" spans="1:18">
      <c r="A268">
        <v>0.8</v>
      </c>
      <c r="B268">
        <v>-0.22315199999999999</v>
      </c>
      <c r="C268">
        <v>0.543319</v>
      </c>
      <c r="D268">
        <v>0.30152099999999998</v>
      </c>
      <c r="E268">
        <f t="shared" si="16"/>
        <v>3.7690124999999998E-2</v>
      </c>
      <c r="F268">
        <v>1.0024489999999999</v>
      </c>
      <c r="N268">
        <v>5</v>
      </c>
      <c r="O268">
        <v>2.7181730000000002</v>
      </c>
      <c r="P268">
        <v>0.82772900000000005</v>
      </c>
      <c r="Q268">
        <v>-1.0736859999999999</v>
      </c>
      <c r="R268">
        <v>1.480634</v>
      </c>
    </row>
    <row r="269" spans="1:18">
      <c r="A269">
        <v>0.6</v>
      </c>
      <c r="B269">
        <v>-0.51084600000000002</v>
      </c>
      <c r="C269">
        <v>0.44290000000000002</v>
      </c>
      <c r="D269">
        <v>0.41416999999999998</v>
      </c>
      <c r="E269">
        <f t="shared" si="16"/>
        <v>5.1771249999999998E-2</v>
      </c>
      <c r="F269">
        <v>0.83321599999999996</v>
      </c>
    </row>
    <row r="270" spans="1:18">
      <c r="A270">
        <v>0.4</v>
      </c>
      <c r="B270">
        <v>-0.916327</v>
      </c>
      <c r="C270">
        <v>0.30570000000000003</v>
      </c>
      <c r="D270">
        <v>0.56676199999999999</v>
      </c>
      <c r="E270">
        <f t="shared" si="16"/>
        <v>7.0845249999999999E-2</v>
      </c>
      <c r="F270">
        <v>0.68926200000000004</v>
      </c>
    </row>
    <row r="271" spans="1:18">
      <c r="A271">
        <v>0.2</v>
      </c>
      <c r="B271">
        <v>-1.609502</v>
      </c>
      <c r="C271">
        <v>0.15499499999999999</v>
      </c>
      <c r="D271">
        <v>0.72168900000000002</v>
      </c>
      <c r="E271">
        <f t="shared" si="16"/>
        <v>9.0211125000000003E-2</v>
      </c>
      <c r="F271">
        <v>0.51797700000000002</v>
      </c>
      <c r="N271" s="4" t="s">
        <v>24</v>
      </c>
      <c r="O271" s="4" t="s">
        <v>22</v>
      </c>
      <c r="P271" s="4" t="s">
        <v>25</v>
      </c>
      <c r="Q271" s="7" t="s">
        <v>14</v>
      </c>
    </row>
    <row r="272" spans="1:18">
      <c r="A272">
        <v>0.16</v>
      </c>
      <c r="B272">
        <v>-1.8326549999999999</v>
      </c>
      <c r="C272">
        <v>0.135937</v>
      </c>
      <c r="D272">
        <v>0.72656399999999999</v>
      </c>
      <c r="E272">
        <f t="shared" si="16"/>
        <v>9.0820499999999998E-2</v>
      </c>
      <c r="F272">
        <v>0.42815599999999998</v>
      </c>
      <c r="N272" s="11">
        <v>0.05</v>
      </c>
      <c r="O272" s="11">
        <v>3.6799999999999999E-2</v>
      </c>
      <c r="P272" s="11">
        <v>-0.48299999999999998</v>
      </c>
      <c r="Q272" s="7" t="s">
        <v>16</v>
      </c>
    </row>
    <row r="273" spans="1:16">
      <c r="A273">
        <v>0.12</v>
      </c>
      <c r="B273">
        <v>-2.1203479999999999</v>
      </c>
      <c r="C273">
        <v>0.104044</v>
      </c>
      <c r="D273">
        <v>0.73844200000000004</v>
      </c>
      <c r="E273">
        <f t="shared" si="16"/>
        <v>9.2305250000000005E-2</v>
      </c>
      <c r="F273">
        <v>0.314583</v>
      </c>
      <c r="N273" s="10">
        <v>0.6</v>
      </c>
      <c r="O273" s="10">
        <v>-0.27200000000000002</v>
      </c>
      <c r="P273" s="10">
        <v>-4.2229999999999999</v>
      </c>
    </row>
    <row r="274" spans="1:16">
      <c r="A274">
        <v>0.08</v>
      </c>
      <c r="B274">
        <v>-2.52583</v>
      </c>
      <c r="C274">
        <v>7.2932999999999998E-2</v>
      </c>
      <c r="D274">
        <v>0.74200600000000005</v>
      </c>
      <c r="E274">
        <f t="shared" si="16"/>
        <v>9.2750750000000007E-2</v>
      </c>
      <c r="F274">
        <v>0.19986599999999999</v>
      </c>
      <c r="N274" s="10">
        <v>0.7</v>
      </c>
      <c r="O274" s="10">
        <v>1.4999999999999999E-2</v>
      </c>
      <c r="P274" s="10">
        <v>-4.8869999999999996</v>
      </c>
    </row>
    <row r="275" spans="1:16">
      <c r="A275">
        <v>0.04</v>
      </c>
      <c r="B275">
        <v>-3.2190050000000001</v>
      </c>
      <c r="C275">
        <v>3.7179999999999998E-2</v>
      </c>
      <c r="D275">
        <v>0.72256100000000001</v>
      </c>
      <c r="E275">
        <f t="shared" si="16"/>
        <v>9.0320125000000001E-2</v>
      </c>
      <c r="F275">
        <v>6.3869999999999996E-2</v>
      </c>
      <c r="N275" s="10">
        <v>0.8</v>
      </c>
      <c r="O275" s="10">
        <v>1.0109999999999999</v>
      </c>
      <c r="P275" s="10">
        <v>-5.5350000000000001</v>
      </c>
    </row>
    <row r="276" spans="1:16">
      <c r="A276">
        <v>0.01</v>
      </c>
      <c r="B276">
        <v>-4.6053550000000003</v>
      </c>
      <c r="C276">
        <v>8.4989999999999996E-3</v>
      </c>
      <c r="D276">
        <v>0.66347800000000001</v>
      </c>
      <c r="E276">
        <f t="shared" si="16"/>
        <v>8.2934750000000002E-2</v>
      </c>
      <c r="F276">
        <v>-2.5673000000000001E-2</v>
      </c>
      <c r="N276" s="10">
        <v>0.9</v>
      </c>
      <c r="O276" s="10">
        <v>3.28</v>
      </c>
      <c r="P276" s="10">
        <v>-6.0549999999999997</v>
      </c>
    </row>
    <row r="277" spans="1:16">
      <c r="N277" s="10">
        <v>0.95</v>
      </c>
      <c r="O277" s="10">
        <v>5.1310000000000002</v>
      </c>
      <c r="P277" s="10">
        <v>-6.2309999999999999</v>
      </c>
    </row>
    <row r="278" spans="1:16">
      <c r="A278" t="s">
        <v>55</v>
      </c>
    </row>
    <row r="279" spans="1:16">
      <c r="A279" s="23" t="s">
        <v>9</v>
      </c>
      <c r="B279" s="24" t="s">
        <v>34</v>
      </c>
      <c r="C279" s="23" t="s">
        <v>43</v>
      </c>
      <c r="D279" s="23" t="s">
        <v>45</v>
      </c>
      <c r="E279" s="27" t="s">
        <v>46</v>
      </c>
      <c r="F279" s="23" t="s">
        <v>33</v>
      </c>
    </row>
    <row r="280" spans="1:16">
      <c r="A280">
        <v>1</v>
      </c>
      <c r="B280">
        <v>0</v>
      </c>
      <c r="C280">
        <v>0.70938800000000002</v>
      </c>
      <c r="D280">
        <v>0.102545</v>
      </c>
      <c r="E280">
        <f t="shared" ref="E280:E283" si="17">D280/8</f>
        <v>1.2818125E-2</v>
      </c>
      <c r="F280">
        <v>1.1141920000000001</v>
      </c>
    </row>
    <row r="281" spans="1:16">
      <c r="A281">
        <v>0.8</v>
      </c>
      <c r="B281">
        <v>-0.22315199999999999</v>
      </c>
      <c r="C281">
        <v>0.64129400000000003</v>
      </c>
      <c r="D281">
        <v>0.17557300000000001</v>
      </c>
      <c r="E281">
        <f t="shared" si="17"/>
        <v>2.1946625000000001E-2</v>
      </c>
      <c r="F281">
        <v>0.92462999999999995</v>
      </c>
    </row>
    <row r="282" spans="1:16">
      <c r="A282">
        <v>0.6</v>
      </c>
      <c r="B282">
        <v>-0.51084600000000002</v>
      </c>
      <c r="C282">
        <v>0.525146</v>
      </c>
      <c r="D282">
        <v>0.29857099999999998</v>
      </c>
      <c r="E282">
        <f t="shared" si="17"/>
        <v>3.7321374999999997E-2</v>
      </c>
      <c r="F282">
        <v>0.73394300000000001</v>
      </c>
    </row>
    <row r="283" spans="1:16">
      <c r="A283">
        <v>0.4</v>
      </c>
      <c r="B283">
        <v>-0.916327</v>
      </c>
      <c r="C283">
        <v>0.39643699999999998</v>
      </c>
      <c r="D283">
        <v>0.43384400000000001</v>
      </c>
      <c r="E283">
        <f t="shared" si="17"/>
        <v>5.4230500000000001E-2</v>
      </c>
      <c r="F283">
        <v>0.50426499999999996</v>
      </c>
    </row>
    <row r="284" spans="1:16">
      <c r="A284">
        <v>0.2</v>
      </c>
      <c r="B284">
        <v>-1.609502</v>
      </c>
      <c r="C284">
        <v>0.20506199999999999</v>
      </c>
      <c r="D284">
        <v>0.62831000000000004</v>
      </c>
      <c r="E284">
        <f t="shared" ref="E284:E293" si="18">D284/8</f>
        <v>7.8538750000000004E-2</v>
      </c>
      <c r="F284">
        <v>0.32656299999999999</v>
      </c>
    </row>
    <row r="285" spans="1:16">
      <c r="A285">
        <v>0.18</v>
      </c>
      <c r="B285">
        <v>-1.7148669999999999</v>
      </c>
      <c r="C285">
        <v>0.17674100000000001</v>
      </c>
      <c r="D285">
        <v>0.65846800000000005</v>
      </c>
      <c r="E285">
        <f t="shared" si="18"/>
        <v>8.2308500000000007E-2</v>
      </c>
      <c r="F285">
        <v>0.31833600000000001</v>
      </c>
    </row>
    <row r="286" spans="1:16">
      <c r="A286">
        <v>0.16</v>
      </c>
      <c r="B286">
        <v>-1.8326549999999999</v>
      </c>
      <c r="C286">
        <v>0.157136</v>
      </c>
      <c r="D286">
        <v>0.66845200000000005</v>
      </c>
      <c r="E286">
        <f t="shared" si="18"/>
        <v>8.3556500000000006E-2</v>
      </c>
      <c r="F286">
        <v>0.25236999999999998</v>
      </c>
    </row>
    <row r="287" spans="1:16">
      <c r="A287">
        <v>0.14000000000000001</v>
      </c>
      <c r="B287">
        <v>-1.9661919999999999</v>
      </c>
      <c r="C287">
        <v>0.14344699999999999</v>
      </c>
      <c r="D287">
        <v>0.66582200000000002</v>
      </c>
      <c r="E287">
        <f t="shared" si="18"/>
        <v>8.3227750000000003E-2</v>
      </c>
      <c r="F287">
        <v>0.179203</v>
      </c>
    </row>
    <row r="288" spans="1:16">
      <c r="A288">
        <v>0.12</v>
      </c>
      <c r="B288">
        <v>-2.1203479999999999</v>
      </c>
      <c r="C288">
        <v>0.11366999999999999</v>
      </c>
      <c r="D288">
        <v>0.71097399999999999</v>
      </c>
      <c r="E288">
        <f t="shared" si="18"/>
        <v>8.8871749999999999E-2</v>
      </c>
      <c r="F288">
        <v>0.26276100000000002</v>
      </c>
    </row>
    <row r="289" spans="1:6">
      <c r="A289">
        <v>0.1</v>
      </c>
      <c r="B289">
        <v>-2.3026770000000001</v>
      </c>
      <c r="C289">
        <v>9.7594E-2</v>
      </c>
      <c r="D289">
        <v>0.70498700000000003</v>
      </c>
      <c r="E289">
        <f t="shared" si="18"/>
        <v>8.8123375000000004E-2</v>
      </c>
      <c r="F289">
        <v>0.159502</v>
      </c>
    </row>
    <row r="290" spans="1:6">
      <c r="A290">
        <v>0.08</v>
      </c>
      <c r="B290">
        <v>-2.52583</v>
      </c>
      <c r="C290">
        <v>8.1208000000000002E-2</v>
      </c>
      <c r="D290">
        <v>0.70119399999999998</v>
      </c>
      <c r="E290">
        <f t="shared" si="18"/>
        <v>8.7649249999999998E-2</v>
      </c>
      <c r="F290">
        <v>0.11204799999999999</v>
      </c>
    </row>
    <row r="291" spans="1:6">
      <c r="A291">
        <v>0.06</v>
      </c>
      <c r="B291">
        <v>-2.813523</v>
      </c>
      <c r="C291">
        <v>5.8722999999999997E-2</v>
      </c>
      <c r="D291">
        <v>0.69823599999999997</v>
      </c>
      <c r="E291">
        <f t="shared" si="18"/>
        <v>8.7279499999999996E-2</v>
      </c>
      <c r="F291">
        <v>3.0856999999999999E-2</v>
      </c>
    </row>
    <row r="292" spans="1:6">
      <c r="A292">
        <v>0.04</v>
      </c>
      <c r="B292">
        <v>-3.2190050000000001</v>
      </c>
      <c r="C292">
        <v>3.6660999999999999E-2</v>
      </c>
      <c r="D292">
        <v>0.68981400000000004</v>
      </c>
      <c r="E292">
        <f t="shared" si="18"/>
        <v>8.6226750000000005E-2</v>
      </c>
      <c r="F292">
        <v>9.5359999999999993E-3</v>
      </c>
    </row>
    <row r="293" spans="1:6">
      <c r="A293">
        <v>0.02</v>
      </c>
      <c r="B293">
        <v>-3.9121800000000002</v>
      </c>
      <c r="C293">
        <v>1.6147999999999999E-2</v>
      </c>
      <c r="D293">
        <v>0.61601300000000003</v>
      </c>
      <c r="E293">
        <f t="shared" si="18"/>
        <v>7.7001625000000004E-2</v>
      </c>
      <c r="F293">
        <v>-4.6899000000000003E-2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Ziwei Guo</dc:creator>
  <cp:lastModifiedBy>Ziwei Guo</cp:lastModifiedBy>
  <dcterms:created xsi:type="dcterms:W3CDTF">2016-04-04T20:14:48Z</dcterms:created>
  <dcterms:modified xsi:type="dcterms:W3CDTF">2016-07-21T17:35:01Z</dcterms:modified>
</cp:coreProperties>
</file>