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C:\Users\Zee\Desktop\Maven\Advanced Excel Dashboard Design\"/>
    </mc:Choice>
  </mc:AlternateContent>
  <xr:revisionPtr revIDLastSave="0" documentId="13_ncr:1_{4269CBE9-C5D9-464D-B33F-63F9F2A9A025}" xr6:coauthVersionLast="47" xr6:coauthVersionMax="47" xr10:uidLastSave="{00000000-0000-0000-0000-000000000000}"/>
  <bookViews>
    <workbookView xWindow="-120" yWindow="-120" windowWidth="29040" windowHeight="1584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T2" i="2" s="1"/>
  <c r="E16" i="2" a="1"/>
  <c r="E16" i="2" s="1"/>
  <c r="B7" i="3" s="1"/>
  <c r="B3" i="2" s="1"/>
  <c r="F4" i="2" s="1"/>
  <c r="O3" i="2" a="1"/>
  <c r="O3" i="2" s="1"/>
  <c r="E3" i="2"/>
  <c r="I9" i="2"/>
  <c r="I4" i="2"/>
  <c r="I8" i="2"/>
  <c r="I11" i="2"/>
  <c r="I6" i="2"/>
  <c r="I7" i="2"/>
  <c r="I12" i="2"/>
  <c r="I10" i="2"/>
  <c r="I3" i="2"/>
  <c r="I5" i="2"/>
  <c r="E7" i="2"/>
  <c r="E9" i="2"/>
  <c r="E4" i="2"/>
  <c r="E12" i="2"/>
  <c r="E6" i="2"/>
  <c r="E8" i="2"/>
  <c r="E11" i="2"/>
  <c r="E10" i="2"/>
  <c r="E5" i="2"/>
  <c r="P3" i="2" l="1"/>
  <c r="R3" i="2" s="1"/>
  <c r="F10" i="2"/>
  <c r="F11" i="2"/>
  <c r="F9" i="2"/>
  <c r="F7" i="2"/>
  <c r="F6" i="2"/>
  <c r="F3" i="2"/>
  <c r="F5" i="2"/>
  <c r="F8" i="2"/>
  <c r="F12" i="2"/>
  <c r="S11" i="2"/>
  <c r="L5" i="2"/>
  <c r="L4" i="2"/>
  <c r="I17" i="2"/>
  <c r="M4" i="2"/>
  <c r="H17" i="2"/>
  <c r="M3" i="2"/>
  <c r="S49" i="2"/>
  <c r="L3" i="2"/>
  <c r="M6" i="2"/>
  <c r="M5" i="2"/>
  <c r="S47" i="2"/>
  <c r="S44" i="2"/>
  <c r="L6" i="2"/>
  <c r="S42" i="2"/>
  <c r="S37" i="2"/>
  <c r="S3" i="2"/>
  <c r="S33" i="2"/>
  <c r="S50" i="2"/>
  <c r="S29" i="2"/>
  <c r="S48" i="2"/>
  <c r="S45" i="2"/>
  <c r="S34" i="2"/>
  <c r="S41" i="2"/>
  <c r="S28" i="2"/>
  <c r="S39" i="2"/>
  <c r="S26" i="2"/>
  <c r="S38" i="2"/>
  <c r="S25" i="2"/>
  <c r="S46" i="2"/>
  <c r="S36" i="2"/>
  <c r="S40" i="2"/>
  <c r="S32" i="2"/>
  <c r="S24" i="2"/>
  <c r="S31" i="2"/>
  <c r="S22" i="2"/>
  <c r="S30" i="2"/>
  <c r="S21" i="2"/>
  <c r="S20" i="2"/>
  <c r="S43" i="2"/>
  <c r="S35" i="2"/>
  <c r="S27" i="2"/>
  <c r="S18" i="2"/>
  <c r="S17" i="2"/>
  <c r="S10" i="2"/>
  <c r="S9" i="2"/>
  <c r="S23" i="2"/>
  <c r="S16" i="2"/>
  <c r="S8" i="2"/>
  <c r="S15" i="2"/>
  <c r="S7" i="2"/>
  <c r="S14" i="2"/>
  <c r="S6" i="2"/>
  <c r="S13" i="2"/>
  <c r="S5" i="2"/>
  <c r="S12" i="2"/>
  <c r="S4" i="2"/>
  <c r="S19" i="2"/>
  <c r="P43" i="2"/>
  <c r="R43" i="2" s="1"/>
  <c r="P35" i="2"/>
  <c r="R35" i="2" s="1"/>
  <c r="P27" i="2"/>
  <c r="R27" i="2" s="1"/>
  <c r="P19" i="2"/>
  <c r="R19" i="2" s="1"/>
  <c r="P11" i="2"/>
  <c r="R11" i="2" s="1"/>
  <c r="T11" i="2" s="1"/>
  <c r="P50" i="2"/>
  <c r="R50" i="2" s="1"/>
  <c r="P42" i="2"/>
  <c r="R42" i="2" s="1"/>
  <c r="P34" i="2"/>
  <c r="R34" i="2" s="1"/>
  <c r="P26" i="2"/>
  <c r="R26" i="2" s="1"/>
  <c r="P18" i="2"/>
  <c r="R18" i="2" s="1"/>
  <c r="P10" i="2"/>
  <c r="R10" i="2" s="1"/>
  <c r="T10" i="2" s="1"/>
  <c r="P49" i="2"/>
  <c r="R49" i="2" s="1"/>
  <c r="P41" i="2"/>
  <c r="R41" i="2" s="1"/>
  <c r="P33" i="2"/>
  <c r="R33" i="2" s="1"/>
  <c r="P25" i="2"/>
  <c r="R25" i="2" s="1"/>
  <c r="P17" i="2"/>
  <c r="R17" i="2" s="1"/>
  <c r="P9" i="2"/>
  <c r="R9" i="2" s="1"/>
  <c r="P48" i="2"/>
  <c r="R48" i="2" s="1"/>
  <c r="P40" i="2"/>
  <c r="R40" i="2" s="1"/>
  <c r="P32" i="2"/>
  <c r="R32" i="2" s="1"/>
  <c r="P24" i="2"/>
  <c r="R24" i="2" s="1"/>
  <c r="P16" i="2"/>
  <c r="R16" i="2" s="1"/>
  <c r="T16" i="2" s="1"/>
  <c r="P8" i="2"/>
  <c r="R8" i="2" s="1"/>
  <c r="T8" i="2" s="1"/>
  <c r="P47" i="2"/>
  <c r="R47" i="2" s="1"/>
  <c r="P39" i="2"/>
  <c r="R39" i="2" s="1"/>
  <c r="P31" i="2"/>
  <c r="R31" i="2" s="1"/>
  <c r="P23" i="2"/>
  <c r="R23" i="2" s="1"/>
  <c r="P15" i="2"/>
  <c r="R15" i="2" s="1"/>
  <c r="P7" i="2"/>
  <c r="R7" i="2" s="1"/>
  <c r="P46" i="2"/>
  <c r="R46" i="2" s="1"/>
  <c r="P38" i="2"/>
  <c r="R38" i="2" s="1"/>
  <c r="P30" i="2"/>
  <c r="R30" i="2" s="1"/>
  <c r="P22" i="2"/>
  <c r="R22" i="2" s="1"/>
  <c r="P14" i="2"/>
  <c r="R14" i="2" s="1"/>
  <c r="T14" i="2" s="1"/>
  <c r="P6" i="2"/>
  <c r="R6" i="2" s="1"/>
  <c r="P45" i="2"/>
  <c r="R45" i="2" s="1"/>
  <c r="P37" i="2"/>
  <c r="R37" i="2" s="1"/>
  <c r="P29" i="2"/>
  <c r="R29" i="2" s="1"/>
  <c r="P21" i="2"/>
  <c r="R21" i="2" s="1"/>
  <c r="P13" i="2"/>
  <c r="R13" i="2" s="1"/>
  <c r="P5" i="2"/>
  <c r="R5" i="2" s="1"/>
  <c r="P44" i="2"/>
  <c r="R44" i="2" s="1"/>
  <c r="P36" i="2"/>
  <c r="R36" i="2" s="1"/>
  <c r="P28" i="2"/>
  <c r="R28" i="2" s="1"/>
  <c r="P20" i="2"/>
  <c r="R20" i="2" s="1"/>
  <c r="P12" i="2"/>
  <c r="R12" i="2" s="1"/>
  <c r="T12" i="2" s="1"/>
  <c r="P4" i="2"/>
  <c r="R4" i="2" s="1"/>
  <c r="T4" i="2" s="1"/>
  <c r="T6" i="2" l="1"/>
  <c r="T26" i="2"/>
  <c r="T45" i="2"/>
  <c r="T33" i="2"/>
  <c r="T20" i="2"/>
  <c r="T29" i="2"/>
  <c r="T50" i="2"/>
  <c r="T44" i="2"/>
  <c r="T48" i="2"/>
  <c r="T25" i="2"/>
  <c r="T15" i="2"/>
  <c r="T39" i="2"/>
  <c r="T47" i="2"/>
  <c r="T49" i="2"/>
  <c r="T36" i="2"/>
  <c r="T23" i="2"/>
  <c r="T22" i="2"/>
  <c r="T13" i="2"/>
  <c r="T17" i="2"/>
  <c r="T34" i="2"/>
  <c r="T5" i="2"/>
  <c r="T9" i="2"/>
  <c r="T38" i="2"/>
  <c r="T42" i="2"/>
  <c r="T28" i="2"/>
  <c r="T32" i="2"/>
  <c r="T19" i="2"/>
  <c r="T35" i="2"/>
  <c r="T30" i="2"/>
  <c r="T37" i="2"/>
  <c r="T7" i="2"/>
  <c r="T24" i="2"/>
  <c r="T41" i="2"/>
  <c r="T40" i="2"/>
  <c r="T27" i="2"/>
  <c r="T46" i="2"/>
  <c r="T31" i="2"/>
  <c r="T18" i="2"/>
  <c r="T3" i="2"/>
  <c r="T43" i="2"/>
  <c r="T21" i="2"/>
  <c r="I18" i="2"/>
  <c r="I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<sst xmlns="http://schemas.openxmlformats.org/spreadsheetml/2006/main" count="3904" uniqueCount="82">
  <si>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</si>
  <si>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</si>
  <si>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</si>
  <si>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</si>
  <si>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</si>
  <si>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</si>
  <si>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</si>
  <si>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</si>
  <si>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</si>
  <si>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</si>
  <si>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</si>
  <si>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</si>
  <si>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</si>
  <si>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</si>
  <si>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</si>
  <si>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</si>
  <si>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</si>
  <si>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</si>
  <si>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</si>
  <si>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</si>
  <si>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</si>
  <si>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</si>
  <si>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</si>
  <si>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</si>
  <si>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</si>
  <si>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</si>
  <si>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</si>
  <si>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</si>
  <si>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</si>
  <si>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</si>
  <si>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</si>
  <si>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</si>
  <si>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</si>
  <si>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</si>
  <si>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</si>
  <si>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</si>
  <si>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</si>
  <si>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</si>
  <si>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</si>
  <si>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</si>
  <si>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</si>
  <si>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</si>
  <si>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</si>
  <si>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</si>
  <si>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</si>
  <si>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</si>
  <si>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</si>
  <si>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</si>
  <si>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</si>
  <si>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</si>
  <si>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</si>
  <si>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</si>
  <si>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</si>
  <si>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</si>
  <si>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</si>
  <si>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</si>
  <si>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</si>
  <si>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</si>
  <si>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</si>
  <si>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</si>
  <si>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</si>
  <si>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</si>
  <si>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</si>
  <si>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</si>
  <si>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</si>
  <si>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</si>
  <si>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</si>
  <si>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</si>
  <si>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</si>
  <si>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 BY INDUSTRY</t>
  </si>
  <si>
    <t>Others</t>
  </si>
  <si>
    <t>Avg Wage</t>
  </si>
  <si>
    <t>WAGE AND EMPLOYEE TRENDS</t>
  </si>
  <si>
    <t>COMPARISION BY STATE</t>
  </si>
  <si>
    <t>Population</t>
  </si>
  <si>
    <t>Employees per 1000 Capita</t>
  </si>
  <si>
    <t>MAP FILTER</t>
  </si>
  <si>
    <t>Metric:</t>
  </si>
  <si>
    <t>Share of Employee</t>
  </si>
  <si>
    <t>Percentage:</t>
  </si>
  <si>
    <t>Spin Control</t>
  </si>
  <si>
    <t>Index: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</si>
</sst>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1" fontId="0" fillId="0" borderId="0" xfId="0" applyNumberFormat="1"/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9" fontId="0" fillId="0" borderId="0" xfId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Prep'!$I$2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08-4398-B502-2A9129976C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08-4398-B502-2A9129976C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08-4398-B502-2A9129976C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08-4398-B502-2A9129976C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08-4398-B502-2A9129976C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08-4398-B502-2A9129976C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08-4398-B502-2A9129976C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08-4398-B502-2A9129976C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08-4398-B502-2A9129976C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08-4398-B502-2A9129976C26}"/>
              </c:ext>
            </c:extLst>
          </c:dPt>
          <c:cat>
            <c:strRef>
              <c:f>'Data Prep'!$H$3:$H$12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'Data Prep'!$I$3:$I$12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4-4AEA-8D1D-B11DEEC8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328834678546181"/>
          <c:y val="5.7452341483630334E-2"/>
          <c:w val="0.62811741434199642"/>
          <c:h val="0.925003798867246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7-4880-98A7-8C0F0483CCD4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90040.666666666672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C87-4880-98A7-8C0F0483C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95422847"/>
        <c:axId val="895419487"/>
      </c:barChart>
      <c:catAx>
        <c:axId val="8954228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19487"/>
        <c:crosses val="autoZero"/>
        <c:auto val="1"/>
        <c:lblAlgn val="ctr"/>
        <c:lblOffset val="100"/>
        <c:noMultiLvlLbl val="0"/>
      </c:catAx>
      <c:valAx>
        <c:axId val="895419487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'Data Prep'!$I$15:$I$16</c:f>
              <c:strCache>
                <c:ptCount val="2"/>
                <c:pt idx="0">
                  <c:v>EMPLOYEE BY INDUSTRY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93-4F9D-AE93-2EC38C9A54E6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93-4F9D-AE93-2EC38C9A54E6}"/>
              </c:ext>
            </c:extLst>
          </c:dPt>
          <c:cat>
            <c:strRef>
              <c:f>'Data Prep'!$H$17:$H$18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Prep'!$I$17:$I$18</c:f>
              <c:numCache>
                <c:formatCode>#,##0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93-4F9D-AE93-2EC38C9A5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Prep'!$M$3:$M$6</c:f>
              <c:numCache>
                <c:formatCode>#,##0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F-48F9-8F67-AD8CD5F9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462130175"/>
        <c:axId val="462137855"/>
      </c:barChar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317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F-48F9-8F67-AD8CD5F9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170239"/>
        <c:axId val="1610174079"/>
      </c:lineChart>
      <c:catAx>
        <c:axId val="161017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4079"/>
        <c:crosses val="autoZero"/>
        <c:auto val="1"/>
        <c:lblAlgn val="ctr"/>
        <c:lblOffset val="100"/>
        <c:noMultiLvlLbl val="0"/>
      </c:catAx>
      <c:valAx>
        <c:axId val="1610174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50"/>
                  <a:t>AVg Annual Wages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6301290463692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0239"/>
        <c:crosses val="autoZero"/>
        <c:crossBetween val="between"/>
      </c:valAx>
      <c:valAx>
        <c:axId val="462137855"/>
        <c:scaling>
          <c:orientation val="minMax"/>
          <c:max val="30000000"/>
        </c:scaling>
        <c:delete val="0"/>
        <c:axPos val="r"/>
        <c:numFmt formatCode="#,##0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30175"/>
        <c:crosses val="max"/>
        <c:crossBetween val="between"/>
      </c:valAx>
      <c:catAx>
        <c:axId val="462130175"/>
        <c:scaling>
          <c:orientation val="minMax"/>
        </c:scaling>
        <c:delete val="1"/>
        <c:axPos val="b"/>
        <c:majorTickMark val="out"/>
        <c:minorTickMark val="none"/>
        <c:tickLblPos val="nextTo"/>
        <c:crossAx val="462137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90DD2114-1757-42B9-A57B-E4A9C668647E}">
          <cx:tx>
            <cx:txData>
              <cx:f>_xlchart.v5.2</cx:f>
              <cx:v>Avg Wage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CA" attribution="Powered by Bing">
              <cx:geoCache provider="{E9337A44-BEBE-4D9F-B70C-5C5E7DAFC167}">
                <cx:binary>1H1rU9vI1u5fSeXzEdM3Sd279rxVI9mAuUMImewvKgeI7ve7fv15ZBuCFSew3+HUKXumkoBp91I/
vdZ61qWbf993/7qPHpfFhy6OkvJf992fH72qyv71xx/lvfcYL8uD2L8v0jL9Xh3cp/Ef6ffv/v3j
Hw/FsvUT9w9GqPjj3lsW1WP38X/+jU9zH9Oz9H5Z+WlyXT8W/c1jWUdV+Zv3dr71YfkQ+8nML6vC
v6/onx9vH5PksSwfHz9+eEwqv+pv++zxz49bP/bxwx/TD/tp4g8RZKvqB4zl+oEUTCkiJVm92McP
UZq4m7c1aRxwwZkuiHp+fz33xTLG+DeJtBJo+fBQQHg81OrvraFbT4B3Lj5+uE/rpBqXzsUq/vnx
c+JXjw8fPlXL6rH8+MEvU3v9A3Y6PsbnT6vn/mN78f/n35NvYCUm33mBz3TZXnvrJ3guHtsPx8s4
Kz2/eEeIBD8wpG5QxfU1BHwbIpMe6KZpMPULiN4s1m6YJsMnUF0c7yVUfxX+kCbLd9QjccAUZ0xS
oVYvcxskSumBYQhdGbqxQpE+zb3WozcItBue54ETYP76z14Cc/dYxGlSPS3OPzdwQhwQU2f4b6o2
DIAwQxmSrxHTnyZdI/IGSXYj8jxwgsjd7V4i8le0/LaM31NV2IEJVWDGk72aAAOXIwXhnBH4pdVr
G5g3CLQbmOeBE2D+OttPYIpwmZTL8ml1/rmucHEglZKEU3298HLbiCl2ILiiuq5vyMJEZf56g0S/
gOZ55BSbm73EZvYYLdvle7IArg4IkXDzfION2sbG1A+EIQ3BKSAcXxNs3iLRbmx+jJxgM5vvJTZ2
ChZ9X/n39Xu6mZGE6VTnTyQN/v0ljzZh9LgEPWATXN4ozW5otgZP0LH3w938nue/DHO2fvK/DXPU
gU64bhLd2MZFQa2o5IKSjVqBt72MbyZxx6/l2Q3QZPjWI+xHUGMvI/97WiT+ezIA8wARpWEougkq
J8pCqTowqMlMKujamG2D8jaZdiPycuxUY/7aU3sWpcXyIX1ao3fgAfIANEDXiWDriHOKD9EPdGFK
boC6vdQWO31dlF/A8jxyCsrlXoLyZYksQOJWafK0Qv8cFmEeCEphxaS51oppjMnIga4bQhKYs/EF
2F6i8zaZduPzcuwEoS/7qTaH2Kr+w/Jpif45PEwe6ErXKeMTaiZBm6XJBZN8rU4TrXmDJLtBeR44
QeRwPwOao8e0cN/VzyDEFyBd0txEkhOFkfxACMFNQTbxzASYNwi0G5jngRNgjvZTVU7fO86UUAgB
UExzrRAwVC/JspIHXIKWgbE9G7qXhux1eXbD8jRugsrpp710MYuHpfeOTh+JMi4VMdkT55oE/5SK
A0NX3AQreDKa60zZq4LsRmMzbALGYraXYIxZ8vPHzr9/R0SQjhGMcrDgdcqYwDy9VBNKjANKkL4k
Egr0UkHeJs1uWF6OnWBzcb6X2Jwv/eTxaYH+uZ8XOkpiYy7/hXV6CYuhDhg1qCDmphQgnuZeq8ur
4uzGZTNsAsn5fuZgFlHkJ6lfPq3MO6BCDihMl0DUsvYZE/Ml1QEV0uC6/JE/e6kyb5FoNzA/Rk6w
WewnDVskD/7yXWtj6gCRvjJRoNy8tu0YEv5IjEliqE2Bc6IwbxDoF8g8PckUmP2sLy/S9h3DFcFQ
GBOGbgrxHJW8NGOKI2VGiEHJ5n1kzrYU5hVpfgHJatQUjz2lxViO+j7sn9blnxsxbh7ozOQMmfyJ
iuhQEbBlIYy1Ck1U5PQNouwG5MfICSinX/fS2Z+ltV++s/0iB0oioyKnJWRFUS+jElX/jWWboPIm
WXbD8mLoBJez/VSWT2ldeR/sZZHC87+jGeP8QBGuQJTXOa8pSZYEGCHARwPGWnMmZuztcu0Gajp+
gtYney+16NLz3zGQEQSJS13nQm3i/UkggwSZSdDeJNkGIyTQXrqa16TZjcx61ASPy+O9xON8WfTR
Mnl4Wpd3cDXI8Y++Rp8kK00DWFD0MqlN9AKsXmLxFkl24/Fj5AST89leYvKlT9Ge6T4tzz+HBIwM
Jgo9Sb9ov6AE9ECnQoCXrW3Z09zrwPINAu1G5nngBJgv+0kBzpdlubz36vKxqt4zwmQHqEkiW2xu
0vh0m6OhD9MgqDJzOakhv1me3ehMhk8wOt9POnDu33u+u3zP6hial4CNMuXGifxMoQEcotAxFh1f
EyLwFol+AdDzs0yxWeylYTv3xzbztHpHlibGNnJF0T22qbRMdEeJA6pQHkMH7bZNe5Msv4Ll+TGm
uOxn/H/jodf9w6J8XyIgYLaYZErf9I2pid6M7eUUpwPG5uXVa0II3irVbpC2R09wutlX/SlLH/9n
mf+0mf85OeDgyAwNgM/pS7XtfZDfRGs5Q3Fm07Pxk3l7k1C7UTofH+fpiSYgnX/aSyP3xS/v06T0
39cDGegl1zk6m9evnyBCbgctAmp3H8CbRNoN0IuhE3i+7KcOXYYRqpvv2naOniU0+iHjuU53jt0x
W/lOkGsU0wgxN901ULCXgc9bJNoNzo+RE2wuT/dSdUZrkNbFexo3FPwNE13lm8YlMjmFNjaemyba
zZ6c1A7j9ppEu7H58SwTbM73s+/sHIdn3rV4g6YzhDQ6VeiSWb3g/l+qDSVwPAJdTwafZD/fIMov
MHl6hikkt3upLheP34plGb4nmwYlQ3Msx6m/NSZTdVEHyFePTU+7z2m8RaLd0PwYOcHmYj/r0BeP
zfI9ewBxSoOjAxO9ARsKMCHTlBqgaTpSBJvztnBCL53M6/L8Cpf1c0xRudtTjWk/nDwW5WP/tDr/
nD8jB03RKQN2tqkTTHTGRHcTyDUOc2+428SajW0xr8v0K3R+jJ0idLKXCH2ult77YTNqDRJrMFY/
+v22fMx4eNZEnY0ZE8f/mhy78ViPmiDxeV+9S/vha1qE74fGmIbmionxBOYuj4+TZogzcZLm6ajz
BJNRU16TaDcuP0ZOsLn4updacpEW/29qnghlODoxn73MpK/ZRK8TitXSMDb8YIrQm+X6BU6T8VO0
7L1E6wq3a5R91Czf9awT/I5UBkpqYwfB+JrwZ9M8kFzKsRV67XjAGF4ygrdKtRup7dETnK7+2kuc
1lo1W4bvm6HG4RphcDQKbK4DQPi/5YMIitjGeMXDE0HYxumtUu3GaXv0BKeL2V7idFk8uu96/Amd
HrBp6OHc9EBNEVodf0KjB5+Q6tcF2Q3K07gJHJc3ewnHulHl3dUGPeocTAA30KzN18QVwegdME5Q
+zEmhPqt8uzGZnv0BKFP+6kwt4/du97mQGGwuBTQiLXngVq8tGg4+szB8eB5NqejJp7nVXF2I7MZ
NoHk9u+9VJo7HyfS3pUPjC2eaK8hY1Pa6jXlA/LAACRSPJ29ndwX8BaJdgPzY+QEm7v95AFfHsvq
w4+HWpOmf54o4ABAMByyBUqr18SioaHQQOoNuYQfhO4lYXuzWLtRmgyfQPXl/1NC59e3pj1fLjdb
Vsv56la6Fxen/f7d1QrgsrzJ0A3/3QnleqUXD+PNdVLAoj3fdjd+yGbkph3qpyPYL4Y9Lsvqz4/a
mI9TOFJtGKgscB2H2j9+aLGvxreYwJUdBt/c2ZGMMc+fH8V4DQsTAj2n6zwfREAxZPXWeCheB33k
lKGpHncXPN8GeJVGPbjQ82psvv6Q1PFV6idV+edHqHm2/qlRSoEyr4FGFpwiQgO+wXB0Be/fL2/Q
cIYfpv9nSIe81srauI6bKB7sxO/q6yIqK8Pq2rzE5V/PC7NjsvHDJpONbTHozlTCwBUlyI29nMzV
OxGZXiWuPa3PviYiZbd91ai70K8Kw0I2IPvq4jDBUjVBcfy/mHqsh0ppmCjwIFR9ObWvhbSrUiqu
B9VhalVoat70rdnNzdqgt1x2lFklKRi3S2fQfOv3048fv/3kOPDIcIpOof0B9x5NpmfcdxMVRPw6
irXQt6XWVLlNqnrITvx0nK6LpcQ5n9+tNsMe+XlSbBVBTRwUQ014+5mTLHFqN1PsWmcJu0245AsW
G0N+OHrqu6zS5ZnwOSavaV2UR15VVw9GVvpHkYb7gezcSP2jzHSD7rjUCteZD8MgloZkZW47ekPo
aZM5PZ3hCjwtssqMxt6sixLOEbf/7jmgGz89hoEsBNoOdEq4INuPIVvJ68702DWtNeyVOhKLLqrD
7lCWHb2N/D497UK9fPj9rGD5P8+qoB7IF2LisY3r5YYxNGIGnV7Q64A29DbRBv8oNxPvOwm6/Lqn
Q3eji4xe6KbyBqv3av/o9/P/rJgm7lhCBh9Vfuybqa40SiVhHnb02tCM7sYfFaZXdXflNjlF39Hv
Fpju2Cgcd6SYuNIBE+pyYgSc3qwSQmp6LXzV3WiZl4SHjU+dyHI4Lx+6UIhlQ4xRO0kc25nZQlm0
wOyugtDTXoF714ODycNaUmSeftq1TGipyolDrusqh5II04nSM1bFpLH8JFT/CyXByddRL/EfbvBD
+PASZ5oFxNd4w66LspKzpPeiwRZul57WJklP4yIQC96U6Wme+9jlKhroRdyozrX7gGqtRYMhPdWM
prtxc71z5yFh8qwKGzWnldFdeV6Tt/jUAFqmy6RrT5RH6ujwFQB3mBd07aB0igiJozVxoiJB5Dq1
7BW9dpyA5IeDWRTHq33TVXH2tShizY5kC7vXYwFj2aq56w+Rb5e9yo+zPg5dyw9FHh0N7RAVM+qQ
8kEWpEOI+ruNtktMtEbg2r3x1CoaJLbXWutY3RiOoNf6YGJBVstMsyL7SolDb/OoeG1nj7debWkx
OmWxq+FzCUXXBZjU9oxx5bKAhH153WY8PdWrWF86qhv/4IFr1YR3VwU3SsNyfMcp5qQJvMRq2159
8uvQzyye9NUDTxvsdAILQDQogc8FDOe4J1ZLVMJrGBb1PXVWNmZ62lMuzzTNFwtm4oGGvk7Rn/G7
ZcQTTB8LTwKcxzPbTJiGnGzaQYbKzP3evU7hhGyV9UMxC0wtuMx51FfHSeM1rR2YTVDNmK5Fhu03
seMdKs/1AyvCZxO77zJls4A1cxJX5mEzuFp17BllTe2Euj23NEd3hhnhg3It4rXa50yL3WpGzDQt
rNbtPd3GQQyvnBFGoBlB2dZzuAAjs8IgSi0hM9xanFTeqSzj4IzFMr1oAsfMZzItSG1lLNL+pr0Z
XtK0j+5JWNJZBB7gWawfhgzyNd5Dr6e9cVL1Hq4vruC/T1B4i7mV8yC7ygkae+zOU4ZjibQkM930
ZG41pqlld3USBe2MO6b5SancI1YeuKFhFazJGyvW3WKwlKH6wjYqJr/lWlRIO4nLKjweuqFiVl7X
oliwvPe1hYPLWM+YW3uZlTXOCc6Xqk9929DaNkXjFtday6mwAr1KdDsvWejZsedm2ZXpxlFhd0p4
zkwGrbpzvRpuN8QeMfsaKmekvZrnsde6c1ADNTdpNUC6VNeXpRKgCYmEtQEFhCFuMniB0u8xrDfL
yJs5PNFsWTqRsDoaROaZDM2whmemHpWZPSQ1MbMT7pKgPzd4mp9pHU6fHbo4beCFVuZ3ciFc37to
QlXdyyQ0UstlHjkiflDMFI/di4KJ4rBQvpXmafa1JWT4m5bSP2GN7GZIoLFvfZWmtu7n5ZGpmHPI
Bp7+J1al/nfKNd3Kjcx7wEbpHt3aCSpr8NxkRmrAY3tOlRwVbqbPYmo2NjZWTLhrOUnXSavXtN6S
afUgcmLYne672a2mSz88bRJZhuIkSSIV35qNkxKFDRD1qTmLzVhqoVX1uE/KCC00mToMf1PWMj2z
Q+Fr1LP8XuuNeCZDqrK/Na8xOMQNg6SY9Xkfy0ONjORn0LubNAyx0onWpKfElSBDsOBimcvW5PMy
arPeil0n+txpJRDrnQpOoe95bTemgl1RKWyF32NXWp6kcKYiyfEZiprZV1WUQNagA0D1g1SzCSnk
rFUtthdIOaAPG5hsX7jXtSmHyh56QywdvW0t1yfgq1UkYY3iVl92zqDuWsbKh3LwxMKoDRgeATtk
iljN48LLSyuHhko7jjk+vs91CIeIIz0FrXPuaqORs7CP09MwCdltTvTxh9JInVVVA/sMc+Y4ViRU
7M4orfAdd+jwTI0P4oPSHb4xmGEaHkodi1MweGqrijh+ovBocFEnOUyM0iGVm8fqTJlpd8N0A07d
12BRVzYSHE6eOTqcqBnkxbGTyvIhV+NSqkLQ27Ks8c+VtHFdu4HFc9FdpaCdzKp1v7/KV1wkjAxR
XCZxWBy7bkMv6gGINALMsGctvW3ooOaMBf1N7SPc4FHAbgOHwT1XXdbO+pE99gxrT+MeDwWVxEyh
15QPforNEIz/aoo+Ky03APskYaMvZQQvqkZ6lEXwtrly869BGIP9dn7Z36yIwhDmSX/SBZGxZB34
fVBGgDaHMB2TwYPgkYm1MDlfpLlGLogHlTZSh1yURRSmZ9hGwI6N0iZpDsdTpsVx6UAiEhCQ8DTN
1VynYfbVqXERgt2HTCvmDlNg6eUQO1aTGn26yMsCkjcY01hp2vbdWa4VSWyvCE49UpVwCKqHdfDD
R+rTByqIZ5Hei8gWWpgHlpkZtThv9V6eebEulp7Ji+gIbgcCZqwLBktqSRvMs5g63yLNw+TJSoWo
owfdYdMVIw2C56lmRXstRVs+RKoERpkjQe7wpXIpHHAidNi2dAxVQi/2j2hPQQyIwRcGkL5ISm4u
8DjpKW8048bv6763NC+CtE3tF8dtC49bjdtTTyJ6QdwAnikUNT45aEBXhQz6+jxrXc07jj0HMSA1
Euza2hskn0u8zpijYwNXIsSaVbgE9a5rfPM2CGUezauc+EdIdWKPRF6kL724xZp2WYznXxmBMOLd
Te8nWJUo9NWZ0et8kStoWGaM08dtJe1g1PqootnXgKbpqXKBKuh+fpw7HKj6rJSzCI4c69CCgqrE
d+40r++uut41loWsoK8kiuM58wfNmLk6NL4oSkiy2omiC2h52vowAToFR5/TIoLxEW7ulleqc1i7
kOkIUJALmCaWOvlxXFB151dDp6wK4Wg5H4wKpIjJGhyItW78qSeBvuRBQG+ZJhEDqABhiOgkvW15
gUXmrKeNBTuvIqv3VfbVcDMoek7b7mr1hPBE4MilAQtU4Ma0o1XAO7Ra9nVApeW2cRGi+jDdxGoR
0t7WOb6ZmjjMMa9GljbIFjitGOPKbfYDwY7KIo0vuPTw7IOeqbOESc0KahbPirpGJDOuWpE1nZoF
LY2GWTGK4xl4itB3xDKrK+hr4rnqLAoTqNXQc2dm8oEf1mVEpaWXLsyRH0K5mJCwjl5Z6NzysOVr
bHCnu/F8x+DztjHz497Xo3iuqzrSb7qiTQo7aUU42FpB9KXoRsuCn1Z3SUcQtka1WIR5qqVztNe1
0UncGBgd1R7LP1HCWmwRJ8RCD6Nz8YOV7etYoB2lLoWRBxVxx5BcVIhXvBh7YrUAa1s0Bu5NwGAX
RsNauCY8zmrvOm4Ht9ZVWXHcmX7/rYAbul7tT8Fq5yhAIuCoSXIRnpu1xBaRpC6OhR42J57bF3Kz
IeI2lt8zswkbOy6a4lgLEjWP+kxfugZyKatdYXQhlCJkDr0wRAJFzhN6EehjtiEsNT+1jSShiVXp
CSxRP4SabeYMSYhCD/zB8scH0toYu88v9MguRIv3ehChYobYk15QgUfAlqO3umek7YxGLjTLdHJ4
GByu44dphk1TBymsPffppW6y4RqROjY1QUqutqsWRntlAUVYhfEsdUwsduVoo/uuAqwSN1uozeiA
Eqt3ed/aWVPBKKRu0TiHuSYVzFU9ShvUFdSM5z3mdbO+u4l7URhWhlDtTnU9iJ/u4rnrvpHY3UxU
2iwQRUetAlxo+NRQ6XfHVd0k3iUtA5IuEpjRi4I0kEKXFWbAL6/AbifUGYrbSq9BQlwtVHekzfyj
JOvG5zVVeyVqZn6qZRdf4nrne09zNDtUQXmsRzmxzAKWvQ3d4LvLy9QyWe5Y3EBIbTcphwJ3cI+B
n8Ej9X472BVunVRgKL1xFwY91tnPAGiqt0N3pNUBPySJ7BvLzdPK8pouXuCcSnDORUmpDa8ZLxDZ
d8cJzZLejrIsOXdSnn5XXQS+YLAOxhAk07GKklVy3nVlRU7y0fifBI6LRKTyPHCqWqSIYKIkWmgp
QxZGmYAuj5xW++QGDPAUcYY/c0WxSFwfuitkAFtL8rY45sVo/PMGHCceKV3uye4mdCswvC7X7Dpv
oTNjoBxGsLItV1BV5eWJY5EC4jmDiWQTS8EPhNNC0m7lTBwPdnvQ/TR8TMEx4V1UpubB6MOpFjh3
jnSwg1aBoUvcJDuJoiCDyatg01KjM51T5NOKY9NL1ZmvXLFoM0Uv3E5Xd1Srygc29HJm8FAsEIMB
18Rg8J9FAOdWxy6s1WD47LbBzPbKbqoghHFEQZvP+zyBTkQj38wcJc/iQvrxzMmQvmo7kX0No661
0gp2r8ihQlWEzeM7Wniipfqh4Y6WeRhSeCDEdt4x0z3/UTQGKU/1rIbGVRphlh7m6kxbM4wcORIN
njkOEykWpjkQc4GArauOS8Q3lqzr4iityvowwmEiiVil0pckHOitlBQpO13BKiHPgyUxAw1uw3EY
IonYgGMxmt649ZCxng25yReZ3kEfBnc0ByvKrJP4u+GyzkKWLCaHbhibcm70FTvEzN6tV9Td584z
hjNP9P7nrHbDWQkNgXVGtDMcwiHWpmUaMWF2LzLtqtCMtLNBpxM55wXvjpmra/d1xvWHQNXDYwRW
+T2NuhJ0u41cC7yKndKsJGcUpOwoQnLlb5w5MIpZ7TiRZ+V5EuTzPO3yE513/oVvZnLmBob/Jc4q
95MBjt/ZdRz1s7DUyVEv9f5C8cz57GlmeJ/mPT5JT4hfgiknyr0aEg0Ra0TcltpmRYrAKlRjoJsN
aYVNTeVqnY5e1wbu06wvfNfb/LKg5y//5zaN8f9qzI9vjr9r6MdXOMC6/iVFv/0pXE05lkfK6Q+N
0jx/FoTZSDdWVba++KnE84sizvp3Hv3izbdVeKjCjakvMjA/VXheXJLyoy60GbUp8EiJVnj8bhwl
UAk3xxNyzwUenDklCDqRiJIo6I1lno8fNlUeXCqCdCAjqMEYDCGyQup7U+XBLa8o3eLCF5Ohiotk
z39V5RnPSLzIg+m4lQT3wuL68fHyePFzltPvi7ZOfVos9MQx5SwINHpDvHw4lwjmDtM8kJWlZyb5
Vmqmc2t6qlj0ceKcaIXvnJRIm9hmZNKzlBjJUSiGxmYNjWJLylC7lVlczkwv0/15SiplUy/oLmmi
1Y9BwehZ57nRnWB5heBA+rYL6nmeEuF1s4SZzazIeWFTlxTtURVrw3Gax8anOqm7V5Lc27nHcQXQ
d8WEjmXAmv5UAAp6WTRpk2WLrqDdleGU6sjta6TAqmp8Lsj9YotslOnXhbX1fEg7It1JDGkig7+d
eWQaJZ0bhtmi1QoO5xF9c4e2sX0Ha/D7mbbrI6uZ4EspKsmo5uFa4PHJX5bwUL8aSs+IFq2TlzMW
BL2lel07ktzxPzUsEke9FzivpHK3E6vrScd7VqiBlPnYUb09aUBY2cZJGS1qw+tDS6thk0rCTH1W
o2rSW79/xF2z6YIi0UmlQEVmspguGLKfxEG0oKTVw/OkiIfDzgCbv6wjdfv7ueiYE/5Rq1s9mjKh
rbhLGXXKn0qiYMiRF4fEX+ReF3Gbe04ZzfI8TmcSfNnyeq+7rIuanrUw48dDZFbZ3C+N8r9+ZiTI
cRkXUuVo1IBR2V7hiMKLxjUPFnkdjpW1si9nhus4t8rIUvLKZD/vIZ1QqsMPo/oz9oRsT1bkKuKo
wQaLjA7DdSqLclZp0ODMy0Jv0Ze+HszMRIXylXl/BlYnpoE7kyiu6Uepa5LIBhttfdfIgkXS5k1m
NUCz5TVyXYlfB//dXAKZJjSIoZgGo4pCopjMhRRgSxtP+Quf5u4s75B7tjJS9Kdu3/LPv99EE3u7
mgv9N1hKidvUdDoBL4grQys07KGhH1q6ii5OIp83dPb7ebarlPp6Hm6g9RdGBtuVbeNWG1FZgLr4
C4foTTDr2gAPJfqEWU7D9U+ej0jK6ooqRaquyAIHyX7Xw/Wrvy1HbOvLKMN4qQLy0IaJ37Y03TtN
T0M/1yvI0JTuLKNNzpAo1Nxzh/fxSepKfVYavH/Fnq+W8IWajtOi/wEPDm4LHzqtgTSu0aSDY/oL
Tzr8SxEY8QnODvYXWZB4RwXPEuRvtLRDOafvXNN2WsRfi9ZIugdqRHlxnzUqPgmdxDl2iRafoACE
P4ZAu/796uySE3eFghqgcxH9HMZEtUKdOy3KXdox4abxre9RWLCbPFKAKDJa4zjRgsy0kF82zbmW
tuE5aViPeCxxnEUdpuJUVcpZdL7kF0ozSvPQaLw0mKWeMptXas4/79qxADw2JyMpO3b1b+8mopIq
RXbbX8SK9KEdurIL7aQsq/nv12Si9YAOR3DHWwZMXGkHBZmYc1/Db1FztNLHTZQpwnKksXxkU1L9
NCqF/un3c03N+WoyNLoxeEd9rPFOHqqXpV4iJwZzjuMtM1c6zYxEWW1HUJVDh2WunXVtf0rRY/BV
ixP3qEv16pWFxa95GTVxe7tKzgm673GaAmeQ2OSZoyLTUHxizrFZt0W/MCMGY1qpjmcLt86Gaw3H
/b/pnuPbvl/HhdVnXuDi3yHSLghU9NPSRfFJ1XV/hZYZVltlHmQFguGqRnIqjIfzyCudE8/P2c0Q
ced709XRneyj4RwlXUR+Ki+MT2behSeoxemnDfILmVXGLbvR69D4ZHgZOUbCk555iejrGcl87VYz
2+G6dx1eW1HiNZdxQapl5PTk26CBxpUaKo+W6hLnO6ovenaSxHk8WAmyusdDSUV5GJhe7SGVUowc
IQ0FsVAJQfpYOfQeXUv8c8t5llud06BEXXaO+B41lWhncdVxb17KwDt3OTRbIBM3o0Xjf6s9GO+0
dPXvbqpJhqodaKOdOES6douIuj4kniGOWkFAhhKzQyHbrNkc8Zj5VeZtIW9SOlbjof1ueBimCtNn
WaFdS1bCdpKyNr8OwtFnXajcc3McW+opxEAqV8xzvy1by/Qj7ValvD+Hn4nu8rxvL1fL6xhtNWeJ
R64znnvhSTqYkbdwqGvwE0Zi7zx0VVzP88ELsjl+lQOsVU3706IaYKEk7bT/JGmIHZmSjhI7iuhw
jAws1q5H/au0C0I8pNd88aUuSKTZzCXJFQ+ZmSChhM9pPd87N6rMnZW56X8riGoTyymK3j1SAyoS
KIvBKQRII3yWSVOgh4NhbWPO/G+RG7NDWqRiGegoh1pQmqhAVTwervVW6yq7CgtkV5q8u0Rhq/Fm
pqD+fyKjgmkaaHRHeyKiOR/3YdymzomsgxY9Eh7SV7OhG1uDaJwOh0kTYS+ZcTWcu20fOZaDazZ7
qyqb4TrWNULsIQbPqb0y6+0AD1BacdAOjl1ig81J6WVLlEvJcdpJ7F49RDGocLwuPa49RAyGnmq3
hhdiwYgr+nNXi4KTUEZzNWjhrCtEd4lWpfywCkx67LZDOs9RTrF7LS2u3crzF0QWyWnrtsL248if
Gawk55Qnw0mNGsQxepScW7cy56mow2VuJOF5j9lsx9HNy3gwj0IfhWtkkLqxisq/Sgm1y0R8RNK+
srSw5jOidYONDCWzUXgoDlWHErYokii0sarsTvnNJTrF+pOAqkPPy/lhW3vpCcpMSD1rNUrrcatQ
n8JjRaEsbC8Mo1nfVLXFSuEgmyq+FmbJz93Yvyy6SlpNw7tZ00thw+HwQz33PxuOEc/7MmOnETKr
pA51O6uS9ihUMbGRnvEsb0DiRWUCeVjl3ZRe/01lDMly1AUCLeYzFCQTiw0NW2hE/p0bpZNYDc8i
1OwlvFqd/V/2rmw5bhxb/sr9AURwAbi8krWptNmSJS8vCMkLF3ADiIXE19+k5O7b1tyxY97nobvC
paoiCQIH5+TJTEZf+piefZyFhY2amzpp3E7Q5IO1/HIc0uqTniK/BzaznOuuRwCmW47UR+tN0sTx
tfazfB823Xwmlomd98mVSOWaTQXt23TOxRZEqvm7DMR0WsOxBRbPLZcbTNuew5GOYcFJlV4Z1uGE
xo7GQWHXyD8wT+PD4jpu9tpG+aUOQ3mLRInWO5cgXog06B7UtFYPJgrc/Yru31CM85RVwNv9ei1S
H+95n6QHoMbZt7Zv1MXSJctFDRAdB0UWfa2q4C5Du/Yudeu6j70x+23/YcUyTrYum0n272ad+jLF
SusuKKFIBSIx8lKtyEVEtmAvHJK5TIK0QSga0PilHDtCWuXpaWpR+hjMv12PNO+Q+4AejbN0KtUU
9bdzoB/Tzstd6Bp7Q6XP2rLqxqzd6UTQ9sDaqL8k0ywOQyvYu8As8yFJTfVRt5W7BM9upxvuzq0z
gQba7/IvcbvMvGBDNDelRZy8AHeyPscSeTs6Q9l88rbHxGyRO6BE6Mj7blXpvl/Vp2HM2AHkEvvZ
0CH7oeki1iIZwuhD1LP04+J87o8Ba0i5GrcUfDTIx4ZFnibv85uFyGRjoq5lPI5TSbRMT6ig81MO
pqYuJlAWv094Jst+cu16ljq+TnsaXOdcOTQt8/AKFIABKcyQHk3a5e87LnkNPhuPUfy3NQVMocIP
pCFAH3SXn3FT8/uFGb/DJtzprfdPvy4+mN+nmgA1kMMM5oqMwHzAFEjaAa1yXrGjS0l3SDJt9y5r
6AO4RuO7Ss9x0fOwveCtjK4xgs0u7m0pLQ+PljFM7Hy4hgosKHmfR+8q2bETA9J5lVcVuueTZ/ec
yXAHqhbQxcBPhw6t4CejcUkINLK0s2viEq1AhX4KZ9mxtkPUFYML0aOeefU4BEt8Y4JsvA08R9qf
xyM6EjNaNftVkJECSLXdEV2v9DMTCUCcUVaXC2gW445z2l2sJF+/a5TjVzp25r2mBMyMeMrtXBIx
YE+nuUODa7TsBhX7dAQCm6IACMdzF64aq0tP167tu3dTwvQtuvzLKZZznZdNnp36xasLlw2ksCHP
Lke58OvWDNmRVrZ/FoNMk72YcvmRVkwekqQVP8D7aTiIANN4QcAq2k9tpx7TefrS46f3So5oVefM
R91G37VPwURbhyAwk4tqMshlwQ3TpawHtqOtN5chXwE+j+0ed7zZiz766kg+7RozcVHAWGneD1W1
Xqe5GZ/TcLBnv7Rkh5bP8k7WsT+ubOU7mgn9Lgzs/NwqgZgtO+waCAIKXYbS0lQK9qADM6TzV0gB
MloEdFjqHyA/y1I3IPFgYWs0RmJNfsikHq4XNkU3jWPmgVTcPlPVZJ8rk6uhGIacdLsl8BnDtrf2
XdqXQESGE0noega1Ia/2fWI/rjpsbgLRyx3JbBeix9uOReNEWCKLqm7WaE13Gs3lMkb754IB0o5x
Vno50aENrqlrul0nHPaMMVrXvuyMSRJkl2NtwHSUyynkTp9DdF3MTtNoRDhbfXWfxW20lguLzAXL
F2wjIdAhzMsuR/SZPfnQdHlwyKG03E/YFI5xMOnz5BvzdUJthAqj7nYD6TEKaFl84WArdxuiFFzX
6RQNaFWp5ZQEMX9cWRQ/kWgiP6LEuCuerdUHNvi2DEf87EKX/CEcGltEhqkvfKIN0klwhOTcPCAx
5nvNk6CohbxL4seq8mjseYRX3nFMqv4xAOReBBm5S+0iijYdfBmk2YGiy16oQa8lFUFfLEhOdmla
10U4KLR6UGMXQ0zHMl+aZ9FF9VAS1MngFOgRW2V1ihYSHUzivmsf50fU8rSUKsoPIszSUvTJOZp7
VoaNDcFMM4esyqsSHsZkl3JMZ/CNw8uV9Ufjwyc/4Yfr0WTHaJWi6Pu1O1LdLPcyieoyMll13Q72
B5kCkOR8PxSJtdEZTb1gPwPNOjew/z3lAeCBaLEr1rMyx6nWwbPQYY62GcWug0ToTM1I93PeyAMY
C/NVoJf2CgT6o0gqZPNIuEoU1clOu+XWJUFY1HRJTkzJugx6m6E0mXadyUDlQyr4bgnnALygdjpk
Gl6qCi3viYz+GCbNWPQy/6JW0h9Ar0ku9QTswFfBRevm9yYmT01CDyOvV+Qp+Q0IeueeyM+u97dG
8LMek4dJ8WuEXABGIA9eJsr/aGX1CG3tXRoNxwnZdDm03VMeNO7oBUDKVOfP4IrOpVeV2eUkZA+w
Egf1c4yelzxEYkUqBPk6uugSpXd5FBxaM10udeoKUyVfQf4FJaIHql0wgoqgcsZ89LH/utjmIgH3
4CDTrnHlmq/Vx2CaK18olYkzVROYYqCrNGMTH0O/t7L5tNhlPkH1ccXkQ5BZ80FmoPTUc3OfxlV9
Sl0uSiWt+UQihS6ps/oEPrG6QmuNnNTSbst8DdBjatJPyUyHY9PLJNvNtVMXjUwAjzp0H0u0vurl
OLoQKXSjBC18iN6YtoyoQ92DyY7nl38LknQlZzJ1AHTQ1Zyz4BjZyMWXOuvnuS0kurzvukhtvxdJ
0T6tAJ0dgIuQ64uq15jRqROTKoBqUtD9grYLD+Fc1WMhkA+d0hjUvxtoDNJmN5OxlQXJAZoms0PJ
KfKmVCbin7NK8B8zB32gwFHRYmA8QyGCpxaADxNlI8qiCtPe7EaEF+BMW09jHQ3/bCoUCJxI1Bhj
xC7Rl19uJPa4x0zy9ZpQhiq5SclerzIJblrCGrvX+Yqyw6QIS25uwQQJt+okbBb7vfWRu22TNbwK
QuEPYaXEuRaOf656ApC7oml4F85M7xOmUIlU3gbPIFcl7FrXdit5cz2uZc2m+aMcLFIHaCqC4xTG
6gK5PX6aJAPZ1yMK9B1bK39IQxCEApfoL+CBRLtGIf0raD29Y8qXIrQDWAFVW3ps+ReRmLGRzjE/
xzUDKDCjyM9MCoxg69S8HM9OlOzXMVEX4KegZyM6ewQnu//08pE866O7IEHZP6ZtfoT2wp+iWExP
c69Rgy0qAkqALvqt80h7QGDZej1+SO5zgcFsVM1ACdby8AIUT92CNsoyZjsjgBt3YG0ERQM+9JHk
OEXwW8U58SB8Jj2bP47g+F5ETYtfRBzx72cAL+9Y04WfehPgrg8iwDm7RV0oNizvxIJ815M6OHlh
/PUyrasuF3RaL2gPLHxiKPukrSfwUNdWHpGqbUwL06VqZwV3omg8UBGAlwgGBqRBHqh8N1LL5IXg
EDNg/geegGpXTU8A/0DxFi0Qxcxf5grchCLscg1IRnJdg57px4MWztGrTurghoWOXY6tR4fMM4BX
3Ivzy7wjzeAPtsUdiL3uHjvV+ffoxSYokxawHrE1TPwHGYCuFQRl1vvObGPSGXTZQvwT92q5GcGv
OScAKUsaTv46AlvmOG5Q3GwGf52u3N36zmW7cWz8IaGYAZpujMzcbj/Ytcl9BaLaPq/Bf5i6EXj+
1oNehjT41Af4ihhAcE6H7a+jxmiFyYIJC0Xiem3xQ3tw+3K2k44En+qQ0XYHmkx+bGbM+5ogvQ5T
4Ky7F+ApJBH/4SFNuLQtZlPs8aPtQsYnQIlDvMN2bh90tIRXeej42dZ8fOJ1sLxbeY2lQ2osYRob
9Cad5mc+heOTSGd9kcuFxMU62y6whep4eIfiAFc4RAngL15VAhkwd8MRDLnoCnWL+qjzbXj7oBNn
M2KYQNKP7pzQLTItnHg0i/pb7/sJTN4Gh17MbM+dXvmFBuTaFyYj85Nfq7IKgMhBftIWuQLvGMH3
2bDZlnXYoPTQ09cBSq8yRzPvOFsFTrjG3dGaY7EvWIHcrDkQiyE/amX1vgJd4DoGBH499ZZ/VqBR
MvA4fHjZVVF4O8QJP7Nuo0ZpVD5sNyAcHgNY6s+gouAWs20WuAnQHJsYIAVGqS1FplETutxgloB6
8Qyi9/SEViQZS/RisaZHxfhuRHV6MAHiY04xUlVSkQ8eBcGPlE+44Fxvc1AFK2Yem/i5qaKN9RWv
/kTAANvhEbEo+7Kktt+zBHUyGG3h8mkem+XLYjN0oWYk5ApQ6lTta6QV2BmnVl6Fsx1uaqfNhyZw
2bfJUv6jGZf8bBnY2kXlsDPRxsnDytIVfKsBM8Dmkn9uYWo2FLOKFWh4IwDuHUgq4/oKP/+X6PAH
KSt0j+hD/d3a+Reew9vHKm8K0dfv/CVjDfAwJzAcXsxnX7gMf7McNn9GeDXB9nQTU2265r9ZDnB+
xpMeMF3RJtqEphHaAT9ZDjFksWhZ59Bkwq0OXfL8P9GyvigB/4Gxb7bFL88sBrwOzAb0iTf9ix4Y
NieeXGaayzY/IA3MVvNJ2ZwO6twGfdpIpDZZVrdHRJikYVdx3vVuX/U5rCdAgRhBB6rONOeZiK8H
AsuJBARjXW+rq0Ai0sxHI1q98KPIGtY0V6xyVtaFx7vcnLj0ONYDenFO+qqoTG+W+iq0PQPFsXBZ
SiAIIK4kNsmG/hyniHuliB1EjIXk3Aafo0FxXY6JBgp130oPYsc+o5VL32c1Ko/8tmn03umcgnrW
o0joS2YGMBQ7ozxkE0jhuCgrNkqgZS9z4b+r5g+rBvc4xoz998vmVzPFbdH8/MpfqyYEAwgZxvYA
TTyLHivg/1bN1iz9S/KNtRVA0pVuLJUQkl30ev9aJgx/Qktuy5y3Fj16jH8xnn4yUX4n+cba+7UX
Ba13uh0GT1+J8RyQ9K0aGQrsxQ5qAmTG5/RxBeH6Yo1Dogrmu2C31r2Uu2Uaz1jQMizGUEIk5qt5
75KsO5polleMByb6xGovkKh0qr6Ui41pGU1yAQNE0fUxttR+ArNW7XSFJlE9rdFS5jazgFI1dGkL
AA8L6HIN7wz4qJ8Hy+0tcg6+lJuUwBTCq9RjVSh3aHoqTqlqoVlQwqJ/MK36mOQ4xQJdMvQoq2pE
hkJWcH7puqbJoV4yV53A7vAGjZw2eG4NoMSiW4X4JlMigbIz20Pp1y+3nKOdVEjoeYJdP/VoHrRL
I9KLcVUUuSfy0+k4rxH+Gs8AaM6oslegQEyuFxUZQIxAPbKQc4YTHC8pR2cMiikobt5H2TS+z2lb
3flW2FvZoRvQpp3eubpHt4rPoz22TqWnPu8GWbZ09NWpWTR6GpkRw46AJAwYDQ2eBz1NgIynnePB
qOWJh6wxx55HVZweMzaI6pCqJvDBbml7NQDHR3J5E6eAAMJSr5ZcgJc7GvAdKlknZYvHWQ+D2Deo
Srrl4zx1dI7vLFRABdSQISIdazhyUCEtQuEerRCVFxOIz/1hyjYw3MRw6wFKQUAsuuXhSg4QY4Wz
K9ms4wiDaWyqr+aAoFFUoXWSjqcAdR5HJlV3fCfpbLeJk3rI7VrmD2RpkaoDC3GdPWttzBTchGvf
6lgVap6t830hQL2cw08Vr6PIf16abh3UN+2k7lEkCu87/tq5/2/Aew14X0fgpGq9+w7y+N/u9C/R
a2PG/Ptw9zA0+vu3/7nXT/r7/Jc52d/f+xnzEmzsaRzjsY8ZbLT+GfPwbJu/nGk2I4xk43L9jIB4
BAS27X+YYfwMfyGeIRVH8IZGqoCwmEbpfxL+4l+j33bEcKNcIn9JAbH/ayc+bNUQOsG+Z0AuDIRh
EyjAANom2/hHxswknihRbD4Mcp1XukPpwoB4EQiznqtBUYi0xmgRKaTcDECEyMkgTy7vu/m6Y/2E
XXgUQHKfGeqOZdyRJOmALVTgeIXfUxRZ5q6rl7R7yoDl8q9xH8vkpkoaOaFnADoxToVOTPW34D9r
N+yqjikxFaNjfY+qa5U4ZUAgaPdGfTy0P8hs0dQs/3FL/x/24q98MBjQgbEC5kSy8Wsw6m95WWnY
N6ZO6uw7dyNa5yfd046eOqieEa78DBa9K30zdQBYA95A+/n7w2+c2H+wJXB82LCD1IhcEzsU0sI3
vCbfxtmcBEnzrQ1FvKlXxpjFNejeEZHtAXSGCticqnUFJQyhxE/DO0fjdUZflfrExWeN7WUW0LuB
XhregJACZe4fxmjjcP1ftklT+JVD6Y0ptDmUbtPy12xzqcFjqVVMvoHqZYNoV/m0SuWhy6hGv3FQ
Okm+CBYAHfv94Ly5N9txkdumUcQCZM7x2+OinTGmI4mzbxX6ABC02GDq5k81BW5eFa5tTHM78Fpr
6DLqMQJg/PvD/0o52y4benQk+SD5A4XGGvr1srFvNiRY6vgbASUYnQTmgoQ9YSERfQHda9rdQGs7
hti25GruxQzdcF3MddNhUP7TM0HCv5UcoEmDIf3WGKRO0ahr10B9o4nDkjusQDVDcWDgOs8Umxun
yRdlMASymBMkRF9GFLoKvi/NGEzuD3flV04ThgUgKex0WLaRv8FfejMbUExAaS0G/pXnfmBQPsip
5+ue8H7OVzD81YIp8vvrD99EMhwzRzn2slBRlMVvqU1V7luWT5o8141Ke3JaUKhgQfTLWM9jCeyX
+o3JgOQFWAf6/xgI1gS1ue+npF3LgYRquM/7GinDTrJRRXe9hXjx+fenuVVd/1wnKFFAttxYkKBd
YrVsrLN/8JON45DDSL88g4eoMAlAOQhwf4LFxYyAnAgp5/0UCbktGu3G7aWZKvOH+/MvgxWCnkjh
vJnkGY0pQtuvp5HJaNbrnIzPQ8cIYniL6OUdeAGBXtllzBni/lwhwXzqWzYgoqoJskh2ykhLrAD8
jWi7Rf61xrcG2GfYS3S0JxA4fj9cW57/ZrwwSOgQoYrFHQax89cTXWI3TPng4+cZEnbS71uNBM28
kx7C1qF0cgU/By2m3uJv4wpe8rrLhF/JvZsmfjHnqgNxrPc+WC976Jk0pLigJaKqNAxGDXdJn1e+
L0GTXxASIwJx13AOQA/Cr0IV6aT8wzIN39jL4FKgk01yNIJAu2fYVX69IMzMQVqQwr6kbGQt6Cab
3Y2E3sfkObrvIEcitMOE5iV6QheJv5mXcDKhO4w/LU7HiTwY9CX/uIbo2yiOB0pAYAHiPMqkbe2+
mRZiETOsMcbpy6SwiuQ+nkVGr6OwjtfLeDYrhiPntvOPfb2gtAB2qxz6XAj4LoHni+doxPToKT8q
YubkJkPHCtNkobbv8qMwbLs94xznmEKrTZm9m1Qr/KPvEoGUN+i6bdNqMPpb2T/kAMuLGNod/5j1
y4J7F7N2xcvsAygcdxOb4xfGxnbvxFI1SDDky+HzrCIrpG/jSyo9InnAmUM9tOUGemK9eFoAQMvp
kFsV2nsaj15DNiy4KrquV1FfoufcL6eKYnP9PGQDp482sCEmWZpVyDOsHCCq/MPceBs1MfopnoQD
o6NNNROjsP0lNsR8HSqYMXRffNjP6KYuEVwr5sKN7dhdxNDoIVD8fnm9jUbgDNMAZNAtK8Xe/faI
swKJzPWx+wxmzjYZnaFb+NvIf9i8EytZ8oW3scckdJHRMziACCyYp78/jQ30+mWVg+z7UnpHeBYA
FBT/otqIrZFogPWPPQWFMYbu2jDyfZS1RDSqxTyEe8XTsXln5wy8FxS6bKz2VaYjOxZg1qJSKnRU
SbQdsuR+gRw/WwvUWIm90xmY56WEHBIGRssS1EUbUA7xHOWg4mOx1wCo7kZw4SGz563Q28q34Abe
Rtjv4W0RC2jg/kQufhvXQH/NAqQbuGpcLSxR3hBxRcJrsPzn9MGaAe3cPVMqQhJrgVu5giLJoqca
+mxMW1AvY7xU+iWzhefOVh3GYBRG/J4vyTalI9n4Xp0ayD+3ECn9HIQH2dnNvsyzVWDVQbW55dTh
mvVYnWkosYz+cBPfRLYMGRCgRnhWMNxB+J++CdUyHno/tkP0kOk6xtoC9XI7AU1isy3dl3UcBcGK
c0Oza1viiJVbSFGTxEaD1gfS+HBh21ujFHi6CygTKT01DhpVWYBXOiY3EDXjU00db5e4Vn0yHwRJ
VYxaXNl4LlfsF7jcP1zamywTlwbDQhqFWCoBpDdvsVS9iDDtzLg+xJXdIpVWElPLd74Zv+ogE+Bl
wP5F+kf02bf9sSdjiBuyJH1XrXvfJ6GuDnlMjHtAlqowHC5tY8y+2HpEk6EhOaYYdd20RTeDsHlq
IrRho1IjI8EBGw0Xqggt1DXEUPQVxVBondZEl6wzLZZEnUMPr8vX8dlC4fZwnL8L23evOcq/13DB
pyqBcS0ybZah7IR46U10Cp2nyZpI8sH26Yjo8JreRhASW1GisoShzZ/CwpvtaDskjZHYw9IC/yFr
+jUgBu2IrHVa0g8wYsIM0SuePQvnOa8xPrSd6Mj2UD+PCxrnHeQV6tRZPiBlQdDDKDm1dPpdmsxQ
IR+4phmCARakvVNw7MUO0BMsfL0M2Kh+3rZKugFDuXTZgLWCVbTdjkos240gbRPiJYcdiL0Lxn7E
mTABkuujSPRWp/5+tCHw/jUm4uK3TQBBAmI9aILeVjZIB2cCm4j1Q12vCcjB2oh4gnIj4O1NEnmq
1r2sVTJlRQ5ws63BrJCNPAediRdWTMh2CNwOekKveQ+HkhIS76X6GjRdcHLc0AT8zmHsvtG28+qu
H5NePTmQl9GMslDrebg0DTncgiTyR8iWnWOZvQGphS9jAQp+H17FAYwydsOg8rBsF20UL8BElr4t
AGaCXlzCX8FiMVivwG4uwKdrQbrMo9DQ+wSNRlqVYHYbB9YNDH9CjvyNV/pC1ykyszJFQ9fDpKLG
VATjUKzcFHKe2uRg87SKd6wHe/iDS8aoeTQUnm+7mOooLFfUpyOolaAd5ru8idzWAeiqE2SQeifH
wPlLng9BcAxdWEeHisxwzNhPYuzpw8psJchDDsb58gHQY6yvyawHcocdIzXfmEoS9eBT2HMAax3H
sJ7f54vvxJE3QDcOfqRZPxagdsUgIKUKzN3sOezbbPhWRxN803aYKqv8nhvtHGDJDhBee9J8kGyj
CwSsS44clpjJDcyRiBBHm0wRmHHf62yINUZ5gZuaotdwlrKY0j5U81S/h1RCJ8F+GOg0pRcm503d
XQ1sERJOWrbSzl45xqumOYDpODbJHdNKjWDn0LrKDpgrENhvhN4A23oHSytwqitCE6l3NVe+XS9c
NZO6OcJEBbtNKXJHEWDt1BhYWxGTsPkCk8MRXroYaUt4YyZkXfBOWeEjmtx2UZriRb++SZoGVkEF
GJgUh4PAnspnb2Qe2XObgE0TnUKQAtIUFlNMmPS4DG0IGiGjdtsXA0YaXE4VM2wqcHxaE/DZWli+
sOp2dZOb0nctTCtcd0hFDGbchUDvObO3SRuzBlTxPN+y6hT+A7V4hOkT2mOXlHYzRgo0RITsa0Rt
gNmXJOYq7aBnl03YvWtb12Z871oEgmoP5XCMc0fI2k4JcHIXRPugqtdGQiciWhhYDTogbPgUVdGA
40GqmecPoORIWSqU3hjZzUsGOwh47+A/Qo3CKqQsEMrnW05P6xlXX051iGb4oa3dNmJxB65FDvp1
rcn90KdbyKdWV2DN5Q7cr2DvB+QbR52rjRU/vV5qrZnH8MkWLZAUe8nMcbSuDlFkDmGz3Z5wonXE
PoYdZAmgzNK8BZZEDCxOoxMZRFbT71KioJEH1TTItEqXwacOxjxZzQzBHaRGmkfdDqYZMF6k9uOx
Np6Gy3UGTRFOpcGdhrFHgpmFI8T4k3zmZNkmWALjWdx5thK8BxuzbWishfK1wRYLfQrOweJxorjG
n9ejVBzLZwBuNd5jaHkk94JR+BeW1OUAgIoprUOMxc/Zw/2c4yfhqLBdHNfry2AYzBpV/sxxQZNl
27/QzRDXMQhh5P7nUJPXj/81yK+fA1IQwQ8mgno7LSHrru2zaJKpUUeQO1ZctIz8gmNVUQyDsnsU
4NWYF+z1Ro3eakw1VN5GVRdDmK+cFSGstdbkFkqYcbM/ifoOH4ngg4GzAszBbV6IAJwoEN97FuHN
Lq0C+Zy/juA4YQUhrr1eUx01qNHKaRwSF55WkA7xteD11r5Oj4TDHSzYJ7TBN/Ys7baLX5K1xjyt
QrUdpqZ1gjfXUQZp/QA1GjX6jCuNt+F9nUjerAZniYvcfiVs1IzvxSyFL0wx63o79dcBJbDQxD9G
+KBRCPrAKQWhyKNhji5StYFIwd41ZsSahlPchnzMDve3sWkkn8OkGjB9ZoaMFRcPnxlM1xlY9vaD
kd1e4DgIFnLZDcG2HGBssp3/YMDLdA+mq7qqOQxVht+FeCSs4pOY1zTUl/HrXGnaOdfp8eeQ560F
y2y/NLHAj2AHGHHwdmoE9nkbSp8ED8jc2szuJkn0AML0XIHdXLK2HlEywUAE2GYHwACQDW5TbS7S
sdqWs8H+ivfEapI2Owgki8t6jkFTg1BH03HzkO1y2vW24DNsJy/AGzD4PBhlM16QNLLuppdQb9ys
vQNuxwIXAiqSwPI7GBZqDlDAqRZHD+tqtI/w8FpQBfDVb3PfwXwaIPESw1CogxVLDSrqvuuxxfb7
hQw8n8FSxla1fA6SpUW8gUACfn+nn3Byq7tatQdTd6h3v650xhOsILuoMRxH2L1hzcgx6zBgM+hl
3D/GdTY6/SBjV0PNCTum7dKXvJoxRPG0eIErEpWb2T7xQYgopxXdhi9cpm3WAK/apvgrfgp7Q4dv
hybarlc3TYQXhQmOz8sG6CMpms4DV85pJIYcPnvNmvTX8RQqfAJsxa2GtczMmFevIIsPWaf4AV58
ikcXFQgK+A3/Cr1xlOVADSWjAhAlDwVKX/QyxTiUugMwwS57kWzrCYq8BiA8tCkaoRJ0pRV7HvTo
OYYZtd42eKZBAxmWZCYTwOLbboBe7hJsY1zlZ4f0jJOz47NSDXxO2g2kHA22u+tU8DjR7ylgrJXv
F96StT4kbmIdxHsjwdM+ihQgUPKFVrBDB2UUezVuvifU46qSod+2jZ7xbcxVpEJMvteRbDX60jdx
E0B0fXae9Tx9L7xx5B7+exqogp9knnxBvMX8Im7yGIEW/rrbNJoGguCP8nJDqboG+Soya5i4uekL
PENrGT5T0Kq6mySR08oP4MHPYPC7JmwXvseOFnesmDvg3zDo7MJUPQKRBAntQ1DBhRR9X7bG9XLn
UuQ28ltuG8hCP888AzRxVMLYPi9J5Gfx6OHnRMfCYHdYUOyHm1FqkaYsh00XZnnf5lEJxcVKUluk
8Bujy+7nlbzeSwnHJgwPmDcgWO/hS4Sw0HV2i38gJ2/RBNn/tnibGb6H/X54Qe95G23vQdlI8Im1
WrcPQgHK8AlU7ltvo+n4hKVcIVvkN16v4bSHIWW6rcq83/7yc8oip8Qhc4ZmD1oALxD8Fk5JVapl
VXFahJEKsnemTis3Fi4YANjT1fM8unCQ0eFLFfEbHDijT4QXirRMX0iIcsg9OIq4wcAttzMXDTqN
X34eiKkcWxqYgrjZrxXb0LQ+RVt/mAx9L14DlngFGiWEIZgNUAVuICTE9IrSHexI5ciLWiaG3JuG
Tbhm7dDFs+cmqrY0DoR3HCOFmhGnZV4WHOSt2EcKzsy2yKdoazPuBrdsczLlPhJwgK7noe/3dQv9
OT+8Dghw4C3oCciK8Lto05P2so7gDJn9Afh6U9ADy0F8wAyOENwS2C28wSpqDSE98Orovh7HBGed
VtWC1eBGhFkJqgFOooMZLEbBNnI79z9Ud7/Wdtvhk61XAwE0+CtYuL8WtsosI3FzCqjqNTS2wIBx
FqgDsJJ+f6g3ADpWE3TWAY4FyAr/Tzbo7R8NB5cJmXGkkn/NkUAs8KmVE6f0f9k7j+26kWzb/svr
446ACZjGazwAx9EceopUB4MUlfBAwJuvvxNS5i1JeV9qVL+ykyOrRPEYRMSOvdea6wbWxvZ0e9id
+dcAWI+HxGotvrI/N8d/fi0/t/k2ggddIX0LyWMcznNu/PxaoDAYtG+z+IHgY7axVOpbPd510Bx2
a03p/LvP+e+/ENQAjQN8JOhg/8atz5NWQOYR0X0zVxwUMVLx/uQsOdvcnyv7n9/gr/563iG9W+hG
OiQjqBq/NjLnIrPiqi+4ZH3fMaaNpZn4C3pXKfez1bnjPlPR2t4Nk7mglsHoxTI3W7YG8LkW59Fv
XtHPTzqfOVcp1+PwcjyksEwHf/7MF09ok7OYzX3xfVFN1HWs8RnPCPt6CvKIryCxhoWV6ZkcDpQW
WrK9kAzb9rCCZ+Bmv4c0XUuOcraWJWCrb/jjrA+IhuliGmYTTN/nWXDvtm32n9/Er18jX5wlTIEf
m5YsRqBfWk+cu02PcWg8J12+7Uzrt0JIdbIa7hbNHazfcPD/t98n4VSJ7Z+/ox+cmWoEWMNw/vPY
m+ME7Kuo2VlrJDhp/G+11oC+QBIgm5iFQSiH9bftwJwiOtFjmp2/H0sUydu34eQF66LCvc5b/ucP
dNtf/jWFpD9LkA4P6iZKYVLMf//8UEzLOqftKtGRwVLD8+yUpWN+tlsWzO+W4N9/FV+dy9gLtR6X
zF+3OmRZGFSQWh+/lyKjpDvCc2Q0Jf/653f1pxTjhzdGr5BfRaiI8W0w7/66rwvBXMZJE9CZqyGS
bmfIeVMjDBA4hvqPbq2YoQco3OitephSV26LGMXjXi8vOa2R4ODnyRWdnyvDovcgbstIoqc7LtQG
sj5HaOH0eQnAJXeUKXCQuAa1mQHSGmHYsBo9Pkphd2C1W0mr7cqc9dq0b73v87zc5jJi3kRVqTcz
+INk9JDMDKOdYjgTGVKNIxcNB1BhAQeFr+LPAsXR+LFk87tvj8JmYeawsL9tY9+vGvkk2LpR0hms
Pa6GWxkwjQhitWONLbg4V8bAH6DEsgfnbHbFVsxp32sbDMb0VXyBpH7deKR9Cdep6lqMBKGtnAJD
+V8tj4ZjM/H/LGS+VVBM1iY+3xWrFpuE04xmc+JukdvGTrk1v7LMuVWMF4JpRRoHxYyP6RtzssiK
J5Oy1zPPoAo9S50yWwAFucBZgNUE7Oa3e5g3LZ3ZhEk+lLRd6cA4TBn8LOldLOLaUMcTJsSGrE9p
3HqNpxzky41tyeZRLt641o/MG7aJFjWgMOwzBEaGCI94cmwrxrdIoABogbbR9SwodYrOPxaunp17
Ie15Mj7rcl569wypOFJ3lQde0thlVacJbsJsHIAgyC9ilr6r6oXvNpxmYwX3BdeAbl9AaaZLF6Yi
9pQrPGR9h/sNEn/KbdpzW+aiaSK6gyWKfnq3RZkvgOwtCu7KL52qxDNO50WDHfl95PbnXtQwD4/t
K7dk3872VVLg/6CK/lZn0fje6sSl6rdD5/ujUXyrBiunyLmytR6KGMhSrbBx6LddXDu8DCPPDX/K
tdF7ZBOv3Qe1GWz3ZSpj6SdxPD1IcL5ZCAo1OqTWaB5TkhBOZTuPRzoZ9b3T2kYwezI5O2lfCHrG
Y/sY8VAf8SwDkGb1JdiCVfESi7QOofELUBxJayFK12kpGZW8dJX4XOcsx2pS9pU9pQqqRpLw7QqM
eaCbrV1Wp8PNmhW92FGV9zvcfrBa884uvyRqeCDQSV22lhZfliPWIAloIED7Eh/HevDCxJvcO0cl
DXN9lX6kXROFRQKNdLGqKpSR11y4q1HuFyBIrV8pafFXu0sVWFnl7Cf+ypPLfey9nesBw2kSfTRe
XhwIpQElsniZ3CeZqB8U3D3glLRoOl8z6/hpmlf3rUAay1V+KB8n10h3wgDwagkvIU5A08wrizbd
vu276muXOdEdzUOcNUlveh86ox7uM7rS70cjS9K9WnDK6TjT7rvRouHAVhB2yzxcmN2GlZHl5AaR
40WJ+5ICdVhOKBCGL51hZfquHlTPNSctkwVEhXS/ur10yhAybntResgRQkvvszvEyzn3JDjdCFh1
QhTcpH4TWaeuZscSl52tb09oBAOXO8g4XcyUs9fCyccT3W/tIs3NBM8ou9+HPk2o8dfVhaPRoyt8
nVQzfW00bcZ+qK9vOClrA0WBQj64rh1PblIo3M563Q6hWqd8vrAHUN2+0FV6XnSUswtXqmCczMK8
gMRXqIt2btq9oQbjEuD07NPpfZbT8gWXT3S2dJbP2A09iQjQyv14LkcHh2Ft7ixSfs4qsdrXRc3U
ZILxNrSBIUcDkQcOimjMWINJ1M/Q1L4JdvdQ0yjwAdf0dzNY2TtQID1YqL6Pn5pkaV7aWZVkZcwD
7FQdvJif8fqYuLr03Fh4c0KUDkLsW8/A4R1U65i9ZaVafYY85XNVY8ZQ0GnvPIYIJ4XJCnm3iC6s
tLLeOteerzL6/VDNabjyS6MetIgGnTge4qvN5wSEXc+9t1ajqAld6rPMl1nX3ALVyvds9DjXQUs5
x16vk1t0Omg7pqR9MupKHcZh1g+ZGuGpm9HTRAH3tIIucg+NshZc82X8deEDOSS9A7+DMnB56PHD
wSu2Gia2GPwxQI7jyfZydWioQ3U/hkzyBAXDezdnZT5mbVS/j+u4fh14wEOSYYxrC2EBBkPbgD7X
9A/Ul5ovp2q80giF+LyKujqYBWiCoKKdfE5A6nCWzexIIksBm/eQGo7g5uAgdFV2yOXQPqHtAqKU
4fLWRWXuM9vsXunLNbdelbRHfSm8h7Js18u4A0g7O2y5XIPL9FxZor9oB2u6rbqofWyhAn4x85HN
wWgWyCFLyeKhp3Wjm/1wObfOdEqn2azp27jVAYSMFXI9RmFJ28M7rVobXUVsb3er4SZPLq2TV9gj
/SMHfnxksTnXq671aJjsdF94kbxiwq2bQY/yPXTXpYJCgBZtTwhNfZvTgr8lhkA1JNsUYt9OWfOq
+sEiIESu61XrWcMlQqWc7kBZP8Yk1JTs2eW8M53cPerM/IJRrdYNXgOTznyrfWiRgQbtapHWmnrB
Us7UuqEz0NJ2r3JpIlbH/93mYD8KT0VXUOnjW7osxVkDsvJc9O0bPxPT6E31566kgskGJzvPsLVt
sKl6euHVQG8GLRqmoEgmcY3UZ3hKjXFsDolR4IzwEt3BHFC37t4TOAOxxboKe14HZWdk3g1bYi0d
P1t7jwgYM6rOtca8/3LRGrgmoS2mvr1qvJFBjw7BdDpVVlPemLOl3cFlTFVgz21S7xJPtfdZTNzP
jpHvklyWaV6nOHgriQgxinTt4Ixdt94vbtUOyWErPUSI07KGy82nVk9xfpFzJ2+LQHeoXAJZDtF4
Tbck6wJz0OPHyVkxitaisK+Q60V6iCUQj2TPRbx/lim3v5Z9pFW9tCmc4gpZ0XHsbedCGrOossfV
XCIDK/zcCG+4MNjsxMm1mAgcmk3SHxK2IYcHT4vzDAVOXHhYALQoBpEEKWd+SE1UM76RWMVdveja
ephsbpWAGhpDXE1eNleB0dLHv3YKttMQgdwaYgVNLzIDIy/OmPyi15a5y26KRbO91eTjB5ZShvRp
ynxTaSlDljd9b2VuD78hs7GZV0NXsx5cxpvBoC9GubP0oUiu8oTprF+CYF9xZsOI8c1yYfDjDFl+
rFJL1vAB5HSdp7RJQ2wlUFBioCohXp/EoSWWtfopj1vFOHLAC+kbE9NvMon6swZJwwnKLLI637Fy
ILkLPbtnXWntx+hRmpg4xIxDXUc4xOIxMQYjoIRL8H8ym0eKBqYsse8XzcJJHDSDu6RFwE4KE5Ev
T0vn9AubUOPau0QVMEXiRp9JAinxoSc7hZ1bymsdn9rwxDC3jI5Z41pv8Th+XsnxeYoT9Tn2lMwI
lZnKhwltxw70eXsQHB6CTcJuGX8562WBcebcmumwH5PWC1SjVuVjOhQKeoUsH2Bf2WHb4rIbwOew
v459+aWPIwzxdcEYLwYNw4TRhSkyd1MDS2yYrVuvS8wHBwFRG6YjvR6eBx4YHz3c9KHXKr9T4Hrc
Xec48VVXV/XD0HR9vBtmGHonusax42vl7J1KMAT4k5tinzeRfMB7ru+8PiFgI5LatZHP1qWhGFrW
ccfwGjhPHRpGNL5VgzMc1tmAUyIcDuFQeGPT7ZRu12f0g1N/Uu0U+V43iTlooJwGlt1hOPb0EiZ/
jSByOHU2bw6LvqY/rFGbfkTMvZtDxnwtbFmUk78ueQsfDtvUmNpwvtKM+oKXEN1z6qT7wfHsYKhU
8pylsf6Zztu8R7TjHUhFKveOcrJbLROwJks7eRFV+VRkKMFiLm57x4iy13oy+tqX0JVeTRG1F4Nh
RlCYoEq4QUpzFCe2wZuOBR1uiAgBl13zJuNacjFOevolT0zncx7F+kuum9PVyOQ2lKqpTyYt42ea
70a+7WkzGWqZaK7tKDKpW9kct4fQ+mIRlSMo28vt1J6N7r0eXS3dFTbEQ59mcm2fKlmRE9G1OKKY
Na01zUJnyiDZFOwjvq2lmbwuVGe8J0nS575R8Bp8krASF/tT2QS0v3gmkkXJU2kPBuCbBCFnS62V
xxclrvdPiltbEuTKNMVnDt6p9T3Nncaj1ufATVSmHQGbGk+bbmCvr2M++CRIqRsp5+x9GF3F8cDN
cw9+AjVUHUnzitFdewkUUS984q2M9mruBvWeG/1M2B5tRjIMx2L+0uM5bw8sSu5pg6KL+TEytRp9
JnIjqMLRvKBJHSOZSmcsYZts9Cv2QmInSifpL62F+xv0DBn1IVgrTe60pkTzK9ZRPvddUbw6Cr58
3pnQGITWiPMwOfoD0zXXQxVEDefb/ZQUB/z2/QW7XzXt5iZJYHzMHqUnKg6tPpvJpBOTEG1KvAUA
pdpBMMFhgCKFhyiwkjLJrHzcx6PNKKXMgyynSGt32zUWC/zSpAY1NRjT9aWCWZDfGLU+dSG3iihn
S/PsGlheqw9xsRw0YWSVdWMPZuT6ud6k5luBbFSrglFz5yzaMzDLZ3GdJ7VdewG3bQIN/GFNyo4U
Ng5cuYQJ8yuXKB/U3NYSVuMSlfnl4kYGlK1uAO2ibouR7hAwbmTe3rBvBwWCBYyAVcfhxFJhjIIb
x6xaf5wbLLj7mFqtOoEW1Mo/uqabR7mDuJeW1Q7zn54/RMJg9nJQCKX6KmwXSxPZbTYo8qGeibHs
NobxMDADICSo5e1/LTUPFE+ruqxaIOwls3yRTJmSh+/NWk1tAwdoZFtr1NCjWV0SHb2N7tELbHMQ
1uHqfICDE7N9QFe9st4aHVDP66CmRANR4dLo0rjZRtlkc0SwHffPAIvMBpAXBeV8FhlsVysY4m5o
8sPKdItviyMvq7N30x2qsQwlTNGlggbH24MBWKOygAskO/I6HsxeqtTe2QhVU/NCDEOz1OiQ0p4a
h7tD3OyVcjP2Yw36UY4K6dpAzEXprjx2zIU0ua53rUPaOwSmKbqwI51Uku6oRooJmk41W2kBjgXF
jUfvAIbc1Urp54J2KeyIKdgYeQpGi9V41s5ZVtM6MPcrn5U7FE8a6hqwdTVGXN8aWDs71Cblh6hA
1jOlEUmb72q785IQ+CVsUH8FS3+HYWhYvqnsL7w0Hm8l6tgjfeAULHxkBrlhD9eZDg5rp8wSsdbo
MQhWWvGQefPkEK9lrQ64XrWQxFdNOcF2PbkS/ewq6JtIqPMPtQqwYlELssS3OUeBZ5nrQpyfNs0U
CFqxowLlhhhlSspDa1s9uR2lO79razQvytfjqdHv3TzNZQhSo/rSgrhu/S4buRpUqzZyG2kzPdlR
TrQAhRISez5iiG10XKiojSpY8yTe49MaI21fDrqLOMdogMlFwqrrnbWI7qiTkPFajIWldwTpGHEd
0FBMJTdUZ+nOpWuLITSEHPoXpA/IJvxWobIL0HQ0IwWSbqArorl1jrl5l77VUIeDaxms2Z/M3Nk5
uV1caDHJMx3Ca8wVaOsw2zaBsQzgcSrpMZLCaX/At8AX48yx5pto646NKposAH1nva8IFng2Iu9u
0MTG/ASMh10Vkghfdri59oliQVvxVUO8RPMQLMWVxjbcfeZyOSV3Tla2W9UF8PRIBWNftGQlpO9s
keZyMEcru68nM7pGJhl/xK3OJ+8Sd4NcjXw1/MhrOhOcKKYnF2rc7dQWCW8BGxvTYaes2U2dErNC
Lr17nfahE3pZPZ1gYVhpOKGN+TSZpB4EMu+sY2VlGfLEVj40UQxUxqjEi912uu856BATgDEo9Lt1
8bEcLWc8lUYaGkM3YuoqKgTygEK98RTbLeq0rlqRg8Ywc3i5HlQ5ILeNClTlLMaeCRFzVmFiLAzj
0RzZeiH30oXplYO80IzhgvkQR7trc1DDVWzowFuEjJWzRwihHqfZ6VEd9xXvEjWA89lqEwzAJQX4
TaNtFW/nYib2qamX1LfzyEOOkjcp4WWjm6G8ol1yuwI57PzVVgqu34jALjRFme5WGOx0KCRyOmQj
pQqBiP4xdUm1M6IOxFgvl1eH3WK8nHvs6oSije59J1twp70mZcOFIKULVBr1tVlExqWbFLmDTCha
Sr/VI+9S0xJCKos0v5hhXt6i1YMUl7rGG66YoWLO4HhLkMouawNnstIlHKYl63zCQPtoNyTYo9l/
W7O4zHRjkfvenuSzFiVqPtO5yk2aAXWJqVyV+mvqoXjwS4QY5xqFidg5UF64FHgGroYGOnu5K/Us
ecwl0WCA5DifR+rzMDHbBsAzk6mbyZxoQ5sEsp3dojRfGlQWsT8OxavZlfVLS9imn6QVvUcUlQil
4pFHvmhfY20SMbXVrAUalcd1O2DvIVZx+lzFg3ZqMxZ1CMbGuQG+VV/0ssHr0To5AUF0R7RIuM90
jFOHxyC23yGzmrvZEt392C7GKe/q3giy0Z22ak2USGcqWjxO17nHzkwqEno8jcKpJDn6UEljLO5x
y6ZhS3MrbHnUgd2ZcthRvuiX1VInaAMn/SWJlvnFI9rMV90gsE7KfFe6BegvtIWhJa3+yaXcP+hW
pL/XKNBfBD8ifQ1iGkIr7QXPjXs9M+Q/kMrFqnOHNwTK/a0axALBpq+FzjpYbz2CsqhodCi8nAeQ
FAe3M0MXVhZdNO1qaoz2U0azI3RnLipNDbnJnxO9ftbcwnrIEtMC0EtX/6RUpTMKQ2mZm+aXZaD7
3wKppB/UvnNA5eUYMgPHxfTCjbYu1X1rdbUlb/osadjlO0KK0Sa1Df5nRALzksFoxNhALPENyILN
IziRisVgwazF3CcnMSTECp4Qci/9U5TOk/wiK6vOj1ntlr0VRFYrCBJzR2lNLZtXjpqFmRb6iIw0
LFuECO/0lbLRFaAu29xuxXwalpkupk/+ltyDxJrcz8Sw9WwqjSIdqmAfk4mQIXUeOgV4CnYcI2ix
0FghR6aMR1W14IVm0SBjtyRS0ETVX0WjLQ7hFLT1HbR+alpy6IhrGueohVQcbSJynkEojIc4i1fR
3I2m23OFSc3Zbtvnmmw/wgsYxLrc+7AMpXN2JiWxG+qwgzlh6zuhzKFr3od8HXUAQlms0iWYaouS
zF9Vws5wjPAzZx7wiGV7J5YdC684JPFMNN+nQYtXQ/rwmnL+P7Twjj1fErfFhfkyWwjRJWdWEA8+
7n8znvvZIMLwDwM1HBpqTKbSsHF+GeNWgjtHNivvi8hwkfw59TbsXDJ+agnZRe05uSMReKK0WoNM
Koi3KFUK5ihd0JvV7Dxl3wZd//y6fp728rIAy9jYVYHRMzxkVvTzMDSVC1SQOHU+8lpt3qbyu/Cj
zL2CB1GrGZf9ZlD580x++43YuPk0Nu8wI99fwzdoGrq9wC/xtfz+G8fvqhpTVi2j+c5JrAER3Chg
ZQZJmjGs/P5V/Ifm8Bt8jS4ENov/cb38Dfr0/4q397eS6f0P0VbffuSvZCuLICpydzBgMbJnDfMI
T1+7/v/+H43QKwvZB9wm16Bxxjz/f1AO5kasIUSHuAUkODaqmn/BbMR/GRj7YUghM5D/brLVr7N2
/pZNf6Jjotsm4L8+yZmuDKszLe0I+c3KoBqDLhs8q3v84TP5rRMIlhS/xqFSIqmLeAzj1/SGVWfU
RDNfOyJYITyUYz/keuTelBMu3N8slW1P+GGgv/0u3KiY/LHgIh6Qm0vmB/kS3wUq3dGMNrS5dyPs
drxmZ2H4s8LMU3aZ/k4aYeo/7wfb23M2zoIU+LxA/IltG/vhV86k0DUIFaMjQWERbfam7q8YSMW0
+2mxS4qNyXuGbmQaezFQRnJFxHl/sOkhVYdGxkMgx9ECkDoT9am2sEKvnuHZLV4r3iuEF7SuCdyi
1vUO00r6a0mAHqENc3VBkVPeFTlm2UJr+ye9t6sLLKpqj3M+PUdLn56tGEN2aMbkuiwNJUgadxiB
+q68M9CBfmXAuz4nudU+Oyq+FsOS7ianqIKB4cFxBWt5bVloNYIkM4c7oxvKP8C11jerOWVPBqB+
vxJRsZfAoSkOoXRDDpyOoo5w1q6NcXBHgQIGK95OT+hmFb3ZXTp6X5+5wiCNpRx4E0WsHQlzoT3Z
atOxWTgHfWDEkc1xZNRfOhd0h72WM6OuFZSyaCZq6Na19qIz2tc017yJfIKkdTouQQsBBN2rJw25
dIRxqGzvVA53tSniOQ9Ivad3Ksyyeh9ahwxhXBafMi837j1OvCSYROd9ZC62IR95scPY0lhqOJNZ
SowkAaRMFpmUv+dJ4UoQ0lZxIwpaWQHqgPrKwZp0udCxIDhkxRQapS0Nz23wmMF/8i1abjcIfe+T
OQVdviWGJqhod50u2lcscuO+nkW/d0eb+PcZf9VHW5bJIamSL0ubqTBGonhJmBfzeH2VSbnr+HAS
Apivm6JcP4E60O5MrPVXMMvdzu9mPadbOwotzNMsEiSIoPuE2naKMM5xclbdzlzS/Epk8fBBtnD/
nutLVuzWeLWrndan3gUfQYerx/7S9EUw0eI7k0JNO8YpPoQJSxEq/mWk9bNP3vuTRzItD6kqDpqC
XgzJaaaQnirE95YIsBnZvqP6y0xrLbpIcK1g9LvZGwq0iD/sfDYjIh5oUS1M2uzmPpoK48pOulug
jZNOWJ5j8WizembqZPgYFtIKffw6l462l63WX2OqXN/7jcPJNyvfFXPZGy4WyM7Wvr9vsAAF6Bzu
kRinu0GuLzCyzbOxJsbOWNburDnrups8e3oAFz4Ese6N+6W07qqp/OSYUW0cU3rTo+X3zAuWL5Wd
IoKIxoEyyx4QrZDc7Coj81caC2EelzmSdWODpy9FAy/YnYplPkHyhjsSJIxtBIB1CqvnvJuwJSBw
GrqJDFGtbkKylrrs0cI8EPcF6HDiOqZHZ+mTnUeuWcxAml5MAKsulb4EELWRKKvqMI1ogV5mzcKm
hWbRoHPrTp0I00Jb3H2XdWljYQrp0ezn0xqDrJKboUulY3y2GwZafo30ZbqN6fy6pq/IdEguvUgb
GRYj15evhmIeiK6tirRkh1vSM54zROFyT+dTOh/OTNMTGQKOo4t8AULRPuQl2iUuIl6Xv2pS5Q/e
SC55Kyq24bp05HEUIF6daCFIIDKNaPGngbQXRFjgMad1hGQGJss7yN6kq2tE0DHnWR6NUoPvi8eP
W2e5esRqJzWh812z/c9OZEcPJEVNX2yjoiMK+1WROGGSE1+goPHJUyA5dCCKXnWiuuBy4O36clgJ
B4AiyGInNuCysSymVc7oQGG2uzoEXkjfUnk9vHVByATKDu6BUeR9ZnJYBk2vVQ9rh9WSsAdt4DI+
TuXdbFrqq0UlecULSeN9jiCd/rZXriGekyLZtViUT0z9vZtCpvZbUXL1x7k1YnjunPJOm3IHxQB+
FqjomIYSPoy+/INpbPFsCkhnRZ7ZGC/Xsn6IywR9RYciTWfzyO2BdVuE387x/1SBv6sCgfX8UPH8
vQqEKFFXP1eB337kL4bhhve0kGtSwWPd/1aU/FkF6uAN4QHZ3yXAntiiT//KN3WoAvkpFyku+kvk
yP+qAmF9IcOjTwnwH6u5++8gvTD3/lwzcTejgiGFjiA4Xs/fRMhlQ0Nizu0JPx446samE9aXRQXI
zq7FJcErLoALIqD6dTjkGM5K8QnBGBfLnKzt7tEorX5tEa6YGBuLFt3WlLF0wGW4D6lNw82GnpJV
qT4Eiizlam8BaSnpWnvLMdOmSaMPipy9HE+0sctupNlFg6lX11WxZBVLKeU481xVAU7M5guKqhHG
fQoWeLGgWGdmQ3aWZr9oGxJwqkdn8wnj5ZWZuspK7s1lNrMqpMyNR9J0WExpwrbleyWB3licRm+H
i4yI8IKUZMzKRNLcr0wh3oQy2A+qvhuvAf8wnTGSnh2pHQcCsz0zFsWhmgkCmUf4EaH0ahj2Zdw4
Z8/rxyzoFsGBqGl0nuyNudh/wy9qGyom2ZiMKoLOmH0DNTKs4S+mrwnAEcrxeGPIqHrtJ/iO0zfU
Y71RHxNgfnBRv8Egu40L2W2ESIJwxhdsUctztNaOHbRxo+YTRHHgxFEreaNMPAbjBdxTg7NXLw6d
YbfM4PNxZ8eq0f1Ob68m7Mmbgg5BJO76RPlpPskTSa/Os5ct85XRT153SDPcg/ukg2mOIky3QlgN
i7hr7HxnsAWWB7MvosAm+QdhRtY7mGNIy6W+RUflQ6Nq61AMtD4YC5dHXCIkc8bj4O6NaZoAs2Z1
wK1+jPcLgjc+6Fgpsh0I1YO4nIq3Ff3/Ppesxv1WXO2wvCxvJeQ7Y4+LVR6GelYP5Eokl/imi5ca
hSzI8lGfAqXFPWZ/SLSh0RI3RcJOOBhJtEP2gTmVHojOQ6PP+riLYzKulpHpcuK03s0sGzRKUTsE
A62cC7LXZsevzTLHkm6i+ZLJQDGUafUJo4Jx6ksEcoD9os+sBuRX2JG996gcdcr5rh/zQ9w3xmNU
pMNpaktnz9zVgcxWRd0DrdovYpLalji1hmCfaMSyAsj5cxidoNyaAVnHtqtflXZhXeSJdF+3S8Vh
7BKbkKEO3G0oRwCSHeejGXZR84gosT03rljfi76MQkyYy/OQqvIYrRzMgaYJL/OVRtNyVFp3s5D4
eG4k/mW/r7Ms9Y2R3BjJUD7UAY8/2XHT+xPxO+QYpfGnnsKTtnkfFfe5pYygW9FzIUE49DWq6daJ
LI5vYj/uZNIMwYJK2tvXlWUA2pERPMtvw65B9uqmLSMPS48ovlZ6vpy479TBvGnox3nxyKfqv2Qi
tUL8olAykTocN4s0s3DjbZ6WT5j0gGuTDjeH3mg4BBXSNeV7hPvSJGqwb6cODQy/Fo/esLTfb5z/
ORV/cyoaXLExh/z/myM3SVr/2Bn58wf+ao0ISJZEekLrcCCbSZNr81+tke1MdEjU/YF/+RfnVweN
KY2NPQSD1+bH/nUouv/FlV/oAMr+aqj8O5zfX2/1BI7SmZFYczhjYQxtvZMfbvVwQqjzKylP4yxU
RDL0mt+jNgU2vwHksed0nzBjrnu1bUf6NJPaV/TqlenF/CQrV71adtZ9EmbVfdpsvbsfPsn/paWy
9Rh/bHPw6gzMrVxjpUEzUqds+PHVeYgfIh3VwykbrfpNJhbRSiKpNo4DnYMGvuvBU2IMOkJcrN+0
WLDj/PLboRHJrWqRxGiwa5u/dECByBYM29PmFMXRC1WzCS5vSL3r3Gtrm8a8dK4M4VY2H5PtXM6W
lz5h6Es/z2u1fjj0ojFFr4t5geO621GrFoe+aId8RxKVfYcEhfjCeXC4qU5lf6Urk/pdKIJX2iEC
L1xCtrDGDsansQgVOPqoBwJYApcH0M3hwARn8d0h0Rrf7O2Zg8g2XmMXPm/dgT1ZO7e+dJg779q6
GO4hXVZ7yOXVCKrcdPN9DPYh4b6aZIGZWuKT1rbazs2dx4ERCHjRFUkSIixVnVtrBgSRaBMJC7U5
HnFRREHObropEYeFOew0AmKKkMkorvFBiZP7pcrcklFMRwqEnLIIpsHSf6KH73R+KgoGRYJOCVoK
ZIRH18yXPVoT+8BdK2ViZ0yI4/Ef3nuDlt2JLk31MOMy+VrgIkGp54iW9B2kaLiG23RPfiFcK6ap
9v0cuTECpaaxC3+1kv5RH+pkV/XONJwIfi3isDKq/n5OgQAEaJKIrUtpSu9LPd/uUFEPTMaXtiIF
x4pX87KaN5VVHANM8fPEG/ysXS2+1kyzjhxChuYXlk3EgpQvDvHxu0Ta1W1etfO+ixkbIShISNRs
AUH4MVSXvciyFkn7JG+XwtAOKGHjjyYxxj1Z4nvKqTFkpXon+Fjl/Wos4zfmV3axZqTzubJ33hKn
V8eVPJKdBxXpuKQtiZloAZm1O5mx2OTHWRgwALF1B7fPdBoX7nzhgbF9JoBrODLinmhQMcP5ak1i
vIHCCRYnrZzyK1S0vCazsSEXSqb4STw9bjjQx1Wavu2Q/B2y9h6SWMuIjcsBnRDpR9Dh9KC3ZUrb
q4Gcg6rHjJoY8k1U/Td7Z7Yct5Vl7Vfp6Hs4cDAd4I/oiz8B5EQyyZRIitINgqJEzPOMp+8PpFVB
0S653NeOqHKFSyIzARwAZ++91rdoZ1Rd+q1ISKwlx7ZJdppajt/SdMBlMaRRPkSbqqgG9aqtydB4
HOIsq/ZOMRjaddsSmbH0i37IVD0ZHqwpDh3EuVr5uCjIjd3A6SdGsqJWuqci6BPGl04HdM/qSiP2
u77BEFAS/nU1wC6c3VZlRu33g7LEH2e9nOf9jKW6p7hFuLgpSYsPPXoDYfVlDa1jko81odg4M7MH
NxxTmoR1GPEq6IrLJlpdGLWql4/IIfSDwMK+Th3V8jCD5/oA4nJ9GEYcf7rExTVZcvKEz6pePdsO
n9asx4ZVwvzYBIsY/dpsg3YTDUb7qYsRkm2aeODbTyHs67qcln2MrRz3t1l+xr1E4odjDtXgRSM3
st+q/aRsiMXpv6pJ06tXdFZN9eQEI7EBFXydx6bNCAxBjLLA2uJR7nDkEf4NUmu7BEEdx9oNpynW
lvusJWEEucCoL2m7mwItyMg6NAwxP5rkSanVEWOkyv+wC8GcBCtdhHTUS7GMw0MRTlmMdADGy2M/
dzlLB5XYRdks1qluBd94KIG1bce+o6FqIP/dQWvIrmdSg6eNVcbM/yH/TOeeiJFrNCfcWEzjsuvG
zBhHM3jGimHPKOqnUnbaRmWom1/mjKkRAfMNWLt5ZQAQEchGGLlOdKl0M+g9XFvyizIUI6p9oq0c
NyPWjTBR25qx90ZwV7Fxy/FzKZC0RRadC8+2yMQLSKg+hNqk+enYll9b0d3RDrSIIXEScyc6ZzwT
rq5nnpIawbCz8TwZ1If0h1d9UeAaJqo00avpVaSv0aOKMheXUTY2t1raT/QJo56B7VBYbAB1EW3L
MfUTrVQWN8NidWlksOKJv4kue7k0JJXXdkbGpF2Zvj014kJXMgJwAJ1LdsWBgo6e4+KQnZmZf52V
G1HnUltFWa29WRG3CHE7Wcy7YtRnnn4DymKP5ziM9tA0tlPAA7/N9fbTP+2Uoou7+S82jjQ02Ov9
+32j9z17HB+b72/3jq8/8/vWUTIfA+KsE+ggVy+bRUPj960jfyTx+/JyhFD52jP50U5xfqMnASoG
f7MpVYAXb3eO3KkMcBipEczFJOzv9FOg8r7bHkFEXed94AIY/tG5eWehTpMhSgQ0lf0MKOeByr2o
2BSRBLqZaNW5k2zyblvV801WasvqeRhc5oHOmsNdbRMgwuv9uYiHgCxzVIlFasE4VcfvU2etmgU2
JnYAgysLu5vCVlbGSfaFp4bNVC2uINhQqM+6itF0cpCGcxLjfZCbZFdDRL+cpm45ZYnZUYX16rKX
pDgjiEDcRWKFmnp9iZAZOgQOrFUoy+SrucAylWysHPOcMpnJjocgYWA6LLmDXOLgUDJ7+lA4oXHE
6/wlkbXyEGe5chvWhbUxUGfuekcLffCOdJUZrlwjubK9fGrPA295U0k5SNRwGxFpZ0Ob063jpJE3
mzqectzxOzVMnytk8LCJCIbzCnXBrVex7UaAWG3rhU+PBu1sQbjdxLK7gqyob3pNO8fCvqVFf4Wc
qdhEU/FxJBPmchoZ7xDeysOIhj7/yC/LOb807OohIInPXUQ30cAOvzgWeve6HDaZrp/Jxf5SmwMZ
iGX5kTzT5XMKR8ir9CjyUrvqCYoiCCqOC5cleDvpgR9I+g9ok9avgP3W5FfjFdF3cpHqtZ4qypaG
AJ3b1snuAdsb92IibE4vMiB6pMYjzlvTjLuu3kQqEtqlusGFuiDVUI4dzJfH0hDNLS3pAWETQl1X
rzIfuyBK3dHcB/ZiU2Z39TUyk+bBSO1bq41LTGkMEEU74wILEBYu0hF7h9hDHC/2XbZUbJppz92h
kg2PBtBC6cpwnRU6Qf+kqKB0XJxx+rljrnXK4zrCwaKRF7Ipo3rxM3ZBuiLwEjV0YTyt1D+0WUdl
bweMIHXCMwLuHN41Q+xFmTIgr59qZ9fUepUSNSvwgcUzMiFssJuOQVh50sTUX4RgjiAKNop5J4Hp
XBi5pbIb6QavZcLp5nGCwM/kXJZbQV3UIH2c1YtxZuZzKBOVIYmZdDOZceai7OwG18fz7MjxijxG
5ERhYaR+JmPSMkRGnHaeiI//POj/kwc9Vf0vH/T/HwZn0T62bx/0rz/zo0fg/MYIn6gC9kyWtj5K
//Wgd4zfLAEW2wIxCjfedKjPfzzprd94lDvsyh10DYYu3zTOddK0BH8bEhryijW+4m/0CEx7LbPf
lOFAa/kPoIm1WWH+EYsOP1Oj8dUbB7LSMWCaICeaoht2C8DaYxbW5p6BHrD4chznbzib5aWZGpgE
bCHGD2XZs8tqK+UxkxnyfJQGpwVwz61F6y2kZ2yRX9Ea8hRlQ/th5sVwm7cmFuKesNQ8tMSXsgqA
cyUyOaIx8QG011+ZHCb7SbGJto6TcULn3FfLE5xBxY2DENt1MKXaR57T6REtYnERSJ1UIr3lniFN
uTQpM50sQL6W5NFRDC1euTgHOZYrFmGE5MIfYYvhuQ2y6bqsSDSqMpvyow3XJ6M1aedJ6R1s3al6
JeYYLx/4pGEzlHq91SS9Z1Fq4YNwYucklPRGTMjDA03colsuSVFEVFvU2EIY8lf6sz7P6HFzajeb
CE/NbfKmA40g2EsmkC54zyPdbeil7sxMrb6NdPG3esObsY4bWvN9md7VRmKBRM6MZFflU7LHVQ/j
zBgxHcmZdB+h9Z9KOw5Qd0bjuSMO8smZR6r0ptfPIX7uPf645mQR5H42LU4OPKt4i92pv8BFUH/N
dVLfMXbIbTUQEipFymGE07Qx0iIDRjji8E2N/hthnhvKD/LYneqCqImDAdLQ74GrQusrC681g6s8
rfKDYisHhLgpyT8lQ/2hqXd1PZjPIXpoNOtdjFfQGHcgCYODRvjADQT4hf63khCxihhvTc1M+ovK
mJP7cI6dz7K2QDzDHMSSREVaEa526wRGfLWwcbliPkyzgUl4/AnibXuZ9Gr20SiNaodEVHM2IwTU
vTllVBLp+hZcZhlfhSHRTrOUWMwY9csPJA4IWt1sw7241YfVjK/eOA1rpQw7K3CTxcieeiApp4A4
lz3uc/3C6hAK5JWF+cKW8UMNvfJUhJV5Rsi67KdoxmyhDPqFNporEasMr2HftbcJu3gXKER2yJX+
UBXBahQrTPuk1ZX2uXCEdVWHRnoAw1ntkyRDTJ9jnNqORmReZ9V4oUWjwXKsm72idsiUw+4x6lF5
YqlMha9VgXzEuPvdrKf8EM4VdtI5Nw9lHRhbSXqTN8tCu9eN9GkedcJ8ldDQPku7uC0Hfblv22pG
gl+o5zKyCCydIshtcHmxjq0BFKdoEKZwRwBpj/iGkxsZpjVqS113nqjnol0x8EPhEmd3dqzm7qAr
DDmGNL9IQi7iqOsMmHosfzb4v49SbztMJ8h9Nl0qbruyoCQbrWOJ8reAEkRIpiTEOs6S9Ax+O/tg
BtnemsfuaAVLcUB0i0C0Itaq52H5uSud+CAhvW2xINUeAX90i4op+cCQ3Pi+YOlx9TSJ3CVaI74q
M30A2zHdyaJSzpXGrpYLKsHIRSn+bGwFNwqtnjGz6osa4UziOs7W7JJ8F7QYfJHzZhhWzwOpfQ8K
KTmAbnVxTtRQ3xfCJl+aRthwKtShedI7HA1IVjzcgHKHC2ryh0z0xP8yHH3oiPSpNpW6ZDH627kE
wzaH10tbpjuFjS6V9mxKtxkmaxW3UgmHxIqQAdsyZCx7QjodZ7gLl5laPUvJsM+YnvGYa2OErn2+
XJSo9K9mNua+EMpDoqWNTdOLeQmh7CgQrBplS0OjM1PiT8hDVJoyyNeZPNUbLUnLrxkIwIugjJyz
iQnk0LbmlJPRrXTnuFNSiCJsF5mQPloAK3ZsVewbFTxFxy5EV09rSChb/XzJ2KRmlo/l3bl3eGuc
6OBFn5BAxZf5MnxxAFzveSMuLgL84dSGRsxSGpPLNrGgEc6Kc5n3RnPTJUF9lahjjQ4/zvBa5pVP
8Fi4FST4eosWVb7Z1vqndMy1vUXgut8EdkkcXKJ9J56nvxoJTHk09Hp9uWCyf4gIN7sDojxkG+Qw
zlZPnJCo9Qij0BwS1CiC6EYIdAt0qs3NENbTR7Xn1BeRuXhkEVd+O2n2hY3ELvGmrIyudZmMLDRG
do5imCAO1H7ZzaHe7wqcjIfUWaq7rIcqIqrEh/G83KSDbvjVQI4PRbxKmn2vFAaO3Gm7bt1PYgi1
I/269Atq9ZTNqmVvBsHrNuYWvyAkpNqjzYRRndaN8zm1rNjLi1F9yAIEfTyZokPQad6sWebN0ifK
UwUF6lgRErDFB9tei7jIDqahgFOEr3fO5tG+C0eb7oZaqx8jekJ8nMS2OuOX3uqMFE/NXH8tcKc8
qUvP479vugXXxGSEO8JLhLcAfdporXJhFqqGN6nAwgklrxwBWG8EKBQietNYPa/zRd79SRLe9iYb
kU3SYwF3C7Kzz3VYZ/sy4pbeTJVMU3reDXYqGdj1s4Nf+jBkkbYhq0K5jLFjY2fPb4ahSPed2X/G
U4f+rlytLTZtfdLtrc840x/VoH+W2fKZkIwPhcAlAayVfHi9zg8Nbhma9/GtVofVsYqkvB2qVLtP
k7F4ooKcPtHP+4xU2yIi2IpnJuHHKuQo+mNVMw3odszcwRtcsdWim4WzDLi1H2tlZ2CWi6PLiboe
f8nU2zd1V8/WQ2sFzz0kMZup7siFQ4+joXpEZeoGpbqDN1stOxJNy6u4qpXyc8UDlL2XM3iCds62
przLj7aSNmjkEw37up5eiHAujn0Ty89EDNdfVBmEyU0wRdmFjExKLRxTUbDLljRDQoCfGr8cKQtm
8o2Oe6vcmXUwmcgcQcoj/IQccKgpKrxCUedd45TFdrDaT8i3xk0zhZlHrgE+otD4hGh73FtxBcM6
7/oTf3PaOhAMXTzyx7gxLimeETyqSmluUngN97gmlT17kbtiiTI/oiV+5A0CtFaJQ5ArmXDDQswn
pt31qeFqHhdq/S6Kx8cVVXpsHEvZtIbS70QxzZjP1u0WkR093VO9uYhjsr23EO9gdpdBt7dXAENa
2/GuRZDszoFxzpeo9ZJaCQ+LAYAdckpwbHItPnYqZaXIiIODQHOJcBAGQCjrL71uZS6+r3kX10OM
N6p1fDAmjN/jrPTHwKgmCsiUF1lQAU3gMu97xBfoQ7V8RwiY+mz0WDncKq2w3qMF0cU3MmAt+xNN
3kK2T70h69S8C2rcqB2B41kMfPifIu4/KeJM06G99u+7de4jOXU4iOOf9E+vP/VD/4TIiSmqQVVG
uNdarP2rjGOy+hsaJ3VNa3jp2VEw/hj1EukqGC/SS14lHC8CeeRrXfQ//62TgqjzC6WtvqqjxN8p
495FLOFIRb2twYGFMongXlvFXm+HqbzowKX0/XSi/0vA2YhJDYkHNHI3ZYJ3Ro87H5OJ56OvqmnH
VskY7lKj5bHcOkX92hV+mv5f+L38k8mu+Nns8fJtDDL7MH2gw129AT9/G9SJVepE/cCWthCnMKUk
3PSyZIg4DezSNsNo9J8leo140+R2V7t10tCghl0uDbTmsvjmdJ16ze+I8JxmmbhbTMUWu9kyg+8C
dPr0ag75t99YW0fhb6rg9fwZhE/AzETmicD/Xb/TiBnZwvbtToQDhKFnEXFwR/aprW/ZnvHUGuZJ
JF7M64eRqIVrcU5VfZdjkRPQGsruG8/PVrixUpkelBgabl0eoTOWjZlCDS+T6Cbtgb7gPW49eEXO
fRvVF8QhmJMft4p1FTfRkO/erOI/uQ5/vAzYfOi6gjBmbZBk8vNlIAsab3GVtScywJz7MkQkQFHH
HonJXD/dUFo7H6tAZA+//th1rb09lxBC2G9gKEBcsf5j/VpvZAemOoVG1YbFqbAXcQL23p+Y0oDP
D6L7X3/SOwkBj2ApaZDgK8ID5kj73TqrEE8tNfqnEyQ145G0D2rmoLNnbZNWka/WcMhdXZ3t0oWR
NeZ/tWjWRfHzgbJQNBMzi4F+AY3FzwcqpR7jaMKlsD65H/OkNx/TbP0O5pK3Pt7ccjOrXPrdmNUv
VXQpv2PuJzzCmY3LydIb1cWEAHgnkfA5ALpoyMftef5eKUPlqQpEIBdNntHsTd1a+r8QQbx3fXD6
mDPw2ICISQuKXtPP31+1ehN1SKBciT7IH2M8reGGlkbH5pO+RREexyhOv8KbB4O21HC58dvFLntl
+dwhNS/dOQol7shk+B43uvw2mOybjr++xOBa359l+l8sIhpozEO4O9dRxZvlZDUUkg1kuCuEe1Xg
2F7nRMtujSpx6D73PSzpWj0P+Wz2BF5GlEqiQB/IBDJbFV0p88UPFcGs00ZmY/hpTHJmufRQNhW6
uDsQVrYXAJvG9rHKxQAZIB0LkrY4jauerF6VZSFS+mSDGR/BmTZE+R7UUfZBS8Ib9lv6RJ0l6xOR
87fdi2zNWhVsIp41ng1GvywbdbSTy2xVuyFjNI7RqoBbXsRwoxphMGXRxbRNVrncuCrnxKqhW5Lp
qWrBhPWQrtcmUifRVNc9fRdNu6VtPRLCIhVkeVQrwVfnRawXF7XypV8VfFXV4t6FdXYQtZN9i4fK
4r5fVX/xiwBwWLWAdJpRtXEedsLQnGtQPpOPnbTeihchYUbXEJbWSI6HO6xaw7zVUR1WzjVdAYSI
EMm7Pa8abXTJI0B028nsYcrV6EJrnOqjCSyCuUmiaAjj8uXRtsrGp1vDnHpI7XCr4Hd9hHozPkMn
RSYJSxTJZPEin5xWJaW+airnF3llsyot8d7k+4K/Cr95FWIiwUSUmbwINGUwIpx/kW0aq4JTfxFz
Nsg6Q2MVeI46Ws/4RfaZsJK6rf4iB510OV1ar/HR/fgSJg0oaSZaOnoNmm5HZZJMdpyGR3n5pP2e
St13LyHVXdqB+4QbUS87yKZdACIyRsWeaFn5UZWKfkhmnWF9zzUIYCWpzsTlAjvmFcEqqsE+NNY+
UYCh6jZZJ4Lr6DUuO53lyABpypzu0mq7NVR7fI3Y7nkXbq2X5G3qxjWGm7Exu2uhk2S4LV6yuvHD
QkPwJ8BBqCAcOtabOUBr6pZtQCcUscsY0NqQGRacgF3BlpolX1x7MXliFhrtPjePGgWFLGOW9qaN
FbDlZRjbz0o/yFj11FLr4GLavX0yESYGx0KXnTQTt5jaepn3LQrcBo5UGEnI8+2w1Ohb2yLezpmV
z3u1bfPKNTW8+a5kU53tGnJnFJfLqn1SqnwRzFqsFB1qmqvKNeQiBVBhVxSfkjx38oOOHiTzU5jm
H5YeY8UW9aomLqIxanE8yQiV8y5ohqr4yMtYP2I61tJtX/EN/LJjku7bYlpopyRzNV7lNnoNX+FW
aYCmiv7YEFydecyvwt6TQIpREsuW/UlBLPHyHcOXQ/+KL5Cj5iRz6iAQdu5x0zLkhCta615cxoG3
9EGKdGRsKoeInjEx0GLVyQIjIFmUCyxnoECrALifjBxZ+YJc0fIQxWIM/dQxojUrHpLL2mfGylaH
8KanMYbHAkpI+dJgpZ8Jg+A+0k5iwTMVb+zBUPTbORu1/mRVDt3oAsv5ldkXvJJCbMX8gAPfRt+S
lySKz0CKiuhYkyGDomk0l/iCyLbu1sCp/GhOAWIWW7B4yY4AQeu31oJkHHZIAqpXJ6vORfHlx+QF
fc7GkZ1FEibDx9a0xq9VE+n7QY5hgOjMVMGnMezVt2ZWkhhVNIM4gYXSjXPbmeJWdMB/NiNltU0v
e5b0xrQ8ifcNdC0694zutOtYkc59odbr4kySut3JrMVWNc1GZ7uY6bg20VjwxUpwiOKCN5hzT7OS
1Z3zlERPJpwJdXPrBNoNOpo0/aDZBcrDyUjG/qqbunXzSb/2xkwVa/JLmkfjoSyXBaOYlncLzEa5
Hvz61UeeT3wvmA8nwyw4ir6m5biJ0jJdXCcduHWqjMbAuSBOCT1Qz64g5M94pmpdEV3XwpjBEOhV
hKYowoLUX+VKBNKDVkINwUtl8O+/6pf4dxw8HBEPEPhF6z65K/J7BqXOqtVBd0UiUcq6AAz3OBbg
eTZTgydP7ya1vQjZ5iZYH0Brf7R5W+zaQhWn2gnrzwZgYEayRhRrx9IOnR4pCpAFb25kDXcMdvqu
0jitFMH1/JRmqXkz9S3ElZoBcfppxCLQ7iGZ5c8krqzPEMpVZqVMe+kqAoptt9hUnU+KGuTbfKzC
GoIdj7m5GaMPMUDiC3BRiemZWqMRBZGZhtwAsHPum0QZQj/TCm6TRQl052AUpai/5zyQ5yOCW+4N
IJSskcSEfbSFhjT4vGTG+kI0vcZs1sm6gTetPqhsvevkS+NA+FVmtunHxeka8Q3i7NySsy7kANBS
41dNuVg5pSPA7gM6TQBlCiwFks2GobuaZgnnZ2jrjS3bvZHDG9gv48ofBhXXLoyOGNleFdZkXCod
LB0/qot8uAiJ5opc22zz6JadSPtNBS0NhFjG7YDWsEUD6YyDXfMWmOuPTNlE/CBK+mbDBk5mOt9V
HZhDfhk9drrEICyOSlCNX1H/M3LOZGsxHwB4fqZrEyy7pq/b2I+X1dQRa12i30x0eMxTblUrQw8V
nnVlCBS27szupvVHkH804+2CGV2zSNRcdttmPsP7qfGGDHfWbrFrVn+KPFR6cwAfyKWvYdWfoJqI
2yRC7c7tEDv3rPW8vSkcRO/bXqscAmHyCPbg1H8O58ZUNMwoa+MeyN7ojWDHDSioGbmEddA6wMJC
VrRfxTpXk8IBl0asdylG1KaK9BuAkZl1IH7P4bimSQmv0kapRi9vIW/R28/77ipj1EcZScTOto1s
RBfjpKqHuTa472ec6THekUhevexK/xHM/4XuSdPFmmDx71spp+/jf119hx35s2z+9cd+9FJURtgq
0mudPSkUijcjcbHazKhl6JcAJkIExbT8x0h89ZLp68hbo+qT+kqQ+NFLWb1kzMXomaGe19as0r8z
En/fC4CoZiDPYBgOr8MhMuXngqNODNKdSDy+bDT6s4+MEk36/Yakk6uCmSR2SR9h0s77WC/bXDmU
VNQmkTqmLPYlc8Md77L5W8PugQazyr4Wn/SwXEyFJb/XTSa9mE5Es9T7ogstUN6MJcfZIAsDdGq/
An80jSdGJnltb4hBg1Xjsz9NIlgAsdLJM2zvAeZnZXUQQD+CqyNW1hqHDgm1PmYxom1D4QFFXQz1
8Qg4eHQnWyo4YXKQRFBzge1M0aX1am+LNHiuuN3UF++beDXCkZSTt7ctajTh24mhZ+qn+NU8h6R3
tdK1MGzVC97+ae8DdHmKlLbZSuKQbky40dJdZkiNPiJMZflSFSoT139uwP+klUm/g/r4399/RIQX
35+6+Knv3kpSXn/s9/tPCgSGvBwsyC90hej6/KuXKfXfJHMIbjQJZuJVlviml2nSzFvNEr/rTn7c
f4b6G2oUFIvsi9cYGOdv9TKN9U5+21cx6B3RN1JxrCCnXt01P9+AlAWoZsp42JeEg3taBBAwWgrH
NbvuYbbSr7aKUqMiv9ynjeW4OIjbzTTNKTuEtHLVzr61Bzs9IqFNr6Y+uxzslaGrWLQjG30DEZMS
IcGJhmAN7xej1K2h56rH4EffoPN1tpWjoCGxeseluXaugoGCJ2Imkhh26osacGCIpXpDCTy4Cd5s
tI+16iVp+zBkDrOsuOSlW67y3OSrpVSqlxHaDNeS0Q7ezuZQDc2DsKPKXUxcAAkFnU8+2T0crw9E
JH8dGj7eMquHrKRvHXawBkj4cOnynUWEkVQrOB5CgoFWN/WDJRKSR1fSw6hweAUbZuQF6PoGRR6a
xj6gP+yowTg1AzVh2OXk/Cbps5YqKLMtTmVpN62n1vzSbOAUGJAQOAROg2of8rhtPUopZMzcxRCi
DcbWoGrRVmvlPjEAdZTEDnpWbfGnqXEe7b7z159MDJqlsQMCc9FWTcDMKagyMgzMTiznsMzOzpwN
ftbykZRk5oVpoHmkf635fc0X0isr9dQlvCPBiPG5XCfdZfE8FzX7UL2BdhzMTEPTmdIY88dTkCmC
8+DcYtjq/BcNYoslA6Mq/QYKBQR+6oACJ3HaW1DFKUgShB0v0nn4jMt+tDl7OjsrtinyYAvl9mWR
xPWMZMKoW6+SrAMqonM+2BC1VIdkAzFQ8vGPXDXPQ8yXCpPUOCB6cLYigWtYgiU/SqfTcCeuq6jj
7+KJPsWtwOJXtpovVzGsFWDyWdiNbrAPVy5K1xPr+XlygMxp2Kg32Rh/BYPDtV/4tyQw8QQJpfDG
zobWOJT8TM5ZQolve5qslivCGBwXM8LDy/XO8Q5tBib8LjFmyzaMWDJwn7j0NTPS3rKzoyrCZ25y
VjVjKQoLVqctWSrlei+EdTffZRH/atlgQgVfhDuPuXCVxqee04Xr9namFPfHmvuEdPrgOGL6v4pQ
V7iObB8kqGzXklxhu2cx2dyNLyejqLgpRoW/WqX5VzL2ND+g6jhmGoGJRsCizdIWRwW6mA/g+ypX
w5oN2Q2hqt5VFSl9muY3aal6eWNwSjEO+GMYtRd2q0y7kMb4pV4HMZXTgtQfCD9x6Tr0eUw7qKtY
ZWANKKyL9ArZqbpyCckSGBhKMl7NfJX7BDxKfB4i8/Rye2GyWPaqwF8xGTimezzK0K4RNqk5l9uI
nPQYRmqxmxjH+gCJuQ1T+s8v11bJOXxMKbx6ESiHgiVQVDhHiCWowDiurSGZLtuyapwdCojUpzR3
tliZMw9GaOW+LIB1hXOLn2NjQWk78xhzBu5vY3GW/ctl7noyG7qGZYRMrvOHRASPVWwqexOrjrtQ
axIvIJQ9EbI8vcBfMoPmEoj0GSmPjsqHu0dVuJtzvXNcrRDBUW364pK2z3QyJ3Nnj8lXBZUrEmvE
2EGqrdpT7oh+UZV9aHKflticL2f6Gls2OvB1cr24xC7Gpxc8vqBwoqnk4UDfgm29sXOiDE+YMvHL
xDi48JwsV3aqDhecnVettc1htJBb04uxvSnOVeg8pk5mX8hDMRQ83EYunSJTZxf02jnSHXu3YAza
UUURymMMgwvdhyDxga8w9oK7SFblPrd5guUSmuHLs0lzMIO83LR0zQZkUai/RRfdmA1LojGNszav
yCM8VxuTIRavnZHFVE8VzU34+2kJuJDmHfJ0y5hOvUyfUYxwambugJdzzV4z9dKcX9kLrqtR0JvE
z9V6io0JK1u1IjJTghsNZYIHYDfb2UH9XEv+77xPfG76CnExzxNDyeKtaJonW4X9XCj0aMta3udk
XfupEt0oY3+S2O3Zp9rhcY4nwCJK1mYCzMtMkEw6giYpJgXCxpItX6D04mqx2BFYPmaylnzQpUm+
akk5eWhUHDBBqnZrhiDIWxvh+RUtwf4Yk8pub3SV5t8GCrjR+ysfcBOVcXcThYYFRoo5OqrCBm5y
4s4pETY4oZvWR/lTCQLVauVYBf0joODyG8CrJyNWy34T6lP6bNe6stBPVpaldbkxxj0A0HJL22By
KuIAat2tEoIL8sQYFC/kVeQxfQ2unLFclG2mF2N7YtBlywNtnjbfd/PSKQ8zwTJuBL8quwwiR+82
TZMJXHUzvNKTOVjaTL4vZJgPBSmmx0hat2+2Yjevk6H/Kvr8Bkpk1/7Pf7+bZKz7GsNC+0LVqTJq
fJ8FmDnEehL92u9lPCOoWKLnOOXlohf2bd+UOsuKu86IWem//lyKpvf7KRAtiM5QBqlSV9/tpxg2
abPTVf1ejC8PO+5BPca7Nyop4pr0+def9m7893qUzJWQNQvY1Pa7T6N0Asu6FP0+m1kg607ASdF0
kjqvvh7XP1X4X1Thq2D7l1X4lilj/O3xbQXw+8/8XgLY6m/8CtUkm5KOOiZ1Rpc/nOvyN4oCC8kE
k0GSFFfp+Y8SXFCCC8fAuY5iXGM1/6sERwOxurjRo6sUr6ur/e+U4O9vFMfSTYaqCNJppevqWqC8
HfmFtHAWuyr7vUY8SMcOwGFoQaCWc2n0xEhvSH4oLjFdx4XnRLwT/tYCpiG9ljk0OlRKa+Qe67d7
M3AEvL+QozZ1u7HXBl/OuUXet5ahm43z/f/ho2DX4I0yyG56n93X4H4VIje7HT4YMuI0QaZ4i4aR
WXP9fzgqTqWjW4x9qeHWh8Sbo1rElEIoN9CpTVOMTm+pvaYjzambZH/49VGtc+M3c/GXE6hzTIaq
syig//z8UWg8+jQzOYFOHCD2mDV64b31PA2WFxYBYJ0SW9QKqnIZ25furz+cNfgnH85WaF3FDLbe
HWeHYDnQq66DYmpYqOwnLOLQ4v9eXCaHaEIa0iSxSBb8VPnuU1roYu1QBz2yODzirM2i7cixqOXg
J1XOmPjXB/VOyfHycaiHVPpvhHBaLxXzm4sHHkfTI9H1O3YqxKSlzXepa892WOYYfvILC3D85tef
+MfTCK9IczRKfmGIPxgAg4jtja2T+4aiFzIJjXUullP6v/6U9TT9vFL4FCbLoHVVdkP6+i55c1xI
4ogVq9N+p8fDvNEV5ZLXxPUsNEpYFcbArz/tz87i2097d9HoRBKsZmY9SEcobwFMuHDI0QEkKWIp
gEebJk2//vojtVUD8v4IbSRggHZRWaC2+PkI54iQxHHkthORZWB8NrL7kKC2A+kXKATLELdi/UHC
y3HrzGi/WZ1qHytT3/dhU+6G3hn8foJP0IyyepomXTnMluFstKCrP665i6SdhK5I6+UvHkziT64/
lF5YJLR1pPaHFWe3lE5lx20Uj8CtcXQDcqPJYg4+6X14FFtS8iq7HD2ds+driH+/qIuc2Nra1QnM
lu6GVehcMxEK/+JeMP/0q/F8Xu9wk/+uf/5m0SROxryejAo0IBGk+Mj0EE8Rs2Nbnd/WYXs3xTr9
zNEiW6xE6Hok1bS5ZPA9pDg28RoOxMcgfiPuBKL5RmcK6wWFzZZYC+eLsNeak2YtymFhn+yh7MVt
I00MjVRe9z0j2PuOyCHXYZrrNoYitzpxApi8G9uH3nTs0qb9X/bObDluJMu2v3J/AGWYHMNrADFy
CDI4ii8wKSlihgNwzF9/F5RV3SmmLGXdz/1SlpUpBSIwOI6fs/fadGKKPugi4ePbEVeJnT/1o0dJ
as/WZsZ/v2vxubKp687SX0EAqUugos1OZIqK6FonqANmRzPsswrTE3nxH/lsXTqY2eQDxGicnaQ7
88nV7p/v1r8/IJ6AyIvC0YZb7bqfblZyUUQvxvWiq+RWy/sE0ZZ+NNLpsV+ietv3sB3+F0dkvofu
VhBi4H86ot9OAyFBebdvo4ioBHsLxeoPv7KvWwu1AnO4138+3qfilIUUUByrDSGba0r259aiin3o
C0Xf7bOZ0CsTZu0xJvNh65ntHP7zof5+m3q47ZyVceMzuHA+3aZxL4ZsRBq492G048JojKMce/c3
J/CXR7GdFUnM5J5z+PPDQNC3VnYjJ1AD8N6C6fC1A2oB7+6ff8xngemPE+fh6YMnhOqOt9/Px8lR
HhiICgBHTIYMsVxkO2eCq+GoSjJhUy4lBTc+2w9URd4Lg929tPP0d8vSKvb6eTlFesvUAXYPuCX8
8T9/jaaRJPgNLhGyGLpoNvnFDmlFt7PHLvVokCz2EUm4v211+b2Qo3vJu2zcx0IfbsplAcuZy+g3
V+AzSujHqfGZSOGUJ8RAfK44YlvTCIWw1J64heqot2Lr6z1jdNxktxH2pCBx+/pLgbYgKCDln/uV
Xe+wpyYwoJJ0NYrvhTENt7k3hcsyvuHRMIMm7eqHuerTTd2l4iDiZDxVM4GEeve74uLXP+AHcpqS
nuf/k46R6E6/nOGs7u1kvsSgZ3f9aMdPCatYUDduFkYAfoPSdTreWG0J3gQtV+o+qtbxj30dRcyX
2mGLoMG/l4srHz2ozAv4v5Pl0QNCADDTp8003hVdsUPpU//mlWCsl/1vt8VffsGnu3PsyA6K5Qw0
QMviU7T4FTEXUxVmmh52acsi34MRyDL9CB5mRUphqvvnB8T65Z3Jbhdwwjqh/Py4wy6xRySIak1w
62r6uJ74Rll159qqIlVSf5fFML24ppH8gRi26wc4OkwOQ6Jjac3GamfqQFpbx3bXSM2x3LhmXwcJ
B9wDLCBALouN7zMAFJZKF+dcvhV6hgRO818IXCLqcxD6tSaM4rBI+ZVW9YMzc6CYoEKYlb76XUD9
30s3En/ghZPdjr35x1j4r29hKBQuIVMsCE1WvFQRsZJgerQFnyDdP+s3deIvlm2Hkpudp+3ywfqn
HYUiyZn+j6H2dVx9+CiJeWvTRbYRcf3mSOsnfbqTONKqA7cRhOufC3sI5T3BOII7qY0fSbaLX7Ji
iQo8lOwmxJyjp9AdzTtFDgG//3wL/eLty+DbRMKPgl+n8P55betirNhRRjx2785fkDHfTW5zIe31
o3C7b2x5nd+8oH7Unn/7rcKkp0emhgAc8vMBSRlTU5pyy7INry69Rd0zR1a4MnsCi+Ba5DuPMi2m
MJ5rihubHu+g4hbf8fKbn/7Lm0nQo2IkiWfg82s57btBkACq9qMnu1CvXaAb6C83AIsg2CTZxz+f
6V+8NHHkM/qEjydg961f5y8VpEOqeVz2Exd5bhkS1EYULEDDfrNH/OX5NehkcCdxev/G38uUEUsC
utWePXIbeMNE7lhFRIkT4ZAekdIGMXIxYlYaqBdRDKAWWx+iTe1qISvpN2vk3zflaOTZFbIpx3Qi
PjcfxxlgeKIgP1koBbYIt9HLtAtBtXMcxCVJf7Uqqz0IMnMj817/zWP1WWu+viRZFx1ONnU7PppP
9xrEcWRrld7u8b4n32oXEgZTnLg7q9QQyJ4dSVwzsaE6yZwzI6fN4DSFCPUME94GvG+SMyWax5sh
sWg4m13XGyvaSL3/853xi4WGIZdD2IOOiQE0z893RqJ5KVgwp9k7U9Tueht9mQ3AbEstn/7mlPzi
UAzhbQwMLm04zs7Ph0ozQ9UNgrt9t0Tlh23N7v1SJSX5lI7+v/hZ1KBIWZy1pfa3VQ0Q29LVnt3s
gSO09zAvHHiBbnSVtR1dxP+SG9z9uXr8tcf9i0WMI9EWoUTEUvC5U2EuOA5lz5FS8D1hBDfoAZ4w
gHpdoYOfShtfZjL/Zvn45alkf01GiWPYeHl+PpVxrBO7nYhmj1aSWayA659mpRm2uql+cygMg3zY
p1WTSkP3fUJNUBx9rrg94iL7eDG4RexWb3YOJmDMLYk9QlODFV8ETqvM0KEmL4i+GkZtx86xn7bL
5FolbADBw5Va9BiPkZqLZxPqQhISb+mR/16Qf4qDsEm+YpbVbnLyEhTT2oIBjqpWF3LFT7JQAkgU
5P4gRmM3YsKZr8SKmCe8w1222EVI8ozzxHh0ehMldWFPwtxlRjk5W9gNifnqE+BafncymiXxpmYH
k1wRPmFFa0pYmzypQhrzsSDZjwD0FEnQFhmTcSoXJHh71eeDuhUlM5IbG0RkdO8ohMQ7/r82ovYk
yZwptu3nVVihho1vPLdana8EzWa7XjTFw0CAM27LSpMHo82xhs1xaxK9mqTPpXIsUhR7PCVHbKYx
M+heynw35+kcb8saXf51NrCdRB/h1yMcaDX6JGcMYp4InEPjflVqiAPpO5S1GdalWIurFIrKVxcp
5Yx/uJuCxWMK81ALZMV71KjZfAe7cnggr7nttgRu++5Fl6VHXjAQ5f5IETvtGm/yU2Z2MS4Ku46X
JVAq8/cVUg25LaK1/adDAATcoYT3ROZXEUxFKa1AEW0NL6iuBQPH/p4+764fRP1Cum7xWmiefukq
B8cJhO+DtoZXWI1/7ot5VzVqNzE/v0QuTVQ7QRaOzntv2vkY5n5e7uJ+OFnDPDISV1+z3MEy3psQ
krPJ2iHzfrctbdwOyF35Dq27d8AWbH07dfa2v0gUBWRiZiCvrhTe1W9uhz4TowTTWnf4ujQOwQbW
isDGXyvS4hn749aB+nAn/LLdkjWf3uXWuASYuY0rryySG8waEBFcPDQqjZ4n8Hx7oRn3aYrfDG11
dIx8O0cLl/cUFUCZCt4SoVLuck/02LHp7G6TLkS8pUt+JgKWobzdnvJpMsNFz8mu75DDQZsccDSC
kxitJITB5N1Fnn1BQD1tjdFLdkwuQQjAWgojk3TshdL1QnZ4/cbgWb+uEhctR9c4ITEl7YejNaQS
dFitPBrWe6hY4tgWaE1dkmmOlp6aRzW7cKWm4QTFaUdklQG8e34tkWq/Vml0cIX9kPbzK3L5ajvq
ZB/Cd30tSZ9oeQJL7zj0Lq5prcEOIKD4+V50UpGVhk4sPdQFNoxRgF4bO/NJfWTfcElbbbhr4ta7
qB7Owmipa7KCXdz1KwlCq76rZqwPntWlh1SVuGFKb/iwFZGIczoSURzmQ9otM26mpsIUuqHSbNHh
y9TviC3yIJaa3DwvJQS5KXQb9hG8TFkkSFAZvwAky2+bkbssm5FxeLlxJO5nxhvRSVhei3fFP8jt
xAOxjf7Mp/H+TKshzsNV5ASbkU2SzYL96otmWCBRY5wpGlryeu+uSTiTC2D7YOWF2Yel15K4O0sc
tNea5jCvzl2vjQFPDkI70Z7VFU3aBitAy5mCEFIV4eKVw2NCV//OLDIo5GWVp8cxAwYv8ODcGqPp
7VCOjYT4Qdc8JanSvzl6RD1Jf7feuoteXNW8ZP/olBc7DOeJOc1GkVpA5ZTzYA959OHT3CfQqCJp
afND+7XM3vTEnKn8aOsWKdNcKuMNUwTZOIQ3nwloqb/g0hhDTAnzvqNiefTAcXwZFJ8zawWOgs5s
TotkP51OlX3EUahe6MKtdDhUn6uNjTsB3ULzmuC1+qOp7XyXT1rz6jZElWYoPIsjdKN8l6LEfhES
0wZep3EMnUiUXdgviocD6KxAlo4KJnYcEWQUXEfMCSA6aCED+e38dpezbyoPhF/z5zvCbp+baFzt
MALO3MaP1/mw1G00KSWjQeA0SbHeg9p4At6TPOhlUmyk2/YYujid2jPTdX6iu7p9r2Jz4as6+fA8
mFM/3sRRFJ9TD6IOgUXLjUSBdW0nNp9KXsve1lPnYehMsWyoRJqTUyfJGW16/UbrztzSOBPnuOVR
3VayXHZLP+W7UU7EOCIOjs/AZAc3qAVIHB6ihoeKq0sTvjnlpW+fXeRL39ohbgn3bY1HlXK+0yyH
bIORAJgnJ5UMn5mAULO5R7xbfxPrDjOonAWUad5kKUIPkR5AnfCxGmZZo7WbU43U7noZVP2tm+v2
dUg4r4vrNn9IIwY0uPQEt24wAEQnYtpnrG+devdHJc4Ql7URZo8fn6dU4ATAQlHO7/iJbPRD+Ocs
u0CtYUTztcFruQ5HnzxvDTEi8OUqIULC6/sILQyxlo+1MZPCJGT0VDtJfOuIXr45KIlDAFBLsiGz
OQLBC4LmXfToX+LOa0jZ0qMwxrx1tVIODqR8TE+elrEuxlF6+CG1q3UtPveA9BZEkIIKvAJeeQaV
UhzbfHUDdYRU4YHO0XYlZccfQE+zomTGoguzpUa7sfCc08aCFw6zZv7w3EG9u7EtgiiaC1i63XqX
9/DsmbmY4iEtk+HZll3vEuXIlyyEnl+8rq2/WlniPGj+AlqorsbkPDslxF1lV+1r0SzTneeo/lkn
H+mSrpfbBPJyLRA6XRp74EC5Nu/o2K3OIw0ii604a16WzHd6rM0f+iLTvTbh3gEA6UUX7Eb28Qd6
3LFGPlGCSadkn57Qiat36LfQCpeWlvhWK5P5wyUWiODknjSBDf0W1W5ggpAR5WgSDSZBWSWcMs2J
LjYI2GVT96qZj+UwOAm/nTtp0cDXhjSQuNNYs5IzETjSCEpjkXeaRQw5E9OCa60rLxmOjiW9KoD5
9SHhZGJE10uCg8ux+YDKZjzbMXaIYVTGd4SceGF59Jp7VovlQ5pZ3QbkB5Hf1Gai/256OAe5ZqA0
tbrmtDi8ydVeH3Oj3ayJdI+LWWgXv9NZzVyHXKraa+67qKLx35j1bTfM9Rey2Jt7o/Pic+Q06b6D
4o6p0sPmqJLVzuHxfFckVbw0YCT1+1bzFGu8zFcAFY61Dypq94Y9cbSr+6hlEQP9Qd+0s3oGwpb3
Btm8u43KOt4PRTEcbKfk0vDavLZQ9xHF4MbpnWOreof3Wz219YDDCh1NF0v+larrOoyG2vom/JiA
0xq/WG3jgzOtCUjRYDl7g/O1YaJph3nX8hxiKJ0vRtlOdxQhJBcTX/JsFrENDUk+EDl9A/kGfaCu
p+xl2jYcsbPeNvR/iGcdTllZtxw2d876iB8MryPrhrUwXkepfzMh/T1Xs4genMiURx8wecyiWy4w
cBg2NtBcjyLtTsM8F2HKs3mjx2N7DYmtQkNYzRtKfUpAn/EfLdSvPhEUx9ytpksOqeudoO5Tk+oG
SxpkhMVSzbZyDER/nX01TZn9Qr1NZK8+yW/+uM6ZJKkndJaPTSRdpmV4Fg5DJucXbxrji14l486d
6oMjiyb0RzgsmxShLfnXX+n/lV/yEuYn7xxOEqF7MQs9O5zAnWc7CbI8V8dc060N8eJgG0obTRy+
t6syAi1nQ0C55x9cmvKQjPtGc1jq/PjSKw7Si8i967FHbWhMgzAjceOrn/rOM6bX4pCm7vOU6eWe
dmlCHUgpR9IwfE2ZjslNCvk8kIZ5jKC5fkv0aNwNnqbvwTkRKZWSxTYOPIyqToj8yGkVxvPsXFFc
2C+ZLUgrnuSOx4kFWGbsTmMHkKdPKsfHkPfmy1Tbxq1f+guqhdJ+rGFIBRM17E6wdvHTVPFsCNe9
nweukhhgaexc6sJN27UQH0DFfV8YNZlBHRNh2GTcBoCW4hT+bAV8sK4BA9plpoIJJRsmXRzGC3jV
3nUo6Ek8/EpkDVrSsTp0ENYI5bK1636ZLLyk3tcOQ+6OR5EE3QUlK1M9CjK3vy1tET1hSaPMsOHO
swQilPe69OLp7RLmpeVdqRm+a6Qn4OyLfJNbrTiXtZAySEbfYGhRLMd5lmvkpMZrpwQwxANHJmMd
TxlGXCtB254tq7OxrdiWFgQLIkuU43BDnHP2Wpq2sycso+KVM0neWEtNS6NPtenOj6zmeqaZvSqL
hxRqWwvxz8cxcxEk47WZOx2iAb69p/IbfCzySlV4upUtCaZjwIM2XJGlMGTzxlHZwZg0/9VnZso+
52srq9WyLJagIZhn5SkkqJOHznjFJNpi0XG/GYvzPWpl80bFWrwVRGqzaAE9cgv81NbQx9vO7cv7
2aFiKUilZOjtd0sQTxjcKYemA77UIT1plhztcHB15R7c3MD4WtmOPGtjvDqEZ1eead+grzS9jCSm
vihYhKQhsreyzKp7s/HKe/BRebFJZxbQDND7e6FMUjIJdngnKHxB4qzxgQ0qgJNoM/mAfM8bX1sq
Hq5byiYHg13BW0JzAOjXHm8Uf6q/8Lakd7YU4CBp+vOfZJSaj9TH7EzzMrFPcT6p9zKHVaJ6RRNB
zSRh5vaaY6eWLnrTVWYQC7k6+6SNF1Y1U/QGLY5NuB2lmh/US6TeicAj8NRcBh/ybi6qh6KZWBhU
Mo1y58bdIHe2P9LR6KeE2yMx+1UgXeGGT8gYxLgfy+hNGIK/49dT0YZu5ucitCud26iy5i4PycXI
JQ5P5FJhhUrLZRMzcdAstSt1lS6iY9+oV4NB2GU9EkpH8conL4QhyKM90n4ME9uftT2p1JQAHRNS
8DNkblxniW5XodOCvAyKiGQwmA686oJi6qO3oR1IrY4JAcFtEAtC6vqeo/aNBeNltC3/7c+TKQYt
7jcW40n0zEpHmeYaC/Q19hNyb/kiDqwGqkRAL4hTD3WgehDox6p9kWa0e1AWpGww84n0LIMu0Nls
xGTsOoEDYm47+UCkBqp3+JRIU8eoWUP3XEE/pK31PLtSqBiGfUnCaHKD8Hv4GBx6o5vehL1x42gG
CfPzYEIOxStPrpR7n7t+g82h9vRHZOZqPky04aOz3fOjD+ag8x2pyvnWaRVx8Zx5qjTmf1IUMB1S
nl16/8kc0pfhLA5ax59fKlO9p+xe0g1fdkWnDup7Coah2Pt9iz279wEaY5pOzSkodJ6fzcjlXA4V
/b/TCO8GZKjsqOhIfamzIxG3NFFaZivo6JtUtDzqNhtuXsK8v4Ky19cMM4w60DcWyDznZLB0mEGU
kLjkzA7ttJk8GRkRNaDx9RMz6fYwlj1Ojdib0Prm6fOyJOPTaCIA/tHv/D8N6m80qIg9V+HNf7WG
/5YoeCvbLvl/4VcuJC3k/w6X/vdf/LcQ1Qd0vM4P6TgjXuCiMrb4T66gbsPIRyfN4M9bDWt0df/j
RcMlSsOJ+ptZHegtl965+pOrZYt//ZCnrlwgj8WBYfb/wAtKN/6nbi8J6S52N0ZFDGYFlrjPYxMQ
ULVyJte8XpjYxQvKmHjuolCaOiNBdaN1tr+tMRF07LgEyEwK4OWLZhaOEZipcVBDrV1HfPft3PDK
jmcgpK5c1I2MqwMt1/7kNaNLjeQ7V7KvtAeyXWpMfrF2haDB2DCoZpvs1dNTBnGiAqKYaXujbuQG
M0wTOErR05SLAUe+Sck0GSJrnzXkU/C9p00i4kOesi5YZXti4kkjronux6U5T8yaCVTUKUFq49Co
Gl+O41HQFc7JsNFD9bkfQt9774Ux0lKEaQfsKguQ5cw3URvjw+90+q46zk9a1k2htG2UZcZu1pdl
T4OCd2Fs7teglRcySbKtwimE2wCBz9Se23ympxzn3dfW7Kxd4ZYee/m6PVilw/FLHBqcKTvsKs8/
zKpPL26cyBDX/nKgu+KzXZwjiuJ6OMRddm5nn+VA5cuW9FGDtdBnfKjXFooEYYVxuo6aGPex/y7U
KU/dm8Two41hlRdfL0dmO+7eL/tDTesKKLRJg8eXaDpJRwzNSN9rjGoYQs7Pgi1QMHTrj6jzju02
HfNi7kEYCI1ektd/g+8VWtNUnmq69VfkakFLNmn/LO5OS4t6J5amCvscemFK6UgUj3PwI//UzSsl
NTcBjSyR9jxbGAgtvRdbBZ8a7cI07SgJ/Y02lPPRlEmGNa1ejsrwhhCvVbMjKVnsIG7OoZp0G+6H
YFjtgePs6Qo3aJO2vpG91ZS0V2xejtBgWUrploQ9VE3iWuN9YiFN8pu6CYtC2+ZZ8yiV8+xNy3Vm
UoTFg2PvtCoFIqsvyd6tS6IMs7eMtu0+k1EbjHAytzqsn1Nj+t/tRcvCbiCahnvisVAYDceVGd7G
JGBnctfH+RyYcUTENPruwTMAMChIokYnjo2ZGW8zr78AJd3VpOXfYNuCaSBTCwg0tuuVVRMsWIkw
tXAvkDUB7Deu7UOy4EJBwzIFOkGRIfvaV011ZZi7EyFVlUL4IWeifD2uoLSo5B0iI3aRlT21phPf
VHpS7izvG+ET+gnuQROI2tEeC9soVdA7iR26RZpeeAF7ROg6+ibLEzxGqd8+6tVEvqDr55cFGw1d
7eVG0a/eeVk+rhJFcBJ5X4Zoit1tNRlsA01Nv0txgW/1JS+3Bnt92OuAhwFd4cojduFo0NUI0tgb
UMHHx04M5hUvTsbF2M2f1nHKrgerEpp25gZO7I+hGMuGva1MAyUy/QnMpb7pNKqIcmjoMSbgOf1+
Mdgw59VDrlnzXVT3+snogL8AVHISzFEEWWyd2hvDqSsd8J0AA61Z0Xd02v6aiE/8YY52XaEK2JPQ
e6vZ+beUzkaQVeTXDA2x572HI8ddOJ/1osTBTdi7MAv8oIzGvEVdcaqHBVqM0z3oXnrsAUafvGXF
NLTigpC5oY9uwdHwYRMuI6RoG4/Uxmx8LM/FJaUwjYz+riBddaNnKUzAVPte2su8I/r0qu1cvH38
eTBA+5HRHIVEVVGXEs5Ms6MGZTGQxoSWa2PY6ddGxgSAecuDkuZ0cAcqeMDl2mb1sAYMbeetmUrG
iFXDLRU77c1suru+NL/6DVFiXppZxD8o8RCZqHBL12dgBIiUR20/2c33AbLVxl3m6JYy3trrhWGc
iDzKd1mBr4B4aQXuN197faV3SCz9LAvzzXEgmJO7dFRiekaTxZ47JXy2mC3nyKyleoT2/ALZdwzr
2v3uJKRJDlHaBexpHk2jv3Ltrr2tPfOUotTasK8rbgq630ze7woszGFkJV5AhtpH2/bkavs2sZtL
L/e2jSAVpWm2bVBTXUMRatHYgYoWVuQfCjaZykre/NnzH2d7Pkimg1eLk/W7wZybXecVQ4gIjLjP
ZXkEPpXe0RW5zgxeQpOG2TFncxnkRoz8qxcCs6R4wO+ZhE7XpFdzo470T+GjgAuHR9ubmyLh9ZKU
jfOlyKfXMeoxTc3uu8SRsUnInd71ZjfuJ0xsOywFInDLwT93xUCHD1Zag9mCLz7egOaNgk6YbOCi
i8wWSK1OupsaclhY0OgUJtpL75Ol0mjTu5XWRMIUfX/0hqVlrSGfdYbSdWD9TU9EeCEkpNEHN4U+
e9965cYrTGufMunaxe5o7cyitoLJro197GYv40BQPZuSxxngjYLNTEpp/GFptXsqqiLaEVDD4Kd2
jJ2QDJkMu9RPXs2GhYyzCoe2jHYtDMFw9ObFqsBwq6p7stMOJzf3LFPK6gD9OLXXlk+DEvu5i4bS
5VFk90GUe8PdV3rnSLQ+oXAgsfL1IZNZKZR1aEyGJAaNe8eMnqwedpCTwxlvGYpshcJDlzHIXNhc
UXebkbhQ/OPk/CKHqUJP3VqDIusnYwjtCvJhi1RjLgA+a2nb/+M8/FkK/6a8Nkxd/8fyev9dtvHP
wNp//53/tnit8U0+Gv6ViGKvCZf/sXiJfxGuwOTPpbJd7UD8p/9YvJBW/LuStvR/rSU5Vi7Kb4pf
839SSBPs/VMhjXRvpUnwYToKDcQhzqrh+IvmyjclFDDpFQfLi7+MeTJtOsU2Hw3eK8nXDy1A6God
q3ql8UpGrrHr3Zm6ZqA44umgaW4eLYI0jgTeLZsKQuLRX4e2LfmZobsOcik32g/Wd0IkE8a8ch34
auvoF8WmftF+jIPXwbBVMLauvTTdRVpFgEXsXsgl8e7GJSUFqSuvqjEd+bR+ncg0zVZpJvT0dRjN
zDhohvI8K5P853VgnTG5btcRNiFtIpTu6AbGPPaPZurnQbwOvZN1/G0zBx/Xgbjq4hfHLkklXofl
7jo279YBeraO0vV1qG44ilnmOminU761mbz3TOD7dRQ/r0P5kum87I01VW4YwUsyuk/XIX6+jvOt
dbBfFw0duHXY365j/3EVAIw2Q0jCL967VRxgrzKBdBUM0DP8ag5ICJiCn2jEgOtK0QFkq9Bg6ap4
y1XdjKsIoUSN0KFKYIh5jlaZQq8106G2GHlPrjQu/ipn6FZhA7L3XUl8HhlU5SXHHXadFl5LuiaC
0Zy5SXHT1lZMWeQNVO1Vk7/2DGTu0cECTlBaF1hWRZe5jof2obG06AGfqbiy85mWkVaKlpLfadjU
1+kt6afja+TTjaDg9Z+n0soBl8ueuShL6nUy+LDJRoAMkGC9e3ekvq8Ka33Lm3C8OouIWzfNaABl
7lA8V3kFhKJASKObBXS36kdDzSjQn8R63V4zi/VCUFUGJ883e4NxDuM5ZdasiCqK4FwA3DkBDKUJ
3HiV2xBckZNdbkgQsTqD86sZPdGOcjp7c03ad+EUxdUWSVb0/IMX6VlRuZ3KVD6QwWLcWs4kr+y1
wUI3meq9jmi4+IZLRyjN2fKVGfkrHXP8u1kMYBig2LFBjKmVVUpk/DKWbKi6EfGqwF0Vto0HI1e3
iueZKfK3tifeUoNNmQUxteoBvxF/JhmmO06gFqD7ACYGSsN4ZBSLh6bjI5Ekz32oV/F8Z8bcmqIH
wXEQauDHN3M8XwgB4juWUmdI4fQ0cKVw8sAidXFL0A4fSC5Z0myLNq1g3JXzWmbWXxKev33Kdn91
GDFQiqYUKpKbdMVzbVTpLVtB+k3wyPZGb9XfxcS4Juplff7xzTLMb95u6A0+vjBN9z5eEiZwohWE
91J03tvTOnnWuvKjWPugbEn7R5XZYyAdAGEBKatz+GMOhESye3Knkj9YrEnoYmARCXHBzexsFG6c
0c7eftxpmeg42oKbpN8YM+OAdBr9rWf78jzWUKupUTIkBMwvn+mGmi9jtcqEutJ274kmsI8yj6aL
QTUcti1NfzPuXftAXcyq19vVCRwGV80Ea7DjJd69d26SEiUinbNnOPNVExnmJdIz7zLSVNgm3JHk
I/gievNNxtCjKBOmt9HEBw0eR3RnCJ9FnGgPcsFURNkmH8hX8PeSZLPtj6tVjqV8SOMZCKPKo4rq
F5NTIDPO3Oza4tpoFJUinJBkQLvCx/cjulG3WHM4F/4HidUXj4l6YDbr/iNbblWV3A4EBPaaehwa
WuGDkG8VzMK4dGbaEzdm1zM2i++SQScIsEsOZdZ+iNG/8i0a/h0N58p0L5OyaM4n+85ZnuNWOaHQ
J+/aQT+DNgMwFrQCs55l4JmVvHS8x/qNaWFbNFLDudBcfCJ11Lh1iPNlP+jFoeNSoxku5qK0nG/T
yYcXlxE0L09W5UZ30CinszGZYOxkjBhq9Jxk78gcYok/2Fu45swskW0ehgEgR+flTRJqYAXJRw2G
xvzeVIO8apK0viIZVm0rszSOlin+aI3uUHnintcke96ht2j7xtEXLTZfleb9Mfc4OZcKfmsx0Eoq
5wqfXWnNIXMppjRwEoegdhz50MNFCyDGLO/lIOiGIm9bZb27upseqqyvT76b77FZJIEQCxeYAGTK
3TVzepxzLNPGE7moJuwXRonTXB5hRFqHkUU41L2+3k5VHrGBIdMiXsiikPJLo/cI8iqpX0M8d08t
Nz7iIEcPxRB90Y2yCaCabHpj/rDm+lKnnvs9NRkxw3vU31xm4qGR548dfqGv5IfQksnYgKVWA7ez
r9D3oCM5gaq1m82wLKwH1lAcYiKS6A1D1Q8Whrd+9NCU6j2h77bVK2++Ras44pGOUToFVWeSfFQt
LRyywayupeHcFqz599xWJA85kXFn0T/YAkWtJK1kLTvkFZsuW5HppQyz/q4EABMwMse5lPnGquuv
PaGWYePRy8mM4VWPINTokre9T6sen1X/B87nL03Clm5uoqfRqLGuWvmw7jjyAFqcdtPaJDnMlR44
PIYMLqr4Fdasom1ghR0by2t2mPGWIsF7t10xXFxGGE85aX/UEKR/Ithz5tPYRWzMBzPyJoTi2VPm
knRkK7v8rshl/M44ujj5bemuyCc6koPGxM+xx12u+LtxCUV06fRbN8rkPZxgVPxJQ2Vlrd2wuvVu
66Ee3yp9Lt5G07BuHcKpAloI86Z10iVkZ4M/tuxSxBlkyDdBhJzN3zhTFl8PKJGMkzIjgxajWuBq
+U2/8+Km1Hkk4ufOmbSzY7RekNP9ariItLdoGmrbIc9oI4jW5o6pIITIRrDnshd2VWLq5a2ECHay
kdFuo0as4OAmevaxQl0Y36bZdlFNVaFDqbTbLvbEkUoh3xu6bLbpBPIZmr60t0k7fVRQgc5GGXdP
Y5uOB7DkzYvTdKgeWQtDpi6MjtwR8opdk4fmLse8pApDpKGddMkCVhtmc5DYQIKafG+kVHOErMzw
+FoFKmO7+OaqwtuQ9Tye6ebpN21UtXBHZLtvTNwT/ZhHATXDzYToFX/YPjZjxkze8iVrW1mHWTWg
Dx2blqTO3NikCflepa13gWxze7/I5WZK6S21KMY25v9n78yW4zbSbf0q5wEOHJiHc1moeSJZpEhK
NwiKkgAk5sSUwNPvD7J7b4vb3T59347oDoctuopVAPIf1vpWT5Cmk7fD/ZxR42VD1XJyDf7dNCKm
bUQ7IgfMtM9WRyAdQUzfR48oncadum1Qu/G2z6N6pVmM3yRo6nUvZ25xPKuLROjGCVrdlZ5CkRMQ
997qo/Ns1WqnRhWvW2t+nFzLW/KjQWv5vthhQNqRjUa6lSE31VDF3xs17ayOI29oqnwzpKLfKF2p
I/0lUzPRRgeQUOc0bm525DhrEhTEYZpddYoE5jCUQ1pCahmqiVuQ8XQ1Tl7PRHmx0Se5Ue+yYhTx
g+Uyz+MWbscYxdxoDyC/NC3mSIgbnWVSoMcTe7gxn9RBUf/OZ4dSBa5+XGTOZmrFMp2oCUl2+kzR
HHNu98yT3RRzAbl/yfSeZD5Cn5VrRZW55zR8YVX1oOnBsC3KYNmo9uNjBPR+Y0xze42FUxFz69gX
9navzWylm7l2b2lQaUTFdYS5IgpcE80t7hqvdr62qppCYZbzV6M1ustYeNo2NYbvMp7QujnmcPGZ
fazJBbaPZBqNy2asvWePap5Hz21uMaUKc0QUDZPmfYEkEa0amEBvYxdPiI2kDTiNBJtCS91VLHSd
tJu2DIchVWBbfZLYI6LqUIakO50BTqCRjEaK42m2KLTZun3zTFJk7aYgJtDIwryy3xMAXEhe0uA4
xbNbboSxFP0gXbuvOrv4b17miPM4li11fGvvLZdhB2i1Rx3Pug79bpg1pKhddpjnCN7MPNvT2Ubc
+gB5dn7JpZ5f2qR4pwGNIYubBDKuxm5ZgZZRtU7L5L0pCk59rSm+eQPxJdDPuw4UdTpspaHLz5Qv
7sZE2HMj22IOqYFuViqcO/hccbsyyHY96iRlr71p5k7ry/HZ7cf+1NSgqOacjQrYny6/y8rGAzzv
W8lX9NY6GGiRqi1EYI4CPVigerSGFXVAHvjf/FjnwTHEjnFDyuO/AN2rP89WUX6dYW0yvoosW+OR
7y3Ebn0sn8pFLessutloUdC2PBghj8+HdFHX1ovOlrTG7JrGaG+NRYXr/hTkOiWjWCkEWW8mL37X
xBQlTFsQ75aLjpe116LpJSP4p8SX6nlR/Krf9b/WogVmCTv8SBZ9sLcohSW6vL1CPJwtKuJ20RMj
Wjlnsi/os9Aau4U+3McJ+mPyzxCKLJrkeVEnO4tOWS6KZbFol3ljn2j8orUXJNWWgE3/kP8UO/9n
qfr/Q/fEDWRgN/nnS9XDt7fkF7LuHz/xx8zHMCD0AM4BnUPwi8si/79nPgCtfzMty3CgbbiM5f57
4mP/3KXSyAGHQvfmLsOgf+xSjd+CADcNOjPHAV/774WKk2306wgIhz/YIN7WEm7FKvUjGSozoqZ3
vMi9svbXDjHZjM2J2DUegYT7TGj7VtDWM4tmUw/c/HFOayf4CoTle4Kl9NH2MssJjcp6IoxFvTCn
T0+YzRj2A6xGj1QTplUgomqDaq1R83U31kMxmPN4HJtPetlE2gqYf24VpyxI2x0VvBBXD6oQLVOT
+1sUnuWhiCb8NaJvwmIy4nVZ5DYxF76zxQgDaVAE/UNGYLVcCX2Mzjnl4rllFr2b3KFhxSrHb2D1
v9hFR2XHHgk2fuXt9Dqtv8gi00NqGxdNZ/tmScEaCCU9TYZnyuQ0T4na63Vlb/mitGspGJuz3Bu2
ie4bbIJkYDIRYWTbG8WwdQilptOBY3inJYn5Qj7Rwkaq18Aa6rBNE/024cy/dT0LRwx/L7mTBp+U
o6Y7huYL3j14Ucp3N4M+hZE1FA+20Jq93UvzKotCHnqGESELlvRcDNV4cNgOXQItfwu6hhYLQ9mG
5Vh2agqge3mlDV/bzIsOU+RY26w08u/EKsrNLHzj+4K0aUK/ldU+MNPvfW/KDaIv9eoY/ggXNBUx
54VPjEWR+19Ms8fZ7ImEz6Z6KdLipdF46bKpsY8l44AxFuYdhV+1AS9APE69JIR6Y0lbAcbOMUCb
BcWjNyv8usjc6sNyRX5qhtbdIhdE7MQEKtszyWhSFkEePCSQrETccf7udCSiEy4sNfYrl23Fzc6M
7H6a2vkuGhM9ZMHYnBOLcE1o/crhVdhUITS2d7bIcRcVmpU+jm6bnx28SueE4ukC8wJUQhKN96Ns
5LZsW/XekX5aroBsdWGfafWPAC8R5LvRNnaFJ8YzJVq6V07ZnjtC0KuVcsf4W4I6N8xrZJuQgMp4
RT6gdzKYNlSrtPN0ggkmfeXKgKhNWZp6GTbuELApQClNmDhAAoRMJgaArOGsgOW6NuNk2MLdxzSg
FRpbx8IMTkNBxvCqq200zlR0chuMMNkb3pTXEMDbzlP7KeZcLFYDgL0fFbO7je/nAUw7Fj4swr+5
s4PfPkkE0EHimtFYa4QfqZmlrYX0f+sJPXhhIJWtBumd6oihJ3koCQMKR/86wAzcIpxw37Mmmo+z
KoYkdIfE3S3Z6Sva6PGVQCTrXssiDyMyMZU9MMY4LLNxOlWjZnehz5z56JOpUq/JKEg2Ey64e88B
jjizNAldFzAA6UGYe1C33XLUwDs/H/tnzAQVdqUSe6KIMo0mOU5PWo0q1SkCvyCYjF+JDCRIMSYp
Tiz8RlaUcpg2gH1Z+XXksqajP38aVIPYYGyMbeLoiNHg3KIKtaNL4pfy3nWbtRH58inNNPcWWP1e
ltZ8N1IxhJXyjk7Pbc1k2VSHNCoo7ke3usfNqOFwMtik+7U/PRIIXF+KdjCfTJOYA3TAzVpzad57
0OQHf0qT6FACmn1UojHDgJbBUrV+oe6kha7Gh9hu5HkStQh5eOrXtufrZsyXhMRZWTwUmmAdW6N+
mBvjG7N291rbTXnAXWkeirZ3V6nRFiFCVjNbvuSdZMe9jtL6SfNqlBmTaXWPNFnT90KvoRxr3rSf
BAU1UbcMvyUJk+S7mElopE62w55Sr9OIB7luzt0pTXr1qcx1e9vUZRy6/uBedERpDHZ5EAWAMNYR
ivDPVqUn+wkTYKiRksOwm5RY5iWO+5lDcMbiEGjfDdFoKzUmVgg2qf8hIq0itSOtbi0Bv2jDixVF
lP4Wz0W8aUh9XJukPoCHatkX19gwP5tz3J1lkd9apqLHJCCM1pKS/Os87u7nki5gVP58rxtpcNcm
MmtWXR/NG5tl8a6w6SSpUP01GVPDuvcS+3u8THZGT72TjImTjWcmOeTZmIQSve050ZiDVLUzvtS4
DUPbqOcb+KiA8WTlfsahzr1huTVeMrbtsNfVpUx6jQcWa2xMTPaXLB9QA3vgLI2oLHezXhlvYxHb
zFnnT7QPUWiOk7l3Brcu8CtGeDBSQ60JH4b0HOS3WTcOVA/6KpCW4W4yfeILLkH1r710eBjrLH7R
lINRvS9YXrtlci/ydipXWhOPz2zIm2NgNd4xhm3t8wRlc8xzEwV2p59bwpBu89zf93GK+D3HiIVd
Jgsdrr0nMZnF4vhacUsQ/BsYMHLnODkEvnbLmB7TK8sKJYwVxSEeTH+fKrffxj4hQHisilD3ozOq
yWxXYQw5LKNRRkJo9sca/wA3FPviAtMHq2WxMmkQsbBFxTl2JI/vMRrfklSvdxoxGaeZ1ea7QS74
V+QC2tVp5UNrsa3GM/pJn2wYTkHU0PhYsLU7bd75vddvGscbPpH10R+Ryr+JWXSHRGCwb7J0gXgx
I+/nZQtPgkV7TOnjWOzE9o2MvOp+XhxauNqcAT7JA/4E8zNL5vGMWnpIkI9Gw4uRpto+nwfnXNSp
OJqps60s1F9o45g+2M9KIxBcx4S5SUsrWnkATp8CP653fec3d+i/DbJea9x4TfTdZ0mAXCRJdsy3
6LmYPOxbKFnnxLbHU01a4esQtChU26Fa1zNmANt15h/4dp+SoiyhXQvvMYt4C52RsavBsrRyhXUZ
eKpuSED/ErW0DaBocXPV1TnHtI8RQp2nyLA/5U3GggTT08bW5LAD2xVsU5VFX2Q/KeQGqfxCl0IL
G/QB0wVzOHgjEgNW319Gg+cKci1jG9OqZkvXmPfJm9Y7bC0miGSeL+ZjECCHy+L8pLqTV8F/wm1e
DFc7ByMBSgWRu+7ln4Tmlo8UVdmpbHyOesegIUrHzBd3VdUZOxhb9RUTyLZwrXrnK11eMGjhZ1aO
tkuEXWz1xIzPHu7ZjTRFv4/pGpnU4UO8Z6ClDomdM3b1exJIhHDYvo1fIHOLEOucU+9o7+e7mi1Q
mDnSOFazLLeOP6o39Dx+viI/iyIla12yckmGKVfuIoVzqlm9l0C0v7gAbHTK3LciDqI1b+RH0RfN
VjCnIJGv1CTpdrofFiKDxjxLQqmIJywEgpesvNTKZB+TQfodh6JJQqwc3zC2mAiw55EjzUV76wTL
+iYTd9S9YZfqRM+b7rzVo5oTdIxI0uE5wJyTajPxfX0fWZr+AwWns+oAuhPTxVqjcrt4g8lcrig9
CH3LswcH66fFhGli9BO1y+rPRPrLV/0FsEu8N1UUbbyyRxXDGiJjpda3ITuLdt2MOTPoxou81ybR
F7J6j+wgnfUHr+ZAWrGJEDg/O+Nd1V5+h0udB8Jg5mx/MnMblTNalUdfRb1A1zj4SfWe9gXyj1VR
5kHx5Kkky+xj5PhpduqUH1RP4zTwqaGUV5o2rYKSSnklJAZYi9Wh4Q1hiZ55jeM0IxyHCMi11kUC
BSgb3+81TsZvY8A7pEZwXvmZ6gs5nITSm0N9YJCo5MoYQD3h70qP/eA3l6bmTyO3qz5b3HlWNskt
r4j9P2CA0TMi2qWeUxP8Xqvym4x041Klyj/ANp+5g2nmrl7vPs14HlcNW69vdl630Wr25voEgm7c
sAmQN7nAx4WLEFQr6uJBHxPUN6y2GMImY7+3885fngZEJjdMvyubEsYc2wJ/X5rtXYlkDqOEedLL
FquGLikBMOxsWAipteNOkOE9jdfTs7qCvzfYLwDugdS3KeJY5uzkADV6TqAUn9xtBGsQpnk3fR6d
6C4WMAJXeh6oR5Zo8XoQcYpoB5r4ZapjMyRquV1LK1+yah3f7RHn1/6dzynMEpzdBi4OrHOrtibs
RBVCPMV+TsItpSc9E1nyUznHj4Uzt1t/+bCjIhE7LejovhyzAHMXDaPEoaCGjdvXJAeJtnmMokLv
iHHjj/Ys1g5ZK8tbFwe4uhujeZaJNF4N7HGvZRU/R4Wnn2249CQxliDQLbPG4VgGTIT6QT95QVE/
YhVtEV9FdeldcEbYD2XSvHmzZLlTzyqGdJPo5O9hIU/DdI5tTGoYFO6yfMpfhM4ayxdjtPNJwYmJ
rTDMHa1Q94kBzvhtwGgd1uhD8QbE9Zp3VG6FZHi0VrKcmeZ3DjP9Bm0WWqvGXANMHL/OVH1U/Bp8
dVmp6b7xluikMsjTm4wxp+nNzCYRS6G5aX3N2BASExzYpKeHhCiaM7Ce9FBYBBlgnqGBVS4Xk659
zf1q/gT9O3JWruHyy7EUqja6k00vGY8Kkyt/1MNZePOdNlVsGaCHYdca8hsxmpCwZ64rObNqMRod
jpeZMYqn8g1TJqv7UkQGXjOgOvSfSyFrOPLsWBTXaakvFpIZvcKEnBpDC/iP5rXqRr+4MzLRWji9
XZqxxuAUQAdMUlTYJy7jbnxV7vxNY1cz3hsB2yE3YRWXloM2vXSlqtXTPGosfldaR8Pb3fd6a3kk
VPSe6dXA8qUaT3wk0sd3HjcJK+fWqNjT/N/CHtrEZp14JelzF2le85TnhXr+0/jnL3ArBtOZP9NI
dF8HtEtYEaNhnemO8wF9UjdqFLlljFfAqc5aC8yE4Se5w6ogUJRVevzFLKzdIMyjlTlbzZZbJyGY
x4sudT+jLyZDZdB2wSxwPae7f/3mPmBZfn9vLpzcJVqZ/OsFw/QnyU9hDE2pR+Z4rWt59WpqxWif
Dtd//0VQFME0Yp6rex8/AEd0iqZ3GK8pkvzlf66Wb0uv2v58mf/4PP5GiEZ29IKy++cjyVtSffv+
f5BdvZXffvF5/P6Df0wmyRxCnrakUCMCM383c/yhRuNf+cDWkMWiEPtlMkl6ugnjEeOBsaSEmf+j
TbP5z0EqBEDD9OjfQo0zgPz1DrJ9/rKYmvIeeF/cvL9epY2Me1kEPF80D1KfmJLqMcjMLt3EPrKV
1HReRxaDl1yr0xUb9lfmFNpBH72rWTFJCgvSd9c1W9mHYChKhMn6sxPp+DzRYYltZY8+SaDkwEqa
itBmfbPF2DkSuOdd63xgt6+Me0F78xZYxcUd8wu0BUKsYdJ20gnYJBZUEkOPm1GmP3q9T68IjQkt
8GrEPmXV0Mb50C4cE+aRPp+qQL93jRadthzfcOsuix5krDbjFtmlP9pcAMG1YHp4lX/1LLUbU6/G
owpWj/JwNIZbpBycqWm/tc3s0k/zvS2mE7LampUEzXSSvk11R4XXzO9Olx3zwXivPPe1mVqSgFD0
yyKxXqLG3qfSd1ej3lLKtxGrC82/Gp31mg35m6cjdcHtfNNldlk+ga5A92Nn+Q9Rl/SLuDq2Vo5z
2yrQbCHRY704Dk+MJG5+qVzUHoQ1yjx4HxkFgFYmfhV0L67d6jDnZMpqIzASLETMW9OjmfTgpDP1
5IK3HGv7NbEw1qr8jYDINybLVy+xOHdcu93Y/EKjTehSN93bOd/VZHXbJqibFUr3I/YCEja7BJWz
ibfRrPigzESSf7FY1gITU22aBcz0NEQgHZRPQg+WzzIp3hBIcKRPpK9RHUP/5LVqmz+gNfP92Or3
nTnuoDeckKgQGkfVUHusEocs+WHhhGWHlF6yTJ1Mvpy9X+FvESm/IT7N5znqIuQzLhbywGLn1vJC
7KwEYyd7ZiAnjtU0P0OvIKPUUU8EFa3VVBLYnMhuTcv9Vg5Il5g2vXN2n0iuTkPiHdNr1nivqdK/
EsVxx7iWwA40mZPZ7Wenl/tGDU90rhi0a4ww0trHSI9Xmu6jbumGbtX388mtpmTDipBYX/IBUaZw
JSiWo6uGI2lVt/oz8V7vgYWzt6BUWXVxfqS4fmpk/wTe9UehiynUXYCAfaGerAjgYgYVdZubVbCZ
SUAODTrj8OfnbpTuNQjsV1ZiTFtt51oDHd52y8/xe64SRfc9Wu5r6slpD9ttXmmGutamVn9hKETO
F3SItaQWZNXMZZerOCLbBXLFFHTDvvGm4dhUznBoC9c/qEHT7vB+5JvF3XxXavVER5gPR8KAW9y7
ufWO4OXLNEj3bPhZDbBOVSlNnKR/E+uASnztZfP4FnmVRPCOdNLdCQZsz9Cwnovfg1ls8nJWsDpC
gPZoEbMvkrCfMFMAAhMEVKyc13U3yU1jq4SccZh2qLCUjI/+kvxC0tI1JwqmXDJhmIo+V0tKTIv2
fjMQSKvKSb6XpUmZqolkk5MG63tsIuqZ5FOG7v3anKpFDeV08Ee4/GdhAjmparrTAhcZyk1XmcbW
8iq+t4lboMdCDMLBwBRGvMKdrXv9TplcdFPmvXqkPfVmMx6iQf7QRnmy3exvcuKXOudPVDae4oEJ
2BnKIgBN53+B+1LBfE+MWbW3B1JNrL7pQnQz19RpLuBQ3L+hwH2obH6+WsCBtiD1bOIUPmCIA3vs
S3ci7zHmVl+TfXpk4ZygHuCB/qfD9C8KvA/13fJKYJ19jxfTTdItP7zS6HnKEnTee7PL3oKIp+Hy
OBbGiLOsXbXVgb/Tf6913tX/i79Xf/GaH6XaP1/T5+QnZoK4Te9DTRlbZUDMXFTup85J8AMMT5Xi
xtYsez9qiy+Y3xdb+0m2PN3+9a/7EaP7++9LlqAOftExvI8QVCYL4ywmv9y3hbTWAgzb/URQ+vK4
OIlKZHsS1N9HdOHbbBzQLA90rDLAlyQXEYcbcbnOJyJ+OHUtZx8E8B8EAwgc9KfR5fHtu5hBMrSM
TSXI7ZXbwhlugKyfdSchdUnZ195nz6KqKtg5TlV/jqm5Q3uxQP/r3/QvLiHWtHhbQRbqjvkReWrm
rKkq08YFarZbu9LvmencF0vX9Tev84FX+PMTZdu6lFa+zaW0XGF/qsJh/fmKf8m1GuT2oVXIhY2U
KNOch3AJCnXd+tmli43iIR+me6/TiwccNkyf5/hHM/BcXkoV2EkZjYU60WYwh0PiDsTvajHES3we
906dFmEcs6ZplKleY8ecdkVsIihMp/TU67K94Xh/VnJRuJqpfcTcSgCx2yFwLtMfjBOxKGWwHCRb
v53SxI+omp/9uN/O3RJnWFv7ZGLxlZRk0SGORaanTmyA89Ds2e1MjDZMk/828+Ivkm4TSz411r/+
IP/iCbOQU4OF1gkA/eP2eva0qrE1qyT/mXkq5YTiyYZ8zSXj3dr/69daOqMPTzMLp4TNt4Xez/nY
OUlzSr3cnsq9kw03u02PSBP/5oH580768BqkNJl0Tvx/YPrLe/jTdZEmDYRKXSezNhjgtaTKhPMw
vy9PeixNcMxkdMxMe09q1XWMgoThXH7UVPTSCvHVJz12BQ9D4oESFiAZDvEk4OlUT8XFIEpwdqHq
w87J9rkFUUqgjVz1+tye85Sls19/8lH0wvHw44ONHj3MHeoWw2Aj2gRNvUXxyvA7aMwdy6FlMZT+
cCAZQQfILgNclMxB+OS7ggKVzBzlAL4pF9XMoHe3qjSTDTbs0998J39xx/JdBOz3eA7btmP++oFB
eeuQcRXl3shpFIakYFRD0g08nIzfGZDHKqXcwhHsXwsHfm/USn01G8VdJ7iWo6zcMHfut2M0j6vO
haLfJ/rrKGpr7S9E5WxwrxH4l7CPnGvC1njtSJ5EdcUkxxPTs26O7/AmVqmXPiqL6jBAZxxKUg6z
REfTz8dU44rYWfm4g415ix1mZQJnKyYzHnytO4yI5mzBUjQPdoDXnoNaDr/7tf7p0fEXNwlnxvKX
AWfWND58RmPcYIUfh3JPuPiaEkexmuft2Dpjuzr+m28Eecv/vk98TmEea4BWiFv4cDo2tjVZJqvq
vTTbcoN3plr7kTiiw9oHBt8PycYo4ycaJJYJ2HUEFWCcX9hMzVjpI5e5X1CjBB+aTeDOzH1y8Bbl
5KNmMM6I5+8YELdhElDto4G21lbdvhMnelP5dGL9y2HMZRZb2Vs0LlUqgYCCsWXTQ55XRE1Srm6G
Tvhb8MHXn+3lbCtrnTr8wUBmR1dD/C/qcdgShIeOZe6SgwLo8rMJQh6D+Y8w9GPZj08ps6w1y5s+
nBtaPWcen2QXA3giDYYgxydSSO8bLT1aFtWa4fVo6LIJSzJ+4YJ/gi2KC7Luh61hE8G33Eatcq44
lp7ceGkglnQC362XiAKqJT0SF9VkRC7W/Gk2768AjLjFQNOeA0e9yyUUpecDxvt3AWZbhNCtODJy
+1UkAwNem0FYBWCKmaw2iONc4JRB7Ej70+VHmuJdEXGyACDkwuTucMfukhvOl6Qdy2NmONehZUNM
Jke4NEYK+toOsWx18qns885+NXHW/815/NOA9uF5SK2D0Ak/GFfUR8Y8DltW5ehz9q03vWMWv7U6
595Am4VuVayX+utnq111AbiWgErv5z1fJt12GlvkFYIfawoLslgpNgH8BH+QlrfOu7gJTdMvN4Hq
p32+BCxCP0I1H9vppoEJ9d5oeXCpZQDiKuZc7GaSzkreezh71tXUeMaIbnoeLMotXVrkqOppH6qY
OJjcp7KOaQw5DxMU2yheKbPRLz11A09Q8Ao3CTgC43d+QfN6s50e0WGODjGVmcVqZT4VyfgkosJf
AwGfcQxP726L+F/W3c2jOwAg4V4HDhGazP4JT9L9Us133j/O1/9M2P5uwkbG3L8U/d1/L0tI0MNb
+avf0/z9B/8xYbN/I2AKfTy1HDF8/N1/a/98/TcHaqZB/pSJA5OR2f+o/8zf+EfEQqLxIxvOcugF
/lD/WcFvlOB0UwZZS2TlUCD8GyQV82dP9Mv95dm2ZVE9magcDRjwvx6flJvtXNQ6/AboR9O6NxDU
r5185AqPFB09Jx6LjKJIZbEdO7ch5aqV8mD7laFv50aSUZ9gLwsgfXSQ4ROMWNqq5YlI/f9eD110
N7qYo5Dt6WvGVwqYGbBtA1FW2y7yZXs9uzmIDY0JvQYJlikW0xusVBspknmnGWb1LNtJHifRJFcD
c+2GlRayCRNV18oGuLSRAauYDQuC5jHOpCr36GSghRnIqd5geSIOyQx2RquKMSjjnho0NdwRkMxJ
uSfiKf2uURq9j7OWXhQ/8+pMlejXgRbY56TAcsaDu+Wk9Mg4zCHjxeam0kbnnl1+fhqsQNyxkeou
4B5hwERiBgcWwQ2tugFZMZOwLZoDQdYtH0qoFg2bJt1FFbckQwd1xOIjd6xPvuRjNkjL5SXMRD+W
btxvSniUcCaaeIOXI2D8ZxvHcQ6K+06z3C2lGhvDOUeH1PvyLoG5jH1AZ5lPIFEdCn+OQkQs3pY6
ExMD1vhL6Rmxvpmg2fEUyupZhKWjvxgI7s59Zb+2Ttw9Gm1b+jtfEi63NgluqVdMATOY2r31rHJ2
t6K3/B0wSIG5ao6ii10BkWHZz9S1KueL4wztzXMrX2xccK1HJqf6j5Yia2MXxs0b7pG0lGvsAs3O
jvV7u+/TCgSIaV0Nre0/G6wXP8ECU3dDy5Y+IOdRAz8ZOsUi/kq6YocRFYtNLqMzjIDywdE7+5LZ
5ks62u6azOlsPbn9QuqOo0fMgw2oWM6PUWf/XBkd8h4hblHf6HeY4DxsjUvaFJCwTFj+prBBNyS9
Xq2jGYMoloQq2osgcra9W5AdPI7vRhRoTJBtQKN4IY0bF3m8ooFrDi1lJay3wNogTQUHThEE4MR5
qLjacLcFpwrq1qrwIV1rSfs6F8gT4M9r28R08RZMPu+yTZww7plNGVgnGeMm2qsNWvdQ50lzcxAa
XiZQ+0fPb5s1Jo1pIw01hDl0+as1NFw3XLaU3i7raViGTICov9eCvBJiHV3YNb7hqNs0dggj4tSu
4h3G5yk2PvlRrtJtGxgjDA3E8TYxxGJM4sS/ja7KqVMmLfD7R9PMnPHRAbTiQDZv4Nk/Aw6NBetE
kZ5cqXsPnU9IyIuyZ1L88ETn1hYNBAZUKPoTr48pNvAn8yWwalBvuTDkEKJlT+TGNlh9vqrAKsVh
JIWnXuXVLPhthD7b5eK7kcPjkKb2+Nhlab8EL8easK6ZpQ/ic5Z1ci7X0LZL6vbEoUOdahfd/NCa
iidbn8bx58Kg0mSUaqR8P1pVcHky+dU3apqNmCVdqhaEyDh58Rq6hu9vKB1w8DJz8e3PfVWO3TuB
1kbmfuYzCvphRWpZdUy70mKtXkZZZymCggo0HsgU4QUlet9FT2XWMxzUG8t0QxNdR8SNZajNz07o
Pyf1353Upu9yPv7zXdj1+1f51ma/8s5+/6E/TunA+Q3tO82jzfHEhbv89/7MO0MiD9aQY9jyaD//
gTuzwJ1ZpuW7DAPQ0SypJH8c0rb+bx3KQBx+GTRAcHZ0B7MAHa3lLkk1Hw5lq9f0KUqGs1UQeptc
5kyaJiwQy6acLc/Agu2pLg7pECXfkRr6DSP4bHwiz8blIdRFj3nhL7sd3v5FGsIFxdy6ZyVYBq86
Vmah2SJ0xJIrtW05p/0radzFVSJRFOvBDPpt0Pnp1VS+tYihYlpY4ECb2kja0JkcC5tfAT3aI2dD
h79+n2V6ed+NY38LShc7F6kQ2bMEF3FEUOb3KwWe/VVvxui515NFc8Ku5JYnfnGjEn4GcAY0yzfU
zjO8+N5tnPmmG7m8qdiKtpyv7h3bFLVhntMdUfnPyA6tLESTrMBK2R6qb1CsT30q1JvnFQ0E/goT
o42b7b5p6vaeNXjygiS+5xasRL3Gompug8QzHj0C6G+OcgXa2sW9pkGMOst4NM9+035CLM+TnRbX
kyt7sMxQt+oZ91CPYMZQXwlBkER2D1m717UhPUN6g89S1k77JUW2Be+G7/ATGOniiokt2WpdMh9l
YcMmTSaL58vgexCaUGAgbNbSezMAn6rl8R08b4EeW0HsTxwRtizx9/pYjWeVlP2ZYPn0mhhsPFZd
MU6PU4fLkwB2MoPdzESBo9r9ZDblxWv08UzM2bRnkWu9CduqgEkY3SOJQDn8xkzLcELXtCsyMRGa
Ii6/EKCibxvD09ZllJcPGhyDx26yu89WYOY/JrPVn8wBJJGbqfIOxpJ2tVJvi0S8e+WzqqewUWVw
37R+8WpJTGGGXyPQwwy8Gcts3o26o2001BnfmrFt74wOLaJQZH/QK+OOFFw4i4UwCN4ti/lw2Eij
YX8FaGfJ7UiyjY249YEuEG+6GzTEgkRwmwu9GrY+xH7c4PYbIwX/VPawC5hP1FdbsmHpSw5/Yt4J
/WtjtVWGFqgNgSfiXM+2vc+RLu31wc2/C+C591SINMFZPN/hpqtrpmSRxhrOwscSxa0RrJrRzVF8
e05/KlPX4/mVJEcyWkCTFJHgWM6d19Qo9BephDq7QUayk932F3a6nBJV3QwPEpvk5yavQZZoOV0i
sSfxE0kczp3f2CvpL6jtwSvvSVvobiZ2gE3mWB3IkQEwGddk6dETNj3nXKcc4h47L1vRpYOzT303
Olj/xd6ZbcdtZNv2i6CBJoAAXrPPZDLJTEqkpBcMirTQ9wh0X39nsKxbdp1TdcrvfrFrlEVbIhOB
HXutNVeahkdsSe0RdhRTq99YhFRDHPBEKNqweOYYqR9nsMKHkqwm6lPhbhMDL7qMrRLRc8AgjmGZ
lFk8Nw9FVEQPbSwo0Gk853ue5AFLFqOdXrow1gEhX81PnpfRKluXgOqW1IoPrhcWJ7UMZIMLQ47h
msINd9iV9Ww+pCE1kmvDLbOCRlPCydIiS7Jiagzh2jZNyEmS1MtmKar33DJNf8X4Nd07iyQJnWRu
km3SeTCeo6FDvkwtF7ZibkTTxkmstMLKVDY2br2G5VHt19PVzk3rBRwIOGJ0vbZucK9WrjndQ9jx
p4QfXMSVwN61Qx0VwToaZw/m0mSqznyiD8ievS+RLLh7906shkPVgDQscVzanbEQrk4LvPJisLPx
qU2nyH8TURbGJRWTOdHdLwWL2EZu/do1sp2hVJ++z7KurWxPFVrb8uLi5fb3HPB/zAFYUvR26N/P
AUc8BjDwuj/6YX7/ot/nAF9+AvXAK50PzIfvhX/f73NAYH3incwQ4Adomhi7uMj/GgRs/hEcFECk
HtKYqRN2v27r3qeA8YAesd/9NX8J14S95s+DAa3fNtdMvGUApFyHsePPg0HiJUSarC4+TRzSCcSA
yl25gB/u6kYSf5onS1AXROC3zhpaGlhwYtrkHe3CGej6qjm0VkExqM+u6bQsUoTbfKj04ts0pysU
i0LsrVTOxjUL0valgaHtriH3R+l6DrkDsK/tBtzjXGFWeYiDf6UKRnP6YJR35kUtMXyO7XJcrKUX
IMi0IyCXTrsd6IaJ14zaFO10YU2qGVTajyCd5Rte1WHT+wF09sV0ylVc5323nn3XdjcW4Sv7HNh9
vOm4CN6PCNirYlC3jlaVnewoglyxojEdzK5W8lSn6XydYrO/tJFd3DSJp9zKqcKTkPpTBBTNNSMS
EGl9y90abk00NqSEqvkQUUt9siGD3mFF3BOsxwAQV0m1c0t0RruLuZb3I9vczeTCdxe9tF84A22Y
GW3+hALnbYNYfI8oY3hgVxdsiAA7j8pO2+NQseOILfsx9pZuQ3+N3BozgfCpNvJHB7Hs4pTjzTXx
ebt5zjuknmT8RjdBvReSpipSXdmdVRQ4SbypuenlJd/2OInusWKLyxiXDr83taizOW4bu6ouYd0W
P9PBC3YD1da7zqWDl3BYd2Pn9OaGJLmtEEQ/Vo0GqYe/AGh/CaBhrVpSe+s6d0/DWBHcpz3nKW07
5+ZMwXTn1HJ8TDqTapYs/pHaTvzqVt7IcnS6I641b3CgYHGgawh3a21ch2oqnvI2K0iB5d3FdrKY
vTFU/TDIrm2e9hdjytQ64Yn9QgI6XAnuaZeZ/qRNjXFqa7n8Tg1qEDbmEEafF1/C/c79BpJ6Wlak
T8o0hSXCOXrnxNx8Z1O95/z6h0iJ/CqHEtw5rK/gJhO3vvq2GIiFhSmRVHrCLmiGPUt+XJYZZQz7
xVDlzbT5REtP9Wc7E+Juzu1V3Tpih50dNPAEQphsHI2DRt/HJ8ElckMjUN4QgBnEpsky3ptpGO2M
Rt15LItOZuzdD6yqAcB7Jew/ViJrP53wIpfaY9bxGaTyitIgFQLY8pb+2cAlCbvjRt+huQvlnRhY
EoHXgBCi0sfYaR8M8EvW3AYbZOMb01q+Lf36raulPBZpBaQW9gyQgO+FBHQK6ruf10Vi37mCRBY4
nLt8fjci0BNsQmqqccwXoQL2OHMQHlA8jPvRD4JtqOpILw2+cRh2D3ZdTDuja6t1nkXuES6keBae
MdIaJjt0K/Q0A3CFB2VWYmNeQbj/RkFHs1WyaPc5gC7M4KelT8590TMW90DT4EeVIbZ6rmLsw0RB
BXyK9DzWCQ4CFksCe/ANkGp+rX03OtJiS40VSYUj/eHTtZjyZV/2gFnrum73SzZ596IdKDdwxmM7
s+zYEMobr6Pon/F4GQejmd0LQc645AGrOjGacHkM+M6bxiIrgplhdIozGNRL0fo/KkxF7K6W4HOK
UxrHXZlRvpOEj7PjJw8wIF5LUZNgYgpYLYn16tUDjpy4NfvvXcsfmUKmetPWuX0X5SWxFNvlI22y
dxgKkeN5jvPHmWMX/xPnXV611DzIcv6+KLxFQ8j5jCbQn4GqzqA9J+o4isRsnpoWmJCJJyjyy+Kh
AppFAV2AV/sxckN4RjU5gX3Nmpe1iTuY1Aek1bHOBvZUSdnnm6oug1ufyp+sXcZ1hL9vN8Z+TtDG
txi+qfryV7VXFlW4FniNJsIkyiUAWyeesbMWCrF8uy92c0wDAYc7Eb9JPcf53FniMA9lfypA9Sre
LUbzlhl0mKxikdKqOMUEVR6y1q8QPrGsHDJFKOg8ida7Trywn5w25BHJRj56pLcG92tnJe0pXiB5
r3r8Ij96Pv3J2lJNhLnMCKVYjV4tbw09fRjn4U6cAH/7p2YODSQgZvhD2PTHGQXsIc5V/kSlkiNX
7UCxYJyFfHADrmffah+732CL4sBOKH7Fj2oGLOcgPMAI7MU5clqLxJWoEVmWUYXHoSb9MTrDMKwA
/8HM4Gj/WWYCuzrVweN9zzD6OGOvMjcSYH+LylzWkFHoe5pWlCKrF5OujdemNZNvvJPBwo2Fugfn
UjyEgxv8NKdY0TeXh87NoE7gxcjy5VKY8oiviuh24XjvLgzpBDCN0yg20QPojwDzv1sNx4LTds0t
2p43c64pqEHIdxFtNfaf1TC7Z+Ja+buRmilAEmXb3cqrk/GKI9R75j0SbGuywDtF7N8gECVrFpaZ
FWPnTKbpLcPpLziMIrg/WTk8Ttwt+VTOsfGIxaur2SQU7Tfa6bKLk9fc4YawF3JtB8UCD7LJ3kXf
ZDfQGk90L/kktvlYIihmBRiqmIe1rvrmYWkcKhG6sfNnNAZCttvZDsx7Fp/jN3ecx99CP26++4IK
lcQh078KA7JWq6mZjRNLjuGRQkuSTU7XGm/CnLuHmSoUPCmUHR2UpBnsII2x/h5EU+mv5yVUxxrj
K1jFJG2IE8kifWn8RIgVV73+lgoS6bTCOA0Mpjo/8sxRnqBsk0vuLCbU3CwOto5szW9h0IdiC4U7
mzbWYLh7lYvkFga1uSfcLdclMV5IfL4A1OPEhCBdayB1ndnyzCK2OVlx7228WpibeVAdjCc+cDKv
2XPAbts2Jpgn2sf6La2ZgVhZXX21VNdvOkTTc25wdaM/EzvmBH382EmBglvkZfsta9OeAF2kOmut
pq76ms12XW57Sjgamr6a5TcqQp370CSRzWLyh4ji4IuMy+K1irpq52CdzDcc8WGxmocMZwOdnpyI
wArMYyJNeR8sQn4fsENAcqrhztmRu0BpR/z/IUfYCX1oOc8BEKJk5bPPJyzWggMoK7s6RP7E/8wW
lfkHymvmm5+FzbCe7Nh6HYKBep7Srb+TWOmvbgBZap1OtvlNLQyQ28hk0VTjYFYrcI7WO3aUJt2G
hRcZuCzT8CswlvILlC2v2zllPN2pTs1kLQwDIbftQEhQr3hMo+zRXFTytSnlJZoH8KTFAPPcACSs
CFzPfXAVfWBeFCycTRQURPNdcJoPlLwYK9+K5L6BrsOuvB3Ej0Au2tFR1dFzKWZJVL0YCVxahmPN
a6tLTBqMoujS9fayHWnjPdppDvJPuP1mqZ18p0xTnS1S8R6u99/i1Gb5kSgPlHRKHHM1gO3bZF7f
fokgdfzwBBTioTJpieSnuWgcFrub2J6yY8SYBb8tdE2o9W2UCgovRfpeg0wqVwQyANxABeZoAcNc
EaUGWj3lnxPXjPdm4hrcD0J1bsk5o3plnn+XYcJfRyYzYjFiYl2Q7XZl26iDn2B0WeG4zr52+CTb
FSwFkrFx4sKDq/FfbSEFLHeZYdWnESTKmT9hfrZFkryFS9JjZ+37Ax6IYRex7z82eQQ0PVteamz4
am3ZVvsaOY18dJqGwLiZtMe/b8n/DcwGr4TH1fXf35If2t+iqvzjHfn3L/n9joxI/ImpjPsxxlfH
o679/9+Rsa3RG0LNtM8inXuwXqP/uiN7KNowbuhnNnUkymaP/mtZrnk23Gclm3QB2RhG8V9QtDmZ
/nxHZn1Prbvkeoh4jvfoXy2cWaeWbGSUekyzAG4SYWiT47qN6IMLwlqIq/CatsNuYQKHC8OAOMsK
Kri3zmjaGadL41DYRl65YULvExSdG1MSdaEvro+JGYs1zwQL8TIjx6vzaX3emO8QFUbmALIqXLYg
KWgaBVo6klIF49sf9lUgqEqOm/RE4ZT106E/sloFXeP/MHSeDi9odJKZBg1UESd/L/Mb6eNwH4Gd
2zhBTqac2DoZV8dTtPLZcGuQGusWBRG81RdJzA9DabwpdPKv1BlAT6cBE50LnHRCUA6u+k5u294K
FpwE+kovvrUfAcNOZw0HtYTBhtJLioQdsLAccrjH/W3HlnITmHEM4BTk7pBE657r8o9ERx07WgbS
i2tPxoZMqXxIWjBkdN6SR1nn3uyuYaQCoQuDKYDraPbJzM6978sNP4n5azjjU9c0N2pyge4+SQHV
Hvc0cwRkiHg4Jl4Igmecpq+cG5a798RkHqPSGfCFZaDUTCslei57CjdXMnHqF9rNWhyv4Pd0mRku
pw4+K32Qfk0PWbgQUM1GSU0U5dusm5cEsYKgcbdsUrfr2o0HiPBbr0A6P/InsU1y9UMxcdUiTpuY
ytl2OmILlSX+yfUKqKFO4XaJwD4YOUBQm0RtFJzra4OjjK6VOIuw7PfVNdMJ37nC4GwWjXU1dP63
HArvFAq2Lau2JR8Mopb1Ag8N9CMdIY5nZnyg8nPgW7uGOMMZuTyd781SmbI+cUUd4aUF8GiQKflG
gJwHy8JaV4A/JXFTJhb8AYedOksVn6oIljWdOONIoAVlFZeW72MMRYUSmwIIvXNVHQAChtZBPhV1
iUAqjSmon/N2kA3b5o75BNQGFXMmXgvIJRO3P89mVjjprpHg7NVR/F6QysB7kMtMclmfC+M8sNru
tO2/ugBVTc5cFeI7LyzHV4K+7JSyblQgXEso4lM0I3/jBShb1uKeJolAXIFQZIoc1KE1w0wYl8jo
DyaEzV2JxPqYTDM9JXEDfnVVsdrmyQ4JUuJFnpN+Q1ObGoGG1MNwXlC6GpRX4awrdFlnUw8FuH2T
cD5WWANe96NHuVa3bonuy/tpKUagpa65bzMMe3FEPotPnDB0kV1NG50hkwsw1hxcTxjmMWOd6bUb
cEnjVxsNat9TlhGdhNndlgmz6TVQxpuxBCXPlOFV05pmIm6lfYUDZ9c3lLfuIjVXX6eQrt+VP6v4
87L4NiUQLHTKPf8nSKbAKHlvchLNT/QB06yGHalviG3ntrfPASBom1noHJ2qbn+SMPniKo+azsTt
lqchI+t+APJuVcc2pJrdrw12J11nEsZI7asoR57HUATcxFOmLLCMZrmCf5rul8nxT6nhz0AxRmOa
zpM1VnfS6cqFe2XLItsPu21uRSGpYH5W1S7CXLKxF+FcyeGYw85Rcb7B127fVR6ABsdPjWBrkEOP
NyKerM8IMckGDLbNzxmORPqjpbT8NTV74wsrtuFbZ05Du23xXfCsiWnYGOBot4WFWfNI8RHVoDCz
u62HwNPe8QsECGiDFRtxco/hdOUxu7C06Qzi5QzwJPdpiplzwQZG0ZRiY2iIVq7XRtjvh3pgY9BC
kQqR2JA/K7dQ4r4qawJ/PsrYZ2uOnGf6rF8EH2Ecxt0EvjwoTfsAGEZePcCxGwycEKztuDlCHpTm
tlx6e5sbLrAUnQC8sf8Ql7ywMREULN6se2Aq1f3SA4Le+03lfG16PPvTBC6qh/1qARELc389YKbu
0IHSSd2DDLAuy2x17DorNmugeKboiiEkbOlyEfm8zIfCkb1ERhQQgcITu5vRvwg6xHd/z1P/zTyF
gKDl+38/Tx3Ld9J6fzIf/P41v0QH8QkDO70BgoFFfDgMftccfP8T4E82Whj0dDhXD02/5inrk3SZ
pQjkYBT4sAH+mqcc+YkGUVN/2e9SxV+Zpwge/HmeQnNwLH4X2qJoIw3ree+PiQTF9jtZ4snQfa4I
bE2ev7opLeLUh5oY92IAz/TFd/NCkM0YxnUW2dbZi9vifvFCMREHpK6IiszhXQLJQ8ufyu8BLzLI
GUFGIpevKjZTFXInoMbke+FyfFFXYT+0ycizlbLxRpeG0rtGSgcw0wXk8hLPf5J0E97aSQ0P5vBa
VC13EBb1zz2I6W9Y0gZjvQx5ubDgradXyHzFxINqzIQMnQgLzkQ+aVo5vYyybe012Y+YW1G0ctoC
X/lMzRMA1DkByN1M3KjyQN3r6giHu1q4QH5pyW5s88qXrOgxKVg0KVAn1AS67JtwYHx2Ujn4WxYA
CQ0JZe7hpTCy6q3u6vpb1ZvLRXWzuVZO3t3RbTW+QRsqv4k+IcrFcmi+A33TXOc6jV7t2EZpSG3q
5dD6ufDjNWYTAVvUHy8LfbmP8BYqKiH8iT6buRjlHjNXdvGdYrqK3Fl29dxvZmJpUo60HTes3YdS
0S8t5v1oJ/LRarqAE8Mp3qaON60zEfDyiG8cwz7tnxyc1PRJY9gU4+wcwqW2KJYxtNGwjyRK7KLu
/GlMwuPSWc1pWJDqV2ZE3TM4kkaefbOwSzIRc/7sFLV6UiJjM6WsEbt/NljEP7Pwa2+A6KlH7Hpl
GRjncWE265HXVxWg8PVIOPS8RJZ6yaloogMsKFpGmba5i31/+BkA2EsZlXoj23Q5lKNBlPm2BiyX
bsoxANdjkWElLT61Fl1ZKnttPsC51AO7+ygpgEvY6dh9T1OaYXW/J2J01jjRI1V3pUWv0pzcWFo5
L3ZUJNdgcfmvOaZsnyzwxTvVxOLOslOWrjHj3wFpAdrtDFHa7ofmMM7ktyOspGuPWuNvRhm1J8cs
gt/GdpTtzjNBga0sZ/ST7dg0wQ0hbRnXHe3ZxteUufIxpnoILp9PMwpXhiV7EzVFaYhAINIjcyk2
gctg1BRW+ZmfY/aF3Xf8KKe0u++sOT5JOPXB1qpGKIlhKSDSzVGx4eNaffYdbJAR/aZAtxv+OTcW
cU9RlKLqqyrqSwqyIenYU/KUf51KKxV0C0fc5vj2TMBKINsPicnfqtKKyBAz5s+pB5YtmMz8XKIq
UgiGSN4v0JuBHYYDbdHYDwdnPsVunB6wUjxa9LGhpMhl7Tgsu2fRBk9TztOz7SaVf+OKNq+sPGQb
JRX0znVW2xVEPBq+lHJVzXUDV2cv5gYkemJeBHLFuXdpCMAt5XKd6Eg/ZzMUknDItr4DU6/lebmF
lPKxHwM4+mX6WP8j/Jjpo0yA+wcbUSOOPIml4z6UIwqV7sW2GuMwqvZZsJK8YlvASDxpxYHA3WmI
Su++0mpEoXWJXCsUtSrmK6qPfVRav6i0kuHPXX4dWwfE4e86B4033O+2suYHCadhRYd1ssL3ciHS
wsiOYsK96UxcA5QN/ybHaPZKqysBMgv3Iy0AG6c0RRRs8FNiG+/412h1Rus0MeP9kchTtba0ioNH
vXtIEHYCrfBQfgMFQKs+6WKF8LI4rWckoVJrQ0wL/JDn97Yb7vqF72HYk/X8EJQsHC07s4u/TB9q
E7ITMWX0J4QoePFEoRP7ZmqNKkSsYo3+4I1p+tgjY4GgAWA030mtb+HbeRoSpyBnLqlK00IYtffD
xv5Qx0iY+QfcKPoqiHim/qGjoahRJtlRdtXd9Vps43Y07G0twFndDOhP2JL1e5DFpzaSJDmqsV6+
gfnp7oNppFsQiLfNx+jO0zKfGTEnmR/S39RUe/woxl6wOVxT/bhcCFCjFnaVNVAqh4TYzHNwA4YD
kgdYXn7NtNjoBe275DpBg2VE91oRNNiVAdzQnDlZ+phtUC19Pn6fJXjoDR3L1abR8uaihc7Ii+ZL
rsXPebDaL4tOEhkuPDs7SK5uazQ8EsimLSoiyhRSKtDD4mnIw/DqaqEVMiz09MqcNw4/poBd7ibT
wmw+ha+xlmptLdraWr5NtJDraUmXGuFi3TveqdNy76T46KSG+eJqKdjVonCc4lcmDUzLQybfRla1
N98I5HpR07xz5iXYqVHmPz38NJdl3LJwUeexF+jQrZakOWOMc9on6NTcarRrmdG/0TI2wXRn7Wpp
O5i6+E186N1B1XVrmakbH8L8ElRm/ojjClSRlsoTLZpblvkoqVhgmkZQL7S0nvtOsDGUlttH67tL
ph9SpJE9FVqUd7U83wPL2nUfmj3HodbvB9NbQ24ud/OHvu863t7Skr+BVH5yu3GmCySZjl7PK3LK
Fu9o5KSE/xFo+tud83+6cwKfyfI/zMnV+C9D8scX/HLomp8suleZnP80IQfeJ09gjvdsSWu2TWfx
PydkR7tyLNj8WHb0gIyJ9tfGkQ41T8/cmHp9MlJ81V/YOGLL/fOEbOqEjnDIC4E6wp/j6Kz3HzK7
c9H3QykT/2Q2xXRnpB3tkZmd3SbHzd6LcliOYPLRw0C1oY1lHzLZh2D2oZ2FsjMe0RO4fyKjDI/C
6cPnbOHxvmu0+Bb3sJiP1Yc6hoHNMTBZaqmOHMKW5b18nt1+vKq2hjzQzgRWTmhM+fswIPoNjfKf
Y+ouECM/VMH+QyEstViI9nWERpIcBy0kph+aIldz9MVSS42YRvPfStTHCKjAJQ2m4aWHlnFDQEWl
VEMd/uy1dAlr4T4D+ojyUybpt0VLnCKMhpcpaqiznbv4J31WNdfjyNVxw0k+1h4VYPBOnI4nPZru
F9kSFw5aMf+UhWFcqzKFJsn+LroMhh0evQ8NNkLdxPJUOeJsx2mWwsFeMGMiF8SvC6icQ+6xg6AA
JyZD4tD8g2HT33faR7XCPJQ/zVYcPzAxoJeqKjokIwW7lI74J5Lew96syLNjOCy8pyKOFpq6yjiX
1C+iq+CWING+itmcAR8XVfBOnAmi9+y3EjUTENAd74F+bYdZc1Jhlm6h3xGkxo1Dv0gzBXctsYQP
p1a5MoOaGzjzOi/+QarboD3LLL6qQ2aYHbeQkLRLkBR5Rdjfq5+afOwhsPjosuxZr1WQ00Vk4LN8
sIAvmjTcL0SQ4KPgbXTl8DVXVO94SvQ+ZqZKosks8zTxPpcBY6cX9puI9o4taen2AVAtQtOUIIBC
sIUqOk6spdmB9ac+LTQ7I56iR7+vf2KvndXB7Jcm2RiUb/0coywXKxryqFNNxNK/lS1jxyEElvkc
qik9Dk7ZbJdgTp0jEPjhtYZq8eiNLVIb6t4uwAcsuXI0zs6qAi5eU2KND4AFovS5MWniGq4L60La
S6wFw81eEhy5EcyIHwFiz1b+zk/XHsU6LjAaZ6tJlFApz+bSzhW9bp4swkvUAUwurArAnegHsIaj
x/xl2V8in/8GNTabNF+eRDfRm12CcVv3lkVIOiwt3bKE7onDyFsPIE5OGAKyXVdkBY+3065nmqjr
KGPhXyJ9iQCcS2fWxbrprXCXxtm8MiTbHoqsaH2InGKTZ9adTUT1vjItCXdG3OCmHXIM0eelFlBt
zBanhIlZG5MX33c1TbCABzGHm9Jv+QSKsjEvBt4yjx5j5awxTUBppdXkZBctQCysdEdsWuNZOTQm
jtjd942LjQR++NLceV2jTnaqitts0b27SiqPbXpa9jcj6K5LzIOZVelPGje+WAYW4dzP3n2WbZvU
g/JRJWn32VB2fsnHSa67EuUvmVzrqRUZp5YPsZN7CXYU08O6A94zptgqYlVlwwwcVPYIpvU5EG2+
jhYebKNyDmkf3TzM3PScWSnNtzBs08Qc3BX3T//QLh5wYZbmfLer8TO9OPHGxKN0lJVYtnB5oEHb
qX3zaq2X50sGSqt1j9DEi61HZ8JEiBe/taud1432YM+QJl/Y+ouvsiA1HGuv9qRd21L18jM7FnVX
f5i6gw+DN2MKDopE+77NZYKvwyJ/eTAzj++cdogv2iueadd4pf3jSjvJxw9TeaT95aF2mvfacz6S
qFsjEjSXQjvSZVtoSdV+NT3uNCCXh92kHeyu9rLDDcfWTlwxvo7a6x5+2N69KOe7bX/Y4RnCgrfk
wyTvO9own2jvfMy18JzgSnpIOx/wpInHHnVq4SKC797UDvxUSLWjRrb4ym3Ef4w/rPoRP/6vKR0K
tqtAKmtHv6W9/XMe4fLXfv9OO/9JDIonia//2jRxtJ3xnO1ynRUYUIeOmMQovs11loCuUmIFTpyo
p0RnDfy4c17ZEM8Hx2kIL+hMgm/V3WEyXOuh69xMV+QqnipSDIBOCDQUOtvQDwGTOZe1c+eCJjR1
BmJIu2wD450jk4CEpZMSic5MGJmSPowGkhSRzlTQscaqJNRJCzOv412h0xeJnYdf4o9IRqHTGYx/
CeKZzmzYA+kNKrMaunCIdBQ627HolIej8x51mBL9wFVMDEQSCGl0MmRB6D5jRCAugkJBxvEjQ+Ip
64kmCJsmThIm89jgu6PrKX6pdQLF0VmU+COWwsHUHHijT6+xTq04HwEWpbMso061ENNdkBdUfwJe
dkWK6lLu547V9wRoSBLY8L1HKzO/zpSoAgmZZJu8AMXQ5YB95SneRJkJMXmpYhi8JRTurbJA28/O
MNH2aE7Lu98P3jbMZq7BbcIRHAPEGZCgRig98awIaRSfkdyaPZGiiCJW1jr8KPONKsv8iqrSY2KV
JxUZ9abx2mT99x75v9ojs9H8j7r83WvZvf7Zu/6PL/k1IYtPLhgc6Zqo7yKwrT9m2GA2usJm3GWb
S8yNAfXXHhmH+e9TsYNXHRO7hWQOlsjCk/FXpmKW0P9jKg5YgfkQ6V3Ht71/pXE1IfXjaTR5d4Vd
+9ZaR9ppgLVwcjVr1Rl136wkVhi2QlnhVOGlKmdewa1rGmwOlp5P5VNODYBRYBn3yAxtjWVqRXjw
Qz7R7E0HKLmyyZf6ksUU6Mhd0eKvHC+9mSX0GM+2ZDpA8IF5veu7vPDOg2i6N1BWVyq3JAY325Br
EXtyl1NLgFG6idC/l/kJdONincF+JPRRQb3H/sJ5mC57XCnUF5eTlbvrFC2YQHJLq+shb3zVPNIN
kz21TRh86/LF4dbOS9fiIRvS+s4r25iF8hx8JbktKv4Ts7dspyC3kz3eXXQ2Zy6LLawI/yFrSu9b
w6p2YwTV+B1sM28c7rS7SqGo4wcCnZcONs0MlRMbxMAqg0a2pciPqcrj717nNl/tzmFdTJg/eKsC
/y2f5otvtin+0gydlb+EgCc85yFxExMel7S2feoE64m9JL8GxM9VpWU8rs15Njf9iOwPrwZm8orR
mSNRhN68Gi13OJTGUjwqDGnPU1zgayL2tydZMF+Dzp5PvBj1RjphcMWUZCSHOE+Tdz4P7jXN6HbZ
DpVtPICwx3SP+HbAiWCx1u3LzzGS9H7xFeQ0bGbrARoz87Df2/fCHewXo8o7euEa23moBLCBoGZc
LiQu6CGxlru8d7F0JUqorWWXamvo03Cku2fnjM5yyAUgGCINzfLdmIt65ye5sQfDvBxFbC9vrKvl
Me6s+mkhwndRRlOdKyNSxV4sxvwwqcUbLFDyg+h1KvPX39n7CcKaKIyQpteJiWWMxr8hEGV7Susu
AqLCbm/MAQdBbEmDHSkDFisWfGk4mtRjLlsT8oH59veJ+t+dqGRx/tPG4Y7Od/WWzX/0OnHs6S/6
Jc1hTZIBZqVALwm0/PZLmQs+QTPUxywZHJ+l3T/3DgA6LEG0Do6p4wF715Xr/zxh8UUFBHgsokKA
sP/S3sHSKeA/oTtsk8WHTyoZEAg1Vzos9Ie1g+ORmYfxEJ0Gi4mHTaElr6MVLXzGy36fNNz3BvNH
aozoKo3Al0NZXUC35NAf0JuHvdNYzZ7dMkDWP3wb/xdSoWv/y0YE3CN/ON5EJqYvYZn/qhlOHTHh
jAi2dh3V1UPAIP7gLx5nPYekC6NH0WuMlUIAvAlBjKJmGPVA0wEXpvDdL0vr2hHNa9ptPctCviy1
EV1wno89B3ZnfStiPLMt4aV62TGMG7gx3JTeDUQBvzMox+gNH6dDuGwEPAziQ1Y+Cuy5FXVl7Zd4
HiJGJ6NIsYK7eUPQoMvnDVFiltHIWsGJZnRLy3/pdmqDz5zuMU22weg7j4vlqS9BVeersW2KYcUJ
niOFjmnzo5gLkzpNh2LCQcDBXyf0D84sf9kEYxGx4/xEY0ye7ahZynMEMAfgfNPR6xeNmCrDZzxQ
xr5NlvbURKm1V8rp3hIzbh+CggCXl3Z3UNZPNW0qn2WZTJDRafmUneqpboiH02QMxgagCSdujoZ0
aeBwncuI5HFCCwvSlFXdDBF8M520Wxk4VKrNkuXxVxsAvlyZyh3vDTSnK65cIiEynrvtmAzTOZLL
k6mi/KGdVUJlFG4GYl6eFe38zBA/2o4ai6COu9XkUvHDm9lMvJsJYfU2JCXsmJCIuDsskmodp7Wy
e9IvnfMljTC2ksRNHpal2XLRtXdNkI+fZ0QjnFN4QievdvfQ2ctdLfs4W1utp9YdK4ztgu/3MDlh
DTAmMFbOYtIdY9bVkT3EuLaayLvyXW/uqJtqwa/k5ikCpnMK4N+cYsvMo01YmvnXGh7s50py8W1G
i8LJTBmsW7pkIZJlT2dnMOU7kGNvhw+52aK9UpIEsGydw5Dd2knV02UWD2K3NCN2sjqr49eMj/3K
sdsJ5xsi58KpfzPlMF6I3g937tipbS6SAGkqzrc01YDrG6l2WkptM+yLFnV5sVdR+//YO5PluJEs
i/5KWe9RBseMRW9iHkgGQ6RIiRsYySQxTw7H+PV9EJnZLVFZUmeta5NVZpkSIhCAu7/37j03jnik
0TgFm54SBeRUbTlfbP6SJbFK7KWe364RkYlnkMcRqSLj+GbAO7musYWsPJzpOxwqDOMVHYyv7MQT
tiuGKXujcxK5KntzjJaTwnWyZQeeVXDo37yFUeeuwWy1zmgCmf64ysIsnHmAgXZvDw3jMkvL1N5n
inr0KxuXzMB93HdEJjSLXGTRFSrL4ojjg7sHlnlaWt3cC8P9no2GjTDRC6xXpNE9QRVZL++nviqu
/IxEDSC3dQo7JsHyX+LmNTz4bws/mu3QIeeNbkvNbUKkUX5/dpFp2Vs3LZ19quRnP+qnF7ebhnXQ
N9beJ0l9QUOMHmMliJZiJey/kibryUXlOcSx5Qg3xSqFtTVbfYt+xBIk3acicP0WER+ubRp+wutu
mFZb+0FQ7S3IGnPRRHdwpq/GkubOwh+7bl9CjrGR4mf0OhNaX7j/SpR2qCSNE4Po/uzITlBcFlHH
kbRoshPam4qhu4dcjSKy1KjLBT6wip7HjcNyAPmLvAcsYVn+wEGoJtTUVOV6IPr5OphntBqJyc3K
nSe3AKXLe5cjVLYSbWyt9HnG6/CMkoAzT367yZbXvRFFt7HRp59RCxX33jwrDscWy1XVU7VfRsnA
idLXJFQMmOPLsJnmnHPbxGOmfcH+yTh6mCfTxmVI7V4G1mEl4bRa8xxbTmZ9GHPRfw29CPXCPO8W
8+Sb1slq0hyNgI55Lq5fRuRI3axj5HcwDvpO3tkmjJcFMODoDPfKeCy7PP7kjkMudo1swlvoGHjw
u1GlYEXdqHkC10LOnYW3xt7KeYofzPP8COYTDB20T9cKJQXiEtEDZsOxxegnpRI/acOsDrA7fFHM
sFX3zvrOsF2L+k3tkmXkaD6XCH19usK3ZAKEN5O9TI1hXfeoElgbhn0yKxXw5gj+wUPHOs9LnjKj
W4x6OU8pJ3K1/IvcIZmVD+IignBHYxZENGgjGEJST3f0PY7Kc5zLz7bTvOiYU03Q9jP5kp1w103k
vCYm47zeQ9eZ1oP5wJS72icUC7e+GQmumr8ajPt5EO3UPA3oQ5OApX+ys6tw9AKUHOXed3GHOLZG
VLnItZWnkxBZVVZyM9oEYFoUDvyBaTBOBS86tqpZUGLP0hICH41VHo1MlSX/iD1dewLkXJ+lYQ5H
y66tbNlUEYIV2+9eu1nEQg6ou5L4kLbzueQlm8UuPKW2ucQRgQbGuuhhYBJFVw15bhFyFVMeTW+W
19hmhI5GNJNrrdtRwzHL2N03N6PUYhJTGMU/OAm64XU9C3Ww36LZGS/6ndCatTzJRdejLhofL3J7
amlvHsBfVEDtLAgiRjR9oCjm5yKfykq6k6Zb6adRd+7SIbC3yUVbZFoSGULRROZ1c1EfMQA0Tihm
GaKrqHwCv602ahYsoeDh9yLTDB2TZibFk2nXOX8nMidjFjzRaGea7s4yKK9uxFXDcsZbNMukwoti
inMX6qnMIxJn4bpG+syA62ujCWTEozBRvCR+dUjQfLg02T2NVjvqo2hJbjix7EBv809kX6qbcvY8
W7P7ebgYoWdPD5nisz+6bZpPod+zWZNUck2MYoTMilfsKmaiZq8YwTJ47a0YE6Kdo05H5tytgtmT
jTKhfvEgvtIXmjT/wPCVMDymYISEojT06QJOCpvv7PX2LrZvf3aAq4sZvIozbLSDNqEadpOku6rF
hE+mv9jI5cVSzvFEPhoXo3lnzqZz/C+4Oi9WdJ1nIFj7s0O9SyQ7AdLvot4RPGkNq6EPIlKIMOVh
48xM726YHe/lxfxuzT54T6YstJE/J4SVTpZcw69IhyVLe46YxRseJCS1T4ht3Kc68JJt6aB+mek5
eMZEMBuI3LrY1o1kQKaFuW4uIjGxZdRu1G7jvBK3BmbB/OBVRAuGrUtKaKFbiN31UN9XXpLpy6Ls
IOCZrQN0HWWQqY4OuCsGQf8p6/4/ZR0I259WdQjRlIxf1T/K938sy6zNX77nM/7+5/8o8Fx6XjrS
Rvpis5PlYkv5o8Rz3X+iCaOjxnTB8YWlf1PieXTKaAlRyiGSZ4DMv/qzxPP+iU0U+yHQe9sFyvT3
SrwPICjmybqtW4ye8OBQz83f/NsSj2ENJsxx0Hcp/Yo8fM9C7TSMwT4hRKjoix3G4EOj87oE7RcB
Hy8xm9/1Cv8SHex/aONdPgKFrKDI9Oe69oP8s7Qdp/LIWN+VcsQN51G3YVOe2tn1WbNBIR3J4DCS
XAQFbuvCTsfh9hUYynIiuoq67VqfNAZO4HaBxlSuuCGPCbO/3S0EsQtah0dGr16tgYFLyQ5YAPxJ
n5KGNCf+72ghconHz81U8vqB1tfWo+3vLAyjEdY256rWu2JcTLrCXazJxjRXOurG0SweRuwNkqdh
h7dmQbgK0iDzSKY7mi/E+JbiC3iZx9amzcdOYiyV2ayb9MrS2nNAW3GNGGdhkEl2dvyvwtTWTQhP
suET5Kg9Ud8uLcdd5nAZMces2zJb0WJfypa5vxbcJ3Uv12mTrztVPbUAGLcsi7dh45ISQDI9Oh+V
pMuaaJmtM/ExehC8C7MoXvPB0mERYoId9f61mM2HTttcFU1P4oxOKIzTcLFpE7Pph3kS/mdZoc0T
q/EX+hRj9o190+ZYPavnf/z+J2+e87f//q/r56Z5fo3a5k2p5tuW0R9/8o8VxfH/Ce/VYemwERbQ
/aFr8+eKclGkENpOz8aZu/D0+/9swxv/hClv0p2nfz8rynnL/hSrCBLi0V/PrfQ/1qG/IVahZfV9
z4grAEo3aVlxMd2fF5xveka+OTpaWmkV/s3sPSpDf6t5ZTCf734F5v+rK5GOAbKZxApDmB+ulDFm
tqZBcCUDwAz+uKcK2cmCDbz9/ZH9l0vUX12JazBtsFheLG/+9998J6qWYJJU3zvV8+oHrX5qOloS
Tj09fPOD/1Vf68ebB//HsHSby+lc6/sLdW4m/FJO1Y4kzPc0S9/paL8n/O+/cxliIQT+SranD3cO
N9sEBXSodqAKAPB6DOcpBxCxDvCl//6lHOFbwIlnpNGMMPzu1lU6ccgR36gL0FPDu0ph+RjelSyS
X3yp+W/6rlnJYMkxGJPwO81N1g/3DjGPp1G6V7uoB9DutOOnMRwehDY+YM3yfrFpzXvSDxdj03Jc
Bk8+TMfvv5aGyJJ3s6x2Pii6ldvkcpd4pN6UWvyse3DRY0uaC7Jr1b9zPy3Txl+JkxXy8/cXdmSJ
SgIP3q6q4/KulSRg2L6WPmgJ/+/nP918w374jhwxWBVwe/BWf3+pqU3aMUajvdPaWu7ythrXdECD
u59f5S/erctB5s+rsGR9+4CQSWN1WptxFX+wj/S1HrqcOQbdyn/r1n3zfT7cuj7NoxJmDw9I1o5E
viTPU0mSyP/j9dJ//FLzgQ8mF819ywCn8P2XQtlje3lZ5buqM4hT1udsIrjTw+0EC5ezFPRf4UtM
l75t4zQE+A/EFs9abRWHruZAtOxLd1iDlGqXEibsqxsRtHLx3XGcJEvFTd9HhIz7EDPldeWSzSKr
qXGYIpIMV1b8J5TB+VpPe2PJFM7euUOdn1FMG4+pS1qajfD4CXPiSBlMtFhARu+iHAt/2yPxWKUE
e5IaNVKGLtJi8FZdHVp7mETFuk0zCA+GW9wpLbEOhNf0r3XAKi+Uw2d3iJMZE6s89l7TAe52id1F
OpMxJUhpXMTIZcEkAlHMYX+vUo4um9IPq1NoTOVK2VjLl50ZzETslmDYRW0qf+sEstrUejCsE8SG
K02SVpDrfLtLukCeIO12VWHQfmRxwTBbrJEUtcvCpSmuIsgfCKzIIbNy9DGJnMqj4Cy38gDsbUn6
0xBN6sZjGHX2cQhF8hTCLntw+jSmSDOrr7WTG48B3x3Hdi+qr1VutROfqSPBPXIrGPumCRUIILIF
gZigzeyh6T376GlNfta0WD0F3JpjlNTVyWmTd13wm7aJYzzmXvw+NH1wB2a73Pfz0hg1TTlTocp0
IzMdx5/tUzPfJrEzfEqG2NqzohNwRQNr24XE5nAMiCNoTG1xiEPTM5Frh/FNaFb+KXHI9qPjJG5E
mXAT28wusKb2wEAvj33WhNYBr4R3FTncspRmwWPQRslysiKITnUV3nuTwVcK3Th98ie4/3lNJEmA
qQK1maKUXhJh7WTbuIBZci0QbPorJwq6L1FQYb00RNd41KppTH8XJ/yVVsbTo6cV9v0AlfGdVlt5
4DuO60Kxcuq6V++sRPgPJc2De5MiN1naUrfJOuEon9Kpjbpy0w65fyURUi4IHuUnUMGQoukyKtJh
tZAwCz1x/IeG0AgMH9QFy85ii5sQ8W+VWeEDt7O+ih5UoYXdtvWK5Nnv6WTgwemuocuRDhz7XbZt
umD41IOz+DLJKd3aVauIw9akEW+SyrQnAJQeXgDahz1itiEVL5NfNb8ZE+8WPshRrLLebj53riJJ
KrHsowszZ5cPJR9WEgt5cKjpGQj1sQYGh1/CjsL0qQ6N4sCMpljDWCVGRCbvtHH9K3qX5oEPIjYi
zMeVNjZ1v4pyJ7oJGaSgoCHYBRQdSTsmWx8C3ozUc+mt7MgP7rC3tekqqoborah8e1ekDm46B1jc
lSXaL1UzMqjDnyQXfsuDMJHgcslCbIJ5uAygddmIbOvL8E210l1FDZCo2tipsntpo5GIIoi86zao
nCNboXuOWk4TouBjgdjtrjsl/XWY8p4zWg8WuAXSR09U05E8r00+ubNib6jUkrxHZF5pjIDAVBkP
NasiiqasGlcFuMGTyaFyU2u89WnLJK1DHbwwm2RcT5LVLe8VsL15360svreRJ88Y8TDjk9eNVaHx
zmanxE0Z9uIe7o55wNPH1VhQqZzIrtTnzMmu4OtjY+Y1Aj/onxT5K6+NJjOayw1rTmSl3lk4JHVZ
Og5Fm4VSStYPJ9Lc80Se/cKQclwF9HcC+o2tdw7KVF4JUBGIY+eTVuvLGg81MXvJmLCIGW25cnou
jS9XQhVGlmsI0b9GdoGiNSvwLxKY3mHrXMs4O5nkb26i3vT4EfLq1NTzuRrYzTEThE4iyYyYH+XC
WqbQlRZx4PerHNnY+rLq9lH8VaWeeNN7VqtufkZsfRI3aaDiG5g74aYbmRi4pB6D6tKUfZOE9qax
iBvoSsnMBtXnlsHAjOR3ys/xwB2a3KCAL+dKvL9Nv2z5hel861LuQnaDe1CnkCCdojgEU5ufm5a1
RwtZPXqflx7wAfectt7GpJNNfhvYdjMw9BdfMG/s5sC5tGzhKTTZDu90t00istlyP9Suac+czNjs
vmhJ0pzGgXAEYhEeY93sH3HCEJiDRBcphbB3kx9Pa0K381OlyeA2S7+6RGKvYjN6L0OM0tghP/M+
P8hOD3cGaDGQC3m9VJCYT9bYGHQBx3DL4v6CNJZq3WXTS312Qy2Osoe6YOWFc+E/6Lkn7mNdVLBh
+Ukh381nC/I+qw1TaRASnokMyRlcJN1WwQQDttkuN2xLbouIyAsRVUAyG9hi8CYzFrOEIg+SkJHA
ISRSId0XfQ0+zKugchYAQiQsp3piEFuZcQ5dtlb6wg6Q5S6q3Pjc5EZ+6GszPzBJoqYvvbY+0EOH
HiHy0chWQT2Q3noce2MAodXrMBiuHaKNgk/EDEFm0NMkwqoUd3jaaRQj7lsYedB5B6sDUr9gImLS
T+csLlvgZb5035sREtjCQ/nzVtkOWOs4dEk1ciuICqNPnBCdesSyzcC6PnpuOsZLJZW6xYRDOzmx
Wp/ZqwfnX1WRJLTDbAUQq4ZATS/VU4WlPbvrE3OAXykcDLQcri3Sdl0iOos53Tau9BfLa3cwOpOF
NjJot/AabYw515OFozvTg9GuhUm2zUq5WHU1i7Q63lPDXJRJg1qWVvnOqFu1HurgOY3sdO3i7lkb
eumt6NqKL+hdB0y1GLYWQyh1hPpGyzQG/+sNr2v4GmauaBfpnPSTuYPP0VLT9uiYdW/jhjnrm+Ww
fIPBalEFuOglessn0qTiC8Os6/N86Y12t/35AfuSvfXdOZ4eH7U/hm381VDoP5ywm4lc+bbRs13N
BgpPo2eAFUL4WHiScwL8lPhmNDXAHAZ5EdvUl+WRF94+KjPHPC38XxVqP9i9589Dh4CUx1m395E9
74YG0yOW0J3MxQNWgqNMWVN7F5N71n4KRra5n9+BHypDXxd427kSE45Zgfj9abyxOjsP+yrbdTWH
sCIgFU0UbMckx5VHDaPE/ufXEz8c/+cL4p6fgX6mac56n29rmoKImJSo04wFpe61BatESVMZ6sMq
kfmz0phvpE3EeRAAz+1l2+lLZB/byCBrNxKkvwVpZpNRXHfbofkzcelftjPMv/p8tjBmipGLg+lj
UV4Ncal5Vpvuojy3Dhgf8/fSRBFCj7Bv9BxtO4dtfMq8SFEi1M08GJ9xdNWpEhy0Sep55ihTHDyD
FJzRoPKEzVPkyBZa+2gZMSlWMpFXqQM6myltXIGPDWzsn6zK5kDhurZwT9yZlm49I1acGMPzjy1K
Nfc8BoINGHhI9qDHcfJ02RWLQvc9wCyz8P8Xv9X8W3x4O2h+k8WpO7Nw/2NMJu3aIGH3SnfKgX5i
a025UANNz960vtSxC9mTY+PCSyJjY0uf6BSpfpXI+MMnQF3lIQHT+Ul4TD88ngq9NaREEe986u2t
jULmWFn9r5aBHzoWqMJoVBgOGAgDn9uHkrSN2y5wgFfv8DqZC7J/tGVROcQuGjASFk5amosxoXiI
Ug69P7/Hxo/3mCMKw1kiAgWTxY/l8ChSq5NZH+2Y8oUB4sjSv9JwXT8BPbGPTdnb48kHWTSj7R5S
6IHvWmX3azV2mBtUScDMvN4yRquz1jPXoao4TjIY33H+9q+Ssmh+I4I4UHstaChcL5/+P37KX/Sr
MUvNdPB/7ae8fo6Lt2/71H/8iT/71Ey+5mwRerMz1ZwAzf/rUwuwI7prIVMUxIy5rE9/tqnho5N6
bNAuRNNnGrr5f21qE4n5rD6nwQGOCTbc31GP/7AEEqli6vw9Pj5e7J0fuoWjDyhFjdq0g/c4+mt7
vMbT8M3duP19DflH0ea3JXTb5r//68dLoHG3YdvOSDpCjT9cIuhbAgMMf6L1aUKi5Ow7EqrrcEv/
957/G1eZP8U3vWlMWsNAnTft3OKp0Z7K4U3Zf7fnyIv77Rf5sHS4cWlRjXOJdjq7+nmMV/X08vNv
IZCuflwG6Q4z6mSkyZMhxMfed0NqTBJ2dBptrZCvHE6hjcd6b3AI49I2O+IntOMBtps2OJjkpW2G
xhzWGMLEdhy6fhtXUj4Y0WSKZTw1yUoq9wwYuSMzrhv6K1868QaMmL4yFTHSAqTWHU2PNlq4eZvc
j6lHaGniJsfG6Vwgw9UTuAEgFh7YKRz6uxb8EcK1CBY1Mj+yndzomrSsEYxHWy6cmGOTI9tkH+mZ
e9TRon7Vcsx7sM/H6FqvNeeI1g2dna4160izYR7MiRBQLiAnI4hsr1pgtp+BVmYU6xH5oG796hi5
ewji3FxDs+9WjTuhEDeaKys11GfC3K1zj1dhq7Vuti5NmeytHIdX1gpr06Qe6oihEteenoLbMq2B
NsnQfYLWxF+SeurKJXF7XUIAG1E/NeI6gL+zo1mEoaxso3OQdP2rryBMdBzGm6UTUL24HbpRLZ7e
+sIJvkQVeIAVcWvTZzYx2wT4IN6kHObisrHUu1aTUg/FO1MPvhF70WZwlHXukD0u3fkG2xZ+xdE2
1CJXM3NmtB1EY4GCJRyYUK8saDwBZiCMsA2cBigkLvqURKM2td5Ug2alH1X7WzINn63JePMxF38d
DDYNq9XiLyrFJKqPeD0JoKnFtuitt0mV0l9EfT3tkhodaJJV/Ah2ABq91fn78oHPkQxuesh9u3mI
NfC62VC7xxyJ7nWV98HatCXSWfQquOiM5EILXPmykhs0d/oWsSO9VFq44dIPxoAe7qjTVMugL9qj
Zew453EBY3KWdZ2oLUkH6S6xk+4uLaf2TuEIW07Sb3gwQEKcsxD1j54F6YG5EYNqrWzXHWP0k+dz
O+mPimCVy8pYMUN0b1TvJ8k+MZx8U2W4DRacteDwtzIQnxBLhucxjPW7pGjTYQHrwz4ZmUi2URjq
W2HJ4CVwmTvwlGjBjdH7YLrTyHXbWQkHWDsIrNMYSWM1hqOzxCBuHUAe11e15opPIp+6veNXzm2g
mdoW4ZZ564o8vOot+yHI6+lMnUGLYLA7fddGtWPsa8k8um0HLH3YaYIXBdgDlW9fKojKrbYtx8h7
t5LUewcnr5YNHYajxKT/EnGQWodtbTEj5wS+1hrlM1Ty5/sRYKFciWn4Lasb7mTTDRkFfaXvRCMg
lRG8cQUm17rXwS+sg9HDl2ZqttiSky63NrLRL54RdAg17egMSFHfdXj7nJXVDoQ+u3FHa8gS3qtI
8S/XQPxuIG/3z9I0i+uiDf0TUk7zPvMVibfIXTUqSWEfewqeW2KcJph10qObK4tnMIT9WY7jcDsk
kboZmtq5EoM7XuMoto9pZRZbQZjNEjecc1chMlypaZyg2WgeSY+6wQVqLONz8xeEsZx0t0CjEMBE
LDjnrmIM1CjCyUW0YkfliygrI/juXfKbPTnNDoh0s041UIY8GvZqAM21qcaq2aqyh9zTVHFDDkWE
VE636mPWOygao7KGF0gTIFyEHTo4XprIWSU+PifGAdOBTxveG6KcDiNEvyNq+TndmybiMgF6CEQk
T/y9x4lhg6LMWQE99vd245ekTA4lxsFZmR6l9DIKx+SZ8Mxk2nBKUGtAL3KvSYLrF1HtjRsEWuR4
UsUhkdYzfwkKnPswlBMtCgRYt5R29UtfK8Uy1qXnDFfnNkp0MoVZBZ4AjU/rsnPdHayP7g1j1LQx
Qhr2RiGKbV/GSCXAuVfkvZXiBQEznYHMj4P3hizdh5Fq7IQ1Iz1c/nOjcGzM/Jbcj0OYG0gj3f7U
T8lwgjFOBrSXluOaZ/jCx/JWFu1bubhcMp6qFHsRtemyhUJOzFem9BcSBptHd1DNqrOxnS8YImrr
GKXxNZz3BIZgaHyyiiH4mlhR+dDFeQ4Dsi22tj0Fawh+EAe12RRMp2ipD216cMr2GZGR2nvkx4L6
bBObpOxU3yG1TFk8ZXfjK53bV0SYeiXCG0KyUbgKTUE+H0U57ErNR5/pVcLcI83ElKp7cE/BD9Dw
dEtYJit6hNNOFRUfWB+caefHqXMnUHN/UU03nWMLbxxdKS9e2pVXbN3eYawwVS2XxQEaHIbJaxZC
tt2SLot2TxxA3y+0gZ/eM7HJla4p921mRr+RHUk2fZYAUJCOfQyw9W9Dp2lWKNORe9aB5m05jcq9
WTES7X1k8EVRO3d+7WhrWm3+0kPiuaVpzlBh3uxIo8SokLjDbe+42toUnb8s/QZNXoCf1iTo4Vnk
NQkYFQ84esv0MPFEL4mJx01t6cVbwh6+J7SsuW9SZ3rgQQLxGWnhSSWtTwIExG96gP42llVB4qnp
fFEcSEmtjI2AmJsC4GeTM3YzAm24VSqdQBLo3VtXBNrnfGbkT0olYuURvfz775SqIXgfdT7sYJn9
RrcqcWNjLrsPMdzeohMeDwBN8aPZQ/y1aOl8+2VHuAbmi0ezHa3HTmrWI6He4w07lbOJ6khbjXGs
rbTKinYu4S3X8E/lJ2jlxdqQWAaB1g03l7uubGCaJTTYkzHzmYqiZONrkqMt6YjVJf65AoI6YyGS
ewegQUe3ZmRY+Ina56My1xUEseUAwZeX2PXHQ2uM2SkAdb4XKIHJl5uf5ckT05nAeo9zhWcdJ4g5
N1CPg3WeuSF4HRoKC5tcr5NeJ/meGATnix+g3leBbtlwlNgMSQzi55/q6Tptyula1M0sw/dN8lnH
NGIJFOJTpMUvMh2HGxaFcW9UQXFy5TSt4tKGzjM21fhAbItNpM8Ey2LCJ71xRQoPH94EUDk3OcFN
QgJrGunBItzsmPQThhn652vmlcOpdhu2bjfCKOXWpcaAcMrddIXBM4BWL0D7szd1e+YqiFcC+sTX
vcoKwdiyKO/bcig2NEThcMSFiyvHMtSpRtaL+svplmGUTdcj08hDHTj9BnGMNsLcK7T7RtcBRyBP
58RsgWvJOpYNPUSfsFB2lWAXiaETeB0tG7S3xVbRCHvQWx6nvJo4VvuxeNFDa7y2cnxDRNXqL4zO
DBIWYxoEmtXAfoGyvIaVbByYCU5n0LXuwektglfVKKFfgIBFSdxV9SL3HdrGTApZ6QpSKM66M/DO
a2ZWjmQYO8O9pdXAT308Llct8+QlAxPrNjERJQLlq4NdAw9uS1t/Qo8YOGTBx9v5G53caED959vk
NYNYbpZtnN8Bp5drAnAYYVW0rpVdKrIa7NF4GovRS9gb6jtM9yNi/Vg7hkF3i6LBXQBxipBCa29e
jQFWWMUXswVQmJE1ccXXSFcZ7V8OdGEjN54n+3WZhcY2COJuQfiDOgIcky0IFp34tRbeQzXZkG+i
8daoSB1OGyd/JU79tZns02A05sYY+nw+t9V7ZOSEAU3xfY9AZik9LaQjCXpNwf8VulWsQiQzGz/1
vmgFRBDssyWuk6YOIOTOlB9TqpXuKW1PkgGgSLfi+2JZIBm6NRz4vlVxPVSoJosoXKbQ49ZOnJUx
lt6uxUCbRE9h29noPkVGXE47dOvBm8q7ynKMCfuCXmO4MSIG1051WxRp9YXxarFgV88RkVfta9W5
zp0rJKLpzKvSPRkg04HeX7qFXtfutAhX2qoMa+vW8uR0m4SOvKsgVay7vHXHJQ6ifOVMjrOGMBAs
AxlF2wzG4qarU0pyPYsPWNRGILuKHC855UcB0GWHn8z25aovQ7PHVtsOaXpsiheO9+Lr4BTetfBb
Rpb0r8tzVycYqA34zLfBRJdXQZdmTho1G+UxEjVyNGOLFH8G8wfJr7hCpv9C4GfdLztgNCdLqORc
2Azd2niUXx3J+QpDWWTcjJ6vvuJscw+Az4vHYHT1YG7zmg/6vEOigqjQbHrRbiiK9hjFnnUd5Y16
xIRl72BS9AdATd2x18b0VVkJmc0gk0uszyq47dwq/y1vwP6gprDQDCYlDgwMdAeB/fdKKoB8jkaB
DdGtsKh1GzzIo6asz2bhMh4NbJHO0MHoptTGt7RzvS9G6RZrpBqkdIXZtLGbLFkmHUGHnPEmtsIo
j0h7YYC8ckbJSpZkyY7kKiYtKIP4edltDyNVBREW5oQr2yPrjexEHAf3WhaDbcRpH7LKMyzQkQ37
I0WxqB6lmZiESmR9vEBYV+N84mQMp97J78s0L6/UlBl7KQOOUmvm2kGI4DWtvJb4qqbX8h3lkqO9
jSoDwdhDXxGQph+UBmuTutPbUsX0yGdjIlBNTV2xKWa3HBWT50GY5eekTusvVUvW2bbSMDwwD63j
FDPaTH6D1mhQTKnijDS6L5ZNGQ9PqXTgzLYEzh86o30Le4+BOu2dq8H3iqPJyfa1qCC8jfC0Vogc
b6ayw8bWMErdqtStlz0/1VXaVSSz4mxQN5bhhTcJh6GZlAw6mlSD+lqGDhk0ErYM7/9vMFxQJLOn
AdvEorEwAzUd4NW1t6lOk8EKs+hhQHTMxoWDXhR5cG4qs3wxterJSpr+yRqHuwmCrrUhgxZmddGL
bVJPrOyVZi551Qgn8l1crVFUy0+2njX5MiC3BIWMjrF1FkTwxGMQKq1tBKmAYDLgnYtUthjUYd3t
4D6GL5htyVVhJWSureHKDAf3nlKH/YTckqcgh4hYhf6jNVj9Ua+EseVvMaAQ1uqOSPnf3MyTp65U
40s4BcDM096DymuOybWPfmjbSRhSPtyYLTOIATA7YQDcCffR7SLrPmb8TCI8gZyG9PH0FJypxojs
OZsgHGVGxi01yAMLcnoaqsk51LVDqlOvnHWVFcFz6afTMpO9B3DbTG4cMK+4UUBVM63ndIuRuF6G
XV98KrBScsLVznmeq72CLH8OYs25dWs9xBrrGDci6sx3EUISKpO+Wkvyvg8BgKtTYQ/RVWan9p1V
JX4RLgn/0dqvSYGPMkqbbc5yu+4qE6+aGvRzELQOZCYs/KVKy+2IuelOseIu2gH3lO93AOGz9j4k
L2ExMMA5mGE5blUvnyK/cHcJEP1lz0GQmCXmE7npd1cc5VxUG/DMmrBOOf+WxTspoF2MUqd6Meuk
+oq6gKCkRVhH6UupJ4l+FFUbHImASFZ0S3oetsa4bw1tGJeaz7jiJs5IOVyWRV1DMZZlZW/qYpgo
zSLp3xSjzO6LnCDb3B79bRQ3sC1oYd07RvM2DKpd6EAMlrI25UFHJObaVA12BhudQxVFUt0hqhdp
ss9jX8w0s52GTZT4Zc8GoeQ85CFnYysAo8apMFvR7nhtDNIPMDwTOJmwvxL/vGsH59mlBBnI+0Is
dOYM5dA5o02ktZ54ZbzaH63SNtdObdJISSGShYHYdb4WvEfo4m6BgRjnZvDf68Ei7ZVX7zN6Phmt
7KasY5BxQ7ACCzcDlu1yi2ilxZdbFytHhUyF6A7f/LwR+mMXlMgp13ZQzOKE+EE56ODCLDrNk7ve
on/XaTTj4qrkmay31OP5L2bDP7Sovflqs2EFDaaDZPz75rE72APnJFfuxjK08Q/yjzhHeEhecbb6
+Rf7q0sx34L/ahu4tD9OufTGqWg/Cr5Y5IX3Q2KxZSSduNYVSpyfX+qHATPfShikrIJPIFD9Yjj5
piUuUlsfM5NLFZI46zRT6c6RCUdOHt5FHQ759n/YO6/tSJUtXT8RewCBvU2f8lLJlHTDUDk8BJ7g
6c+H1upuKZVHOaqv+2KvsZdRhYAwM/75G7yV1N+C5AwKCR0VC9nqqHMOQHJiUHF7wcp4p4gwXJgW
f3FqIDvupNaJ5/vkfTAPhVM6ZiOIhnCe+fjVUjb/SUJn2ZGPJgJyUrWEzc1L9qkJoonlaXUjlQGC
mE3RZZeN44nx51nxoWU6j49jvEXbcu7RHMwaFVoygrjX7LxcA4AveECnGh6+/oif+pUMAl1B92zY
AjptgY8PORocF61v1ru2Bbp1h4gqInRFcJWZ+rSbFI51PcSqdQkVZvP10MfmjzAd26SpTMdy7oK9
b6n4tjUaxFxB6R5StYbuhztXMgPBLkqkCq4NFZiKSKH6ethjS5+WN7U5X5aONK2v98OKxndKUlJI
kauS7MzI+wc83KZd6DBrfZf5+/VwxxakYI/RLbjy3if5RFhXuoFJEMM1rX1PxNmWyz9SZBwfT+wy
xqf+7/wt6T3Tz7fZaPTDFzpN/35LZ5opdW9zUwXdL8zloOE0mYHxvaNvSdDQXyNCvdBZAMV//bjH
Ji1xBY7rWMJEjHe4aFzRTkOo1zvhhtatjVr8UoZssV+Pcuyl8gnn9pVO4/OtyfVu67EIruysnK3n
bRfo8Y9ekoY3Yg+ZyBPf79gDWRBpoHmDyvtzE/X9dEnHroBFNrChDhWuBUP54njly9ePc2qMg00t
trEf4qCud4bZErZQby0vv/16iKOTg/mHPQZT0Yam9PE5fD/xhtps652kdr2EmGSemTh1Ea0wxN8j
jR2mKnp99qjDw0AggiW09dSO9nnpCXSQtFBYf/6shfz4O1jwewWsHFxSDXwbW3w3lnjgVYQfJtU+
lX6x+vqhP79XxkP6CUfZNhHhHGxuFdcqT0lR7fJipEBx1C3WGe6JUuLzXBT00NFhAe3OieMHg/ih
0WIlnlU73AWh1skyXpayv3Ahkp+YikdG4iE8KGvIuj/zO/wmjielvBJuiVdQtDTnhFLcyzp5/Pq1
HflMkMZMyFUY0c3N4o+fyZF5CuHQLXdTrK/r7FXzkG+kxTKughOcnM/+Qt7MT/ufoQ62CzAqh8BH
hup6H+AeleSC1It/Agi6ddUX04PCDHSLsVNQryqr9VY6zmzPDlfWdTsRppnQ/d2aDTBaXgsA8Nya
0jPbSyQePWSdhEM0XQYZ90CrKgRWnXSLuFe168wkEePM7bPxaig7EGzVIc0CZoOeRUrPiQd9Y/99
PMw5wenr4SZlG8I+POzwNtWED0FthySsffKJ2L0yeu9OOU78mk8dPoxZRv80C55rIog28DbnZAZn
7zh4wtp0Zo1Kpkuze8gDLkZIy6D856RnekQ+ASzlZVqheR3AG2NskoM6EbjPDCW6/x7XWy3RuuVo
ldaO3vawalvPXDJOsgLCcy9SCy4DIXsBHvJ4C/jhsJzccFyRTpH5vC0TgwTSKfUfLpYFJw6tI3MN
HQrcOEQnZNK4B3MtyPuK6kPxXhJcf3vDF3u++rgLExK/FsS0DLuvJ/fngkcI00W1iecX1jeHBU9V
Wn0/yJwsMq/FEwbl1bqCbHbhCNluAy9sLyKg13u8fcLzr0c+snyp5uC/mXBxPt856lD1WtQ5xQ6Y
S33vsf98qej33NuGk/z+eqgjDwnBg90IrIP/HZaO9EW5b6oOXXlf0xXBV6wGrsVjV0uKeu80aewt
GxrseP+ZgPZfD37kOamroNihxOUlv9HU3h3OLnJrYKei2DUzEbEaivtwDKF6JKr+6zLAmjepWQnL
9co+lAeCATUhtsMzAdR7UqoYVqY3YtScCfHX05RyA8IUxChuH/qhB6bEY6sL+y6DV9ANK6jm8BWT
62GwHfTbzq+/fYGWLngwExIxXeTDYyuMM1lYWcVj2bnYaVIVJT1EejpNNofCfj3Y5wXIYJQ2lAY2
De3D46uCGxI5Xc6TadZ9JLSnavJ+JaO4DwfnRA0yr+WPeyBDcS2FBWqy59sHJyU25LEqNIgYQmZr
AVbqlzaRLFk/4avUnwFTnqpGj4/oU4rifMmiOzxeLOmiNWDEyiCn2pevpULzVCMp6hDi4qRmXnz9
Nj/PfUTFGAa+VR2MOL/td3Pfbrh3tIGbIubszlTW7+BP4umunxjmc2EzD8PVUCA252XO//7dML2n
j3HMH73DVl+711xsbeTIifj1w3zeRRgFSrfBzoyR9SG/etTMEeN0I93VAkQLpGeZJd0ft3Buk6ql
oU6Sl1DliV1yNsv9NEvmjQPdPVzdT3az2Gi3Pte+dOfbRHwNGYI0KLTpdDn6dOmngiZ2o3Drw37c
IlIF4zhJ20t3ty0pjfuMPvIGd/n7SdnVnd+l6SqUkuJgLguqEr49tDjnwTcHB/VMY5/47Y9+mDmm
gmYgktrDDwMlIcrobJCkPdCSTZSfnGkjOOfXH+boLJtNeX0D48pPJWduVRwjYZntitZFOVP2Oz01
7j33rynTUFNt8mFgVaLB5g77cZrZbiYKWRVsRKMUEFmCCC8/fdx8/TTHdiCHEsAzEXkDdhxM5inR
TQS4Wgp5qMFx0eWYGm3kIU2T/egTPHm+Hu7Yy+OR8ENxsQjFSvnjQ3lt7OD5xRJVafBrfnd17Nzm
dfD09TDHFs9sm4lFw0w7PzwxxoaMialk8WSx7d2kCsWKEdi/aLaUmzq0vZ9DJpM9aGFz4qg6tue9
uT4DHB259ACd6jiB96QaY12HAPN1SsKNTB5lMn1jIZ4Y7diE59pjMtm5WX4CyTKe0XUkvH4ZynSb
46VzO5iJtvr6Zb7R5g+PDl6ii1LLENCcD/ZVvzPHzgZy33ndoD/GkV5uCK+Aj5aIPqM35w4PieGV
y65s++tKFemVnbliG5FXjypVOjSWsXM3qgDbxsGDj9F1yanbrXH0zbvcsFmZiD4OC586aHQbdRGn
zWjRJmirV6P1sScWXrOPXe+JMA25dEkruMgKET+mQ9/sA798iWB0EBDSEgyWW3tQJH/hKE0ixeU5
vn6RR9YaPW1KUNcVgIuHB2Lm8jsQtFvuhmL6JSej3egSMmWQwV9Rr1+PdeR1IM9hYWOUAkB8WMaY
hsJVxGsp7QPjlw7gQKa1/too7O4JUp0N9532RIVxZNEZBh07KhpOrE+wPuoHNdZhyeMl9vcoDrWl
CWuHPgbBwMJU1UNVD9UKNka/+/tnNYxZd0FlY3ySIln4Y8e115Q77mpXmAERyVhnt6DxZAGlIRZG
dvj3dRsDzjAAFr0+W9nHbYy1MrSNVZU7TQ+rJU6NsBIK0d4OlZ/vcoeL9NdPeGTbZDxqKKyywGsP
hS15UFtRXPJqxz6kc2HViBersloJGLH/m6HwS5lz5HVw/oMDQbpW3OYFVzTDL4sbLDmnRe0i7o87
wzixfR2bo7j1MD3JfZrx4I9vsYcSV0wgA7sm7+67qPxt29U9Dt71Ig6rW68jjeHvX6NAdGEiDKN9
crgAjZFem9lMxW4yJzh+7nBXd/VKggOcGOjIxgykrtt4jVGGmP78Pd+ViHIaYIAFXAGz0H4Kx3Hr
TdX9iWcR/BkHu/KHMQ53ZY30JstiDAj9BvZesTxr7Ma+MzuMwYJsaHiLOvHTQy1XDbqvh3KocUG0
6dV2GPwB/nWwIdGDL0tsw9aaMIz14KlsF4u2PiORJbo1fQKgCtUHz4HUi23eQM7idquW0GCDfWR7
NCl0JOy2UcPVTWjf301+DtmqMJp0U+ZNvdV7rPy5QI3hNbZ+VIdlPGt74/o6Gt1oSxSA2mc2FM1e
RPllr9X9zkv9+7hMmyVvON3kYEVk0kIU3EFOxDp/wFQMEwcbsnA6XJSWiJdDnHSbr1/vsbmJ0YRr
ME8EfYqDuelUTYVojbkJTfi1GttXD2WgJbQNNgJrhO7l/2LZUXNT7AHf0xA6GM+OVEFSqip2WLLN
mNMVqtz90BYnitfPbTULrJTGFlgmMN2htY41phEhED7xTHp6K2Vcwxn0flbpA03oSwgpy842X8K6
OHFlOgx3wydmHheUljfK5fqwIPNlXmGUa4OJlGr6HpHRhDLX0m4RuujZGs4Md5zKzoN1m/bVKsO6
nOY2+fVkE/R7G5a/nQzaXuidtjFatOUBxFAmnNzS76SD7Sc/bAO72mGECpi6U7jyW7SmMZ7Kq9AI
vpmp1Sy9ySagqU2sdNESdbZO+H1WbSZ/o/kwbkh7w+p0HKoNii7+eT7Zy6hpk7WrueZjJbAr+HqG
HdvTHfI3XJ82HB9k/lTv9ohYb+wcg4Bip7evCjOzhRqwrDPa/sTMOrYXvRvnsDDqZU8Imo/NoWfP
vprgDUuM39dfP8yx0gbVJbdV5PAYgB+cGnplyrKy6mJH08lbKrtYcBl/KlPcFqJGnRCdHR0MvJI7
C0rnT2WvU7MZFRlrRYscrObLadtbcgMDFC51G594fcc2AgfYn9MCyd6n4jdTSjgJLKodat9bs3FJ
vwzUU5nVv9sYzkLknHiTn4XVs2UZnTUusFAIPvmjTY3MeL/UacmYRai8TOPMm+phb4LFr0qhoTCV
VbscpS/uYj2IdipE1BAi4Lv0Qi/d+KWlHlwkQcgzgtCaTryPY9OW7yyAkcBvaV9/nLZESDdaGlHm
DJX8LfzwMTL7b5mAR/L1jDo6jutxU+T6O0vmPo7T9JqKJHy8HTdRCZrTvhZKG1ZlV584SI+VrYBT
kDb0+S/uwToUA/YEAdzLXYtmJGqguA7FbV3a2AYb12Tn3OeZfwKoODaB3w15eLVPJiuDo6fnO1Il
tph6//atDHK7c1aX/Yk7hzg2f7mR0iSjfOQufAAjtLP19TS6OduMqV6wePozxD4OVJnhLYFvw6Um
tZjICL1Yx9WsNdCMmZlZQ/rz++aJjJfoKai8ZteZKBZQtaEzitr6G5mPGEwVBH0Tx+JtRnfwHj2b
XZPI2QbClNaMBCPM0GZp/tHxH1q7WEyMUn9Jyg6XGluu8YL+HXs9pktKxGtins1vaMRtDnvTPjGb
jr0Ff1bqAnEwbw8bsFkmG5IaJZWfnPZTOxmLVreebGmfg5kSyalOGTce+8SzMguijAvYevjaZWKE
qqIY2sWVT5Kc7PD3IuTRW4kwyMhDnjnpXy+YN+7EQUEIY8bkAVkuXDMPvnRIMjxd0izfOfnkL6Oh
c75ZkdEvC6Hs86jMskdp5h4xdjAn3+QCXkSydN5NLXYk2GdpAyGgf//eKTZmCTR+nlwnDi5KvqM8
DEVEtpv9ZNZRrZzLIqJsVEnZPCW1MRGiEv048SKOgJiwEkB95l2bJNmDrSMc7UmSkc7WMQVQWUVo
bSCkik0T1M2WkBqxYKbAnLSztU9+BtHYTYrywvo3pfgvPCg8a9aFQ8cwuOZYh/C+DjXCyds4R7ec
CFojs64hFtl0C7e6sM95M+6+TWAjI7FqCGgARDY0sqkXxFP1N4MY9I1Sgf49wjliabaT/p2yuNhG
A1MKxRRZmqNvb6Hk/yZ/acGW3a8tJ4nWcIWtVa0V7S5yKnc9Rp278sJzLNfEt1QU4zXLFhEaGd3T
U+R1/lmmu896p9ITF/MjezhHpocG3Z079IfAEXBbkjVYrOzcLB2/RdDSsBEe46fYwLTm649+bCiI
13ANUKNzbBwUIDSdqorMh3znE+e1kpU3q/lGmZ75URY+fT3WZ7cZvuuM/gpurxyDh9f/QnMynGxi
Lge9HRAdRsMYsddkGdtAlv2qwOL03Cj14KYdzeHKNLXw1mw1f0m4t9zKQq//KSX/z77hhH0DtDyP
nf6/rQSO2A3XKnstfr13cPj3h/7Lu9z+D7z8uTGsc50EHGAj/y+nYf8/VB/wjmjNzTg/U+5fBwfS
qejwMrN9ay7d3zs4CPfNg9hwAVstl9NQ/I2Dw+EpgouQA0yOxY4OjeYTd7XQEeTnUYrxQWjY0yLo
reKCfq56yInoQOhgn7JBmJfJ+zOEAV3hepxY/OafEeWWhg95Oo7ajSPlrq71aPucId6++wg3//x5
710j5pLqYBQI+TN3FQvnz5lbLZ06HECjcada1E7Yc1W3aVmzN7qWXOvakC2MBojLqhLtrhnc8eHr
4W3/8ISYi0oWLlQoz+QbH16Du055xEe57Y6AhGzcjPBUNpkbIYWGKEHIalSfEXjLaYEOIjcWMhAB
seAyplJq6LJ+K6EkhYsy8NAyYzonyUlBkuRNQ7pRZsp/i/oLpyuRafj+jBJxMErihtxBKPfqD8hC
eicwV1xNyJF2EdaPGHs61RkIfvUdNbHaYn+JflSGhgLxqNjbFgCu006vRuMeTp68qgeaTlgdoKgU
eEUMTiNfvRwne3QevfoTkTS9wQi2f8w64omaZCxwWMSyAGUeMZJDaRYXERatL3SF5TPea/zgMGJq
1FSjuaYiD+783s3bVd9IvdzzqrA+Cg2dnw3YfMWWmFYeU3dxmEfeZd6rEks6dyyjaxtlBrCMD8kM
FRn6Gjeub8usxzu+n0UaSUvYbIM98+UkxhggIh9WIojrs7Qzq9smb4MzKDnj1qmMbF9BM1obou0f
Ez3vH6tkcr7xdcw1jBhzXZgY6HVkPf9U5cB6cKl24qFQDxBXy2dCoPgyFfvtzpntNdyhRv3XFv6F
Q2DWjiBe9WdAH/eg1/wI2dHNk4NA4yIYsb5Ds2fcd9lEldIOxcVYYueT5xQzK8IYrWRh5ah3Fk43
6VCQM7luJBaLQ9Gb67IitF46GN51RghR3yzrn1bA34YpBMFliC9CuNNGOqmF1VUEzLCccXVWWyfu
sn3p8XGVKwdiL5IsWjUCgjc5KE22l4hSQS7sFF25Nm41I0jvQih8G8eLqisLAtQy88P+d6oTtVEg
tAU703U2DaN8wcqwf6TdMV36Vc8fJSK1lWSKLYyRJ/YHTV4F6bzYtcq+1kK9h9LJszhW4i9aP8qX
PXIiorSjov9tpLHakkZpXYcWXyKAPEawNiaWuUYMyQqzCd4ruc6vboaXFGEjCWZ0oxYXSKuC4M7R
g+onzefpshgi9WBykG4L5IckdVXphuC49hf+phgNWug1olnLZWi82ybkOxLNyauep2hWjP1vRRDa
ZkLnFC6qiS9hOWhIyOFVfwgwkc9Z6AZnWZM+D1rTnUVYel2H3h+98/V+EWtYi3JBzk0yKu0XzAaI
+0S08hiazE0kV3jjmrMpnmVlL1bg9r9by5VXMrGZlKPZL8eID4Wgut0ElYVpWC6sa78d7OsOd6/7
Im7kc2c75QuiNWarizy+NoPyRaAkOU/wY/g2esqTCLM9FNvFUL6GHgpgykOlocjw09Xbw3k4pe2b
stHuRiWLdjWSunAJSts8Sa7hd6psDW8BGJstDULTz8YsyZfOoMdYl5ouOuRgxG1rjOufgAo6nylP
O9wZyQP7bsQIfXEMcNGNmKK6ah2E3SbWkr6ROs89hsztz7jurOcYRVYa7noxFRY0y0kr1hDthu5S
VUNgnw2h6Kw7NNmoc61RPRiYAixLp4uKhWGP0AarydkwD2190QLKF4tybNmauuKqK31zgTLQP7O0
9KbVG+221LM7ze6urFzmG7Rj9u1UgyXZ7iiuajv8FtjBVY7GaaWD8e0wVI72uZk+NDQu12T6dOvO
Uj9iL+/WWDj+SiMz32tF+FN1VrSPJvpBhdHJi5IQoXVm9+MSgKT9ZaA3XYdxcz7i0buBbWyg1k/9
laFqfFFcm+wINJ1X1oRkWPNlr5Y1MmIn8c7wa61WcVYV00L6QbWHdwNLWRutJXoqe5HHKZhknmV/
Qjm1ZGPg8oKpiqWWpJneqcKN12au+ecJ7h2XQPQDijUWLJJv4zxW8NQ73wv3E7A6lqm9vtcLrd/l
LsJi2QpvXQ4a6dpzxnpfzBYnOkRFU8v188GO/V0XGt9ETrw94EpzgVmtyNYm7/5nI4fBWdpcS2Eu
ErpHYDVOxzukvO7GMYaXAv+giw5X0CWexx0cTt8AJfUd9MHBnIEdND9FOXTb0A458zjAvQ1K0n4R
kaW7TgqnuqM9ayBpTZsNrK2IIKFUI9vQG188u4fgKdLxvBhnaVGWps+olEp36YyO2vpxHw9LOtre
ChM72CW9JagQBb0gw/Q2VmcLdw/OaOorxSaCGUIqzWYhWVeXVtbI82EK8L0wdXMPZ6JZiShiVTXr
MIRzVAC4LFRr2GfSqceHaRDJsp69C2hC7YZsJXqtPDNqZ3qVmW6DtuXTvUxkiRy/8XfjZPv7vAvU
DYkh06oPsBpNybVbOmaG2stJ+0U2EKfVWMK6dRsg5hKD5I4MQpTQuvSw9e3psWAitBhsgT+mL5Lv
roP3pKergWhEhSrT77UNiYYlRNn8NjM0znLMofZxLEZcr/t+FWqh/4jLjrHNYma8I8po7/UjyTVD
YF2WIH/xIh20u7wdvSujmtQZcX1IXC3bx+ekcur8txVWV8gP3At/hPe+tIahJoId3hgknSi9lM1k
7CXdlorcTac+z6ZAPHdkTFmEGw7Qc00ids8jFabeMjES/bdESZgR+lk440pP9H4/VZW/lLlWbzsj
s5+HrItjgKA4ubDasPmZi8TRL43G6ucOnJcm9rM5O3sNaAiR0GJzh7Ep1pIbN7L7H2VilMs2G+a6
QFa3SO6yFWT9olzjzxGfk+IIbxdlckIAu5lHe/jz9QVxBaUFwxbgkHBAO0agTDTpMolL+1qZQbyb
yBb4YUrcy5e1VOn8bfTFW4mUJIJzCF4FdkUNmYpmYLM5y/aXFweDpFcyu5bracOBA/tX/eEe7dE/
1II7SdeBNZBSJriBLoNVaOPjju9ovqwiaV9P2E/caaWUz36PMe+mIy0LiTGdoGVOkReRtjrKH6Ps
6G5FkC0Q/XM6Q4smE/Ct+KpiE19nQzW/JAZe+D/bxMkvjHxGk0alzDVlqPNtJOGrQXpfVRhb9Fa6
wtMx2wPcFxcZzg87S28wTC7JSm7rBDPMXJpo7SO74XD381K7K0K/e4xNERKLQ6VR2I68Cqe338Kv
vgtiCONFUFXzpjzl6k+Ldxhu4i7liV9Vxg3bYPFLSIdbsBaCdjSUiWdOyEa0yGt+ndlzYhsZWvcY
xTrfzqg0r1jqea22Ye6oc52Y73XU9cMqnPWgJcXWMzxTPHLVXP6iHnp22zHDjoRHANiBeJWP6g9C
g3g7TkG5LpLYx5Z3wNFG2YFuEhQgMkRjfnWC7WAcu0MYkGK4L9GX/8QDq/GULMNQa3ehZlZnARDu
XA67xbJKqhpHnrm8F3iH9nyYl0Zh2U3WFC+7a+1TF5q3+KiPF6p/fhPhwm/H9W++R77rJXWlIMMC
XuDOiqn8l0iQ7GvXaU1sJHGTURYFYeTzZttQH2/cENp10tgYDbTlSxgUTMyC7MlG9Oq8GGT1vess
6xpXqPFhoOI+gdR8winny9esxaLnDzvrk4oQ9CZ1e000Oy0WZHY3hfNNSRaabiTRtdYx6ziKmGBG
z4zHLAjVAefUGSEN5WsiqZtdzHguv74SvuGxH98g3p1opuZfCoL6ITEtRDZs+jF6vzwXlVjCWZg1
sV11MQ1av63rLlqxNU9rBdBEYmFHBZUQT7J1o3mZwvi6SwZrtp/GGwgf2PIXAX7ureeEiJ1bjNgC
rSa1omrtU+wssNRPt2nENd7Me8XlaG4ef/z4Nlb7MlOIpEbE30tSImWyrnJfbUpFrIWMYWb7kXD/
9Kbqd5hmhRvNMF8RaTzhzSNoNlMuafYQrjqY+Zd9bVrPvcRYI55Eeq7ruXgx4XqOSMlk0Z/jYeHt
A8dIV7j7E6A1sqAJ0Ep2oY/Zmo7H95rYP+rVjBADCshpU4xCncNfGVZ1BX+buKTu0cS87q4Pa+eb
ZrvqT040GoLSwrLIIW7YY1GEUvcOZbbvyILZR0FJzc5lmXtJmPIfTdY8Q2r8qNC4z7X6WEzVbQFv
mz0Fmf3Kwp/rO4nPDUb2MUC4SOXaHAN5lUKxuUi6ihrUAHLAU6l/DCeN/DTEfdlLLbrUOWuzySVy
MRhCXlIchxxJTTuu7TCN9GUnRZDh3yDIN8UuEWSvsVY8UGE+lgGGbU0lsApxCSQL90Rnxqtgmv9B
QEEfrPSGZs0yiCF89vDiPPOcDmeDe4AYJacxNX2tR0mxIouaJw4Ln9BaNmE80EZKeXfE/kpTFPlc
p3VUjVxEGs9qnnSsR5Z4TNjLxtZwx8l9CWe35uLmRZb8oZKOtI24jbddT3VFZAozcmq5UESF0z22
cfbi1twf56ipZ2/IRLyqVdxzqeTd+bOVwdk0zRi0HWl3+DqIvcHBcZsK4kYC+JzF0rPbbN/aXvk6
Kq18tZRBbWhmprlg2aYb0Xr1DTdR70JVJN2BnuLDkRXNU5FzlyF/Uuz1kd2one92mMUT7pC3RH1a
UzaS5JAN3caYwnyPExO3lsKd3X1j9zYXdfeoG525NguzfLWbOt4iwFPn0uD2vKqLiROgLY2GnEwA
parK5FVLjCor2GI3aYOChozXcjMKLAtBfWlPrJFG7/C0HA3+ZatP1c+yGHkr+ZQt8CYjZjW2ph19
9OqskhWoHF7yGAr68xEa5WyXtnIBgHKz+g4V2iMbAZgFs0D/IjRkfRYrt7hwQl4cPUe1LXTTxrm+
6B9phXK9H7BH9mYEiE6lvMpT8CE35ppMU3L647FKp3XsTfI5dfKbfnTlj7ZruW7rdnhtFBZ2NkNE
h5q2xLLQ5sJ5/q1HywfE8iCQ1WQ9zt9ADNnemJfqOO/vepoOKwlY8mJXI5ajdZ5g50HPbt31pAaq
+fIajzoX+Gi0qltyTvgyZUIp8nYWyyIkDAKsR5Fe6zFVKXrBdQQWFQCrPF3mqvMpxOBt7EHX3qYh
Kvk5dqXAfXDsNKyYQhAP0ajq9g3xKQTTBy0a6QK4SC2w1Mr2GEfF2CpTUGX0OS+6wIGgMcMDWqjx
GqBlu0sAR179DORNMS56qQQQGqLoT+1N6nJiuRXLUYUUI8Ns3+mFoFe6HNO7SkKBWlAA+7Pdog2T
Fbu0qsNhCm8rPnFIeMB+xFVwQd/eBMSZWIKQKoDgAofUnDDV7aXstHJNJitwBsDdsC7wi1yixMeC
MsVCj4JHrwG+aKrS8wERxMCr+j4J0nQWdjtUP7EKMNcYT6mHAuubRWDW2V6bwRUUbWxr3OiDszek
BkWzvvAoNeplMcX8SbkJ2FNNbHHCYPg3/ObtkBxTsNuijIhy0LXfuj7N5bKr8fmynGKpaiBY/TM1
Y6BLaQENFaUR3BFrUlzI0kxXSFS8C69tqu+lQZluNCGYGvTd4mJAUnLdW9y0lqHesrlrZvMLzVr5
go81sSF65V8MLvtsOUS8wsiu6p96IfggaUpgR8P1ad04lOekq/v4qOc3VT1vwwiXmvOsyUAk/dil
5k1rfpxDVJ3H0Gnuoxn1pi6ZTwEuaC+Gx5Swpq751VVB+RoZQXjtdhLYqJ7nD+ZFuBGBQ2YOjxPM
6Ndbeev5IKS4PaV3OeHwm8nimHSgg92/nQ1GCwTceWF07bLlgzsBohLXYV27oWZzVAy+d1H5lCGV
Ss37oVb90s/xOXRKKmGL6/AychLjXjr4k8UdHxIJfrZXmV5c4DNbXNgmRWw+f4OI8vC5gfQoN+Q2
UZwPBruZFfaPaqBMlin4nF5m5r2WF2y27GPfcaeTz0hogjPwC2f5Bgn2LaClh8XbWVhE5ImOlJ8N
u4lccs1JN6E3MkPKkeKk5bKTs7DxlRGgoGXGolB6X76QdgxAPYAZizjgqtBSOAtMD1Ym4PKaw57J
87bNji5vA+SIVIPSCp+41Su5UGY+3yeaERSqFuNNDWjzIF2qdo3kd7Xsya+/hpYSb6OedZT6glPL
6SV3PMFc0/TgbhzAy8xszON9QTj2GXEGgIjzVolgi3iYVKTXOPli/uvENqgX/p6i8jkfIiAT1mQN
Oo0oQ10i3UBpVLndb7cIxm3Lr74oKPDEMva5hMislD+wi6PkqJop2ycFiyyWcXSNyedL39u8tcnV
xJ5gIpZKn/IOWqKqVkU/VN+pShJr0REgy6Gslz51S2fHVwOmlMaCfJr+sSwDKkhF8Fjf8cGJUMWk
zwRSf/vbt4Wp8oQjRjO6+qc9cKZKDpV9MbXjDc60apNHSbwth5IFHVNVhq7NJkOvMbxGVAXFYrLj
6VI6EzeywVWYRKd/OmsqnXXUcIF9A4rdBvckXG7vhrkKUGPFlUyaU7cFSOCJh72bJXjLeNbzVIcR
pj0Usy2AyrqzXQYjlsY7a4P2X57j/7UqT7QqIZHOCsn/f6ty9zq8xvH7RuW/P/Jvo9KwLUKR6cqh
bpiDRx1YDf82Kull/ce0ZpIBenHoJu8iUU2T3FMDnhYnLbcaCHP/7TVvkL9MXAoNbBQT4Gc0yf4m
EvUjjYraBG08Zvcz7QKy56f8UM7FbErs0PzWNFJ2CznlXMF7g44qxtBcBaQV1rcRdks/iccy76Mo
1e64lVMBWRrrLYs5drMGe7uFDnl5pTkGVpmaXNsjSH7zZvnoYDVPKd6X8U1S09tfkKAg9mXE1tZZ
prmWBgeJqXHFxUNqWMVJCoKAi/DdlOCD6oeUZTP08LuYNEKFImuwrrWRVT8WWYweke3ylZw+9erS
HYlXIYCqQYXRU6iQ3oJRb6ZX+FtTbHRmlLy24aBuNLRF6F4T9azqqV76MkxddHlT+7uvQ4MosMza
hyjwb8PIuTVaDfJzmTXmA5bKU7p6N19u/rmsvu+qvvFa/ucO+/YJHNgmfFV9dnXx5oviOxQgh7Od
zOkQ36Za4DssOkgu5lg7+I6NhDMKE/fHRWzm/k3pSvOigJRFjxFHDXsZp4RPTRFe6Yhwy70/dT3a
drwnzc4qQchT7amo7OYuUnhV2HGSXHZ2a0SLNwpRlgXeNow4wbpGlNc4SD60GSaAthwuXDCzezMy
uSj7v5LKqU6QfUhEeN9L5qFpbM0TGK4VXHuqkY8PLakFQwC34ptV5sEzoOl4gwbF+I5WZLzRXLgW
XYK3bp4M7dqKCgyMc40GRIP18uXYjfoPmc6lqG8P43VY4H47lDR4A8X/q4Rp/obYapwD8QzXyMeN
C0Ko4Lt7wWNojSaIdZw9pgW9R5Jw9B1Xbdg5Wq1t0144K1XW7XrSc+a0aPX+XJ/EL65bF1iBGLu3
tBjg2aZdENa2QheUrkebmluXfrSx4+dMol+0rHL4GUf4kmatGH5KHH33bzF7dYutd0Bc4FL23aaN
h/GORZlegaywmNCY71LxS8/jBA51UDvNKk0m+9zDbH4ZB97YrWK6HovShfelT0SfYTsGXFkU492I
m3C1aIs4ucwjUXF8ZeaTwvr4t5f9P/bOY0luJOvS7zJ7tEGLxWyA0JEZzIwUFBtYJgW0cDikP/18
yO62KSZrSKtZ/9YbmlWTEQHhfv3ec74jYKzWU0cIJ/ZRQVfcM3Z1KuUhmNvsXPa9fhuTtH7nr1GD
TiH4cSaoUVz+qcoPS5fmAdmLiXklMxJ+dG9wQc0s2WWKc87krO+mVqh75jMoD1MJFDMpkhvbhmqs
Y6P4gzbS+XnNchBWoJaDIgnRCiErYtafn511hh0no6ddU855929kXs2QELBnhHqdN6DYCdZnpwOL
OJk4bmVP/5Jj+pJ+YzQwX1qXmlz0uvjoMQTclGmp78EKfJrXMkMMbvVUCf6VYuzwWucjwPOSe3/T
cLoP9Z6znHTw8yxVY15nvQMh6y38VDJJORGlQJhZrpYdmgTgtK1qilPntL2xdXrNJDZiEPybKAAu
HVj9+7fHlh5gEL2xtDvhGDcktcU/KPD0Tz4c9I9BzkG41pS4ZDLr1uYvUMwNXPfstdaLvWg6rYqG
OUAFaA2Du7cXVXjbwk/9Dz52o2X7+/Xqfc+Ny2+x79CwwhK3qrbWV/sv69UkCBGjaouvZte6Gs4w
fCxLJ7SHXAXLbWeQxBthxNAec3oRaUiYc9DS1KhT/DR6xvZi8Q6SV1eCRvEZ+L4UowtVIRBTm0Qt
EOLPnb3wY3QiAI4iwzvwz3+AvW6vyGvZl03n3fNTq0J2Rpp4V7p+JKrlxnwhUzTZCTcmUFHWrDOx
mFgvAKbgelnx4y7jhBc91p2zMbnxD9491Ijm0rxYmBBu3GkuTqkJs3AnSj9+LD3BYTWtE4Dtv//u
/jvB3HrxbRRKeOZMtJn2++8+VV3WKXtyrs0AaTqcpIx/8DTH/qGT5LvCHFa3+SznD6W3MpQJns6o
/mv36LfZeGpW0vkEPATzztQd35jmvVsF+2AibTCi0VdTqsvsxjP5/RPpGfRh5CR/jGwT3KLMfpWE
xxx1pWD9FwKs9GBPBeD0kaRFpuyKiAYS0/phiD+aqQH8zdf8k8wEggPfY6Is6WO2ZTp/5iit9t00
xseM6AY86l7tR4ya5+/GGxParGxgw7I1jS19uGBnNcWrQZa1TK0a0FnRtsfSxuJEU6k7UhPMd2+v
Xhxoybcu1tJxyxmSr1cXCFPmzryWJqnBmwrzaxSYIv2mMzTb5Xoaf+bJG7/bJQ6ohW9/LHP0B+SN
qts1pTVj+s7Kh+eGOaRZFY865XgS2sLNgEHmDFWrBtlJOh+LCdxz19Hb0+zSvEnnSW6wg8+X3FDs
Jb9/ECgSf9pBWQXx31EzGD5r9loOvisbWKurQWK7uaalQQ9s0XnBwre1uZxmgQQKeDRtbn5AqtJk
RynWvrioUe8V/uMCqq08ppogNbUE6SYyDHzhUulZEY1anhG0ltQ7Dhbr6wpL5BWXS/nE8t+/mpM9
fh/QfGkbbPCVt5GpD7Okphy7HWm7bEGuAiGY7dri9G6VcbkrDRrB4HCq4eAn2rxZVEv+ol09zVOD
tob4jaUkeznbrzT8e5R7y7SRgz58Ew7bCs9XSgwptk24rhKEM716r1wbKPp6X0kL6T/KuTg4WsHZ
bTZJ1Qys5aNBM3xjNb4V8n3SikkhLwRyZh7WHChtBEDQ+wouotp041icENXTfgpKdByupcReCTNt
buk928xFhyJ9Zh/InqWWlyUNDJJOwyar8o+0cQOY1IVwkwNcIH2OKovVgND6Nv2mIbC90rZZCxyS
tE+6P9d7wpfdTadGos2sFMt+P6eVzs8tWPLKRnKh6CrwZ6Ij2LaX1FRrUqm07U2pDLgwEBiO8OTZ
dZSRW69gFrMFjZfbFmcN9RDlT7DcJ7hcAD8kQn/FRsS62gs05Asrux5pNckFiTMVp4UHwV+RR29Z
gziqGVNZn6AJg7pZ9EHdc8SO8eDD5bp21JaHXquDJJTkNv4w3cI/+oPStuVQwRH23Rhtnd6pCREH
WQW+JP85crvYC6eOsOkwE1SZa1japg+cQgudNtYJO1XlDw9HZ9+IkhAGyla6fAWd6ZJQ9IvnVekd
QUNTxGYQcGWgDt6/vUj/c7L9w8kWEOA6b/x/n2xvs6+4vV/qv55t//OX/nO29c1/IQMltxKRLfr7
v55tA/1fNqrC4O1sCdPI5QD7HxWu7f8LNzQyTpexl86ZmG8hwYen//t/2ca/iHNhT169VBAgAAf+
g7Pte7YAIW08rjZTcuTeNq5oPuivhYqYNaRBpTTONS3SXkRjUmXzoXPW6Ueq15jQmpQi7ibnKDER
GwwRhrFY2lIDBK3zQqZObRpoVtgyyGHKXQWMCciQnZ8TU2gkAsU1L7GoJYrTv1zpvzkTrt/s/x4J
ic+1+cJUuRRZlFiMXH/+5r4cphJzU3dmXDRfjbTWIoeo25tl9HRaVgvp4r//QMs3f/lIuFA42ADg
+i53850SX8tKkkmGJjm7bnDT9B6RB+WIpX2PW5llhCgxTRyMTkcJgV1ezNFgj559CFzCG3dOAiT+
GHsobUM1QrMiKScmi97sySrx6wy1WlMPHPDXTnBpGr3a23HdnHO5UrYS9tqREE8OPKHoRKUiB4Ik
3c+p5lpr7jhfS8VI3jSU88KJppFhLtbCJiDSPdl2XrwGNztQbsHQaSS7u9wRAop7OQw7fG/L7eKi
de0QpEJCt4gv7SzUi4utBRQePTElnU8WfOQl2ZJsGQtNydZYv7me2iVSuDQxHw1OmyrMPMlvA5Eu
PmvrgSlxJ74GW44/k71ltp/NcYLp7TYUGB9Y1/lGwUKzY1FGOj9R3MO0D4XGgNzMU0Ni7QBVcMEQ
7Wk711vc9hPnrjo99Z3k+UtkqdgWwVNfVVfTSrZKc/7Y+sasfbHMniuXse+RCNI3c3PsWoTE0QhW
UYFRZ1ZM/vK6ybB58e0IFEIKPCvBeFIDsZ2uYz0OhA0xKqhYUHdlK6/QecmJwXweFnKjx6HjrzMt
IQ1BwHvBgso/rUvBRcoWm7vg2n0vP6XoZ9uDzYm52nIdrSFyMmtd8LWSDuzsMEd/YKfhto4rcvKM
Ba1MT2q9Jd56cQLg99w/2PHnQGg0ZrKy17wIAvx0mybkeGi+TmkDG3I+rNoRn4FgZsC66RZewhLh
IyEJoB28TTOa5RbVZ7IpHWGsqqd5eURP0V9I8CQhrspJM6ELOyDbzHvndlkS91kbPeMyjW15R0RN
8kJ5kx0IyLb9KDNr76VOivFja+n5zCiTRzadaFWM09j7UZqvucgVEWjLyZxdhxZL4wXPGoef/p4y
RHM3zujx2ECR5/JOWeV2H/R+dvA0OYlW48EbhGUQcWH7qbJIXrc18+tUzdy7zGrt6ceSL0P7mT9W
+Q9MzvM1q3RGKy4+oKhJeEYknf0hSpvAeETBzu0pC024oRZP3FvGxZzhFXF2n7kyvFwe+WpqX7TN
FO+krrXyk4yd+YronxdBUx4XODNxb+7pijRnB51mG8azJDN9zJkG57FJlW054jCkaplvLNLaEoKW
1k6BCxlRQeuRWrDFhMB1IeSSQ9BAAM+5TguzeyyU0rRnAgGVuOnNTuvulhkF3K5cLJZfVRHF/ZTZ
elVc4zFHFoEYTUTxaFlHNa5BvGqpuJbkcnMtZ31ioBUECReiRYd0iEsfR4DNqkLOicDEEL09yMWs
cePIieI9dsf1peg7RiLhPCEGYDFvzEcOmNSg9OVS99Nc+oP5IY8ZWzFmNIrmq2dNxiV1/TxB91jx
mVqR5DNhREmXf+mMDqlBSCpP/82K/b742LFCGMQKxsrpPjQVBy+fkkeLg61XEl20NQu8myGakPwk
hcc978vOuOQ9mvqP/hCL4rvj1aYpQnsRCblC+miaHyr2HyWYV6AWOMa16dMNaxpX14+padESBfZH
rp8GNwLBuGJylSX+pcbe9ckZh3jNPHrwAJBMkVE1wxOSf22LPifd8GDIyBqS9GiVQYyan6CCsMpw
dhqWsZBN6VXOQZOTu/IacqFlH5PUHuTObh23zpFoLXHNItMc29bXn6XTmpFV6V+0esxoRDF2Kpaa
lKB0mv0DASHJaylj7/ucAAavja7+ABD/Zpg6sWyLspvvQUwnXxxrrLcVm9QGTaF19UVcfzHstNqZ
tZ7EkMsqYPC9190FCalMXlsQF0SqYXmbtUn5ZObSCwNd9jul9fCbxxkQBjFG27Ga2g9jqaobB4nx
dmBGfc+y3n7JaZs8jHZ5N1G75/tOEFchFlIFdLJ792PWZA+JdMsnKEMy2XV9jbyQDWxDxa9OpRYU
Ow7sWTiCbFxH2B7L3mg1j2w67afaoVWzyZWsd36mNx9TPDlcWlIFqJadoY5c0EI0o5CJJqTZE6rj
yR9Z53WbEiXXwVwhVOQ4mhcSfjx7k+pOTS7KQjmwkRwzz0JWzZ7uHoenvLSa4xo9tEsc4z6Pm3av
4x/ckJLQfmIU207sUqN7rFG5j3SuvOEiejt+CNrU5USiCiIrsBfDPFU+5kXXvWhpL84s2MsB1/5y
nDQjOKq+mLaL7Ej8QTgTiWHJmbRL93HMRvVN18v8HPiBOnd1F/wJ0v9zw3gticAv8b+3nHSLcf7P
JZFoKssnEZMxZd8SSV+jndcni03I1hhbI2FtzjFv+eH3ddE7Y9Xbp67WRExcYPuBg/38qXasUi+d
nOAkOEV9xtvAwtD2JjXG7z/nXVvn7XMQJYJyo9ozaYn//DljivReBkl8sou1wqD/zZq96lecOWbB
+OcfhpcaySEFMma4d5fS4B3WEorAk19OwbZZdQaSuXSkZUPwh2bhr4UsJjiOwNTiOqbe97RRkQRe
S1weOSHuYlzqdX7t4NxH/dQ3Z7lay3//0/7m89YZG709LIGYvt6ZqcGZ8dqWlUPLJ42f/70F1SQC
cLSsJdWIzKCf/+FyvmtHc+/4cVjGV2ccN+99sb5Uid0HXW+faGlRXUHip/hhQWUHrmdCKfG38Lci
rRr5s67lbB+//9G/PqS+A7oeEgK8BZPO0M8PT1PbQp9L9G/DkK3MdUbgszH9CTL5t5+CITiAarj6
DN89NWVsTnWcSfeUILI4LBmyBs//owH/7z6FAyVNLSSmvHjvPsXtGXfRyHFPyMH9jZuhBUGq8v/x
mBD6beGV5LSzGid/vmKFqATCAWARZozwBts2D8W4YFncLnFvXPp2HtUfjnS/rl+s6axh/CywWb8M
vOpsjJepdO2T1sTuJwORyknpI6XIAOZlW6MNMkNXKh6R3z8cv64suKsDy4DAC73ulzcCaGemq5ZI
vGLg7Y4b1sneHf2NylFj/f6j/uYn8nBgGKcGh2TwfrH08ODwUZWJkmTVLlRGc1ayx9Bl88AU6wlu
Xp+a33/o3/0+wCo+UC3nb8C/I/o2K2VcdCpdArrryraOpe6new46f3zT34BtP5/LA7oT4ChsL/DW
+I+fn5sm9TufPqt+Up1EfJIblQOqy9PLazuq7tJg/asxNlAmzxN13UStJS+jwOuxs5GbcrhonBck
d/IbyBKLqlPVZXrnF277J8bkrwshAlSGG8jaTJcGzfqe/WVIU2fOlGFw4AmvLD4oi5Er5bPGfgke
lEctDyjrf38njF/f3ZUPSl1J5gO6gvcg36SkXxKzx51o+lPrzr7F+YEcDXwYncGWmbbx+rznmXER
Qyk+I9lRxsbKgvkqpClKMrYGJXZUSWhaUKKmm99/wb+7JqyUb4kO3Lv3cA9d4K4dGZufKuVTdOtO
/sVINOsEIrrO0ADpf2rj/PJsulawvg20cnhEsZH9fBNEJtein+zB0Y6Jy0Ptm4eLqHlM55bT+O9/
3d99GH0jQNtgh39NMvEVeUqJILp0ZuR6l9f4BFEtc8px9JZT0u8/7JdbzS/zVzoYU1h2vPfcs6rQ
jFbG+kLyrMPBMsl6nixeRE6Jv/+gtzHGT6+cy3K5Fg8OPw624bsHmWzdbHZbb6KC6FJ5p3OGGyLN
lz3wMxhS8tzmI50QO0HwmE5pRcpQy0goFOW6DTZivqbIIMpQmzgsRdJAhKu8rjvomksri66XtdNB
hHM8FwWH47dA7L7GlFX904X4DaALwpB9DeXD+1IoI+mz9SopT6bCcz2Ra3BG9ZvtE335x1UXH8Uz
wKCQhi3pF++eO+wiZj/OSCE7kmCQF+b8friTwRY6dXNeU5r/1D9ct+W/3CWbbQ08P68+xAUHJMO7
u1SryjJE59gnV8z2dwbH46mz4+D5rSHieuTqbIQqnadmRn7xhyfk/SNi88lASlyLTzYtKqF381y7
jPvMBiZ4MlC8VApDm++CS1zw01gm/vjYf8X4UNibsZGGvARJwxtodUl2MPsFDTThbstVHyq6iEzO
WaIEQR4cLIaOP78pCrvKlTnOOCO78/pFq/mXyKg/MGsschqXJJrfO7lUz5Bx2O40NoP90neE4I7d
0soQJSbT5GmmNSbjgr5fQeMoZiIyJivhBWbgLWFvRbfRjaK6n+g2XDq31/YzCel34Nc1tScms8BM
2ONZ1T2slGRK5jrpkJ4zBGiiuvamLxgbR14JxXLTADHiAK2yEx4AI0Ig7JBgPxipwMk7CMJz6H3r
I/ZlS+V1wztDIoDCImGUxrepIxv8JtfwC0QIRNZmKMbB9G5EX5HA1ROqObok2ALl6cjHPYCG5lRU
C8V/VcL7T/E5FjGdF+ZpbDai5V1L69IBolBLzKKFQcYTKaHdHBRH4kXma0sGcXoHpbEkpzIRY38v
LckNMVtCTLaNUbXFtVE6+0U39IbYASucrwX5AzeJ6zbF1WsN+Y1cb34FFlFHfbfcerBvO2GsraiJ
uMUQKTx/kZ/uvDhYuiA7G4EdbAszt2/G1QRJRwOvKuEEfTHv3Ba/xoY+CJ2rXqU0wv1qca3taMX8
i4ObxsYrbtT6KOZ80B5m0tlVJArFrhXotU0LJy0taX5AZeT0VyMj23VT8Likd5xXUdcZi4c1kcGY
fRzHTpK/jMRXi1RbI6l3zRXPqRKeoLoeOUiY3pR5N8y7jemYIoKP2VeNMbs0XUlPy28HqfYzKCQz
JOaWLmMyMBt9NGqnK/ElODxg8JvIidSyjr3hrQ6gZ8/Th8CfVkPqNvTNDNfD8kPI1kz4FKm084+g
V/Ed9p357t8tOKcc+DJWCs7Czk3nJUPKFG/lIKcWod76WqFFWA11rL2TByvjpYYlTCauQ4aAMRtp
dqDbS2/e7G2W8c51eIqEv6qV09Lhuppy7ZlbuRxelww4xG7O6MP/ezSDivIldqy1kEhsaju/8eyX
ysjXTmxHez5s4QkfsNrQgX/b/jx3oMmY0rvybhyPeURY6Nmc7/D46fJcAV1Q+6rVmDSUi82FtQG1
WLs8MJPsXtaCL2Lo9E7QK5iSDE5DzF+G2bM0TMOeUxRXvwEcfuvMJXCPPK/taADTsXz3NSYZ29wX
pn2/GC1d4HShNiZIx5i8iv2YMUDakONOG3wTIKMkujdFtu19pDAvCHRzuh77Y1hmY4sDO45VRW9e
K538VHaSbj0JgpOBTr5WPi2J3I5Pla7PtNrokPc+DTJGtfn07x3/f+akf5yT8tb8ZUf6FVaU1fV3
2fQvPw9K3/7WfwelIIl8cmxoW3ISo4ihMv2PCDjwUPoyDnX9t1no2wz1v4PS4F+wfCx8jfSEOLp5
bLr/HZRaMI4CKPlrPKYT8C//o0EpYZc/79/ISDgEE4vAgWFFRL4lof3luGBhoakAtOrnWteaVAx4
kZB24aWKYUcYc7stbAtR+WKNbbebgQ6Dn2h7izTVEnlupbKaOdMib5HX20GDkzlXH2dV2vazEVBd
bSZpvOKaS56qGb9PlrjOxxHr1i3Ahf5OAUaLd1mDDpmJrObdJhP/MRrdOWj3Wp4SptHn9RkVgjpU
s3Nfdr31qk24789Mo2b4GOhabsYcPMOTVcSDdyOVUDj+Snca8AdV1vAtfxvemnJmNrZqUXK4fgum
arRgy8bqdCtKPWv4DAN9YtY0wPG5LawMPZPoYBjvCu7tA7yOyo0ss0Y+05Zx9mSkC1GhzL/ISM9y
2qtwp3BXoVV5cO3BPEqvT/fmnH8rqcu3mZetHCKREdhAW3+fm9njgjnizkVwlB/4v1i3eOLjCuwK
Fo8eMnkXdkjAtr2hvcyomUJfz6sJN53HRgEaYksOVDBHI36HDY1K4WwVx8yroZfO7RgwjzL6wTOO
QxAITv0qiJ9V5XsPrefEj12/mP6xi3tL2+SydUrMOzYrM4nn+acR9wFoadOLCtDAXIN2DAURwCc3
aMpz33oMwoeK2Esqm5jZ8LJM537oEz/SkjbdepmrrqJO7EzfxwnTmcKAQ9F3dIvMfoIiOKl6Q/No
TInRFfnOX+L4gBDY/NQqCz+ekpp6DEqvtEPk2l52sDXdL5+zDrj4E8AVwGDbgT121rak6gZS7pmN
LDqCpsSpiTPLSyczXhKJRYI7VxqhA6p4WyH6MbGMXZQTT9tZj4mdD2rjSO+awOvY3UJbKKOiaKY8
yhz4CnYjKgxBQQ8CED9zuOaREQ7tmGBICIuGVeATo6J5j8UMh8Exj8nQ3TqLT/b0pEIvay62UAI2
M7nzcxWfvKLe1VSmT5qW3s/IqsKOj9klau7Dalw+G/qEXN3L4l08Lg900+VR4Nvd4uPPb0Sl6cfW
sYtdHwvzFIAJDAvK2a3UoPVW9pydbFpJuwkx1lkrF3XUBa+m6ZbmU7CYX+reh29iJF6Yp70W2SQw
75ra6/sTqLT8SFX22lFNnLrMTs6CycRGqYooO3zCjM8iabfDzlYt10cDnlJpdZQILdBC1PtplKTp
dwdbC0ZXkCFMH0JX6Li/7A7gBDQ4rMzDktwQRg1hGHTVHv/iQ59pMjSazAgZM8SR3eXGHd8+P+eo
9TsGj317ROAxfMdPtGx88t13Hi/bQbTjpvDYIOtEgQIT4lhPzoOwymvhZzfKiKlLBx2Ck3rMXELd
dRmc0LNfZYBBSVXmxteXbQJ7grzzNPJH+0kKsfeX+TYHAoOkfJh3XVv22zFW4B1j+xlBGP2BupIb
oyq/l7beoamc3A3tnuEh0yD4CsOIgh6DFFZxFsHMv7Vb1Ft5NTNJwsMRmj7VgA5eZ1shhWU4Ok48
Wy1AUe6Hu6fukZGWBgjkuvKr8gATUuQHJ5fl8jR0TMyIdcsvadDnmH9AJfJWrO4EcT+S3q75/CjV
1JfZt/OXcl3NiiH22tDPpXZuW9O+ZqZwT03bpyhsc0oaRLmfPZF+0jVJOWPOP9K+Mg54LTiiZCiU
MTrDi2dweRqWzNpKlvV7pOx4JpUbHIvcu8Zud88YXN+xTPjnJtcmL5KF239kXRk25ujFY9hafX7J
zWGMRF/0e50btdMbMTDRctKrNc/BbTfrqBu0fmPn1WeMumbESO7DMlc7wr3TkPgPj6QreZWE+XKF
VhO/nu8Aflh8vcZ+Se0Mc3jK7iDI4isMotvy/rGsC3dnVip+mIrpttVEF81Gnz8ha3lysLyHpTa+
SBV8chOoMxCfeI6HFvJWCffGnHZI8I6Nm+8DM4+5isK+mEYi9pPffa1JnN86nZIHvTcfW4KreIAL
JhlVWo5nR0z6JTWs6xC0N6VMn93CxGsMgkAH8Byy0m5dLfhiBxOjV9uJinUtbTX/zpfWXmYI7WZu
XRW2IwkVLKP+lyJOjE8l4bWbzvJ41TSbE6s33nrLuB1FceJ03O+cUZjnDrhRKMY2Y2weNGlULKW/
L+dBHdOmP/RtfhqzuNjjicuiBJMOo0ptx2ZWRioOvNCfMByHjT3YX22N+4V1VfMvi9Lt+xQxLifh
TtzChdGiZRqbLWrf9JUELTuazOFmzsTqMSifDHs81JB9glGxseZBsDW7/mGkDyoyr/o6zjUpgsun
3CvK7cjvQTjQFBH+qOw8LhjUu8rYoeQlbBHDqLrMmGhx3Mei3Qycws5O5iS7RbOWUA6J9TluhvZK
96ioQ43hbLv1C1amsbLqu0QbJTyfDmM1PtiohTBHlriTbwzDaHf10A43Jg5oVB4mh5dBB5BiaU+p
Nq3bM1iFxg1CzXcuk+6Zz4g16g960o7zxl5KGwDQovLhWueafwxkoU7zaD3Zs96+EoWgJYe4Qhux
c7wJI6lVGmRjYAnBo84+a27HPvhaaeOdkXpZ1NtTf5VOfTfVmsYBUrsnOnv4UMBblZ3V7YiRb07A
uD76Etr0nBUnU0P8QuNy3JiQE76wvNqHyVjil1wZ3RYdVHckxdPc5s2Y7l1Ml6Hvk4NZFTY/Vo6f
gwTkeq372m2CWum5BX8Wwoz2f7jEBW0Gxvihk1rlS+N7y4M3aQhJBv+zVThtBEnPe8Ycmm202NUj
00vzR2zkOnoKmqeBBwPXsuZmM9vrS8QNy0MgSFhYmX/zXvP1Ek4w2yr/1nbF66Jr3jUI6vGjJcet
ziT+gl3T2SxQrtGqtAYYhIwIFQ7FnR22eleeUZ422HoHxK+yTm4Nszz0RVxE4CiwQA5Bc0UcIYBL
+OlwD3HMPyjPFR81FRwI7Z4fRwlV2AiyIIsC6EY38Pa+icL/yupc7gSSxQ1nuOEpy42zW1vBvg26
ZeMg8trGzOlvodS4m95EQp46Ju0XrclNlBZkWZCSJm4waqAF7uVyU9lTcEDcPMMSEl/LhCDCYS4z
SDvtaDywQEoEY4OFP8Dtp7Tc23WCrqKyCzYvqdWfBaPLM957Z1dSCz7rU2ct8AZKH1GDvVgPWHyM
Vxoq7qud1RC1VJ8Q7JQKvKklBcPANTcJgUPrBOjHrsaTh1IXS7O+qS3zQ8xBxeK9rTsYlFAbNhWV
R5QC10zSqIoN+pLnDo3ErqjG5CHQKESNWwqtqKrH5y5QR9ecvjHGcvfSwOxjByKsmJltB3zNCFQa
M1SzE4RslHvu3MnJ7R7vwIjTpmlylOHDl7G3+8hUOA5rKJ0bp0T228WCPbBoIGvWGJPjtg/RupUH
C7FBmHb5eKr1aRt31iVPcwupEKHPJT64c5ZWSAl7Zk6FFyA1S3flKLorMGZ7rxuvQ5lSNKGJIPc2
fqLzVIWlMDexZlsbKADErDhd6BOIzQB3qbeeAH6OuD6qYFGFDNeMqNHqNsrscYPGSLCkYGNGRDmC
DIGGpor0yxQQhkqRv9N9LjMUj6e5gXZFBifqoKw6T262bHLDR0g3Ux6ibwM7lHgt+2LZHJvGvgYI
TPYQl76W9fCEsgaco4u3qeKsYvYOXmG0kGCv+k1rL/h8Wqe7RVI+Yj7XzGcGbzLsywpBfS9pouA2
B5hATnludJBZGvQhKUPV0MwbumuVwt7UoopCqxVlTZx9KzpjY8we1gAEnNu5dMNFJ7PFnf34yTPK
G5EO9qWzgz4aRP2DAhgjeCq3Rq6aKNUKk1s6IneUKaz0oXrq7DzblPaAo8augy0+sJrC2yeZHvX8
LYjJNTSjqHZQfMXF9eNXXXZEfxDdu0+nYr4XC3LIQLpGtJQelY/RBh/0Nr/U8zJcTL2JqkYQtyu7
tW+iLxcTFqFGEh+BYA1ugnFkCB940w2T328NZw6YbJ+xgb0krbv3DDnccNRduBgF6hp1jPEgbVGm
7cv0h+YL5O6u1G8MmbcHUXR3ZAODvUtZIlPhRwgY9F3bcsRFUGftIZzuzcYx6FjlZx/BBbWCftIL
/wk3Ng6hTL3M3vA1HpLXpil4fhrrfuhvvSZ+akbVY0evky+ahmVkgDOA4V1FieXdqMD/5LfNpguC
Zl+wQYZAHkF9ghEItVo3sNa19/lEhabJXI/6QQFhK4DxXIq4mSjRtDsIZKMfFtWs2BbymJ/LbiCQ
H7TpbvEJV+t4gr9g7ftugZ4LrXhawtQyZRdONlxBuA/V57LJSc3JMqMiGc4kkmJurJIir+m8DTTX
+n5CWkmc5ixIC3OLfZ5pCS4gExRO1BQMfs3JQKpHA5SDTiuepsEvaXam45HKujgGXlrv7aC2d+2i
kvOkD+6uq4dHLLmoqpvgQ+AP+V2dacYPJ5PDWaWZewKc2B3McilOA6i+nTPZ3aNdL2QadOYL5/j8
tqhtDvmJ/kGpZIRf0CQ3mLSsaEDFfkvbGKKemue91UBZykdOTCNWll3PZGPTZQlFQI3uq7bsTYJ2
MKwEM7tM9smG/obGiIu4d5tUT7fNra2ZlvEHF6kwfpTlFX5lEFamh3C35IpR2N7WA4EgXb4ciUpC
ujiNFyR4lBYyRYxaBF9wBGcb4XtoP6sUYW7r1JRCndpMBf+8DCZaihy03JmSj5P/DjI7GTezGTFH
yXcp3M0jtePRq2rU2mU17lbS+pYVfeHWO/W2BLGUk4DEgcq/Drlm7zkO03Wx5vzzWATBCtTRi1u2
a3aiiRPDZZHBmSAIP2yJqdqYseeEJBNHGm3vsDFMcfYWqUPxKbODLGwj6ro2J51H6ue+EP1JNtYP
oYCMIsUK1/OFqbKLweq+neEA4f/mNja4RfKgABBcllOkoSwL3SbrNwWa7vNk53d4nU1IBtVt4nrP
jR/IPTW2IDqFx1/O86429D0Z5eOm7B3OM4QwrVw+/inEm4gf+++qaVET9rcLPfywW2K63Ba6YMFZ
y7TqqILJEU59ys+D+gHrI0JfzKrs6PGBwAU04UXrULgsp4k3NRpWVp8+9KyRjtFBFR1fRy9/BXZG
7qC4g380/x/2zmw3ciTN0q/SmHsmuJMGzMyF03eXS+7aFTeEQqHgvhlp3J5+PkZmVWVkVmd1AX0z
QF8UUIGU5JIvZv9yzncO2BrNNW3kiSP6mRSDEuzluKHd4p3MpD/oeuxVfBr0W8KQzZ0/DoxSZi5e
5r4ot437KdUOfqo2c+9mAUi+UtDszOVLY2uMToZh8Lcmc2bOzntziib+or7bZO5A9+UPQSRpCTtN
h2YP5oWpwNoIk+EY+8ywHbv8WnaVuKaRxgvpO7tmaOI1qsP5CVXFhTBYALW1YQLy0bddSzSdLWVK
AkMF9cyFAgRI20sfizD+9I3mtp3NU+a775hEmYy/d0axU53/XfbQRHQ/mTZkeKZBW4h1k5aBkdbp
em7673VHeFmuZV/iRos3zTL+b2styMyqYrDiMy+ZUxGty5J5QGzMlC5pSOZIepExB3TQKumOSH1t
7w4KinnUqOtrpLUYFIeexrxvJskXcZMjegeKqNfNpmzHUq5j3PND455q8KywQwI3HRe7bJarLZMc
VDi5clbZbHgNN/TUqBu2ynJnQ1IVK2wS8pBgVL34nGrdiv2hdArK4yZG10tV3j1qtlu028JH8bmV
WjbIwGLNVp1c+oSJ48NUyTa1hdGYKwBMwA1r5g44hfUbhQ3ma5uNXtYB+RYtU4tfV87/3TP73Wd1
+158tv97+cEfFBecc3H3f3/+Z/vrv6PPapmA//SPTdkl3XRVn3K6/2xVzrf+GraxfOV/9T/+x+eP
n/KvpvH2D7v3f+5ausvy97gqfh7G//pNvw3jhf2LjRzKY6hukLCJDuzvw3jUDL+A7ndJPDMZgtM4
/d21ZHnLf8F7u9ickF78Noi3rF9Qw6FTI72F+EiHGf3f/vjfbD48b78+Gf/E9kNw3M9zeAPtDLZe
IZa0NwOk3R/kb7LP/HJ0jeZod/gkLZqSLu67rVV0/tWJy7g6OALnAKbceHY2mWTDBTXdYcLsuSY7
61GT9cwJV4gk3GkgBuWjmpr85DPzSC+dW8ovPRr1NwdH6jE2Ioa5Q2quxbJ8bvQkKTAyhHD8MtGv
uz4tb9K60aq3Mq5BDOJFYGE2GRy+CyJrxvG8xfMvxRu8MVotbBo4Mbpmchkgj8q/TCw1UJkn8Q04
9c7eWG5flgGwDj957zstfgWx1Bb7SlYZrmAskO5N5+hxB+owL3T2aQg3mcYzaPat4ZaQaCxjW7/J
5/q2asFrExXSAnuGa8QSbN+1riXHDcWhrhXH0kEeiuzBDLkS15nyivDWx0upBlIWeT6bVTIVamBU
AtR8WKseG0hgsNXVPwZgucO8yWJEVAy3y9ZBZF+mFX1moSi4p5WrSqtclT7c5mDshM3OM/bnhiga
J63tmal5H9EySI5rUpMpClU1p9/mcJpaJwu6IkJd35P9BTnAtPtoZ2ZjKG8B92sHna7sgoIhXM00
XhxuNmPENi4x60K0jOjOHzLNVcmK0xpniVEOVyNnrOaKBYFSp9kGdm9O3uMUr5Oqbba9X2Q3Emjn
rmrtgmajU7us7JsO51rlrvI+VwuNOPAUbVJRlNXacuPojnxaBilxPq7JRc3WdudYq9SNKtJ5RHiV
xVC8gCDtQA5hvVjNWl/f5an7xLUdXaFttBcuaO+a11n/Fhf+uI4EoHNZx+OV90O1ncDBPAOOCS+5
WU0vWVxrSDUUk8LQM8M1V6V3K0QWPsf1aO3H2NWAvjASXrVSE5Rs0roJseuzHsKXtTY8mU3P9dJj
eGHuPjWuUT60E+PAFdcWaZhOSs0TJIX0xoAow/lQStOFsEK7xNig7A7DyKE/5OTOWnVlncS80JSM
2hkeObsxQfswPNK1ymT+3RigXK4sgE7jKqrKEgVBhYeH8vKCYMQ7yMF5TDFWt6myAUBTfN4YE3yB
VQrQCnmgVP2dImj6ZIxjtbdtoVZdykhrpfIW1k7uls+Sm2vXU499Hcz4BWVND07Z94+80sUGtLYd
QOT1z/OUj9fQbeMjNa98jAxrflXWXNBaDaP5kVZSP2k469NV01ikK+ej2Npp/dmLJtwbjt5sgPCw
Fed6Bxfpq1fdTfOXKZuTF2voEgfcuJ+9NJh+KUj5hLlaJ3e6B9SL9qrbQi4+QdVyGQsl+S5lRHFX
EpB0HEYq11U5ZSl2mVJod0aKsWR25hQahKsnlxJpyHHU6hGwYZRZvIspsmPHH/NV0mntmvHjBCdd
1cEQDvHyvHQrzyNWLwKuXTvtcKx0gbl7csxnG63BXafJp2SWD2mted9Gp6Il1UWvwz4f2J0GZj2n
j55M7VOhT+GN3tksKNI2XHtJdBB2653hsDZ8NFT7MGMkWjtSrz5cBWCyHubqYoVi/toMFWQDwjhY
ERRDfYrSyH7CEENF0dAdrYaioSybRXRGlaXeFmRsWeVREGYFnSkhEqgSRuh0GFXeW1Rtnzlz06Dt
mxtTsY9ygEis415ZryYIkb1FfCUlxjBMNz/0zza1Hj1+ZzK2zexYhxM+altZEclEseNX1yxtlyln
ZwgM2aNx27fJgncME3QtcTEgOjfjbryvBhsBRRYN1kPfIYxCiYQ4TCUKsc8POwCMk+ne1kL/puqx
A1JRYctbWDQLhZ1zTulQ4iIWwxSafsyCabD1X8lt6JTaWw9M7LSKlDWsDctZcBpJfAA7gSWonmBY
aoZZ3bYJbDsxOEDC9ZEYU7+8B6sxHTBKkfcZtxFxG2F7cLJaADezxxutMxnY+bX/YVfS+V5p9rek
bswbw+vbLpiaYkJwDz5Xphofci07D2Psn4WVZTfEnrvpKp0/Yh1NDhTTamWP41OlywcKOB3jF1Fi
ZbjIsRD1bBPyo3d6MotrY8hqo7lmbAU2CIx9pDGezPqIyj4J11hcjJekcexdGjn6ls/7RzqX/n0D
4jqImeo8EmvCCQI34zikWbGRMnTys1MZUQCjvD9X+Jn2BAmy6XEL1lS2YSAiq3BClroYLgkUom/N
2FLTm6iyKHts/5k4NPvIbzitzaEmANipnRr2gFNcilBjVAiQ5GCUnRnorQ5lodWTG02y8XPLstp1
CnwQXUn3ZkoZr3O/KldYdb90rfE1bRgQw+ibb1hLRWrlEo9zsf2mWJVgfddjEZsEso3td8Pqs40y
JvWQ6oSx9faAOCvys63tswGxpBY+JPhKb13d63aDsAgegFlz10epZWzgwyxbVbNgkSNj7TCoE9vG
GGsGu0edwI5mBBgbDX72jTW1sWH1wOvq+19iP/+UWdIeLI3rXveyBXDJ/wsdT8ALd9x9n3QELaQ5
Gr+EvsTsEuNmRj3zIVIAZV0ea7vOKbWV3RLbnoK5OpptmmzrLm1Yj0N7hsoj9ham1q2HbXxNUrCz
y8y4PyVI0vgcjURGsIbX1rAtlhTPqt9YBH98dM6QsOHMsRFGzHin2N0PvcXqxjmDaan3JdkdK70W
5rYynI9Gr69K+ZQOCR07POwdR7SGrEIj2IOZVBy7CfqzmQoj191Nple3Xi2v3jJcb2FSDIVaYZAk
Rjwu70mfyY5pNUdbIhJZ/AiUdm5Smis7jo8AEqNtaOdnq9C0e9GOwy53ldjbUxoBOC+uJLZcaATi
bQf0YzUz4gzcfLqKXhlrIPf5DuV+te7Qo63tqPLpeZSxK4kT4RD2rDvsdTQ0guU3Si7Y/IxXAxJ4
PxusxxsH6dwqKdBemEntcJFlzM9KS10H0xAfSTE1G0/j7ccEcu+OfXl1NYZViM1iaInKCBibqsNY
SLFPy0hDXTz7x4IOJE+cJdTl6Ydc57+7S4KHIMFvfO9+7ot+lPf/aJr+f+qluOH/hbKp5SRuEwKl
f9Y2/fi+v2mbwDnotoHc6U+AQwHOAbYbgwAapt9ETdbveif9FygPOLXgGImlefq3eicEUz/3Tljn
HBonAxa8ZQncIPxtv7c8IK8BF1O3GdA4ApO8CPwxbFvu2LnAQOR0AGG7xgFSAn+AesOAAWuv+iVS
q2I390RrQF4XrmpghYyowPsKg0M4yEITLGoCGcwDIvg210AFTWgyiZpPYeJNijlDbW4soAZn4YH3
5rfkxJhiUrtvfyQvkfuA8rdJ4K7L2BLQC5C832N194gyAXTqD8CW5gXX/CPgycMtcKycEUWjC1Xn
hl8T0lM4QKCyRDlvcdzBNKW3O0wYMBmexTb7iX1OjankgxHOSjv6TKyhciGb8b71kRW520F4bAr0
PoySTaGiEZBYFmvOW6yLqQKlwAojPlWdhZh5KWXq4dKYtAQrL/KH6JZeJPa3VTYZ0f0Q6S6a+axo
bLLqC53JVIsOYK3FuuUcDHv5ygj+s/c6yqwud0hBcAhAeydjFtRTFoRGi0XfGPzZ8gNii4wIjmPh
hroH/6GMvhbzFN313lRtKtDHKG68qeEqjRr/deb+0pgwDeMGCS+xPO7MsTyMi5oZJmva9LceI/g2
yPTI2udoxtlpmNV6CMP+VeZX7Kn5rpDFkmXiI40V21r2fkqursvsjglrYzf1pcGvzhum9sjbUEkV
aBMtT+9O4xODwexVj6ds5eVlHFigBIIuyZxPrRzTe1wJI+fw2Kw5GcU2Bn196KD/vxFLwhAP1ec6
8WR5SETZHWka98j3c/hNaXbtR6zFeAcjLyiHhpSwwWWYWh5GMT16DI7kShOi/Ur9EN4XoNvXI1vH
Qxa5xUYfuuKEB6klzcxGVDInOdsF8EiNZsS7aKzEh0uUTs6CTaaXHjzBe9QzyuQWm/RbMfkcu11q
aEfg6HzXpJf6VQLM2w2EQD1bZv6YarX55hKKEAVkCnwkpms8u1Rja3uw7C3jUWiZrAoR/Yyw3q3h
Mwxb/32m/dqIuuIS7+Ooe0cyQQmARNeIB3uV1cOpt2PnLs/afGv13EmMlcNqLxH3HgAauGcShow3
UHH+reGVBB6ZQ3cQaQbs2p4EG5OqfWwhltxZVJJwEwvrRDLZeEsBj04wqp1rXcfGLej89LUp4/SN
VzTfjaOyTrTj+V6VZX2bEer8UUedGwYhpdIxkdZ8aZyuZ0mEYQ3HvwGwsfY9JrQd4l1NQ4akkYB3
9idpXcVMy8R4lo99PoIdY2OZJMeSRd6dYsl700sreUGWDu3Ymgb9TDucnLs4ax7hPQ0PMP/qI9SJ
cgPRVLyhEEmfZe92p86pCItF/JMe9dmbza1RxMUFD2h4qGfu8m7WI3wOwt/Kpne+O71sdsyuppcx
BZeNuONQZnUB2T88g3Igl0DF+mr4IQkso4Mp6tPk6BMyEYtBv62+KaiiQNXKfL8AG1elw91vGC0R
Gknpbc2YcnIeoYAS+KFOejMk29yeksAt7eGaVqzx4syfGOQo64rNcXpVVTJ/QGTprzwh4d2Isv4F
VZMRUDEWaz4n3boqxpQEJzvd1XYKurJQVfYEZi3H62DwadGGZiu8rP5Gek23m/2CbewY6tZmdEcb
trzsLgQHliZqj2nJ6wM16LOa/D6bMbI0Hf4Mb2UWQyxwH4HF9+c4LC412otbszKjV3JC890MDnNL
zgWSbhDX+tkFqHoWXSZuNdSI12nsFRdFO0HEqYx8J3K4eo2qCfDhg4rdNrLXM6KZIgiHjiUAtoZj
XbGiwV0NTU9Z5VkxZxGexVGDggSWDSJukznRgzshGAz0TguDtnGnD1giI7s3zZcJA/w03bcTHE3U
lwgV0+zIXYJ5s6nMLykryEPeOrjl7CR5NGTa3kde593iZUEcQEIGPdqUNU9tqQTyGW8+9wza3+tK
IXs1jOE+TyoUEnx6PFiyw/SN4Id0oiVsnH1ZOsNRi4p+F7ZGf9t3kkI5Nxd+QdM8D47TXkaHfcpE
DtTOSsb4ys1Wv7lCVV/9rvS+T5gnEI91LeAYEX1jm5tu4G2gTejq7VD56jSNrbP2DL1DPMHvGQit
ZfNhZOmw0tu8f68Ldv6QYuD0EIijoXmP7eY5ZEazqTxYE4SVJ2HguGn2vbTxcxB33rz4Uem6G7uK
iq9WFPm7shnDszJC/9T7VP05w51DLHxkPhlI+cnkfkOd0OW3na2Lu9Qv2nNmTN1G+S1im0rrzmGH
bj+1M/Q/ucdmri/VCxRnnBg1WhnkkERBrlprUNc6av2bWRPTpw4zVa2ESriuBc/xKR86DWSy4741
ScXRkyFYW4relGjIoatd1jVhuCHHooJXX1q3CZpUjiUodpmfT8YqDR1/53UIDnhPDIkVmEKDa2RA
ahsrz3/PsNtu9cR6x9FfnbWodB58xD3YFkbrZmAuyTE4mRfMQHpAYNB5eQEhGVjGbu5U0E9lssRi
mmfldym8Y3C1Mi6rSxWZ1pPnd/1m9DRkMQ29kOamiDIEBhi8VSb4i6Rda5VVgzbS26tHqNxHF8u8
WxldPa/V0IsHg1koIr7W3Or4Mx6dMI1tdm+1fcnCBpKq2Y/imkeE62GDq4JBt278UA687AUjhUZH
cmK741F0pr/BP9N8xioxO3JUkNaEXePtEfPVQZu3E/371F7qOa8v2VQ3e9KzzP1osUyFuK4FwzCL
eRca0nuhFjAfR0ukE2QawnX8QlNvBbmw2zCrX50m9zZaKq6WSWIJf5/OfJM6pd2bHHkM8Lo0Bm8v
tYNbmi3AKCQoIZd2M38ktSwahh3hcDTVuHYqrreJlTxvTZv1UJo5l5DadGskXNYKNGWKUld66dpq
ZuoP1N3q1iLOiCWifCZquriDMWTXQYj8bsd9V257WxFy1rFm0hLD25tV7t95hjdyK3jJGwWai3om
RSDUTOFe1WmIKjcjqtEzpJEdnJz2lHc2oJOqRnct7TFlWKpXlK99C4GF1dW9y2BgNczWcHD1CT5L
BpIVhKMreXMID5nIHKPmyMxdRpDjGTMBxfRIpco+wtSHh17Poyc9q/In26QGtBFg2wHSveauzjpx
mjOXaiVywoPu1fSGEWA1xutM1VDRLBxQ1bP5Bg+THtMOyTryRCNRlJii2rNHi9pPq0i9VsCVwR2M
9NpqSH3tCZ7C9SKPTo4aFvyXdUZwMt2KBlGLyBLQh7Cfj3HJRD+i8H+dUQyltvsYuUQbKTO5xStt
8FfaxyLzjC+ALU12xnke0MrilvMK3Ppzbx4mzWNgMsQWhGAiDGprfpcxsZWedvWZ+aMP6d0F0UgU
RoParerKYaeT6B5kpN2OtAinJDeKTZ5GT7ws1pYwYztg66fWVk5xo+UJsRyJdW4d+81oEXmOfUcS
YZbl6yzz0VUUOU9MMaCrKli14jepAUHb5REVsIWe0d/GUTkdEXHdxZNtPlsSBE/gj1UR6Ox9tgbs
iGDWRuhgmbLWczWxz7QLIA7jsJqT1HqbNHNExIHIuxD+TjBduRvdOAtqt8Q/xtvvXWu9DTyy8BG2
mruvtXA6IgbSz3GRJyw0BpshkuSaa+PkkNQeKJm2mwOcwk4w2Wxe6qqLbku4YFuRpdOdo/PHpX6+
SeauoE+oZYewAtX67/w4/2St9kdz6oK3R8TOOg8WILn2S+P4O3NLHLKKhZOdHNICRi6hUPBd5exz
SjusnB5svWw+amqpkiubuIi/fnD625+csb+y9U1Iw75juT+Yi79/cJwxqMrmOjkYI4nCcypJzUjy
+M7PRHb/1w+1mGx/b8LloVgZ8r+l+/0zbCXBWeICneOhapMgQT4jE4yrKao+//pxFv/Tnx4Ic7Gg
6QfyCLz+5yc0q6YJZb8XHVSNBgcogn1w1Y9036S7NDLDet6LGJXxZBfvtbfg/4eZUBYtjJfmGp1i
ufnrX+nPL/HiXLIND6I8Pa33h95f6R1Ie7oM3Jhwe/UlmNBKFzafnQu8xzqY+49R9bzO8KWPPx77
f+ZH/2oXT4/I8/yf7+LPDI8qTNJ/GB4t3/S34ZH4hSwLAeTwt7X631xxzi/EIYII5V3899GRrbNr
Nwx38anBSGKs9I81vMt2Hr6CxxfoPmgC+99aw1t/eDthY+fu4kOEOhZIkvNH1o003LRRQJ2Ps6Oj
+MzzyO0B/gPAQwzj2v2bHhUeUEGnuk/qqbxdHGyrxgfOF5RCpRvDS/SHtGOQu5HmmN3FFFjZytWg
pglP7kaRWMeuVGwne/YYa8eHlcHnQtgIsjJ0t1PsxKc+H6obnb2pt6rM/KZmdHLxKsvfFbqId6EX
ejubtUAXRIVG6iFH2W5OYnnAqueeVbvInuY21gJL4UVniU5o3ZSb7gu7nkoFXmFSdsCxC6AQ97tU
W6R8hAjfV41tD8Abh/Gg9K9ZNlfvaPVZNmZWSIE4+gQy2Fi9B/x52ywc3bshHH1M4q7I9WCJ/Dsg
Rrf3mTS1j2Vn9t2rE3FnpaV/qMJCfkajGTYExdXGJYlrtQQayXu7tYdjmnk6rnCuhiKwUvMz1Stk
4w5gQSxAFuJmeI23kV5Gp7aetQ/abEnBWVf4muemPExJ89ozfSHTcWEYxn7/FNdd9yBER0xYTnrI
1wUO+YpMJ2N+4DBwZ6iRKvwlAi6JX0KOwf+/MvWEdsERZIKYpiHfG4zvisnH8OKaLjIvVeZfc1DY
ezEn3dagDfuYdZXfJLq80+bIOWayq48ynOcT8fJ9UDreslbwW3MtEQJDtp+UKXlRo+wVKTouF54l
xU8rtJZZmpWfJsMLA1kVLn/oKFC9GaG6MRJH26foI3ZjE+aPYJ/il6xLuKAZDVpoakm73xR0mAbq
fKAfGFmsDBogb0B8ZLY6K1DVLSFpupWxrgbbGi948zzCORcMLZDtfLao6EBlDt8TXDvUHONCRilz
3OV1GpeXxGXnbaPPvYkIV1gTuwfHX/rFue60lAwXy6CRLAbMIowyEI5RBkfPIfMLVu00y19Z8LB6
ZYiGEDdHmlzBbtzP9YwRHRUmwkio5rcg/sQ1Cqc4GHxtQ9gBavupX7vSuU1y0X9AfM8OumTbOaQ4
6dZ9q4iPh35+mmcsWBi4u/JJVGn4Slh8pB2xyzXpRpSe8Q1zTqtWsT6o+554q3DTT5nx1jGvRWVZ
NupqqLL5ImEWBKIejPcMBwYa0qmb7luQgf6eQErWsNKnJE3MqWUTbDGMCDviwFYqNKxnq9fjUwM4
9isKXJ00VPzdUeBJ5k11VPpfUk/3zpkzTjqjvUw8wgGvMNTgAF2C7BBjrOknK0LUy+Idh754YvL8
VdOHeu3W0jobyp0+nVpO9BosDEuo+mH5mkZo/oJcpkjdGDPIt85Dc73CTFof/LDq1rhNKLg7Bug3
MXnfa8R4VwaggjlKwucZWVwTEGpib3zwEQEaVlrTXrX4OOpkbWNL28xD1xyzyvCOjt4CZ7Xi1Od5
YHpToZ9AZWkxzSZmXd/1hP3dm73m7KpEz1iliS60N7Yn9Tczi8VmtjlRe1MnkUOUJJ3Q4Nb5IZoI
s0djAKZCVFZ3L/3E5omFsP9CCHVDSr3RsVOmYVaHMBrxgvnaUH9hSgwN0IYHs290+HnAbqb2zkYk
8lE5Hg681kh7GuCJt0Ek8EiklikkxkS732p+3Hxxh2n4bPJ4eJvs0jhbdHDFphtaH+69M8kwEKHV
UFCLMFv7Zl2sWXL3R+V1Qg8MvX6IsrZeU8sNJ+nKBBhs1qzd0jva9dStUTsxcibwmdo4CQ9pxrFZ
GXazG/XikW5d7VpJ6Z9Q2GAmINnBAy86oZDqencD023+NoP+LDa9QYJ7ZSlmvVXcA/bV/fRu1I28
Vyc7b9yywz051MnLrEUIjie6gkx/9aeMVn0VS1YTHeHAU5vehSMzSlOkLpoM0Kuzkct7t8j1e9fw
ogvH4kg/kM0HavlnhKPlfQMG6F4ZbYiiIknD5wHI3StrWB/nBkPZYwwa5NkH+8AhNfCx8pO6vOhq
LC7ArZnORAXr1ySzoa7gcET0ji8J0yvHNldeMBZTcqtMoXAIeQ3NcFsUt6nQ+XXdTNsS6oIqugWo
wkedLdLKkK17A9nXvcMza55JwAiRVc9d+GD70j0gMxkeEVf6wDd65KoWWq27UotUseu0poKZMoW3
gjTvB2yg3iHiD//ALTcfhkk6O2DhpGiGzfyF7nysgrnR5n1k5BP6zQmPA2bqTdOFCniqw3mkEmM+
kafgHWIETQESi0uTK2isjWndhcRF2RyyGUFuc7hYCc2zHKuoIvrRJqzBV9UlAri7W57PR1mNxg2x
hIzGbc3bpSQq3mVZ36MwNwf87mKOv4UdXOJkRC69ks0Io9zRO4LiGapezUwOOzEJcegN1T7LsCJk
1HD6PZ8nd8KpXUkcIx7mvnYglg+0x6SvcdTHyMst0VwHSy/YsqQW1H72dQSZJ2QnNrl9h/Q7PM+e
GA8tFyMSDnO4JXXvQ68S8WG0llmtnNZpXhM8Nl/0IcwObaXVO0BQGtF8PUcNb7+YS9omWCqwdN3b
Jn2aXbAnDl9quP/rrDPcN7NK/DtzKvnkxcuhCSGSMIh5GJwZ3YRpVg/lJF7BMYPE7WM/rk9N2yx7
YhR4MfPfQbwlWpg9QEVqm4sr2Wru0Vk2eBZdNyOqPTUa/cZ0MVjg6DJKvUHMQoDjYqLnma/MeXqQ
TbQehUX8qBW73rYWrhfE8HvDII0GMjNMjMndD7miWpSLTm05ybv5Q9AIeVl3NnLAbo5Xzl10wWcD
cVeP+TjKEl0decuaEqtmXzKgeG/C+Y3ad3zBS11+pP1oPguM+o9GE9VH2NaPTelNm8JqioPXtDXK
vB6GTTXeu/n8xgH4nbjw97Rz3zw1qK8wUKkgbAk8oXXUmye0dO96fn5pjHwz2IV2w4sDI0YSZlxC
6vluzU7PxKZuMqbsWORA1qok30sGAleLWIgpwF8XN6ta4hR89F0lN8VszteYKRpg32pwCm31Py3U
f0nOvBCz/qqFuv0c/mP/XtQMTCRd+q8a6cO3//O/zF+/87c+yvvRGtGKgxZZlu2/tVGe+YuDkNik
JV4ol1BG/tFMOb9AioPmyfLB+LGk/3szZZtLCgNfDrHEAH2rW/9OM/XHoQTNOD9oITTq/BZwTn6e
FdiaO7K4JU8UuDwL09llj+dGz797Uv7JhIc/8aeBxI8HgXiGBIC/80/kya4iPg0mITGpGSKv0Wtn
4NW9F7Db6jZ//VAEV/zpoWyeFs+xdU93fqT5/W6YRFrd2KQRwYQjmqNVkifZyTQxxxhVTY8BCG9f
YLrbjbNjE0rMDvuvH/5PTyeWDeChHMMI0SxYtz8/nRjJfWdwTWbc5fBoFt6LzyD+rx9i+RG/HyP5
y0M4wiSRkNeNYMifH0JKbVJ6aDR7xxgeR8d6boVRBQro7opY7c+/fjCwkH9+ODp3QKzw6iAF64sk
/ndPKFphpvwwPPYsk8lMzQqjJqMZBXfmhMUx7+0nOxxQopFC0ekrx8KUtkKshSS7yGQh1y0ORmTU
kQEHLfWzA75VQQ5Chcg1GOncq1XbirRcmY0BBbsgl1pSSxzwU1lfzXTYRUgIWSUteRKy083nifCP
ZeOvijXHs3UbEwW3BpBjrZU+jc9TGsqbxI0G4ntMDyGd3Yji0WW+/kJGeEVHwFo4jCrnzulIKXYd
TGRouIsVkPiIZTT5sVEhQlod1XCHOwi0FXpkVgVnDFo9Uv/iu+3l94jDP7D/XzvawGCw/eJY6+OX
iP0pD5G6G83hZxZwdtZZTVxR1jhsHEsE6G06fMpYNAcvje/qCYxPIioAiWahNkM1uLcjjmzWbm54
NCPr2dPQZadx0gVNCzEi6XvQaZp4HAG1rScjTdF+NNFj58JGUX6GNquP0PRTao9D2BPYnYebFNb4
GZl8oGKcUiFU4JODSAQpOmAHwomGKRIIIVLAGgkJCY+NB4A29pEgmD5Ys5o8CshDtRESSzhK6T7Z
pae9xFkv78i15uf4YAMfKyPrT7lM1B6dCX2tlFDsoAXHp7Bo5LnKuYRN8oK31AO8RYqGgqwiwjgd
SoNGT5nbPsn1Z5vMIyzmzYjBKjHVm0p0sCiBPhk3RCBEj0nczJsyqYxVyCJqHTfuot1IFvy5JsMb
9LHyisdCXgrZ3oRAe97Y4HSPNp7rPdYm42yMlrsvSt4LFALJVnXluCsL6y3OpIMvD6HgNvWscW+3
ibjqDCB2mlXL8xxp1UXlaDvpZ8/INuqGJjTXt3IgbqRyHRTkyAUiKmeHFHphqxPbJoLB59i9EDuw
DUMLaGXYeQZ73ohFcYby1nVexj462kXYYPIarvWUPWFTX/JYU21nY+g+McrPoPT3oGEVpQ7ZEcbO
tCgB6W/y/YRZ9uDUbXOaKiJeV3rkVHfFxL3BOxrsKVkTkX61wmZ6b1mYLQEU5Q16T+3URa65s0aB
1yzXnBKLI6Q1Vn8eTpOGR0P5jfdLoKjAPQ8hN6xj4KWaH775WVcGIZ6VXRSGw2lM05T6Rw2Biwxp
1/Z6yGefIsS0dRbZoSJ0yyED3nLz4cj637hZCrltmBJiUuE4x2qZlGvXi9+ZYP0/9s5sOW4ky7a/
cn8AaXA4xscbEyM4BCmSokS9wJiSiHl0wOHA198FKvNWSuqWuqxfy6wqzZRJEREYHMfP2XvtD5Gg
K5cMg32fsQs/Olp+gnl0bYVl8lA0NpuMgDONdfdycOmTIV7syXwHUBITOI5Zk3gHf8lvLNXhwaUR
swMl+IXEBQBBgMZxCsSJPsVsOvbCst9hWT4MFP7H3EJK0NBVuFgIaWYc63fve2EFFOVqsnZt1zcH
GnPyRWmSE5q09ffKHMgllI+e10bbWhQoh2oEz3ej1UpKTzs8ZdUksbinDJh06hBKjlcRw1+7nOOy
GFB0xO38vhFhec2CtDCCQJffOt5z39DFcKLQ2kz0B7Zg9Wlr2el1EhKEyguAvqRNwzNJkEWXlajP
qgpPpXbeFxU6EicWtEsYubl9aLElp/sYF1Z4k8TF15h2FTsntQ9Gx30Zbbf9Mx+lvm1dHIEbr+TZ
Y0nwb7M5N9dgm8uTXzn9kSq02DXTMn1sDKQ8qiGObDOmnbelzwOEj8DkrxEUvA8CUO8jPSX3HexK
n+FZhG+nrHK1abxS0ldKh73PTJPnxDdfqmpmL9XVJae53hZMXJ+81GOPHDGR33Z9uaLOjLsFiuzt
yxAI8bgE7nUps6lj07To20qF1pGpg48tM/gcCMnmVUdc9y72cjybYfCIjwVtLEZ/ur3ujAN9Bi1a
uDhc/Sg9oiBrrhozkqxLB+bWz0RBVFySfArJyiNy6KIk5G1Hzrp5L1i5dqglwwMnqXyUZJBsPVsg
OEHr6zy4nb/3QYd+GNAEfjLaT89+7y8fVC13BBjB48rbvj+Poh1AN+TcebSAjjSJe7LXucl4eb7W
hXI2MUOaA2ordeL9OJ006mzyN9EU+Ff4OWen3DmlGr/VFf+Zk/x2TkIt/Y+q6GeCYFMPL/X3lkV4
fPydv8p7BLZ/gLb1cW+vuQ2RB77vrxKfecgfNlUTpZotbGbTDEX+xQ+0SYm0bVZhj/JqNRP+ZVt0
3T8k8QjU/g5DDt93/60QceyT39dwNq4dn9xzaFys+5T6a9X6jxpuDbklg3ROb4OW/TU234qqB+Dy
6iDyi/kYEAtVY9JO0pzdpmxvEqe0CA9P0i8qhlyFyrRy2i0Gws6c0qXDn408yf+89A7ctjoLXSAm
7XzdQGQoP2SL2103arG/5DIx0UaMhUEXTwzOvHY6tbzILL95HwxD4JxUF2l9CUSln27Iq633KXRX
eqMwBODW+cVNyzh1K8Z42OCSv7bHuaUQbMME63K9ODt8xZ807XpaMSlucW2Qzc15KL6C4MY4PJNI
dYhCBpt7FLrscFw/zW5K+MAnxEDB0erH/qSbCisUUjrzTnfWhZOPzq5xog9TbSTB0+UAbCRp1k8F
VeiD8djzy1FCPCJkKY0EkskV7SMELiwRD7uxKYl43UC59uij1YxUEYP0iuF+jI+Z1yD8DUr1kfmK
k3mX2AzUnWqnHLcWttjPnJH5qqAmjvvHxW+XE5FIynKvgj4xxT7vxaZ1J9+0F33YpuXeMc500+Ru
mbnlyjlgAlcfqEwrLahL03SQxxwlGKRt8F+tHoMrRLoEwCxbQYvaQaibFmNOHy9KeuPok6iAdFHI
TVEOno22GjjzNwhwELQ7Xk7us5aOuFfY9+5AqljmC637dl38hXqdYxtl2Nmh2KzEA55OcaCrE2AF
hRMcfGyncly1gZG+nlBOXPpgnjhRfRGnsETG/JTBm5D7vize0T3v9zaOQLA5xXSrZjBTGGAxEJUA
N3ZzWyRkrwlxGeZFs08SezksWVZcFE16K7LW3A/+6GZQZEqHAhvd1LbshuQyDOm9b13J2d46uDiP
qGlx6pd41U6VsfsDTRT10jht+dkZOiERQigfPka3inDDGMdqMuCk29Rsui6VBM3kyqRE95Hl4ujW
46c0d/WwXRrXu7M4gx6Tljb5lPSujSPNrQ4AMq0LLV0AixzuBgl0eyEWYd7VzSBWvgqtY1eQyll1
4TRuCsdmA4u2GjwBMm5a2X590pPNrGWIc7qeQ+leA6ReLmm1whfIbcRpI+2nXsJttIF1jWVy9lPG
j7vR9a/tICARzhTxJxp/0YHUN83oSLr7oivqy1EE7XtA2WevDrx36519ixjc3jH2A8bYiZslZ2pE
Z27YhrL1kB22DMpc2dqvjZjt28Yrko9JmxEx1LmkUumiPKoSEMDMjuwiz3VxQURJzPutVV+cCQh4
6/fRQ+JaaM/JRLwOi+BpcezbWuagLoFYXReL9lBkdIzWcjV98LoGx2FemAmkmXSeK29GDzuSX4eG
obTlPUZwKjuyqV6tIAQ5NHA2DsWSD6dxKD/TB4lggSJ/3lkYr6NNoX33oZX40bZA25rPbjgnjwCR
EhuTQe/9CeGH7Fy2v/yO1jqhXSZEiyTGTTfq8jTZwL8KA4YypAbek4tmDrJOwqPx6KPgAcM2M/qg
QAYvEdzo45BdiSgdH9HiQVvg/Dwq073jtgaM5czX0cQ82Cvi6Gjhbw0REXXBZYg5OGIkUoZfjF+n
d1EZZkcdN/UXptjRrrTpb25aEMP+fm5cUpBtcYr9/H6o+vAEEdbsCu7uB2GtHRAxzQ4ySxlvpwG+
hM0wcjYeHrQg6LJzTkTEBiGq/IQzct2Mj0BmJ+HmO4Od7NkLJ7baol3uG0bkW2ZGE85ghU5H5s2N
g5mYPUpgPlumhn3nyOE1AV6DwIodW1OmCmC6g38SyOPtIpg5axMud3PtNQdRJsOdA6zkKrYm+wFN
3FJskdoV3aFpVLJXmMZfwGj3O9eMzX3uWg2+QsRehPyN2MYQjr1CMLGPta6DZ0nbn8KXW2tPFHC5
TYdZk4CbpBOWT1b+kH3vJgi1f+N0S7LliZSo4YTznnyG9iqcvPSyifr2rhNATIbOZtozR+n8NZv7
4cGD/Jdv8a2nlORzyShDwHSi6+RvhECHtvTzPG4BjH+tKsiMyIrY+XhOcwMqMd9asuuvySmc3pWB
tUdgG9102vHokMxZGp/Y2hc3qS26nWAo+qlU2nnMVdneBG0IcnQSilLbT6N7NzLoAUJUzY2J8ak3
sTthB8/s2163xYcKfesHdgv9HYib+Kkt4uxqNMSmpbg63ovenfcYL/OLGeTFPp5x29t+TeScy7dF
vIpccDjV5aLhSQbje9e1MQlkrqp3FuLZre+5DfOv1L6jJwG6JWCTcllPFloHzG/zlYdAoNhmPUbk
sHEl53GYProGVo2ngWkCj0ThyN5suRSZ8D87/H5r28R1dpcMDD383I4+zIunjra78KIPa6b3G5Wo
7IAA3L8OcESxw9A9u2SvZ3OcxEwjd+Fkrseu6Q/YLAhve6v4/lMc/644lqA4flUcrx3wy6+9+jp/
3/5++2t/t7/lH5gb/YCxLRXoGw777/o48GiBs9sH6MFL5J9ONMKGqVgD8JhrrzOQLkXrX+WxDP+I
+HW2zX/B22aTA/QDxeNXVA/a5t+Xx5TnaHA94pDDkBA59orfl8dO19P/wUl9jDQcBhIJ5bBHltcX
VwTYele8pzv9kHgK25edpeNJZ/XwDiKCri4KmDQFlCUNWhE5L5rjeJQwULFvOa3BKA2fNsO1qWwg
STVBghGLx8KY8JwUAq0qUpz40Ti195E98UuJPiPhVz1qNq8PQ9Es71QfPaLSgB9V0y3fNH4ZqzVR
EpUDzcWbcVrNZ+xyqch8BOJDO9gfI1IsCRm1Mue+rskRVz0lDiZvDCGrenPyWXogeppzZRpQRJYQ
9/HiWBCYrehVOT1QOyALyE51hTCfcFGqMBwO+Ns0aMtlUtF2cVUOMIcT9RYc1Qfpn1z/jMCENSF9
ErrHHo6I84JmdtRs82o8LRCrtkC8+YvKmxDbOPXKf/KrqIo+6Hzpkm1dhvZHMBvLjd+SUe45EU4h
5uxHJv6U6RZx7IvAjgftA521yoaI1FYG75uUhDegf1nGq3BSdP/7PKRB7LSJ9TyOEt39kFcYmEYp
rvtQRfbF5InyaS5KsGI6GcXHvlo7zIXBJEBLJTW3YVtar0s6RVsju/iySA2B8XQSzi2qtIu3z6fW
T8Wd3QOO5Z8nB+AV3mFqqm3gM30/2P1YXzDZ17Ah24XmKicZ6cKwJ1B59e4NmUNPB9EIEIWhKKZr
4hnSlLBUUSxHX2HvOKQe2bQXcll7cXkMvbC2muJycZuT7l1aSHCi6SNkifOxxU3oH0Q7h2AdC5dh
C9bhj7jycSGPSkEbWU36SnkZag9w6dR+5VNPaPFDimDlY9em6joEqvmYk8J0ADbX+zu6tBJUy5hc
xR1yphy2BU7+2btinpMRe5/DCmPcntHP50vmi4e5eHFUfYEVCg+Z11EgA+j2V04ws9F6mi9CV0UX
ZenI18mXRGzEfVU1xG6SCLhLHCQChyi3h/RclA2/KxrL9uA3vjM5VO0IsMny7Jsg3w8oO+7jKppv
smUqtpL+ym4Z7Pim8kkRJ0t8Ci/EEIlDX6byqaQ1fgHmxGoYAMNfQ5KeVeFFIWz1MDTuR28owQ56
9oc6NHO+pf28VpkwOYkmJby0SmJc5Qqp7SELF1jYAbthtMiIu+MQPTrq5R6eXdncKX+p3ilLYuic
ZxxhmSsux6RmEwz2dF8BrFqJp8PeidzlEudMUVLiT3I7lZ58z16LCUo1YxIA6MCDiq4NSzw7ndoh
oI6cFNg/9aCJi24GCJV2nBMKMynromulukEsgOwklMVVbU3eHTUnLFvwRGvgh7LRqhOFnG9CK6J/
RszHuJuMHXzUiMxuYiGSz3Of50w4iaqeufRLu9pYCfaZwFQ2kGLnnMyWrc3feVlIGKeCzntowUlT
dQ+Y29scyaFI92OqobBjX1/e40Wy90vepWdNB508vbYhfdmbL5wusLHk4myC3Z60NpZRIrjbjS4H
oHZElgJfrVH9TywUAr7IZO+0789XU9w271IydD9EfH9JIshi8lNbNYHa+UsCvQMTC8Mhf80SgVMA
t30NONnY3YjNOA0aAnjqtt/2pZM++piBF0ZQVOJOX+VXGg3oTEB3hgAwd8DySr9V2z7S5iK1k3o7
zdULETfdvs9mB6lkF5ybebQecQCw+I9OuqxYlxzCZV0OaBfCpb8jqgdZAdsAmqcs5ugRWJWUP8bP
bytLVwzxa2Sq4rIEmLQjQF0gqFyfotZn0TLof576qSJo0UJqiSoLSCSVIm+YvvHrC5OwPLc1dBMe
h8m5R1PCgdhbmB3+Fz5JqYvlZrJJz6bws6L6zNt+PgPmbOZd0yxkdI/IsftQeFf/KZf+Z4IB4dN8
++8112u59Ezl8EOxtP6lv4sl8QeTNSdk2Ir9/pvC+m+9QPRHgLza9RH4vbUMaUH+3Uz0/rCZehOb
59PiDsmq/f/VErrs/0UYyU+jfEwMvB6o46i+Qv/H6bPQfqdtO+H1Q45Oti3qxLuViNvOSzn9mzGg
LmGAEvg+hgGkjpADftAmUDShGw5FfQrWlO9Fz6QCssg9zZyBa8zPv8tl+0FWvh6PaDSHJi6NWorS
H+pA3oUO+yyb41VraP1kt0w5SDUhcdS48lQPMf46aULxCDDYefzHffBfaCR+LEI5OFUoCcMhVw+w
4w9ftrNsRTXGDGnpgV5XZaWAfwkdXs9igTofL9FT7Ni/+8o/iQk4KmdLuj5RiD8bMwZFN2sKA2zh
lTB3BcOZLxrVJ3apNYkqsf/d7DuotWAtbA5HAClz4B8FErltwQmlqGXEEjdXwepSn6ne9lUorU8y
1v7zr0/rulv5Xi4ReG86CaQ0nFy6398X97MS9pLERh/HxnQF7ZiY1K9lYVe/CSeXmMcZpeA5LGv3
FKA2vsevXT/VLZGGZIsUS80OWAX3pLE446YHf0JqwlopMaszH4lS+M1d4AX/xeel7cqzj+qCXdO6
7flnr77G25Xk1TAevYDe9aNVEb5xpZIStWbSrJb3LhHTJW/kuURRNnjikWdwvrfWcG3HBhFwmalQ
nvCgeS+JVL2/ITuaewmJKImGSyjOJkur9FLbTlntQReIcwUrvYJtv8Z9jo4CvmH1GeDO2SFtvPWM
OMP1ITF0xI941VqzuRcDsV9xxphts/S68f4MecPPaMAXo/dh0Tn5VS89c+ezSvi7LARmeyTBzfpA
JEcU33c9b1zCbaC+4eBTs4UKxCE+QHzlLjU4OQUtMYO/NNLuO1PP03Vtp4RkIp5nU8I2k4DUdSHo
6TNgcdTE91k4vO+iouvDLRrR9nnMHWAgvS1P3/LvjNbtc1hJfWfjiqm2UQdffot5O9pD4fZewt6G
vtWvcW2VjttnmULjskA0PHrDGO6yJSOWLvIcZrxzZJ79ZoBcwuCG1jb2OXM/uj3flLqbthk8NLQB
dRY/AbGG3DjSUnp5o369ZbXFvSseoRrN90vYRU9Tt3gvPjqs+yxR0b4DlyAPMD+GkHg/C8yd0rG5
/3avpkibxm3K9HO8yQqjvpR5w7bF9fiyzqxbdaEmTdCd1c9FehkFcVadis7qqmHjM08e9wPWzw+p
nqKnsGU93dEeJVW5wi/mb1A/ui+NCskCTFoefvr019HcR08t41sG+XXGncE2kHQa5A/AWmcuPzg+
c8cWh1Q87TucUp7u9tkYtlvbpGFzeNBjz0WKUiFPI/Ollr7o+l0nNyrpyRFK93b+XTOgQB1Dd58W
QbBj9p2qbVdH9vntZ4YYC0BFqCLrxpIeLb7ruzQY9G5KougwdoobmBkHldJQgHVSKo/jKwAJdgti
ehqBF5swuif3U9C8HwgMB+rHZjM/D+hHoAkDYXTMA/Mnm65STE9NH0p66WvmxNrtJxrAPk1iCDRM
QcJ1ADgp8nEuZnvMp12XEBJ337a1B2eyQQ6wqdNxiK+dJZox3wPj17PVaUTSasnuJnyc0wfF6Ucr
QXzghaLixeKJM5dAC00nDKwmnS3tcZ7VYyvjdG9WW0pcR/MhwnffrWM41FiQucNcnr1w1UHo6Yja
xSDraMyjD62B+BqUV75jzWfXK/ytClLxUdlOt0PI4W/AEQgg9ulwP6UdgpOBVsenwS2YtqVSsSUB
SWqudGDpI/CwhArXZoy1sZvlHPZj8qVTLJvstYLLOkv9c2vXUbwZF3e+hnlZccENrQAGEgn983YZ
vkQIdwh4t8Yk23FzRwBWBlMTsKcVu6MgiJ9krYaadoT7Hi4zoLi+e6lFQEANyiH32CGD1vyg5Kbr
7TU8ei5I80oFf9iwLpt7XnPcy05cE2PoWzFv6YX0cCyu7bPHVvBpDe7IV2AOEXye1ub+LYR+JfGc
W1e0zzOw35KsmOnFNGHylHs+C2bjFPBV7PxDjkdk2bL3lafYVqSSB5Ls1jayAfxFcb3jNdqgM6v2
eHXrneJrJAchq9DD+bzQ0FxUKz5VvWUtpyV1x/Akqx4r91a06EhkL9Af+46Uf0KO9vx9X7MniNr4
erLa5A63e3pKwugxSNPuqRz6l7ky6+qfiSd0G+Muh0RyRtrBOu+1IrtERO98Gi1oqlu8E3BNoil4
YA5dBLtMTydPjsSTyKkjFSkVwZUbN314iNhl3prRMeNhwaBcpWG7a4zCO60rWueI7DsMEKXraYRt
cX1GBOb+WQrJz7e8sfr3Xho58Z9ROGXk+3Zt3BwW0q5K6PjFiM9aFdY1RuSRU1eBJ1zYoH6cgxCr
jlvjlU+lTdLZQGy9IH1kOzuxem5MSC3SDl54LSdQAYXQXNYuivp9hoKfxcItk/5MS2dm1JGHZ8vM
vBYqRIg7q/TVF1K6omvvLQS58BduGnaC5l4ldrjy49dbid05jYe0EWcJvoFcpzdQb45e/0nDqbvw
hzS6VhOXBoR7xDpYkZANDhsV3SYDjZLQ92OGuDEyiQiZaLOKNkbBet/r/jinmnVQewkZaNiDw2sU
Y9Y2DxuOnPMywUeHv/uulRze9ybkLcHMe7zpObCMF/dlYdc9bt+WwAD1UA+YLVlv/ckmmHyYalh1
Yzu516BZ6TCW3qJRSVrqSy1BttJV6bkjnKXzXuDKmzuVeazT1Vvm59wxklkR7QEVwyyFf/HtY4na
g/HSpTmVRGyt4OEAZ8RVVxLKjErP3A2a2rdiFLQX8FLnS1ozzA6YwRFydiMIbJJbu4+a54kwt/TW
8db456xq+a6TXjhkzf45uHe7tgTR0PqouBDmpsnaCplCWwfBNjGufzkWihkgzLD5gSBp79lPBQvr
3GNkA/Fg6NUxMCakaRTJ4xRgl2fdLP1rd5GhYl0MxEPZWPZlO6bW69B30UU6TpHZ8JmpcjIriJ4c
g7tjE5Y9b/IuGsSj7DteTwldjeLQBy45pYnJ1jPagcuBP8+cZDu2IcF9aAuH+iFer2jO9PRlGdd0
4lJxGS3RsWsYnMXubdSeLYkdZejF9pOwZhfRMa/KYHrwZWaND1g0mY5usylN0vAe8VXk86pqowV2
QJh0c3aYC0IbxPs8pFpOLsw0AIUQlBtQg7x9Zrswj0k9zHbDBNNs8mfnoqK/MyG4Te3Lwu3TMyxl
vc2sdN7zf0SGyE4uy3xpEWSm3X0TsrIUOrU+GivKLq0B4ahWKa+eOayOCAihlEEZOZTj9Ka/8sFf
wgaxg+jKnVW87Sr5LglZ0iXU9IOwEwKAF1HhQzUAWzVpqclQivvaZYlh8I/RNafDQiYzFcngV8Wr
lbnMkXUT469sKvwLnW52TgOlk1XhtcaeSljebWTc6cR9TWEwdvZtNLT2LY0yvdN2tfXVXB3Rb3V7
auP4wfgjliBeojs6TwQJuu6taw/uDaSq+h1Xm/dybcpL3nwVAsuCSSABOtuw8vdJVN6MhUskFKfq
1gbY9p542BE5niPPjYZbt5WJTQFpuosyKtEs6jtZiXsqv3rvMLh8ZezrXcpvfcoKHxdmmTogCTM8
WvnyFbENF8QdeYQPKOWndFeNK/CUikCjaeYNrDYz/CBWkHTVcvK+YjUc8uZq7BygJhLO2o0qSm7S
KmW1yfyeO3LRawBCbBiw3s3FlNOMpeze/Xobte46vhedo6jHak1jgSbkT6JzABt5xBuvPbbeW9GP
zgYMx1r4/vo4P+1+SK0XgkQwj22/y8bt+90PedXDmDcDuDysOHg2AQo8dtgFSwYQYqX2r1uXt+Xw
18f9aevPcdeBkk9OOUhn/4ddF1vykhm2aY8mL/2XwSIUs1KmNIcpSFm/mqqe730/XTmBeq1yf310
+jY/nl20Y+yKecD5EMyzvtvz4fyjeyL85kg6GBsQIB3OY7iuuvBUWO2HBLXLxm57tiVr5e24eKz+
Y/H55sb5zYAT7R5tnv++Yfd/yxdVfKf9+/Y3/pb+OdEfEahnRFCBXC8gN9a3bh28lj8YXBMZ4DCn
wi/2r2ZdwGiTwGHCMGg5Se/NJfLXaNPjP62zEfAwMnBtR/5bpIQfhH/rxxGO8FyakiHf8ye0SojU
tWKNcb+moKjy15LERaqsaXIIENwNQ+7MT/lqijmoWZbVFlGX5302cdnW16Lxmo4IEQtt+qYg+6Up
AMrG6+oflkzD3vc2KsIZUlHrL/4mi03C3kVL3bl6K0skOXKXMXhybinu1xTFxG6tiTSEtYopc+wW
8AmR+WIIWkZ4KRdSJbztNybLvajfltMqNT/U5Ge2gEpUCs3+N0/dW2ryvxa1tQEVIVXDQyNQLEgE
nN8/do3yRTOoxfvasmtmN1olQYq4u2eKXdxEiRdxSCOyunpl4c7mR8Y+VJ5bJx17vg+Uy8S8/8e9
dfft2P+H6N27hhGxwia2thi/+0hBsIZLuLRy33qfP3ykIHdMRRcw+SLY9CB+dLNknfaxwc1QIoJE
KjZVkKXEuFLfYfItctMWZMbabVO8UKzPMFKDEVPLZWnTPyVrLk4WsmJLw6XYDyB8l6e092PL7CmH
O/+8gD7nx6rIVV6He0CNMJt//aW+f3e4zPXXexB/FytbRJuB1vQ/O1ro90xmFWX91Z4YzTx4REY1
98yimuXu1wf6fhldD0Rbel29PSizIcf7/kBzWXXRQhjTF8nVJgKbEOgCQZRj84QbGeTu7aQaT6ab
GT+QNWxb4nb1PeDTOn/99Sf5vkv+9klQ2q6vMfac/k+vE0Tosx2Z3P+iVdj7Z49B98Coq7JkIC8T
hoSQ6n59xJ9OMvQi5gaeDJAZcxZ++O4WgZNBUwYE1I1YFWZ0segTio1mXMlG5dfHWm/Cf9yknGcW
Lpd0Fm54aC7rrOGfF9TJIFe1med8MQJRjvvVIQcuTU9xO3Lf0aRcT3HJEG78Xbf65y/JPeSv/3NC
j0X3hx65xN/bQxhVnw1plGQS5TAf9H3sWNA+fvMdxc+XkPR2jG++h6CfpeKHE0oUnygm7VRfpslP
A/sYz0XwWrIj7HDMB0mctLcmWmK7um6yvvbtPdqmYnnKFRprSQ+QBRGLBHHhJDvlPvqWbQoNs7wG
Ud/D4kS44VJk/JsXBhHLiusJuTqoYn5c0AQhEciB7fpzDVKGT0EWR5G/ajFb3scGXEkjd3GlmyH+
3cn6+cKgoYGuEtq0rh1E79/fEbElbNP2nvUns0vh0CYJvGxUW9r7aQ+IQZaOKo88JkXwMqclNcyu
6/seI19loTl+zKplAoiRhmYZ/kxqkUfIKH0HJRmdSbSavzlL4Y/Xlg/IVGB9TCL08OLHa+sl7CCJ
imn+JFPT4VHM0WQszO5Nz021zHYya4DurfLPlowznibFBoaXQe1jzU/3UeEm82duwCp/9dVaVfL6
Y7tIb1q4Tf76bQF245bVxTNj4n9UdCnjASs8YVLYU8gg5erU/eDzGq6lIOqBEIh4XaJhs6Uc0JlN
Gb6L4eOY52VeS4hNZ5ZVt+qw4WSRt5eM2PGD47JBnjZsdDLaCCjLq6/+NCKr28ghVssdj3/kfQRn
z63ZL03OZxSw1GpiFOEbfSxU00K7RKNaLk/LIAP9CKrW1/cq599Mm7TOWUFW7n3DNXNSA3OY5k+a
MSnPkcHyoMcwOfkyDSbBNIGMVPu1B8ggd/hJX2QxP5L5gar8C0+bdHg3TEHFy2zuTM4SrAijTOZ9
nkQc2sqIJCBZTE7r0axkbv2zhBHYPRNQCy8hdnWHeJ9uEfBjpJD1VQqle7wczWi4l4jDXFe+jIiB
+SpkF8vL0o6H9Z3ZhbHD09aG3aBI5yPAtCiOf30Bj2hSvmpNGqif72w7hmCJ87Pm9lMmWRexsgqI
LNp3Cnh+tc+Cdq5IUCOBj971t5PQtR3zEZnFXkZkuRM2IK9lunicg1ESZNQfTZuyOM6y4Tsl386q
i+KHM+eha+UHJhLvisu67EerJOgoWo9IyghV29wyd0zJ5wg6vt6aLMzt0kDRyV9l0dTcNDl63+q+
hkocBGRvr77kTevBNICIWMOlptnlIKqft9Kg03hFjofC/DAkAzTxS8ulu/y5q4zmHDYG32GJ8gqw
XPwQknLAOVmCkewRRMW1ZuuTLPVau+UCH2W+m0n5Wb9EHtHVJ7kw1jUQFZyYfOLA0awCe9qcmi/T
YEHhk/T0rflTgrZZ6stIaZff0qBc5lEYc0bbgD0TGu3UYahc+Egz355/OY10pPKdG6WMFrd+EPAI
zmFXcKfgWkdXo32kLxlSswymLEMg8mWys8Kr7cG/cPnDNgKCw8fKifThO3aaWMbXEY0Np3MJg/We
KykB3WPOuJfzg0V2vUXX0lo/tmHNPzu8ejzAQT6wNlA6LlQZ7pTxnM/9vKbkLSlx2S/Mtfr1kXaj
9ZeSnSG4Ep6iblzBDkLqxyArCKfap03QqvnIblrl1Q1oHvbG+65fN7zbhVpsvatllvUggYpoEd7R
hKVn+l1uP0ZgQEgBE6EbrCtTWqb5cvBt64DVMmnlYSjmxIUjkq49t4RByHLnzdB9nW2ocJW7+6ia
yrmmUJgan+ajpzFSpvZQdvbWj3OZ3TYiRSm/oVZfrzACJJTlB4dnWVsEKtplNm9M3w2NQkSjlDVd
FbGiOXWMLcW16dwwa7yXWgmAkhBgcxSVD1HVxW5NOlgTGUI67cydyj0LMcvNfpBJPnfbpB2bKNqM
1O0GtLdD//UYy5zs62QTFiyz2I4mzwLFxmI7852jnJAkRDs9Cr00ucYAgo2BiT3sTm6eLF+XlGCY
6J0cCtSW/Mke6Wr721hmXZFcNUuz8N86h0EVKgNPslSqruYs7bDCCCaUxrbESLLiauwn2x4QFVep
Fgxw030zw9PyGSfa6yo4cvK5c+2sjQd9sAcgVXLPFgZ91mbo43VdKmxdmXfRkK8VIYOAhOWpdY3P
+RtSi9VBcxZ5FoQzKG4o3YFuak5c/Q7ZHe4E7vQQ4BcfPDUWlo6tK0g9bg8sl7yOSHmEQberYq/l
yQvdcn3JDsMIGGdjfC8DZhWE/cz6MIep5UIpmns8yyxRjFjabmDOug8JfMNTWzlriWVbEEc+VyHZ
DSSmvO1DWPXXkzM1nWyiiwIzVhftsY5N0jqN+bL0NC9DmWDAnOp479pj3D3EneHLZw0v/xmz9xTw
iQMIkJylpkoDHmzUdpTTxzAb1zP4121dZdP632a3kdy4Swa2wSeN1FqXe4UleFm7qjbnWAZ91E8b
KtGEHEia5BlPrhvCSEVFxoijPTsZy+4OPC39ccIsxex/suqp7B/sypSPkUO3jnuIDnCHLanV+C8b
Pbaf24p3zFXP0M+9ifmkmKFr7CifgC35y6EIyJD64ubl0t9XjV/1LxOarekW3G+JDBbrGANzoC3t
qtGtIyLaO1e6ajxMkxfqc9+lsWmQwGLUuZYlr1WAYQPGrY5rBLqY8Ue3EL1V657QXOxfei3pl36a
6YcxKXAiKDDWPDwDUR/dB78cZjdBWe8WxtoA6ZlpujL6SUXMfRonw2mgkuVpDGg3LcsuyphM9YfY
WabmyvBwkCw0FAjGsLQeNGEZJH9ToC2PSe6kJA0jXAwuFfaGcCPRnpL/LFjhoPQlg4rAMTtBTvpP
4PTbBN7CMXDksOsassuv4qi27QsxidTBR24IQdoMQblk8AilZ921xNK570cMH/+PvTNZjhvJtu2v
lN050uBwAA5cszeJPhjsO4mawChRQt/3+Pq3nFTaS1L1JKt5TapMSooRABzenLP32km5NyugYfXW
L81pup+6SXaYubvCuLUNu10eu4JRvUL37zYPiyLHj3zSzlVNRWqrEy7TihZC5W78acm026jDkoMb
y0Nj6qelhEcE7K2tva8iT7ziJbKICsIh43Zz/d1PHIlQsIdjrlaWbJ3O3HdBUTvepgchlLn7gPAq
9xLkI4jC/eDS686i7xGqWZSmaHxTHOKk0HbzghFYdtIILxuLi0muf+6+MYwEriCiI8fWshrLWC+o
VS7zynkYZ6eq7E0VjE0wsJ8yccgd5kE57MYCc+SFaTDEM/4LA6g8iAE5DXpZ8ZlIeLlr+A2stSzg
vA5EMeoZDkWr3mHGtKdFsEvmbAzpxknMht4JvbXBltSJavTdF06UJ6wyXYFodNnPCnNmsOudUu/+
ACzok4NKhJZMwJbPM3/f13nsfnbIIuariMpQKTQAo6PWUPW1wzTptC07e48wxMra25bDLpimld5F
+/NIgPopAY3CpIfhJxhZw/PWMSGpFe4iD76NNqU5FBYnfuNIUJHJhbIv8ag3OU7e6Akxz0g/3o1I
m9iajLPfcYOqQumV06vHiW/ahJHis3u1qHK5G2yn5r9B8Zz4ZSZxkbxLrVNCo9pjttTzZArYgx+x
EuHzjYhQa6FL+o2v96t+gK7i0er6xv06jkQz7mCqqQLjfjKwLHZVpfdSRaX0liXyyaIgG60s3E78
6I0Wn89mRM2lfSyCkGqxUlWA+4lsuMbh9jOHz3qL9Frucdtcr1I/VzAkJtxHyAe6YuGiMOXbCxkY
3MgqtBMSyGcysKjt9TDuR6aZRH+DvjUihs/fdwJWGhl9PVBsdqSqiPiNZU7/xd6kophxNbIh0kMx
xo7MmSWfAudz1ghqT2+PkQVTCDJFzL679+oAtt0OYKjgGfXtgKbisghT2NvXy5iYAXmjqXISXPSV
G+bjEVyPO9wvytK7WLFUuvjUNPQ5oiOqAb2pMDtaqtrhOOuDvOfWDJacep0gE3I0G9VtoJqzSwkt
YpOZAUts9M7BBMU4eNdLF1llfO4GCq7wYV5s/R7ALDW51CFlk4n/39avCGJ2XfAqYMe2ePUAjTwn
AvTF57gWeoDJoI9ra0+uTsY+m/awXl2jgSBQAyrnyEZVW//YBZJjqvebHb5LMjqyROuGoZ5y1A4W
VfAH/l7/tMa9Ltdj5imWS4FTjTUsipTeGqZuH+rNvKz0t317PdLO4bnQaSt5qERMyi4nGl0O4ZeB
jB9cxtg+UsVbTUoewzSe2RMkO7ux9djNCgJBL/JRhEO3CbMWV8EZvyCXbGrHkjbimpZ/zmcVS8Ml
mNUQ62IFrvFk4w8lR74Q/0bzPDR9TNRLm/ZVx+Qyj7Y8t1G+pEQc4WJLfuQ4fLmzSeVwYjPFpB9I
a/tsLzl48py72Vnmkxwtzk9YQsjo2E+WrNPnIRL0ddfB286HFjwoTox9Hr3ifQxsk43BzxOxB/eN
jcGEq5fTVxHWkj+FnFma7WwYxvRNDuRoXJsGSlTwuFXEcWSImpC4Ms+tZH/vLhkKB7LL8RFeG5Gv
D91IavUurJmEPuQrv9Eb+RCfy3AftEHIU+tyCrrlZvKMxUd9gg6QPYrvlMsjd13PuIuoOe4da1UV
I+KkIWc4uQ4fT2kvWPRUWTEnA15XztRF20JNDH3YFCLiqJJ67KPeXr1iwI9AQ9nIIWyudCO+Jb1u
AHTEwChGXT8yAjnrIalMbyyuTCIRC5JQwkWfuB3fIHlhjVlcv+KclsPqAo6ezeZ1HpNwH0TF1N+4
k1rao9dPIjt4rcWZgoXNsNkfyKkju3TnZmnJr/FtsHn+PiHZiSdpYVdnnhnfTo1TCh8vOtbJIJik
2PD3yIioXFnZ1g8HfQp8O1hkwaK/dEn0DTRV3rKZFmXn6XgQe/ASBjqHJJPRP4Ls45HGgjDblCiN
iZVwOyFs6Doidgo7xehIcYQfXGZGFM5WPWF1PEYjIoShjeMCTHPcLnQGIlmkzxJwB79wfps5/KnV
G13Uu3pU/r5q9G9qRp4pfR+wGwh96NPvS1wemqAx8LPx6xR0+pxJzzyLnI1hk9/sr9q+4Xr/8JEf
q2qUqTyOp7Yu5yEI/1hnnaui8MzO7b467qi7N29DI/NIGv7T1f36UUp47HGlbhjRmvpQWbVQ/KGv
luXX2A70/FS6uG3YFDJZM3f9/k6+VgP/WT8WlI6VkA5mO7AYv3SlWhNwKFm+8uskc6ATpz7KEb2v
nc6OeA0jpMishYsLTeK5L2ynpYgyZLWXravO4txNFUJ3NnyOvHrueZuZf/Y+iibURwTs6y1rgnLr
kT/9/uv/cqskZWE2tsKE+yro2r4fCMRI5bgtlPOM+mrie7BA6WMhiytHqN9/1C9jTlIY9mkFoYKn
qfux3s02CqgmG6hnP/JkP1OD9pLxUSxKvyJugMfpT0PuYwtF8GCUa1kIs6mwgyZ8f3FN3QK1oX7/
XNmRnqO6iZftmvxZvUBYvl6zAp/9PpuJmT9/zxDTN1fMdrlz/P21f7zNdE0dRAC6q8rrhhrg/TcZ
i25CphrKL9QkODrOIJznb14BzTD6wwP9eJcJnzC5WsSffBrFsQ/Fa+L7ak+KRHzpi1KlF+CO9dE8
TjipHcA26V3j7y/tvciBpolDG8xD4o8Zllf84wjqEpAqHkzbLw3KbUZQg9SLaY5Jcea5Bk2dTQLK
QjhH/lqlTsTK+Psv8Coi/+cbyFYLNZspkZ9jrviFksgpMcpEpYovdWTOxJvRy1rSLVWPyE9eKfXL
9QAYljWPBEk9f/8sihtOp0teOcwn1gUIMvrm5AnRrdSrHAROLsVVX3JaIKcZ6jn7CFKl2o0nO8ND
LyfSjtlajRiVKG3MfYnYJwpQ50TQ+uihJ5tO9RSPxNhM4JKGlBIddLk0trpjTGvZWwApGXpv1Q6t
3nYZjaU4xbRxrZdzt4rZ26hW6iW+Qi/B11JvBfqWrT2zZpqihqOG43WvOz4LXSgWxCRPmEnMNsSW
itguaahMWsOEyPQUFSll2d/f/l8GHNp+SKCa4WnhuPo4tHtOFpFhLvNTSTQMe9aw6vQRyF+wY2hA
32vJ+vcfqd+Wdw+cqdZ/7dFgwEDK82GM0yhDvNZ645MfurrG2Me+m16A0bRS49JsTb6BzuLoOURN
ItCbQgMHCn/5+6/x8cohjZLYJUyXJDPeudf29z9ARIVbFyPPMnpKscLmZ3EOI/DBSkerObfa7vL3
H/ZxBgEhjGSJSpErNfPIsd7PIC5qNAIM2vbLUFfJ8ugkSg+LJKn0zur3H2V9eKX57R7eHQ/3FZ03
CSn5/WeFWCmzrBisBzTMaEsDypdduCNWOeakGycjqwOy8iXn/xQFG8bl5GBg4LDmNKSYU9alBMOR
R/fvK7LV2IeKBQr6vRmHnFAixSTwLSqTSJe1JkOXAbzOLXkJB8/VZWJI0Pz0YCD5LHBfOqxFYQht
gmllyPV8zYEAUskRIn88Z7uiNEP74vc34cP95h7gypcm76mt5K8dU8cJOz93++kBMaRemVEs6leO
rGZOzr//qA8JIDxNJjAHEzVzAssiurT395uQLGqqwg7uPbt8/azeoXSaDjgqWZqY6pmC3nrvGSId
7gJJrbpK+vNPzdDrCgGSPW6uYytdz+QsWDHTWTkZ1OPRSJPeWM5bXlXc2XEF2GI/Y17n3UmLgOMx
ocf6WPKz8Ue3SDeRjCyxeHcWz1z4b3Cl9ANfnIRPMV674+qtNDEIKqDdxnAi/SQxQIT8YzUw8ZPp
jPdGn4zeWmi8kYxdNKb68ByQq8YvnEU+UgL5/S313j8+pZRNJ9+0ECyhPYSI8GEI11zB4JlV8C0b
pPpMEJJDUDft0YObEqBFjT/qdqE9+afZAyq6qWzC8HIrzR6B56N/Ljy87n4bSpCRs9cSe9vVDwHn
1/Y6m6Dnrcn7sA6xn9zA3jS/DRAHq5XboLRc08txrwYHPxihRO0FK1K0cFqP4Dka2Fg/LfSRhzOy
54hEqzLftDdUDdNHYzEAl3QZCv516zfXNqsSSeeZIS/U3EBuqQiypieePYL4t8/wnNMlSLSYnEVk
pIXXiewLqgmH0MNQiw0xhYkNTmV1b7E+P1eIwh3txI4oYWgFt5UUBVpj2T/GUkbooEwDjpNB3e4p
7X3MOEbV3Ll227ItCvpDMvXJjjbBXK0RA7nTehr92Fj1dj6cZUVJjIE/ULCJkuRTj9OSqnkApakb
m/J+SXpKYrYwIqp9hk1CmHljd7P51Zq79ouArvgQ9Q5OoMnNT6lqsfTHc/xm4v02/W/4nZTAjIZL
8U8x0vvJmgFBW5nJDK8nPX02Ch8GREn5R9VOWLzwvPBWYaxIt25WdjAbGtN9+MPwe7dAvX2YQiin
l3lNpP4wWaN1Z2vX+MWLa6ocjdBk3ouC+uoqz9OLwZY95z+s5je0CFX6h/3YLyP/9TLR6tCyYRL/
KJvondYv0UrnL3VRcHCVgIymXS4FwrffX+Trb/p/y/DrVWp/Kfs+X7AgfzxEThY2owGtzIsYSURm
z8NyQbpMLuLNFGXqtrDy4BZCllGtzMzxq40cSCPbD7HjbqasQ/aFWM+9akAbnRVGrR5Yb1v2SX3W
PeY5mxerK/JqZXXCvjGHpPiR91hlC8qzN4M1W5/8hHMqLGzQsWt8BFcy9xnHUE5dqjcpvTgIlxTW
Gn9+Scqwo5XQk0wXOuazOXVyvfD8/rAX+iDC45bobQDbIO6LZI3+uCUAsdpOULeWF6A93PwoltEe
iHR2mJYJ/4+fPUnDn/AlhjQ9SF5wwazN4Gp//2QcPZjfPRmlxZpaDwIGhmX8w4JCEgRkNgrGL2FP
44ByWpOuJs9R/qalS0JWiJ1PB9AkkAxjo8rp9pT5oaRudTFULizWTIXG1SJC+yCXmcJZE/hf8ph6
+rpJjYt4LtT5LOd9QQzyPTXQ7Ko0eGgrl8bYvF66ibZLUiKoV5Wvbtk2DuVutOMfs5vEl1JVMZmO
lDzjsKyucmgV5PMGbf91zqL+gaj19MYoPBYIdxLjTlod3AjZxBgjMj9K1lFtcgHRBIIbRT4tAJXU
cBIUa+Kd7RjeeUwioQa3FoEONCRD6Pc3V9+7j/fWprpA3ianWWXp9+8fuz5o5bTXTBW81Ij9L41a
Jo9VLGdIdXVhXoqRs8QfPlG8J14yqhTHLFS36JG07eujm1pgbiXws0q+A92yzyibGaCX+9k4Uagk
2tPkXdpIJ2xeKmlmj3E4dedx7Js3xuDL3R+u/tehxVaT6dOCLoQS96O2HICD03phUZCsRYOBc3sZ
fCnJ6hzAq8zOqjatlApHrj1B2HmjeZNErnOIkMNuqJP4/pqGZx5tmtJVn+OODCJKv5TQC6ONLlKX
LI1ayunS7YnXCx0VAgkiu21ctbOwIiqcZo5xWXglFofFqfYGt2WXpJ1xAd4XnASlDOPcbaP5mhgt
lrPEiatdOLJ6r0sRp+c5bV52lDIfwlVWZ6SgD2NCD5em5yMstHnLXqS966ypOEZ5JptVo5DLMBJp
F61dqn7X0o8J+VUo6siBn+grdS7c93WL9uFirCDSrMq4ctHVelYpjohTxmYPd9v6BFs9/kz0dUei
hhVT6hmS4E+Fr1/nH0aKj2gO6RpchV/qetKiEwpOMP2OB8BUKx/u5VdUHjNdQx4ZZyr1srR9QKSs
8XUegJWjHh0g6f1+kPy7AetpCTJLn4YdfBywKKXavF1U9j3I3bnfvD4Qd+kjYssgLO/MZfDv4VT1
u9mNgm3lB9MTwY5DxThZxP0fvsy/eWE9W9eWmTrQWn5U7C55Pw7llCbfQ2W6d7Ur2lsrM4yNorB7
Yl3sL3tommcV9vljNkmSgAvFQvbqMYtV5CFILsbhHIuT/IFyvsZfW8fp3R++5fszrX7HXfSu8JUt
NNMaE/F+WhnyYM792u6/U/Wuwwd2Fk5LOBaxcX1rDpfAVlJ6Su3iehuvccof0WKqdLUEFpBvCZP0
0fGzECLmmD5Y5K/RIWEV2DVJk3G7w0St7Zp279uD/i9I7g8+C+kiGfvHA/6Fsvzpe9v96zFuwriI
3/ktfv7Lv/Eo6i8ahS7vCQEb7Bj0yfAnHsUjGIUdJGdDRsPPpJW/8SgEsNBVZRYGqfIejyLVX6z4
2G7QaQP/0D6N/wAmR93w3WJHsZ6aLTUHKmuC7cQv1cRwRtJUJGF0bHPVn0jMc9BOWVV7khgkN+RB
0vgnSyq/lYpguZzV2IynGIynGA9phL1xGwS92jUQze58T6DjAKH+SAxcto98Q5Pve1/zykmm6N28
S2mLRM6xpfPY7PqkD5Y14qiRQD/PyUCipewcB39ON07FBgb11VmBTAFP4xxiyci98AFYKs7tgR3L
mgLcZ3+kwtwiU4Dc384PnGOXNZc0kwxlICeju3oTjqU4o7nNsk0MxbjtoOwOGm9c3zpzHZ/zT0SF
7E3Bli2NmzioknYTTcl4QPxXXiwjG6SpleanBXDeKZHmfA8IH+hB00bXlt+69Qqxm1awQEPfWrkb
b2KRZDtEvfBJI0BMd2HkODtLTtU6afnPZJmJE7zahzItnVWIhubCs2d8hRk59kiz6FOVrF+I1bu7
tErUdVAKYkBsabIkufAYdqCcuGJ6K8hi+sBfYZ2xt1Y1iJVLg2fDd06JP+tgB5ekV1iGUlju5Kc+
TauDiKNzhT16TwX3KoTx0KHfNe1soygfr21ntCEIhIt93hnNEKxaVAE0uZduRSfh4FPpfrDbOUlW
gHPF1hjQz9jJTBO2aeEC+qPTny+edegS84nYR2fTcy3bNOgeA5rnZ/7YPMzpTFb1bBZfOCPPZyKq
4Acj8No4KVkKonM2xFqHt61dyGIz4BO48JK8vsyKiFB0H9ydAiBbuldh37rXqSQwwIjU8BQ0gXVD
ezLZot6YzolJ/t5ZWBsILUbgEtRxqBv+7dmEd6ZJXLmmuzSdZ25KKoFwg01fGMGNkN1nIhML2jsq
PUYksoensTOz4WainVA/N2HYkk1W92RaDuLGRQpzSmj53qWomamQFP05GoTaXXfQCDvgEXlz0Vvm
l3Eikt2oIOpZo/mdleiLGke0iLlT1BDzbTB+sTSvsCaIdoNkxHsCANvfLwZkhATLJDzjgHQB1ro+
P5h27yS7wC2LjK3/OH6JwqU0NwI2TLVtjRrsKmpfQdDEbG0d1aECLoBL3Azlkq1TSKjnVe2jDUPk
FtwMlXU9OuJpaf0nCIDQCqS/bVAnVEjgY7IibBXVzZ5Yd2tvhiS+OoF3HwbVd9PqA1CCKqu2DfuV
g5MNg3cVZWRykuqGtDVyrUPInHPLbwhXSrbRJWHmJ9xp4xFRVc5OCofktO5DDOsXrd8u4d4LpiZc
93gHcw4u/W1D6ABfiRxOow+uB3oe+JvT6mLGurVpcSTvetPfz7bEFwx8ub6xFsvLD6Rn5uTP9XNy
SqWZpNu4hTyGNLJ0iESXwVbJMmIHGIhtXXVQ/xT7BVG53icO1uxyu+VUmMo4IBWL9ilhHsS3WIhV
gxnyuDmPu0JT0cMpSz9TGQUUn9TjifSZnV0QI0OOtehXXmtTwW8S5yYq83Rbuemwckcgz/BliIhA
30FEraRF0PfVfuBgvB5EHl6MgzNyB1Am3te4qo5O5zUXk9kZj2O4ifrsBMkv3EBtIceBA5a3ndjt
7pLq5M7TZ4sE3Q0iIeuI/H7ZOvzUKXPM8kJkso5Xjm1MwA5wymH27nHnHFMXeiJ6tPpG+o289xyP
QBIXzFHE3n5c09ae9wFubrX2szR9WhIfxt+kiOSxOd4zQXzBB47mD0DktOL82exwKIjVtAyX2RLO
P/oIR3o0IPSOnBAlHDTcfj8F7TfCBMm2VKgdIP6QNFRaJlmc+YzmqdSZSFn/hYUFMCFHiEOx1CRb
4sEy6PFV44iqhNPqN6tgtdmyY27Psf35uyEUdyEn+APnJ/MUm6oixMhL9sCL4Z0SiNjCy1rR7/VQ
O2DBR+s7HJCdm0dzVmId+GTcuKON2Yzz0cntRnPFiu3t2sq0znsl/NNUqHg7WdktckoqgW2o9vpM
4FF3i3/0KA5KclLJF8gr5l64otmGElJ9rH2RU8sPifM0J3ndkIBllJOFPIxX9CKqwvgyNpEYpxm4
mnlBfuVYsTijCRLsxr4+TXleb80Fgg4KMKSVeTVukyyrzkk7DjEk2tGxWfyvHkIuDlXNS+0TGNOn
49c8hy9uills+57lRjTR0WvaED9PpmW33uUggtuOxA+M9xaqz35wbjjI57vGaC/DObntzda4GaPk
euK+ngWTg4/azC5DlS+7yU19lsaYgsvKHVp35ywtyGsE3VQUhr5bIwOdH+x0nldobUb7tu7j0D1b
km7uL+YWLNsWZKpoVlY8gRDoTEkpdWWj/zHJXPEWcxsFHIDv8tj0jc80uybsElT+lk3sUDyCqlKo
BcSPyDJ7qzoh5gPZS3dpCnFzswxoo2noZfblkIqGYeUIucKOkpQrUzT597kk+mhlUka9smjvRJsK
ZsonWfXTpxwx5xlOdoGTvWj35L2Or26YyV3Dzx3OTDcdmfqzgnswRB2pRuayFVTPD1pA+EygA9Ld
sk+gVgEvX6EsyG+9pY/PUM62G1oFW3yV4w4eF2Aaqzf2bQcBs8UfgEKwRqzWkKcJDJLpFUUYNyid
KfGBdQwf7Tmo0DbCIyCBsWXTkdP2jZvFHjbm4vSINHsBAtOVVOhh+ctTg10j2nZWU4F0t+beJ0oT
DSCCR9a2lTdHHuYQ1ZPjCU7tDP5YEdIQaIf+aEZzf8qi1DgaaGTY+AVmT9tR2v6VcAy3W5fdUsc7
sKn+tvT8pdlgOHc3aVibT62TRGIzJWZy40UNGdp+MrKR5EDGMd139gTjTruGytZhERHCeYwRg7lC
3a10wMLcfcp8398ExBacI3yFgJPx8D8vMrZ3buvsJcGp9Speup6EpIKInzqNA47ocjggpR6HFaKb
EPadkV/a1KSItDBUTeuXPvfRjm3zE7lbCdp97MHrkJpjuqsI7CUcNu1MtFQE3DJ5L1vJTTqVvvhq
K9ItZ0xa+YonGpDhnpLetvKbFEEFCIB51fSOte46d6nWZHbkVwXtS7F20wiIlRNdVIiq4W3mHegT
5RxdYDXzupCec9NioaGX7RTZ3i7cZuvz0M48xMXDBsjb/DIFXvQFtlH8YM2uOgU2liUqKoM6b022
ZpsgFKF/kZuOXFuz+tzlsv00Bxjw3dCxdxkJ4mtrcsxjY81Ls24x9z1pVSA9CI+s4xiHJ2uJ5V9k
pCN9t4jfWnd1LJ6ZT+OzeDTEdiZR7zNK7pYw7iZXwc6o48jbdOZiQcvIm91cdPK2F6XcIvwByD+r
dJvasb8HFdpvnWkYTiifx8uZhvVtq/BtcNyeSGInTrhMq+h5pstUkzpS2jsRl+B3K1E1WxwOANpL
0CmSPtIW9pO7swbqG4i+pvOqjSE71Ut1h2lBOWvm8+QHmRTtPdrt7HMozCzcOHPin5VzGJzFKjPP
6BbVOxQK9clEskngUzeuR7Mqj9BP+AAUAQCb7GpL9VOw9yehwHGCfl0qrE5MzXmxG93K2SeZURwn
k714hcDqHgqb3BlmsyUDNbmKw4auTZIPlwkKqROTBNm+ecTLogYdy8TMJ1OinSOjrrakKsHqt0Ve
rtOBEO4yb3nX8ZidKDgGGLnMmg0UQRBR6joLcSkAQuK6d38M5Ka+uPkUeWs6TNPFYFmT3I2NXb5V
A/97/v/T+V8AVv/d+f+u7LvoX5vntOzeH//f/uHP47/v/mXbBKk6xJ/Sw/4HbwGLKSlMun1DH5ri
r6t7wn8f/52/fCzfPlQFygNScWZnteii//M/hKnCYLCo90ukOBhM/iOUPA7v96d/k4Iz3jgT5Z4A
6IEg931NymcGAVWHY8S2xXBDqiZCNrtxjnmGvkZVZLZTybNuZeYOe69kRhTD7B89wVktTMvxnkzw
/ITXJV+LuvMOpBMPtCCTpFiTtEjKHgEg5FuHtzi8CA7rMEjZrMS2XTyOfXo9WnYH+Dj01kZK7Ve4
ybQOEOeyqOmENTslj6+2M+uuK8gkripLJ8WHTOnj0N6D/o5WrYLAPPdN9mIaPR4h+ZAwDciKRitk
+5vZn7vbhNTCPcI6G31q0ue3cbL0ZyUuoNOswE1jRcgxR8gl3iRZwbER3vwxD8lJT5KlO7PpjOy6
tpdrgnsWF2eiaV42rmFNq5G1eDNME9VVNdW0MzjRzgcsKubWpN28rpzaOTcb70Ar97YyCTyV+C4u
cGmdimDKN8nEXprDv7VFs0MkPa7PXWdW+ZoBU269gnW/DqkJkh1H90syeXO2OC2dne6UY6iznLl8
TXUe1p2tEMJYBNkfJvy55GRhBd2m2XJXc7zcjHP06FNef6C07x6p6g9PBTL9VdTW/sZERhlcVs1s
mdusJCrPX+vcSfM0FIFc7oDmp2m/jdFFGd9SlF7suErE+wvlnDZpVhzI2mVtOqXNokseB04Z8jRu
KcJ7hLRjC92yo5ETBZyhHve51YL9VA658HlBbT4Wtrqa8qK7NVSHE2qOaR1QbVhaOcCRiZ1zlgsY
0+i2062RLtQ3u8HPoZH1dnppzDEC542RT0iN96jsKdCQLZWBj4JTXoLQwdorh1b562qYiqU4U0HR
uc0T3k7ntlmqkSq9j/LSSLBvdmWTjDdBl+b7oi49RbtRLXAKd1B+2CXu7aVqulufY/DsPowmRds7
Y5hdL9ySnJRx2rTCvJ+sHXAQb4r5Am7pmNPFGBdYana4cQvCAambfQKuP92w4i2IqXHnadmCgNWU
GuFE4Qhg0droW9CaLPLGY5Q6ZBlai8rnFQ6I6SLFH+5xwK5fnCWsOT2S7XJbZHjxgLM5dUXaUBU9
Bk6R5pcAT7A9EXVmXi3D6AKJNICyr/s6KnFldEVxNiciOlBGMLbxAsB1PXJkvmuCSFG5M5rpUxpn
HNAgQUm0d7a1ycI8vKohc125dextu6Gq1qDOihHcR2VeLGarUwhrczuRx3Kgj1hdu1CCH/2pphWp
agGeDxtkm60oihJBkCTBMfLcADShMvAxt1Rd2FVMzoachw4/nygUj3xJcwB0spuRB+lkSrPtbvtB
Fde1V4V7VdvE2gzOlZ8M4T0G3+lUZWR/rWojXJ5eZ/n/Loh/WBC1fYWu5f+fPHQJ5S/61/q5KbP4
Q/rg2z/9uyLu/EXfHOGZh6LQelv3/q6IkyNo0XBkQbJZGV+L5T+XROn+xWsD+tlB1Y7Q12W1/Lkm
SvkXPyq0ONGnu6LjDP+Dijih2+/XRJTSxDqBCQEQAWuB/e/7NVEhO8shdySHqdPcKhQ5kdosbQgO
1BoaH+fvUJklahoVucfAmkP7CInSxx9M461YWyPL2I58CEo+MInC+mBkJQLRVQWpmiMOtNKXPHYA
ZQeRfazYsl6SNGofO7sX1mq2kvopA6dPaougwzqy2WQqyUg3yRcfIGMUlE+Fht5W5oLBBLMuKgQi
ib1zzIr28xsg2Yf5ivEzdN1VX1petbcgnjRbiJb6n8gAyGOaxPO1VcMZJWSEDx4rE00RHt7pNpwc
6KOoxW+bxAIfmuYoS2Q1qeYqtIq0PCudpvTOXF+1Ly19yvus0FxjEeHx4vQI+LiySdubabX1a5RG
XEbla2KvZYXNAfuruDdxmjwra5pwGhr9QQ6RfFhG0JKFLKnSSJOug5u3AgsVkl3S+MLgMaENG+PW
iCuOiH6CwAnyYPuSNDF3oLBL6z4meuqJ7GCkKpNs+LFXCFsO4vZ5DjUrsQ/5Ao4Y+bbYnKZrU4YE
VgWU59a9dFFxuf7EVdspn+mlsnoCqsu1+6+gyn405aVLbeRUoG+8lCloR28IxKoBZnGRBPFwxGCc
HgvNC0U2qe8ndB+N4JxyYMuMa/7m7YFmuCWbTRgHYB17/YQ5FwDEMJe2/ezOJUGNo64hbqaUYPGN
2WZpfANam0so54TfUmHniCkwZjBenaznvoyJoQttk6HBijMJdeTRqTDe110OiqLSSbufGlyWcgdV
i1yRYVx+RAi4ALXBXHics/G2W1qHw1zk2ussgAZNMkpyQ1+BaBQs2/j3RG7dF5ARn14htKWTM9BT
6trBDvYgv4leJf8LgY7vFulBREVnuo7IiiUwrBsYDVbT6n6S7JTcvrJpsZL09kWmFP17/HEMPsMC
ABAMFq+eGqvuBR3gGG7xpovLCCfXuFH+xANmAwfSz/NDiKFpUgH2LBLYG+vUJ95iOzBECTjjtTwv
Kx/3m0oCeTSSAdrnPEq+d0w5ZiH3GVa1JC4jWEEBZsQEom9fJvCNIc4zg2c36HECQhtEt35EiCiB
lTt99eSJll/W1Wa8h7ONShzg9H4eBn9b2dB5myoJHl+H8Cu8c05bumD6Zdf5aE+BC893lD23ZEQp
dD2FvAr5AvLcjhJUgei+/Mc3wGuHUV9yyvM0mVsTzd9Qg6+vBKQDJO+xBn2+whdrk4kjFnH9RHut
OdQ00YjL7l1xT1EteDQSmOarCjov4Tx1mK+zRvFyuiXYfKrm8R6HELWTMc65HGAHYBOwVKH40ORs
z+QogLCCl7zFPBluX7ngr8zZ2VyYQWwLermKSv8cBa1/vtQuj7CLZ35DWYlEG8g8cOe9aiN5ndRD
qDZGQywnYSAL29CsUgfXaczdGwO3ngyIv5HRrCYk9NQAaAuMu6Wde6w0vBTBympILoK+woyVW8Qs
3s7tRBRsgmI/pq23lzPvMrVI++gVqQGyH/Mk7HFcpHQKIE4mHVMG/BRx30Ef4A7m9nRbMdDjlRWl
9VNqBvXBFy0ONSyb90oCXnbTbAx2aCCb5a718UIdpp4pUi5c8JSmjCjDt3hQmWWI+8BclgrAFNvd
rSxyqmswc+J9Agtn39t4xdbDyFMCvWQ/t7HF1CyCmTFFRg8DfKbjVq+bNnOezdHnDZ8KIe7rfhb3
CT5H1EhNjtIlN0vGi2jJJCgLRikiTd6I3K3FZUzl6j7HXQaAI6/CYDv4GlKpBH7RMxv/dM2WNWhf
OMnBh44cRjc6+Hs0ejCJY0ckJ7vqscwK2pW71zGPT4B/ZHZc89qq9finQi8u+3jwH3HHgLNGas5H
DOP/Ze88tuRGrmj7L2+OXjABN3iT9K68Y3GCRbJIeBcB//VvR1J6rWa31EtzaaDVjqxkJhKIe+45
+zAOPgxAGKYdFlnub1KRvqPaSF+P4ayQLdogfDWchQ/y5y0tUxYk0cYfuZTYMMn+mAWqpblyEKPc
NhwHcczy7SqKnE7wfuTtxXe+u37jyiEQrzqCY62n1pXJ7npnresETPCYBO2rlToVM2ccz/mbO+o8
XCH0XcoaxnQvks79gpIDWp+Y+IOV9DpVgY80mcKjbEhl4AfB1rGCScAdOITIezsuLjeygvMDuGMO
9Gw8kqSyAAjPCYAUsG3lCPum5wixwtdKk49XL+G5xECZrMiAgMMmrhIWD0tWfM/MlGKvddEZ8SuP
UpLkHSSpk6hMvjU5kcjbmu8k8iq3GKDro+1ma6eV3kddla91bMkT/preHBmAR80pceSzLYJjHeoH
kfKq4jmd4+bMMya45zxtRnx3B2cnW5qPWsvqbl3Tqc+K6tX1wNbxJcVHC861ij63DKeGXbdojSHW
wM5fm37GdwD/l1Ua46Hr5iOcmObsZyEd6/dmIup1GHZvQEd2Dab3nUGo9h69cZWVPugz4ZpvM9hp
nAE+hK/oSHFuyV2VZRqecWqcQN3bm4YpeGN79lKxYoG7vfJaka2b2i4PltWyI0hFg2ggcmeXV/YQ
slVadmBSxhOyc56vmXLY01HYlswYkNipHhhEUzgPqsctaLN0OneOWO6CSRMi0KYf/HRqD+lkNHQw
jdYLakh9Y5hedZcueXDy7Yir1wK1i3BLfW+QNWBZmolehxzXhES7vmF6Mtk3GO70pYCq9TL75YvI
UJ0vRavEQ5sn1dbo1BisxSJDdv3O8EPNMgTqReWVGkNAqlxk29b1UwxAM7qqkYUHc0AInidWuCVj
I4XQglm1d1R2E8gkm294v7yPrAuq3dKPEc/x1NzG6fgShhkAmdSXez8aP1PJsHbTzP8a4998TFxA
OlbB5OnkPs1/hDoe2MbgxwwrNM+pnL5lvf1sZH5EA6tSN0GaLA8lYC9UzL7EfGCIfRQiQVOrJrZx
q55bGEXZCu+5TxSgxDXRAfLb5HnJ+WRMmm3MueEEN8o6oQAYBzesFZCYXlxqZzHXvGkVzWUtHVIe
xXETUghD9ZKvMu5Y+H/L/F602cbn1GkAgLzjIcBWXwzVLqaw41hIZ36Iaxb6GAYOtqHkHsMAZ9a5
GTZTHPYHl5kYO8VsvKtoajdZI0PKgd2HPi1tKBKV+cieNrjUc9G9gKQzLnPZ0JVqBD6/buTs+rUb
8KZuItteTvQAtPss7epPGcd3TVgvh5TrG/S+LWEn+6NDSMkDTMST19/kgdih+WvIc17Swev7X4y8
/DQZGiFu+QXAdSnVzvC5bNgxsHOc2WvszShP1i7lJCxeU1YyIEr2UZx0x6FyP5okxu7RWZrHb0KQ
AEJ3nMmBfYmk2bSbqFbTJ07EW07XkpNgalabOTfzbYeW/6zhNrfc+SW2ADyT7Eps/2AqysPLpAAe
Z8/sJcE/jJekNwDSNE6vt77Kg/FL8Ns1H4cxL6wt1BQ5cxZvaTV7TCOLAZ/cta71XtQQf3Dzj3dJ
RoEDLS4N1dZDhYs7iRa5qmMn2ndeYnBjkqnH1qwfX41c2QGPPRhKNNRZOEibjgkkabe+J+ubVPG9
SJ1ufGVLXxwXb6bJgN6Q3bJ0CzVuutgg8+lctQvzhWR8wCXulLUwTil80cHmRlqm4TcS0/Elbstb
pD/1Rti+P5cyuPHyCjg7p4GnErcGLha2Yyui2lF3ylvI5m/Ka3rzWObUA56M1lrs/sBdK9w5odO3
LGMtvXWKGdyiu6gLUewabC+rCYRR8B61BTd1ZNGxmbl9w9qMVi4hcWfvs41c3LVdCMNcxcow2fyz
Te2dd8qgeerarJa8dZDCJ9qh3LjluUVebHfwNcDCm25J68ogbfoF3J4zaCITTluk/TmIeDqFAJC+
KeaTqTuZZnu0ngHJswZj33KPO+ufVOZ/G8HQFsbfndPgCS2MZFinGaBtnzFa//t/dU4nEbDvLs0O
UR0WcoPp3JneFrH06pOYKTHaiRKg0aameYQmRhz86f5fJIe/yIBY9p9fAeFX/UJ87U/91bs9JjBy
F7uLD+5EMREdJNqW3IdWZN9aGJBjDptRs0+dNInPXRMtFbYMFYG466xncCHWLZgNTpX/+VX9xdtC
Uh3rJ8d2T/wpGF85fUQjoYgPlcHRr514+lORUnMmHRiO19RqcvLpy4XDkTHEzU/F6t9+KL/k16+f
Cj8eC2KAqZE355dgTMU+rq+GhfdkLhiFMgvYKk+cNijBcZTJzNoLKkPgPOd+ZBwtXUFRiYIl1CDa
xr4T3kwv38pEx08O+PHhErawqX5ce4RGEgJ/Fzv5iw9R2xFdsuSI6b71K0hgCNnhOuCyDlU00OUK
lAM4J+1WkL8kpUbtumpKCt4n1X4pcRc8th1aRZswy6f1BNmqav8mcWNpzeePFzZtZ7g3oa0T0eQx
/McL24DFs/ScGyhqpacWpoM3PXZIUq8KiUdRUqnHXxgi6oOmLOfYYITaVCObwb0leSSvlWr0DMY7
+5+vLOevXpjHBsnzAvZB7q9hcH8wQYPC5TrAruGEGtfMXj2u8FH6E6ciR1VPTVIE4jiTakRPcGqV
nwZhD4+9GEKFM4duJZO9O27C67kYVTjdG5g2t7HAaL5LY5RobbzhDK+1HiqO+GYbZYRaklO1gZED
YfDj51CaliPVUotWARC9p8ck0h1MlOVO9/oc9wWuJ9fWogK26a7fMAH957fjl1yrvtTJWJLbwNGK
hIhL/o+fU2Kxm2Y1buydxOUeaNcL3UcBISKumYlXz40/vGC7GIynytYFOVOZ8LLmtF+eptDj3Yod
i+nEXYi8ZoXgL3mz+P+JRHK8vcpDjq3x9qPMUGn6kX6gQx2jgK0BbQ7xNoaAd1hm3UlHzgXxxsvn
gSuEgeDj+of9nxL9N0q04zKB/st18Sdr9l+6sn/+ot81aFt4/CNb00qQefk+/1ODdn7zdBqHdKkL
1Zyb5v9fyzohyjW2NtM0Hc/TydPfNWjkaW4OaL44w37K0/+NBv2n+03Aj3d8n9+SV8E+55cIUjBw
DMa3YB2CYK4Yt4Y6WEs9gi3V3F7S0WG/En2eK0zTq16PbGbfxGuhxziebP2tU1MIG+ohz/VhqWHn
dIP7RA+BUo+DdcVwtyLVcWyj7jliOgjoFWy/mE6DN2Ejsb2/cEyvAIh5yJLliP4z2Ib8cKMKGSuh
zAOFF1qm2ervkK3cL04DWXV11a0Iehvf88mfXnKnLqfvBChDP6PnT4y3EES3slScWKfsjC+zoZt6
iIipOiImqRkDsbrtYfVZ0Htr49kQLhPZAlFwS3cYM2NLzk2VaSs24PqmW0tOxQYzrvEVmGA5nFU3
BLwttW0fLGA9l6yxAOTlHutjQn01uMJxdHdWa4pVpPKvolyqczwy1LvBIjYuyu8nYHXV1rUisTF8
z0UJdcZX22aliY5sxUehKDmpm7K5j0ICGlgZE3E0p8F471TBUUNN0wvrqWSTp9w/Vi2WVP8Vswpe
Ft+beOQvRKkaCqYjjnFRqNVy4rGdfdem0M52BubJZ9kG4ksP0oRTXDE27yIWwUUzCp6nUfeJ2RSm
0+Ok5Z0w59TB1oCjHVFLLUk0rpbdHHj6tO6iNyrCq/0aBAvqpoMHttwG7sCjIkigOQGkaJGPxqqv
z3jkEHSuf1lgX1/WESknOM59xX83J6XWZRyo4pdG60wY99giuF2JMC8CBBW3p12oGwSPR+qReNZc
1whBnXMKxWQQvlo9dT08RPS5OMTD/gyGX4vjkNX2o1+zYZ26EC1NqzHNxNC8FzhfUxBYajmHFfvr
1VxSqmLH1I2vM9axeg/Am2K32jHT5ZBjT0Yw8wKQnzhi+TGr4PW1HrEY9Q4jhqFXYgqSTrYJuKOL
DRhdz76FlYeqBz7CjI+dJo3xHM26D87m1LoBa2VlOenflsY+nugA1Hic1EY1KPy8V5lfBBW//eTp
P3ywdKg2PAN5ByWtEBjrWo4EV91xmhI+lkV1zbsXQ/wSBhoJQT/bvA/SwaOciZ/o+T3P3cFAymUI
49psrxUu2cgOZJQ5J34sJYinYrSHZS+lJb6Ys5bUhC5b8Uys0y3VzHjqQO9ih8tc8XBVRXOHvS9c
klTCk/N6VOXW1ruT2Cn4Y81lEFw4wHtvostm4/X6KkGW9vGhmEVarfEV8GLdxuMqM0jI3sIkq3Kc
cAoZUnmo2VAdhnZ56kagwru60B8pBzz9nmSzqW67mSQID9n6PMuavw9nfTr4KeEbNSfjvNaKO9Bd
aoRIpbBEyXiYihL/6k4PMj+WRcv6mWfoa8qy6SKKyYOW+7of4FH4VjmRMScNzeM678ZNF9rLgUDV
+Gjq3dKQzayHuNJo/MIlGXCdVqW1CqHBXboAn1fjBjNPbboPV8rm2NOXVcy+QCr/lph3dL62rPFh
egkeTt96zBI47KtCquad7Z2KQMTa09PAVbzPxqDcLY6lXaqx1hk69S0zHByotGuFr9QxTU8BeO41
+FEubFsSoyfMWpNtNIXBn66E/rlaaoiV627EYbah3kMhUqfxsBwmSCKH0Qr9b2RGWaVYVR1Ado4g
uK5slYtjHGfi6FwbMOcpiV4lrtmL17c1rex2Od6Nliu2YohtzAudA4i2jUjbllI0R2dKnX1dBEmy
ljwxHiqrqR4LkHskKXP6O1d+ntgvYb34O2OU83fhlw6wgy49ZENgfRSuv7wGcT/5OxjW2QWZMv3u
tNP43LvufOTgXm7nrIjWuC5eOE3LV9aWalNBwoCMSmxgP1soSTaLLEprKZrE3lbtzKAEt0cB+neU
zJxvwFioc+COqFdD5s/4rWmKeZ/zTJ27MfLRTJhPj/0i85sScNPG5UDMNDh1Nt5JskcXN25x8eAC
dt0wEVsqjAbSAXPLGqmbgttiNB4ROO1py5kb500On926FNeAwaKzBhh7991A+mC55hB0ImHU2YRc
pxTg33I3IbdAdQgRBquqPjnxaOGsvEYcBpCFl4YWPvslapz6dUzA+hajuE/coWVM16fLWFmPtNz7
TxXmwxVlrF1w1+qQBUbGZotWZ36K7XGiCjF4XnQoo9fxDGJWtdy7Y1WHfD/wQBwGOYXb3BkPUxOy
5CTqoRTttcRWEgrSdBKEovcCaHnbmQ8qqevtBCKLwhvSI7As5MSE0KHfFaNZmbCPkvEzQNwS5Ps1
gkJYlzgKiSOiKYYlCpbLLcld0grPbIqD95TIs+JRSLKl1xmX0jSa4+BRnblmC/d54vF+Hou+v+10
REYG7U2jlpnI/zg1HonvqLvQPpIRZw/tpzk0BOyLzHrIwdX8GMQkP8/XUM50DejQL0ZYp5NLfoyL
vGLFID9heo0eEojCMHPJ+XAUnC5DZ1GOiAVlQFg69cox7qTsvC37DMJC6Lbfi26cLi3NmNvIne0H
tL7hPUiJCMVl4t2HTehSPDnGPvhDHUkymWVufSPKb1gZ2RUhDdN4EES7Nr7oqXQrC38FBGo6Naqs
Pqc90QC3bl6ivqH0zpSvnU5IoZS5G5WZ75YdHzNyShdIHeLTOMZEq/x8lmsrUtY2MpLkrGKBOymo
+5vel4egH7HR+TZ8btPquWvWzSQuRKIFf0JMyHYinGITN3bf8fAz2GHrJA8hsJIO0INdWG9RJvxV
XHhkuOxarIkw5xs6FgoSMSTKlN3QXDl5IU+KMFo2sWhB1nk6hoaNERusbTfOQxALjwWS7J5qCSZ8
JStgWawau3W+TKibZNwomoeI0scvns6/VdJIkejIxMUQEnZEF8qnNKuJzGU6PWdXmjJhF5naNiZ8
6L7z3HZFs1JyX04S4V/n8EydyJvxC7yRROEG5cX1DXegASlfpWrT0WbidCa5vqpP+FtbNGenXFoU
cHy561mnAftrMDDRGcFepwXT1DM3MvKOAeCzSw3n84X9O/lCt+xfkz75REdKBNbXCjhQTEP8MjQh
bkM14W5slXPydHBxIii1gv1PtKb3+Bw6rGVs5UozXNaB33uI+zoGOVwTkY0OR4prTpK6afatflns
m1EErw2ttKuhmeRTlNX+jiK/KNvyOBwPAb6PDSRHJHK6Zyf6hBm2da8lgqkAfxarcy1m4eA3wcQ/
aWMw8gQeYX7NdONfncM+95sPkBnej+BqLL56jGEBF98a32f1KUMsyFczsrYlF9qgvFy9yvQre9tU
G5izakhJWQU9yXjL3kTo52uMfsMm1+Znxt/hlmm/cV54voGqqwonGdYlvvD7rEsdFslu/djTDes9
FiHLQLKgoQT6QLgQV7/4msMzjHehV2ECG0zOgrln5ZhQpqd4KKYLcUu1nfs8xEyuguhBcQy4sYuG
OGE1O/EnvxyqmpVSxhlLhO8xHvXHJRoz+gjjZNfm/UxWz3Vv4ci1yExta2z62gVEWxfdeUIm2wcV
PSUQstVzMpandmzPTbBMmza027sSK8M3MvrmfuhaecJ/Fu1lHLxyUBt3PkGYwZfiIRvmAv73kOf5
LpvIz54U5CVrl4bLQixG4BNY1+B1slVpe8sjLKjm6wQtmgLr0C5ob2dxvHIoQIHaHS2XvJdG+W0e
JnUPP3m5M0g1pduYeqP+a9A1z00/V7m/klRIRLpck5vbkUgYBamO/1hbxVvD0jQ5V0XrRxenMr9A
9WluJtyCqzTgWjiiyRJvWLI5pxg9S3zgHnpnl7K908R6CU3qXtOsdrSyUthD90Yzvi167SfA2MX+
fWw37T1Pv2P3c0X4L5P8Xwi8f4z6I/CYDh1VIR4hysoFhuo/CjxxOPYzPld58KUUx1GX2NJhYj8v
M2akUFp/Jyi7f3KDmdpb5trYsE18a79S2YoEi6drqvpQlTK8dAlHd8WN+UtudMi1dt1/SwpTiNt4
CHrnKCULgHlNnXJS3mRuxoL6qqUBkhPyrpS6vd4gI3KSthW+Eh1CAs5rDoBiqSKObaXuAGaPGDLQ
i255sj3t2Gon1gdpj+mkazL3S+0OY/ekcMKp3ULqCbhv5aFcfl6YJyhYDSYGtjii+TmlowKZjjvG
c+ljZyIXrT64ZKofpH6rJ4fmDbXqrm3kSMfNu4kFYrrEzEaGvneaDFgWmdjFUL2iuILBYX8ts5z5
D+WdwNbh7SVL9mmrIHa8X2fhq/XgP3/oWu34g/pqYsYTKDUY0FmP/arq5ZyQI0+ZNQK2npdZZDIb
9Hhp47+Div3VD8IOxDEAY77969UVSCY4Mpf1oUiwXSBOlOUW7zmfz7XdWKXaEBijMXsrIO1/J9T/
aU1g4m0MQhBxQAfxMupr/1+2J40x47SYpxqRubGfvXEMNilyJudH3bE8GfxUGg0YAoyxZGz7z++x
9UcEjf5mBfAETGyUlhbef/2zAysj5Ukj0UFZDb87Dh+MWX7eYvnKFGOzsLSfZxBzff5HwSd4Dwa/
KvaLQ4zT7vn6gv4nb/6dvEmAhA3Nvzfa/kye/JXRlt2O/qX/FDmD37RY6UOfMAmK2NzZftc4QRBS
psA2g9yJ/jf/tNm6v+kYiC4DRGS1XZ9r9J82W/s3kwHDRZCEYwLK4r+q+oS1+Ot3jbScayK0EvJj
7v2V39endl7JLK0PE0T+ETwyU8oaoFm4TyqQP15lC8bgOAseQpQx3ByAOG5HD+LgUCSBLmbqcUJF
qfN2hc+g41RPg/Kiz+Bq0CzZaDVs4hf30Ei9otJJmHNqcCb186qe1lQueOWmMyYOBzwbQ+cSFEZy
m1s1GQNK450TwdCi3bZhGi+kF+bRwsvqJRPBUkBlqiRqj/w0i11uKHGXWNl0nyeR0LnewdiareGc
ZDQDTOcjoMkFErrN2DhBERzq2btBTY2ourGxJfal45xG+IzHcGJTv0X7GrgV86IgLkXdd36KhZgn
Kko7or5SzipoiODxGxfzTxflFHEcX+deVxN0N0bAW3zP/S3WivJHygd+oFJ+uqfpDNuetaTRx8JZ
ul3lPDremoUd/zrilb2JxlVv1Wjmj2EOQi+a0uRu7FFnGxXUd52Sw3zGxx+7G4FkBd8xgUS5KsrC
itamRXUKSm0TPEw5r6v1Gt7IzIqIp5g0jU0rkU3+A2Ja89mKg+A+KthVkROXQAyjEPfkBgtWvfMD
sADu4h+J1TR3udWG9zRRMaxkAtSb4v2DU9mGYBvSdr8kiTYphPZuujbXU41ZP+EQCh4gHaa3WU7Y
PpwD91BauB3LSGLKA513xAhCkViBw3Hq/fouly0LoUWgMXjUhpyEGsc1O/teEDS2XXVYjJJOh95y
dmgq7ddxKdt3ibP6rTE5Y68pNnDhgceu+gAFHmwlxwSAp+McPkwNtpp5FuGTDeDsYcIXHm+p9DDC
tTs4n4nrK5ZDtDpgQ0mM8UuA3Wid82y/NI3jx7uedr+TmLIqPSBrdMux5/wz79OoNy42lgoCjISL
sd3hd8Dh4tCuckzc3B0BZSE9+BwS8kviTHiwAmCrK0t63ktlzeIm+ek2cK7WA2o4tA/Bu5oSYnpb
cCgY//ArXM0L89XI0Grt1rjaG5Kr1SG/2h7gymgPREDR4y6WV29EVEujO3VX00TRagMFTBmsEy7/
o4tWeyz8KDae5lGqtZ1HjCTI96jk6i3BnBGFuDSKq2GD55J2b9g/vRxxafoV2j8eD6igKTZebCDQ
SxcsbXhBTO0K6RyzOLZLPL6mnZ1ujDCpbxhE263CUJJpZ0lKOsRDXbQRAXOuoVcPOrl34OttPCP5
RftakiVaAUgom7Wp3SuQTKAVaEeL0dkKc0vFazjMsHD61dDb/WbupulsBGZ2rHvT3cxh9VgvCOKZ
io7ZYKl1GNTTaUyzfuuTDtqKDpJhW0/70RAGUR7uNEUk122EDB5YGS0pNl32TeffYpF9wpodb/x4
3DOUuq+WlHA3+r5fLQAH7sbAfLRQ+VeDXPjYFD4lRnRtXY6AdLIY3mGDIPnrVmezatT3bPZvCe9G
7yxTEIbGtniqoEDcZQM8kjnXCZ1CDfdICYyLevE7AtzbC2+5TVuqDAthdvSCqGI3Wzm+R4NfZRFQ
Jzct6wa70/JeRyRysd3dLY28QQ4mC2cz+LEOkvs2quQOCde8kTIa7zxVEEhX9deQu+2+Sq1gm0Zz
tGOpnFHDBiKL43F7WOoaz+YwGCcK86zzXODv6/34c53aahPT/LbOfUxtdgiAgRYr+QZjazyYoIRf
NEOSC2M09rGcfvTSQ+vGObftJEsTNiHRZyd34UNcT69eJkqwFjAgj71Xj/nBKYV7rggP7OhSRspu
YsyyTZ+LUwBGaD0Zhv/QN0m4TxceTZnu3umIUXJVeItP5BlGJ7qplpJgiun4WBu9hq3LV9Ytoy3P
3uSWXEf7tQIFBO2LnNunBk/YzuoHuYpSO9jBtQ739TIQ+Rgj8y2UsUEEhaRJPVbLbQWF7kyAmgJ4
pwweHP7FDfBW404F8avPvps+0xAzZowOTrsTLq0VYmJundwpiy9hXgbIOhWeiqJLe3+dsyXDFOql
C/sFImeUHNTrwbbgQxCZp2UtgR9iNHgE/DoK9jRl5ydDxgVmrbgnb9Ubr11jqjeuOIKHaT82Z9OR
jzT01Q+0pZq3TpZXm6ATR68vuAzEuDPZH0KiScTBxj63GpQwjjLys++OEuV3PIPs0DEO45YGO+7y
HPQQaeEnkMicW3dDS5z1Qone8AhKJPiYgj6GN9cGlzayPxshnJ60ij95tjetjLky10q4L7Q0GDgU
Vb62HaAsg4Uva5nb6CWWYj8hTLIe+RbYrbtfaiKqkFToCE/nTzPp101X1PbG9+WXtqR9e3DMY55M
+ZYhpfkeR/5AHMGgfBR32GGw0YTX9jKjMHuRdV/gKtvmasxR1SmGiLvqUi6y35bIn/PKjoeULpNE
jkB84IXA3+hg55Xqo8+S57necJTifJGyVliNzoDPDlf9xo1MOslpD8Sp5rb6MNMG605IhZxtUK1V
RekXO8+fDduD0Tu25ufE9vEspIH/XVrysR+sHxEiJqs2ZHPDf69wNW9at0v3U276p3BGdmgYR1e+
077X8dLslrA/jRVyKqXezXZAu98E8eBAEJ7LozM0R3dmKZl51ksKh+pCXQzxitSzdpZUIVjiLlk3
ZrZHcm9OdTc9iSVRO4stLyKTu+5phvzAnivWndPXT4yzwzpVUE7hT0HaoQRyADRQExatVLmb+hrV
0gi+RbH9CW9w9G62rnNHvgufW+A+tFbHdeV+K+3SOhL6QE1M0ubcoE4C97C/++VIhYFFkClvE1hV
RUOGSSGwNVFGBBnlM20TtgyBl+w5sfiPNPiB4SnGjBooY7qzKz+6l1F9knzodSEx0pu3FCMg8foN
l6gVxJs5meyNpLLhlv6klylvvMeIFhk0PmSblW9XiGCJ5jzB8/AHHLjImCvBI/0CysnboIC/0ji1
14fN1qru4BGw6x/DM2VwP9w0PrQ2GlFimHfRqO6WQi9gO0V0AK5hU36WBZCWRU3Po+rvG6u764zq
htMariTNsCk6vMGU5CEcDH28nolDsQ1H99i4Tuqy1aT9/VJlLAe9sq2wYckVnAmXHSDm3nvgOflP
jvP/Br+/G/wcU09i/37we/4OwRMa93dGvKpLkdA+/u//cX7+qn/MfIEFUxDvnA5PamzAPwa+0PyN
7azj60Sj72jDy+8Tn/cb1jHKDZj9mRYZFH+f+MRvIAg8zBnA9xDdcKH8F6YWjHK/THyBjbZhQZG2
qNEJw+AX7Q7IuWMko1sdwewjMuwHToDZwEZjHO1VV3LOAgHg2+Ol0w7kUrUUjmlXMuE//9CWIqXS
K1LllrEVW0OLk5kbFIxv7W6OY7Aw61FS9hF70ycS4W27mbESfQFGZB1t7ZLuQ5djfYJz2o/8j75q
8FI7xHtcHhAbTzutLe25xk/cE+QyTcY7B0v2Qk3Tjt5B4lKwCImez/UnQXyFrKUqjz3RczIu3q5X
vr8xu8FcD1ka31naCV7NafFsJw72cB5ruB/QnOpPidW3e3swlpO6mspZ33lfo6vVfLrazksgcyxL
5u4lx9l/mbLFfOxHaW+qwn8Yeiu8MTOn3QRlHH8uEoXxmafYgdpjdPeUe22UmXJPtKs6jKkA2oI7
vm5q/yjJqe48A9bAwl3/DoL5Ka5ALcJOvTc4zqx8Anwrax6DbQEDb9VrR740nWo7tsJcm4sQlzCb
1LFXi0Fv7sKolCfGqVAVLBO7XaCa8ERiiVXftNcoQEv5U7Yax/4ZIwOOdUyflzgq3b0gTLizW8fl
d1XLQzPY6sZPDR4pBA88nUCYmba3tAowZvq5elhy7scj0RE2KvW0MRpyDEInGnpuX8T/PptlqvZW
w1O3Z6+9JzwXvQ50+u6ImHsfbO/y+YbZKbuJ3ZIJ/xqmmCZyFYFGtKRICgeeznLXeswMMxZQfDLA
ruAzoHPrnEYgq/FHzFC3W8wKw1QbYULleyMexDyq4jJnDZR7K3uhe2v+YgBZhqS5uOaNUefDOTB4
JNalSZ4gDVmoNrEuHdC5kkQnTCKdNXF06qQgfkKME9uT4YiW5V6dP0x1a5xYAAx3Nir0WbQpp5kG
i65cp0yc/qE3+nTeSaW9y6QqiMAsOg3DMY7+Xx2QWfTKLNGpGfsaoGl1loY8EGfsJSRgg9hiVuvC
7kvOCAukGvKB/oZTSLqa7KW8Nwz3gPMWVltftTfSs7/U1xVCe10nNCwWvFT62iMFLS6wjKP6uYEo
Og58LG/ARobfYJ21LCsi9haL3mCo3g7Kb+F1sSFYcVRB17+4jQakBX3CuajI/Wewntk2lD15g6IK
T2ONgWEVRoqkAl0XDYk9o8xGTUSKD40AF/Fis0vPp41r5lWXbCrPr/1TpdxAGZuSlnETroPH+14O
zQJDMUM62dZxZL4vSQvmy2yoQW3ZAvtvJjpZS2zana2HClhH9JFFrUJ/XsIVdziYA8IQW5NDCleu
m2NlgUR89TaBOR2wwq/MLsy+shmeqfqrBrM+ujXWglUd9FQnDL1k1a9PAuKGYjky13OD6mz56M21
OWM2sxKWl6tK2/WrzhcfiA1dvkc0AKTszy2T8GCk7AA7ZBaaB92cH7kUsWTVOKH5O1AhSXqrApuN
ORIV5d7HT+zySJvIQsUCo8Qf5KyGNKzqOz+Y7drTRsDE6c6kvFxzU9ckRmN/8ongAp66m7TnwdXx
WBMmJokfl/cY3SCan4sxsLEXkr6BvSFJvyxlOO4zTNU3VSjaY56GfO8nNwLzCVd2bfeOvyfznuwr
fwj2dSLz+8ouLkscgkqRlltfpsRNzhH7vF096tKlQgQ+X6ohJePSV7216jLPPgWEnFyjwj3IdMz9
K/bSrSQOZOxMki9PGCayrWerxcI2gtfdM6rq1ue89RhgALjtPNQ2NyPIj8ZAWwhGfsDh0tqQbI73
nWRMWC1LTz8ywGt6wuf2K88oeYu4CpwQx/w6HZDbVrbZmk/43qLdZGbBiyti9SCEEfFwqIpjEfvq
ru4CY1fQAH0aKjP6ttiee0/V7Ub5Xnzk1hkdCBKZn3Kfzbcqw+B9wMdWrzoQ0IfMbacz1bDLDVuq
YEWOK98045xxmncY5nD23OL/2nG2E6sJNhd1IU5iQQMZHLHNOMPfe2GWbRN6b1VRNS/sL7ojaPAe
h3q17N2hZLueWQhfizKG9QgK5g6TrJtt5GQHZ/KTDblbx90gp1b4U9rpaQqFu7ItlMjYjpL7Zo7H
9UCj/Jaa13jv8QfYNUSFCTmNIuHWuIhPDrFFnoVu2HwZAru7gSZjfUc/qXc0dVFVY0XWwVOt80a7
YgMcsI43DQncXZYyaMiqK25zc2xfe76HN4z18p49fHgJfKtaMz5kFyYxAhYsmW9xX7BOtgvvUCzD
ZwyV6WUWSfIWIc/cRrid+E2Ux0mgXLSFtjbXdemYt2r6f+ydW3ecytW1fxF7QHG+bfqkbp0lS5Zv
GLJlcYYCiuLw698H2Um2nXx7j3zXyVVGHIlWA1Wr1przmWml1lzZ4JYApunAoKR7Dfw6ohCHqMsR
9q7r3anaOFXgXVQcu+4KwAFnCzrQ1xFIxAZ1jLkr5sa8gNf3HHfQ2kCdmhQPMHgNY7Z3dL67ALKJ
8RkRr7kbkRVeTXU4n22D8AZUWEm7hekpGbmkTr6ZLPXJQLtBqnOf0C10sNmGpBTBl0eTEbWuCRYp
DOZsUydCRW0VCN/DruFZCb8N5RsWaV7qDsxvE2fuq5io5Sd85sSKmjkrQdcVMIJrTe/Mf7DxwSVs
eUmVJelj780yu/vfYOejHP+7+h6Pxl/q1p+z/ltD/nT9S33/46f+Ud97fzAuEUxoBAleQWhSrf+j
xhd/AEjxqLHhpnzMdf5Z4zv+HybjTEBk/AvRODYf4+dUZwWKkW6JdJxxD0OB/67G/3U67zC7ZDzE
gYQ13QHk8nsyDZL5tBjc1DujyuqO5MRMt65Vr36IGcmu4s15/dMB6G/lAD8u6Av2WnghZuBZ6+T4
TyNTMqyFFLJyzzaL4vbDzU1zglFHGbTHBJjl32S0cYT60yT65/UckhWgT9o4B36zUoU5jBekhc7Z
b1LvNQ+5gJ3n1mPvImL+6z/t12nwx6W41dxr5m1EPX5kIv7pT+vSESF/YTnnohqxqPg55BK1sMF7
CKCv1bKET35BS6FjtHP/15f+D38lTxLMuiCAp0MIyK/f6tgWejaNzjn3AhlpHSDt2UC2XkumBGnB
X1/st8Hzxx+65quGKxeYcLTfvQ4TccIVLXHnPDYeF/JlR80z5iaTfq18BMG1jd36xJEOjfPcpRoz
odUACZkAfUXmyvj460/073++h+WCqSmHZThFv7sYIWLFQ5nEzjkY4XRHH3pk0yiyw//ntZBxujbn
YoIhfvfmkbhnlinzISB64CUGx+jfwHVP90Mu/k5esL4L/1JRrN8zc2AaA64L84hB7jqQ/dMDlSlJ
GlEzOGcdp+8/9M2iMv7mbv6n745FyPq4GKvUby8kIU6Or0TpnJcVeJIHGs1AwCgwspaV4vHXN2od
bv/bn7Q6TcnxYyJr/d5RCGJOTAtjrXNO3gonF801LSKAvR+i7KAt3FfaxbykWYgBNoXdkmgmrn/z
MX6VTvz4ZhE6MkjlVSUY6rfGRiwYIsRe4ZwnYH4nu6gJA2hjaE3S6HlC2xAZCUmelOXzAr9j+/Hy
IqaHBRLCw/vrT/Of7oCzhnVRfdEK+n2uXpQhx+dC8vJi67nHyzSCh8Le4cgu3P33l0JYFED2YGv5
N23UJIOu6fzWPmcuX2/4YWYxyomlPlhV/n99sV/3FpZvB1WM6YcOOwv07d8fX2LLOXG20jjF84rF
MIxOvtRkn70sH9r+enVA/PUVV+Dnnx6v9ZKYiP3V7MWr4/xbaiP+REfg4A9PJnTvAyYPZmF9B6SI
YdK05p5xX20XcyMMZbynq1OymhRGBKOW45aWA3Orlu3vYwUB24jYal4EdpI4pXcC66/5uy8J09mv
n5mNn67UqtFAKYe/zftth6qDKXemynZOfWlWBMOky77JPGOfWH0xcKysCA+MSvTdDRL8XM7ezuKX
3XVI+T6E+XxG9K2svTH5mG+LXam3iXqVgI504b0S4LjSrdnlKBLcD5AW9GHntU2h8JQebg0z58fI
2wMFhJK9oxkEH2dcqWaKJIdzkDjoInK+wA1q/fmWEtXodh7dmie1cASK0jBuraPVuxxUe6Bl45bM
N4+Esy6L7U2CdN47lHXLNQK+6Q/pR9vCJto42oEhiiqD3iDJowTqOpZ8mWmWLwcjXkLvNCK2xyGW
QFKZOwtjKMBr9VbkZfviSzJPTuTaobZCIn5rCGVg1MHomX2x5pBb5i+2h2t1JFX9qS3RftWq8F5J
+uVpd5Buv84WkYo/tFOe1u5rNRfimwSJdcQB1t53nqpQ5mNN8LMEHIroQ1CpxNexw1gzLibCT3lJ
19rciQsjsidoRB8YrtkR2SG2wcZ9QHSMRliP6sNjG2J1uEfPvzwJjfbgB2St8nD0WlPXvxVVIsTG
sxEZLn2M5j2gjfU0yNXsS0sCuQkRiRiwcpBCi+J7oweEuuxjl6vZqTm9eSXxnVXa5UcUXpwKZt/n
yXZAhM3gyefFP6VrYQIpZLr98NaaOGDuCwQuE+4CA+oZXGvrus1anhoU20DfvJWSRHyIhKje4G6M
tBn73kmu66WhfWxfvaPb8gCGgw9DqmpR7TrFvug1RNjzBCcYcSuQEtepUWFFnj8gCHETrGgwjniY
3z76G1Zt8yzr3AifemT5KBfVEKznKsRBVsBepEBNwg8q2Zc3BN/hfZM0TK4ItQKZDYvIfUVo4r56
q74EmVsXlqjnrQ6H8CKOy4L8fysSz/lSa10/Bks2X6HbKbdtPzXWJjdKK9hbmdmdsrLRGBJW/1pf
TiiP6qUZtmYfe4/g27JxQ3Me+a0PNvU6QKR3rpy0QaJcEKUG556UDhJy0Kov82NBZDKCdaZu+AbW
Ax/PJENZKL53Co0Oyvl4qL7DPlPvgbPQbRL+cB16LsNifBM0SoeClSlaShYuwNccxZUxy88eeIp+
T5vL+zYtPv0IiCiXTW92yR7Bok9La5BI9fOmPuhmaK7BbEIewcedfklsw8VwoAjkgM99aOs5Pluz
8ttD0I/ei8wqBVJOLl88UnhOtlPhsCC3bfmCArnY0WBdEMtqbmMQuwgEirH+QgSer7a1RrCPOcI/
rMUoQtQJ3tS26ypj11IDrqKLas9RV60LE+PFxozvB4D4F3XRyou8Y6I4u8P8PcYSvwOWZ9zhPqs+
Z4WGbgexHGF1hj6pJY6SnuErHGHej2wxQLxUacTw3dpXsuEXBca1g22P5d+OYdPQTQds7/ml3eBs
WFNUGEljCk6a9c7L8ZJKNzjSk5ndbZ0RmOrEMRcirDpGQUTOUoB6mqEbDtEFjg5xQc3wSeJQlZGu
+/1ABE5Up+a30u+bz5BfBO1ia9r3Rmxvh5LPAZKkumNXgo6zsLxfek47okowuaN+IvJL0vTqW1MN
kmmz4qE2IFKo1znGCmqInFeiX8ENu0YqkZ9/8Alx0uJoZLVVb0lnsiCBqrIef1DdmGiE2McYc+yC
YXJpbWTpVG9Us1IWocHjchSu0bzEljORnAsm0J+RqyrSXAKcAW7MNFI4mIa7khfAtCbZH4pMsQSx
Gq8D0YbVduIc1ROQzqSfLKZHLR1e/SF126MzIRsD2VigfpA8tgCIUKkAxKzLF7hURAjqlJ6rZTei
odGU9gw8YUAF8n2W2qFF4jNCL3G/7urcGb9XwdgmkVsY7nPoxdC90rA/gkNDpFVPSUYIj5WnX3ut
XnPpwrN3siSJkKO0/eeSKB7jAflaYx8DkQbXGvVi5JWAidNxbI85uu79TIr8pyVMKpL5fGf8pN2u
uvcS+S7K5fMkHOumUEIxaCgZT4uQFreDJ+stUWnytmTZ+JAMPneONz7fteS5hxsnQcS40Wm2EqLL
3j+hd+ib7TSWgKJ75OFQ+ekLjUcFFpHJQDNftT08fg8pibHpqoIuqcddyCOKnfAJ1yqoJVpK5dXU
dc4NerzypsXMdV9lAbi5xiKZRRvljmwH+2sTevqMiAvSvxuLzNv0gY3SBszMZhyWEcdgW7JchLGL
8iVwTvOov8bSGB9GlRR31jAg8iEd5EsxekUSdbhb2Cvx9Wxa7BnXoTNnVx3xOSeDGENvk+qkfxUZ
khHE6rSzGY6fgV4wFHJUX3UHiyUPz2HNmGuyhIihgMU+sRhlbT8CB8HsVgOsllkaX5rzsNypFExr
qJPxhejSlhiUvney05RNkxvR8DOQ6MVjUFx7E83xQ5gO/ZFTrnGZ+0vzycw6EcIlxwO6ITzCLI4D
D8/1yA7/bum2vxqk1Acsv/MZfXRVbiVoVgKNSKO/SFncDoUTW5BQqSyMKNG+vkuEJqiizmNX8lyW
3UsxKZvRUuleTplgGbXNOaR/BycW0mzVDTE9w0ZcKX9e3M0ctkijgtJ3WBCt8XsjPLibodEu+0TC
OHScVuzgtGN4Hfzsvq+s9tNgzf1TgHt3p6eFkVBOlkLhew7aAixxaC9zf2vL0c8YfC7pm1kRSE0K
y6wjlIVZuXX4qm71wjkFmLPfYVqLsxthYuw3u9G4cjNF+Exmt/Y+MOwO042s3X3b+4xZG5GF/WHg
2X2Py3R6loGtvo0uc9fRU162N6UH06UvLRfORlP6aJ0Cu3lHyNfCH0jRtR19Jd/ddEpu+7wCrr5k
vTrZ4wS7smnQFtHpbWeaoR3CV3bnGwNJxk6YXqy2YbJONhf4j9ifGh89w4CV/FwMiGwMx9efUxir
eOKTJb/B1+ubmxhj/E0NOlRtCJcw7lL4MxF7dm85R7J2yml4mlLAPc6PE+z/tA5/1wtFqs7B9a+0
DtNr/0sf9MdP/OyDhvYfrsm4gSBNaB00NOkz/OyDomUgPFHguwLrQQdrPY3/Q91OGkPo8U8CNwkH
9ZC4g599UOH+EawJDQHw6Z+N1f9C62A5HwHg/+q2uJYFWkQgsmZN57DDtX7ttqANMnTbMAUYW9E9
ax47qr/5W4Cj8XoBU0NNQh7PVDXFvT8GVwCC9GdP5+0DEYQPQL7600BFtWmDdeLTDMbFHNteTP2V
p7eMYI3XwfdZ3bzGZJMM4vUhd0XS39a+O9sMnrKCMalB8e1fkLAUCFbbxWw+9VD/BgSOxdLYB1ko
Ka+IgQHqGJkQgXlhilCrCjpGXOQOaLWEVMSNHLuu/VQGYCmBCmFIs05pOHli04o4VDs/NZ2eZdjh
CKUcTnRovzD/ciYj4Qq0bFblKAX8ZhZPDsZEhshLYzVupBy4IwemFbN7MWTA8pn+zzQ6HxmXGoOG
jVdo3nMIS68YfoK3hCAfSNwCEXi769LG1KDRoMKZD6jIc4mAGmDPoZgaccZos/TR4IWMDwn2ZZ6l
kCzttZkjOFmafCZjtcmPVcJBbqozItvYRBR7+BRQGAfuy6xdZwN1LT1mffaQELXFzRryK+y9zTEX
41PeYJPP1ZhvCJpLjqRYQOto8RU+E9XDeHTW2YUfTFeN053TcRie+6Sqo6Hsb23MlzQ1dYgTIPG+
qSnGVjeMRKshdhVtGBUTbaqpeJq0Ir03tPITTdOvSdZ0OzsuhoclGHqUBUZ1QM8AQxXbOVqz8UAB
5+8DUR+YEdzrJXvySvEOrV2dl76hiC+Sa0bcflQN6qWp+lOlm/pYqIw8qczeTkvFAWWW3llK0wIO
utymSUXBK4onCcRhi/OwIbFGf/ey2ruqvCW+HcOGmmB154YDxuPexmaNkuzAWXzdXpAr5DZ5nloT
WQbNHNGaTi9prnZXgRrFzsfudeE3WbavJ7a4wUhQ38Al+5oNQh8q7WZfA1bd04T9Yidb1yBHBK8/
caXfY4rxG9dQD+gUp4ea2LgDzFBORJnMjnWxgs8z09vYzUo3q91hr/CWXbAupPuOjX2fVC4KvdQI
D9pjM3UhMyLab7Yxa8emoM1QR9gfvjYIgCLNGX0H9yzBREJ8V9NgyCaKA0jiQg3hmpoceiZ3m0BM
j5Zbm5uuLJ7gcF8sC/yCqpctMlrj2Z1jc2MXU35KW5fSQpKXbg9u92VYfHSCCpYougVKg5YdGt0/
Wda6GM6ep3jjB7zxW5Clxjv5SDUTe2ZBLsnZgZlsu1yj45uryTiKwhzucYuM/kNJv+nWMwX1S0v7
6loGwtsj7g12MVseku1yyJnvMe1UpkXwItZrcaqHpAP2YiuuxoMF9i0e1TfSk0FmxFrf5mNhRVrz
WCShLq1NME3zWytZVHcJkaKnQWUAONU4j+AReLSmyJg9c4paPm2xaXqysa22HUlOHGM8PtMwpO+k
QUAYD8awRXhutnK8FoHbkyDG00JGCRScvaWJ80vrsDqMWSCjtDUwsAsyLNpipM+Uewe406wS0ygi
GgTGzkUHDe1mgW4uW3sHqqc8oA2F7BxQh8MPfCKHcLouc+OVV+pZLBlJf2XR7CpyopXROtc5Medb
iDj5uTayt7gPum0mZPZUdTnYEWKgsitBpokFv2axt4tVWbeYdT61pSiCDcMjDBxO2ZysUO2JGNCX
QB/kPW1b46Fwev9VVG5GhE7YriqJLodMn/Iaj5MQuxiOM22J2bzy4rkhrVahcFdKXZf0tXb8nnrf
GOaMwIu3lirTg8wK6CkG97LDvZge/FLflqmT7bK5hxJipmIT01xjL1nga+ISvxvt+YWesHt0dBV+
60R/5zMQJoO9IEDNDhQM+rzaZCbpLcLWFw69jC0HCdtGaSLVe9w4aAoMZZxnpn2gbAdrW5sL5PM1
rWtOAhwHjsV6EMzXGRX2zWKY+mrOwhxf9uBvs3oSm6kn80T7YtgpRySEBTtUa6MIImQKw0Za3WE2
ko41WF2FA6vWYhMjGApk3yYA1gtVID7wxo74XGu8HwKOKAWwoV3joO7ibwuP7TQdjLnlkGdqep3W
hKDPCzFPS2gLpmErArQJ/USiABC2auDmh4EgPizLw60dFPOW6KGQXkh7ERq48jtDvk+t/6nK/Ga3
4EPem72Euz9j6TccAnvSekr34DCmk1G0b2j+r5DWcoKBo7BZxlVhL/z6RlCZXJJl1+xqc873Y6bM
i4UOLEcPP9y0kgpc44KLggSpITQj0sHpUG4EPJgbt/W+LAtFbI3iASmH+iKaoji7MgbmNROZBKtq
3kgyXS55BmikZU4ajUXxPnhluJ/owiSS31oseAiQMbrxFbnCMb4R2LVs/MnXStLXMUt0FXEh4ijF
t3I9OoFmcxcMHs3kpbHcd9T13x2VlfvSpWDQk/PMYSWNqqJvn8qAX7V0DnEXw6TeOzjnyJrzYuuw
iEJJGNNb0i7yu1A08sIMxHKpC8XX4Bdfhio2tyymDat2pp8DiIWRo+wHgAw0CROMNvkUsK57WflV
1EpElZibi8GpvH2ufbomoVHve6KqL5nHkPI8L06k7flrnxKjqEkkodvKZxgBRO9MDAK0BcVCfHDf
8IUiguMASpuj5guTfHytivyF175QGFjq4LH1XX6WI9oDB7MLj0COyCjD5G7oy/HWVXH+4ufeg+t5
nH3K5NoRTX+0QbPRvktzuXP7mC8aH5vzCUfWSE8PHfWsgp2zxJ5AXeLTGANfMG+XFttFBuncipJG
vLn1VGMn4j5vhLSaG20t6kgSqH/0Jzf4Mha9+TKYAJtlrG4W06ZxoHWqj/RX7Ru38jSGv5yGjWNK
ABVuOoPG0SGiSgKpJ2lW920QuvcwaXszYtU0KDEYqUeu05fvfYeeYH1RgVksTJpWPHHnHaS0XF6Z
GrvhsevDBcIa6THbObE5fM8ra8y8ZLKcf+4ZUnytk/ZUjmB/tznguKhN7LcSrS6Wo0x8s5IcBtIC
yrHYYJSfLuSIdGyTFWk+bCd3nr6ZZcDZuhn6h2Xs2ouYxfOK8IvyAKr6dvHqM9G0yt9qtoPpaBlL
zuPsaf8tTvwqSkXv34TKzZ5d2TlX1pC5264ay51LcBQ8cblgXAG3QbfDbu472yGYb+aruJ4KAbjd
jEnn5hg6gF9m3FBtES3ON3WQlYfE6ghg9ke1X+V6O8nnQivmGQdM/3F1aP0ye2Y1K57Z4obP5TiZ
D2h5Y8YjfnZhuiMVb9x6p7bW6GMzo4+Jl/TG8ikRWT6ftTGjcVxSwO7GSrlKzZH8YKKYTugRdZRW
k1VsJqeW9MsSc0cDuLtTy6SeTVJG3yAy6GPQN+G5AVV24yRp96mxXch59BRztbVbQjqrFRNHdbU8
gWypwE+4bj8+JozpcSa6zhBul1Daa8a4nPUuy3kfzqhHaBwHMMI+jXGweJ8TZrrLVgcTO2swOCEv
YjdhzOg82oVO4Xio5Ir0RfsjGG/Q4Q8l/EIaRiTFXJG1lr0gBa73KKWJmq+WqcTdCGWI9NQk2Dik
sASbvhqrZzOeiKnm/3qcKpbXrgofRnoVFGHt8LWuYHyQ/53vPbUk566mJC1rvQaRVbp6JMQ4pbPi
i8MYVMVl3oCumCt0oSTzlJE0lhK7aSfd/UiI1R3G367bugum1VzT2dO5NVxW9ULmscjr4+DTjgB2
E8/3AXOP5mZKyDmh3zCZLTOqAAE+xQJspZBpJPhowDhMbUSYYUqi89KOzgPAcK9gkDbMRIx1/TEP
0ypE7jDr5VxODvi3Pkfq2tLwQv9FVqacgpLU996zjyr13GdyOqqBgPeEvIyOrpf1FaBAvDWRDyaX
mdYZkJyZAd2OcNlx64lBS6LFfCT2qeoa4EeGPA59aN1PLTh/2kTGYXEhmmk1Gyd8ZPKi45ncDsrO
LqFNMAgUg/9edY3zzaxXcyB0SJUfpko+9kUYZy8W3cOoIqUFRxWQsKCH0rb1+iD4Ti5CcvSGas3V
xN0atUiEn5Z8NHeZx+q8C8m12aNEWF5NCuvzOMs157W8bnxpHhp+7WkRrbqT8Ag+p5NT3Y9wy06L
zMZIVI7cuqlFbLCVVvYuKXrFbCimOmiLHueStqKuy5tr+mIIA/iMn5gzQHOYphCIppXDTCEndzUZ
QLzq1G4o/Qt8bXrbcHC/J3ou3HeFKV5dOtBHMhnkJsYmvGHyF8DVbdJDlhBA3jUEOdlZ5XF7+3T8
CsVGH+h339hTGr6ZtKU0n2TTKVNggRTzsbXKllJqSC4BqQTTBlnIapz12j2sH3fXYr/cQIlGbWrl
WbobY7J7w5JtPJ6M4guRiCQAhX51NJiGbg0I2sCaiErGQozjBxbhTIPVtvdN7KDoC33jRtnLfC/H
9Dhgy76aIEFjVK7tjgqcLm85p+l3KT3niikFHT/IzrC7Dd7dnoV/gE0zg8KIlo7hMOhBzaYzzneo
ksNrPSUF/B/o7YWXuTscuSyYfdOcMtO6DYIKhl7PKAzmWPLa+zjg62ZWBYVdG1wXRtuB3sW8YZX0
1PIytF8+VL/2CMkoqrK0ejFk/9LapMGliIMdd7LMTSP1mzmxsQaZuVzMpHTx/Q1EF2tXDZuJ6Cns
q/hgcz/xtt5SvoJ3TXeau7UR9fRZMltLk2A7L+1bnZef+5wJLJJ3s9kNdD4xo9v2zltjhcosjE95
hlyt6KcYWpDpwSubLZIK6ikvdx1EzYGJaHvZoB/nael9utOFH4kOnWmZJMUt/QfT3A7ONAQ7LU19
3Svq7dxEWt+u7Z8p6OVF2Lblbhkh+sE5ML+PNUe0XOX6WDlq2I5GC3tMkV5YyO6bSid18qsMKXdQ
kFrBDDFNZ0lwnsesRBjFCSO4xieRJsSftF85r1GKzXU2b50lry7qQeqCTnQ/P2Ok7Df0e65syAhP
lFKPwJwYTHfKP6ceGIZ2Wigcm/QiHpfVUjgYHQO54UtotVejNdsbYGVPtcGSl2vH2UuPXJ/RtYPn
dLKqDRpfzPxmoJF4x+7j0kD9cpdCnOs5vcyMGoqN3x8heT10nvXOgJH6b6Y6qhNZP6SNeGHCVuIj
rJ23noiBrZl09lYa1dOEXONdyorwyYQBtUIrNlJ8T3KgPewRsT0rEkObJEdiI4P4iyavGga/1h0N
inm8J+tkwR4cxDhXaUCMe7dnBEHxjzXQKSf3UAx2eF+zYDEetF208LmOfdBLXaqIZecd8MyiO2H5
24xLlkwcdeItt0r6V0XuyhvtORTWVkG8lliKjMELjGmCLYLS6neDmcprRJPBBf+Ffyrq4F0k4t7J
GxYPEjZOoTSL0+yyuVr2+C0uJDahwihgxXur+5LQ761bTqcl80k4Ma2nji0pKi1FrplYe4Gyxr4X
Dj7QHo8BqQs4MM4s9yBcKuGkFywJ3tTp8Zg3dNd1+yUJltPEAx9hVcDFmhhXcYjPfCnddpe3/kla
Wu2hgvs7v/DKk3Rp/7WhCW6IUj+iMhVR7LSXXaLvyGNjfpDxxMezC+CgvmsdWW9pzPgXtUPQs2+o
9MDZhQbiUhk3o3CeM8sB1xgbcjsCiaTdbteH1JQJqRSVdZwgrW87d+gvapWYdC7gQ5oF0RdjHN4N
BpCePB7JUW7mLwXilkio2SbcmZl2ruyvTJOthzFwV44djIEoH5rxu9v7+oG1D1GE53YRsUbDqWtp
Rplk1aIbI4iMcS99liwTu84siiPosStHlX0UL7YzbBlOhfj3E4v5Xo7W9dSyP1rh0pC0MsvXHkHP
ixs4drUtjGX5VoiUmTuJ8cZr41XdjW+WxjFnw+s2wJ8nYi/yjoBTjkg48HIEjVmCjdRJdnY1z1+p
s3i1Elm9ZrhIbxrQv1eLSodvRua9g1mYiSJKjf7U0oa+WyYCZ93MH8EeZuaIB8kdbgXkv+W6mxg5
b0a/ag50QSvcYgptOfpRb281GQElKDKmrYSvgptomeU+w6zPeSE2rq2sYyrvshkcs1g/zon7iQrB
fWiZqu+TdlZH3gOgGV2PIzkMnsbAY4VPa/GQkOcV9al9E1h9/FpNDMFIZAkiYP/Yq0oO6cZ5FBQ1
l5gR+k2rdIruIVTTPvG6JmK06g0EILH+wDwyZX5I4nFam0Qlo0d6YdQ0lWdtag43lHcj6NbI95ru
qZNOe27bICALj0m4uRlMenwzYWzRzLrw4jVTaF/juzUfNb/A2wbtsDwPBdoWXuOYphENagwNyMmu
7EEOlz5PD5oYOarD2NbZ5SKlJN+LBs9GdUNCxTRDX7SEqhTb/FoJscq8kBPif3G6lAiKYsjVUQaM
rVpjailaA4RkgK7hDyIpmB7cQSqaT2YhScSYzYA7gWSl/IBMpEmebOskJhiWntp8Pxd6KiKbF223
EOSDdKHn4D0JtmhK0EputS3fR8rrHSOCu9mgrEe0ZZ7QF4B+lMN4IBirvZsSLZ7zNe14C0Go4rzu
Wrd92zCYRcIS3PcISKh48dDcMvXWz4aTAcVLW/oyawjlVTcb6rmQhnltVuN8EDIAHjvo3r7DZeXf
hwyl8WRbcXg2jFR8JQChOKk+0A9C2DRDJzHwljY1y+qmcoMaFjVUR1Ar5AlH/uiwYw04W8BVd2GS
X9PhV+wnYWeX59wSoCKVN7rc6Qo8p+qSnJTE/nZJerwS2BWYgtKGejQXPzkhRi0isnHnd6blFhqF
nkJt8bBS0OnortMQuM8mybP2efBcCIkGu27SOGxmPFJbDjsZqNU+PzDSDshn6apzF0/+hR5NtUMc
VVxK2K6oEXzLvGyWZvykcvCxrLLkeUBzcSIgmTHLiTLuJLKUa3LbgmOVWsmu14s8jD1+fpDrPCVG
N6qroKzsz3RvCcdqRvloUt9ddk077mFf2kfamT5dGiNFyJrrCG4yc3BmGVEi++pqUOE3Q1scHawq
Pnqpq7bGvFhXoebVsHOR4mO3L0hEC27ryZsuxtnVJ8/wl3EDuH0L89nioQn9iH5zB6MwHK6Mzi8u
yRX5iqjQ2ml0l/s8mF8TBGGRcEB+x0FOW9GKK3pl3fxkkFm/9zsr3UmBmcfgQT+kGrWL7mZxgR6Y
nk1T1LOg0bZsU3tCRwO/aqPchlrWXLqXrHTmiKPCcpy7yUN0Z2FZh9FNH9hiOLtFpaXL+8lNcWim
bDa5u0IzMD0Wl4ZPzrXL+IYeK2zRuUn3FiiSDaDia7dY+N9NAJH2NN+MJFxshC6ewl7A5WWxxjy2
yxx72dIpeQ1rtClhwsBjRIG/JbzO3Na+0eyFVTjH0akOTpLfLwHRUg0K3CgcTHjhyXJjpxnOsbx9
ho6Y38L3xiErjhRW6qAXR38xJsYgwjY+26ZFyuFChYxcBpgIgN0N2IrXKszbu3Fo7yALlfPGbAA6
bixZE/xWGjcYtOcI1kN60UIOvkSk8eYY/nDViLrbdKz/m4wxGI2e0PmsRrgCSQXqVsrpoivb549Z
7P/G1n83tnZQ1P7V2PqTek1/mVr/+IGfU2sSI/4w8anQ/PoHQu2fU2vL+cP0TBG6lumEgekwmv45
tcaiY2IRsILV0P9zXG3j6OE/CCYt30V8Ldz/xpr/YbH407CafInQtk3b+TGp/jffTgMMgjoqmK9C
xoooRYJRzvP+Q0laVY59UUyrqFsniTwzloFyNc/QQTAh386rvrlrR7D8q5IrJzJr9xEdjKnBvWWV
7XFBN+WUxUHBPm0OnHWqygNVTuL7TJBaNIQ6CJ1PVEphRWeiEqziyajXxIYyNm7CihnFqelyOo14
l60meLelT2DLcYRwN6Gs9Acriy9QAhn5KfSDVj8ALTadB6PGKrwjRUEQUZePHSY9Bo5UJGS+RiaX
ZZuXzAiTSmDbSxy40/dd5UDJHsvsGm13ShuPhQzBphc/1pVIUcki/uKParZw8Y2vY1plj0HuUCAQ
tJpj03av1USXcoHKsU+beHgNLZMEg57gT5qadBc9nPtR2GjgSFGI2FLUpxzsi0ve+lIw/tmNo6nb
s6BIrq0oZ+W9TpNCGxfT2KyZn4TEzw+AIoeFXnlS5OukRbrCP4hsJYro2GxUe7TMBPERVkIG6MV0
75Woma7k1LPnFmy5QlT6hwfifyvC360Irikw0vy/hSxP37uqqdUvi8KPn/m5KPjWH45v26HHsi88
0stxl/yUsvj2H47t+CaSLHRuoDm40j8WBZdFgRuFOuKfsI9/Wfp8gTBmdfpA9nBZSv4LKcuvriGX
BQkHbejzCSGK/B9759bctrFl4b/iOu9k4X6ZqnOqRqQkSral2LHjxC8sRqKJGwHiSoK/fr4GQIeA
ZCVOuyaoqUH5xaLUAJrdu/dl7bUEaqaPY3HUqjyiYWcuHIcM29bzHBinU/1POnkGnRYGrXs674jl
012MkCI+P+tNWpZVquk04S/KII5VuJ5dUlqHZfI5LiqEkS1bv4mOqZCOA6j+29n38VNr5l4RtP+U
+HGR//tf4vs6b/Nobk7jjgOgiM5yJrt/cw9d8YMeOi4YdxfhCrKyezL9dAFsoRB4j8uZrDbYJpd8
MxVXmsD99WECRJq4x9LnEYR3F3UJP09BoD/T00l6W4Z0T+dOIKKeaAnSpc6gdMJJeAtLyPL9FlWX
+d94CXrVXNUEA85CGsygkhk7ejWOlD2PWJGDkRyvthOkjgkJ64+proDpU0OkIiZb4H2q0igFg4dH
oB5Vz4L2KOghNeTYyduSGkKMwwVXfVVBeHJzcKuQIu9e/bCFux44NwonF5MtHGAvv0O/cwnsFYuA
VKdLH5doYNUGrSs5eoVlbe/dBcWZ/TxTaMw+4DrCNBZ8eflOwyaZ5k6OonNPE7mNYd8YuYFclDrd
RaVvlEVdIDhSWE56mxV6+k4x4Yp8+X6DTdS8Gb1LNN+yxClRixV4trw1NUdDh3Lhotr42TssCpQC
JdTVL9/lmfmDW4c+JdJgDgStg/lzM8wF7BLOItMQVgTf9GWnu/4izJ0PL9+oaWg78xfE+5gaOlg0
G2EXnhiFYAPybs8aXGhHMnVHO9cuPZc1U9d8cfVWF4lZzwINmxThe6BUdMJFtM8b0IG+h0Dk+Hpr
mum7rLZow7BoXSEr7CuCh00nExrtlrcwokNyydr8iEx4XM9gMjXgoQj2sDIaG25y2Bnapepo/iLX
rPzT3jr6i5dfEvGuoV0AoqaqTKdmE+W4Ji7Z+be21JZR6R2zw2IfwLgGVgysCXrZNySvkbcJc9Fb
k3w5RNlEMFpAF1nbwQJu/PKqAiVxRdI2u9uFPmiXItbnqRUrn1Qt9O9MiLw+2/vt9hMF/ctM3Ws/
q7SI0YiP3s8sIxz7oCmhe+Ud/XhOYgRBqU0M+c/Gr6/DzZUaVJvPmLNwYRWmeb8pNXNBjhsPDLgb
3smSCBgKjMUESoFZYvrbSzwg9TrXE+cDzcLBTTAhkxirqVdcgIl58Dh4YFsK0bbaAdnaIfyaXlRH
23izdejDqZaWebmrNIJZY1fO0DOgLl+om2QRZkn4S5GTg0zBHpDqm9yb7q5+rGtUYWEQK6jKFPq1
uTSI5QPL02ZHkhxzYk7jnenpyoddmW8/2Rsv/LJTvQTsoeJC/ORmcNZd7BPhOCLB/atNd8zc3mr0
P7tudBPUwQFxede6p23FmReOH7sX+tbf35PEh0cxEILpaX45OSAT7i3D9YQ64luQkJM52ET0buzs
Fg+Up7bUFNYi9+ZQTeK7ZLlDHgTBmYI4n3zxxI5BlAVvxHzC6xbsZhBkTS4A0uUg/vTf6HKnt4PG
kJtNuN3Ss7WrP04i0P18qhzvELuCWaGuPO1S4Xwh+bXXr7XEdRClMfQV+hL5TwHzBJAFV3SW2jny
m8ZV7O1YERVcd2Wq6yv0pkgtetoEmPbB2V6IWO8jqSm0isLDnq/mAEfdIdks9nV55Xn6O225LS+x
bdUNLIVomUzQjbnIPO0RWoftnHT77l2dRW/9penBIl7BQbOJSnK21BnhvSjRmCNZpNFzrWwM6jLu
YfMzaLu3kKN+9mCFXXhFoaBLc6wvg8z6RD0HIFMck7/Ng9kksGjiQ7r9Ss8yECgopNxCSeNeJNXx
MNsqYMXLAEH3goYvqLUmHiaqRMB4G9ObECSCPXXjXlNwoVkJNioKQF7NwxyWV54WGjP4oWm/yZS0
YnEBcJtzDIXIUzpWPA/2PvjEjaVdZ3k+eW3CFvqmmMDpQXdBvQrIs7wr0Q92gB9B6XOh0Adzf6Ra
iJnK1fR1XasGoP1DtFB1X1nYCdvFmkDhESIKQSa/vNT2pETRtkYZofCWs4MSxA9ZZWwQA1HLR8vO
61/1KtvfoqFV3YSVWwDt3BlvMmWyu07pR5vB0ljdlCBR7yc1NbwyqoFLXIAGyNUbOK/tYzpXUwuR
b2UDE+nkePhoVEp8pYt4Xwk3u0vAZAaEl6AsXR0FOhVFgTc+tTAyh2QezYT/BnEZwlRrHdKmlDCn
2bu+nljwTKW5El4tkaL4UhXZPrlT4NGfL6lKzY40V6ETB9Ztp23hm0cM71o9LgWdTYnOUAVKkzfO
bm0LJXjknkJ0+ZT69bFQ8k+AoIx7jY16V/uk0ufhsgCxrACvWqsBjZtupJDICYLswaNufmUlvv2L
Ry7vTQyB24eJgn9BOdW7p+sL76TC5UsS1K+tjRvwdPQSpRelquDMKFb4PtoY6a9BoIc0hR33c5i8
6Rsyd9DRhqp+szfSkFy5W/6SIMN3k5JLfDxOPGURBYi2Bxkvme5wv6woWd4egUIv6lrf3em0jt0i
1cHJtYeiYGbpFAxoc4PqJqt4c3qd7sF87udmqaPMTtflpQGxz/3R3lFBoxjO32hulH/aUFCYlZnO
k4SliyJIVYgmCihYLgrdpp8QNJF5qbueea9iGKhA01RBB9YRQIgVzVy7XN7iq5iz3RKZHfzI7Lai
qYy+JnKX+MDVL36VYdcTLb0N6ghOHXwbjZrjNr1exhMT1aNk8r7mBkgIA6+BshS0Af2KnvkZ2Wih
fWV5xXvFRkJ3Cbz1fabAZ5zZnvoraOfXOYKC11SEkmvadckI4i/qr82Dcl2kGAU1K/W7Sk+pRoDG
RQMbEa0qCryrRF96l0kMuRuZLiDWhX8Btsm8BJINJWbsQoXqbarrbFfV3jXTb4cPmeGk3hsC4rRi
NVNnA8tX1kA1MkR3dPhf37hgQnZY1joHJO1ohncHqvOwPf5/wNqSQv5ZwGrBT3LmCT1RT/1UJ1sI
D3sBa/s3X7NYpKpMaBcsBR+dzBTe7Kn3QlX5iGIV8SxlLpGwOo9XFU136DY0LOQtiE9O8aoyhU2F
FDkcNbiUJLMk4lWiOFP4wOTRQFKS1hJO8pmrvSz3Kqyl6f6u3D5u8ojU6e9ns/FMuCi8vjPf98kN
RGxxdoPsoEfb3YEbOAGIQQ7l0l351Z3vAst6fPlWDadB716EQiQENJxs10RmZ+DR15xOkUmDMlIy
4IGFbhHCi3CcC6RqmJqf8+CwcR5INDmFgrei5ZMj6EOz9uNbcofpZvtIas+xNziJhqe49vUy2yjX
NCmWa59WY3/7psyMHFU1hR6/myh3g2VGQgsDbxmTZPmhTosrqDXM25zywE9BmgTAe+HeimFvi7UN
4NyMLaxV1gSvaF/pLlWmaJt64c8oJG2qDJcxput/zkNwSAH6IfCB+/02Q2LkY32IytfRMoV1mlMo
2l9Bfhbp29d2AemYSfr/zlEhsv/MOQ4kfwIh1QX0GtkMsRiyeOS+d8fXQUEJ9Oc97QlGfKlXm6U7
QVQBpN1hCQw6gxGy+Ub+z6S5uhcRm/qy4aR6V66z+v06p8MxP2WBxKdNMuQDIOMCHtnv/aWXB+rI
af/EDiE8QKKrlzdrnql5lpeGiFY8cvm4hvrWmEJqQxhPzqO5sClRQhjUfjxx4bai2AOBEoGcuLAF
3PBsjr41Cy+/YDudL/9O7w0ekjIuxNdAj06P3AsT9dfmYDDC2Ry4NMIRoiqCt7f38pQaVMhHSQC2
k9Ma/f/9l189cpzMac7M/Ifi/FTB4Ot/7e0HQ5y9vTa1LajGOFDab5gBzyfBgS7NUJA+oLDSXv/Q
Chi8wforfTP4vnZVPhz+a7NOvm7N79sGIqUkNKu+ftPnk6ByKDNJJjwP8FpxtftuTCsB4nr2rpQx
MJQpJz5dpfSFNtfAGDjulEQ5Djz5vvYa21JAaZYmUalJoCxI26lFCrXbD3zV/aXgTi0cNmoGJPXF
NbZJsJvio9wkOPiTxEo0+LZGYTgJiokwFjlSqzU/I9oINq6z5BIw1CkcjJC967iL4hq8vY3JbBjg
KRn/M6fht20h5Z/2lPr7xlAUywkwTFGqaq7BidA0jiuU35Xuc47Nf8Qn+OYsOI6oAMrtAM5+utgt
Tf/D1p2bAducGhaRmK7iP4lrfEsBcnTCSqlZ0NC/E9VLWAL6VtDBL4QnmvZ84k1xjc4OIGsrCq1S
r69rU8uA/cChGNxcbK3zReBQXIYnEMrJzjse3ywYtto+lIQ9MKZIatLeczrwBm4BjR8oZggGXKNd
byM6DSCJkt4ExEjwJZK7JOlyWuvnq0CwZagkXoDjt1ZnRO+Pv+bIGgHdneIMoWDSeYXC4zl/fyIE
HGfwWG53XLbbbkSzgCaGIj0LHPoaJ8JX33c4C7iFoEvYA53LNLpTUYX6V/pYdLD7BubQpldVXAPX
yHWwFQTNxNNfLea4fAMN5tPWZZewiEAHcQ7hdX7eQxIgRaJFICSCJnxc7w9CSFTp5c5FewoeTtfw
gAamwMQUsDQMuo2ba3yv7+KyyL4+2XZQYVR1GOncEroq2TQQExo4qLG+Pskcydc3zCm6HKzvsz1+
PguWO6UHS0VmvEumjG4R6M/ICHxv5tTA6dFx+3USZ+3VXwskS9ghOM/uWD1kzirpWFEnUSBMgTk4
DW1raoPFpIWnWwOj84xhGjdkDQGRMpkg/H+7+44HpyG4VItamg4kb2zHADBvt/VQJI5Bige8O4Dw
LhP29DRgYnAchfsortG5RJpBrU/WHCpTlDNMyoudSzQ4FAiV0bogaap1s9B6H6Nyj+Fnlp0Fi0PB
FVXjLhQebAXXmAKnBvPQQb3H9PpQF0jnzEidEwAK6HnrFzOf52eizWlB6ECtv90J7ujORGIk6UXA
aaBbNqVCSmbNNZgFUU0EBi8qCO00jM8gaMBUZbcC6WPKA7Qfd/mC4Sy4U7xHkVL6h2uq38yfagY6
MrKzoE9BqJAiFeqnzdXfEeTnpqK5Qu1StaMyCISvkq9P0gSxCwMn+flamqpCscqpQUKhXQXtfI9r
FgS5q1SgaOgo47KWOP5agzA4G3GQ0FdBcOtUfG6PoVHNAqGM7CxobAUXRS+K6M01nAVzSuII+MGp
+jw+s6hbquws6JQMdaGrctoRg2S6TXWZiBrRqM5sjm4WoE8W+jZyO4JkMpNpsOxbqziYBQ7OKT4p
rpTooRpX6ggGOiFGJff+NiUT0Z2Gu/TsscD7kzzCTTx5SqObBTrEZANHsRcAFlFkbQ3CkzQqCbYW
ytmtkvHFDOS6ZWcBvIkD9zjp4s5dHNpFG0JxBwLwRiuQ1dJuvjGdDgI6JbsjSBLQg+qefGLxlr3Q
gTMSDKsi4EfN1U77iGYBd96QPR3Q1zSaRjHnG3axcRdF7rqLLUbnL4nTQTaXoOM0K+TMyM486yk4
YsdQbQaP1q6F8Z2RtNNI+84ICWBkqad2AdIggKLgSCc1KK3Reo16q7QgdVLqNLUjDIjibLcWWPHn
dsElwsCjxDp24ITRWUeqBE+oPr43zS7iKDKsLIQ/Corns9AgM21KLpo1vr3wDLHB974/ZQbA+OhC
DmtNgNBQtkVVEeBBc40OgKRTG5E9HEFjkpbCEmD1ng2dnKnFDnBQtGw/H98sENrJBg3k1UBoNyQ1
7Xc9CBo4Fuj7R9AJ1qPTLI0rdCAJ9KRl6ru3AmE0NQTkQjtTMHCUyKmRUVLJuShdzuWvhw5/wZv6
2vsx8/zosen68Nf5c30f3/qFU7vD08+7VoebR6g16Gfo/aJoAmnv3ULexf//00vdNe0YZx+e2jOa
+3R/3r3g01v37nV6q9MPF/46W9FbWjcf1N1j3q22tI78d7T6fbVdPW1H+ONJ/v2v3nOeOcp/MnAe
DsYVRWvpcTP/mMT9gZvWAfmBw1Wc97WW2t4c2ZFnq8j/kmSx33vqFuUuPXYSJdnqMTlNrFh8LXRc
fuQ4Xj8U/kNZ9AZvkNmyg8/X0Wq/ytbnI7d4X+mRuwabV8mXV7T4ldvf+9PuqqJWKHsX+rEz/7H3
feLgCZCi7MjX6yTb9B+5A8HKjrxgxn3/9IRioag6YLfTD55tU/vq+7601W8eV15vAaotXlX2gW+i
yI8TPz89YfPIbYeM9NDxo78aWJEWZCk9crLvL4sWyy877OuntqkFAkoPzADlQ1j3JrlFl8kO/SaB
S+LJNLfQLdmx3678uGc9BM3XD9jYb1foTK7ix/Pp6CA28o+c56sHxDPXRdFb0x2IRXp8/8HzN6t+
X2ULEJEfmrMAWtLeytZIlfwAg/fWz3PxD/GC3qS3aF/5J8/prs+GQ/+QB4fNbmBDOliq7EPfrX/P
VgPvCTiiqGnLD12t+ucWdQpRJ5UfeP9qsdrucs/vH+uMLyqQP2L823WWr3uWis4Agfr4EYO/XR/8
h94x1rUd/IjBf0uy8PSYTXygNwVJ6aGTrPBezVYZ4oX904wqj6j1/ZgbzFfhcO+3RSTZ4e89vz/j
LZJLetgwwiPpRzWAxETBR3robL0Ztq43MAvZgX9aQ5ANYc1qECZobYlGdvj3XvK4fnWTPznb2tqH
7PA/J+U3FmKXUP8xN3i6ELtqruzwH5j9dZ6vey4FTMAiCy4/9jcUfJve97/vdn+LYlly2Bd4WmVH
9olsBsu7Sy/KzvGnFedOvCn6W7MraUkPvs6LV7889/BtVlB6fD9/SOC56nluHbpdeuxvkxi9+G0+
l2n6yhjyNP90YgJ57s/6yTXxGw/RepX9538AAAD//w==</cx:binary>
              </cx:geoCache>
            </cx:geography>
          </cx:layoutPr>
          <cx:valueColors>
            <cx:minColor>
              <a:schemeClr val="accent2">
                <a:lumMod val="75000"/>
              </a:schemeClr>
            </cx:minColor>
            <cx:midColor>
              <a:schemeClr val="bg1">
                <a:lumMod val="85000"/>
              </a:schemeClr>
            </cx:midColor>
            <cx:maxColor>
              <a:schemeClr val="accent1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9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52</xdr:row>
      <xdr:rowOff>90487</xdr:rowOff>
    </xdr:from>
    <xdr:to>
      <xdr:col>8</xdr:col>
      <xdr:colOff>523875</xdr:colOff>
      <xdr:row>66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266700</xdr:colOff>
      <xdr:row>11</xdr:row>
      <xdr:rowOff>0</xdr:rowOff>
    </xdr:from>
    <xdr:to>
      <xdr:col>4</xdr:col>
      <xdr:colOff>200025</xdr:colOff>
      <xdr:row>42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485776</xdr:colOff>
      <xdr:row>10</xdr:row>
      <xdr:rowOff>23297</xdr:rowOff>
    </xdr:from>
    <xdr:to>
      <xdr:col>11</xdr:col>
      <xdr:colOff>323850</xdr:colOff>
      <xdr:row>23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419100</xdr:colOff>
      <xdr:row>29</xdr:row>
      <xdr:rowOff>76201</xdr:rowOff>
    </xdr:from>
    <xdr:to>
      <xdr:col>12</xdr:col>
      <xdr:colOff>547687</xdr:colOff>
      <xdr:row>43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13</xdr:col>
      <xdr:colOff>581024</xdr:colOff>
      <xdr:row>10</xdr:row>
      <xdr:rowOff>0</xdr:rowOff>
    </xdr:from>
    <xdr:to>
      <xdr:col>22</xdr:col>
      <xdr:colOff>552450</xdr:colOff>
      <xdr:row>43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6574" y="2190750"/>
              <a:ext cx="6905626" cy="628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104775</xdr:colOff>
      <xdr:row>0</xdr:row>
      <xdr:rowOff>123825</xdr:rowOff>
    </xdr:from>
    <xdr:to>
      <xdr:col>12</xdr:col>
      <xdr:colOff>257175</xdr:colOff>
      <xdr:row>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714375" y="123825"/>
          <a:ext cx="9048750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CA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CA" sz="2800" b="1">
              <a:solidFill>
                <a:schemeClr val="accent2">
                  <a:lumMod val="75000"/>
                </a:schemeClr>
              </a:solidFill>
            </a:rPr>
            <a:t>wage</a:t>
          </a:r>
          <a:r>
            <a:rPr lang="en-CA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CA" sz="2800" b="1" baseline="0">
              <a:solidFill>
                <a:schemeClr val="accent1">
                  <a:lumMod val="75000"/>
                </a:schemeClr>
              </a:solidFill>
            </a:rPr>
            <a:t>employee</a:t>
          </a:r>
          <a:r>
            <a:rPr lang="en-CA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 look like in the USA?</a:t>
          </a:r>
          <a:endParaRPr lang="en-CA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323850</xdr:colOff>
      <xdr:row>8</xdr:row>
      <xdr:rowOff>111919</xdr:rowOff>
    </xdr:from>
    <xdr:to>
      <xdr:col>4</xdr:col>
      <xdr:colOff>200025</xdr:colOff>
      <xdr:row>10</xdr:row>
      <xdr:rowOff>35719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33450" y="1778794"/>
          <a:ext cx="38957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Annual </a:t>
          </a:r>
          <a:r>
            <a:rPr lang="en-CA" sz="2000" b="1" baseline="0">
              <a:solidFill>
                <a:schemeClr val="accent1"/>
              </a:solidFill>
            </a:rPr>
            <a:t>Wage</a:t>
          </a:r>
          <a:endParaRPr lang="en-CA" sz="20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5</xdr:col>
      <xdr:colOff>581025</xdr:colOff>
      <xdr:row>24</xdr:row>
      <xdr:rowOff>66675</xdr:rowOff>
    </xdr:from>
    <xdr:to>
      <xdr:col>12</xdr:col>
      <xdr:colOff>209550</xdr:colOff>
      <xdr:row>29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819775" y="4924425"/>
          <a:ext cx="389572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>
              <a:solidFill>
                <a:schemeClr val="accent1">
                  <a:lumMod val="75000"/>
                </a:schemeClr>
              </a:solidFill>
            </a:rPr>
            <a:t>Wage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CA" sz="2000" b="1" baseline="0">
              <a:solidFill>
                <a:schemeClr val="accent2">
                  <a:lumMod val="75000"/>
                </a:schemeClr>
              </a:solidFill>
            </a:rPr>
            <a:t>Employee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en-CA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571500</xdr:colOff>
      <xdr:row>8</xdr:row>
      <xdr:rowOff>88106</xdr:rowOff>
    </xdr:from>
    <xdr:to>
      <xdr:col>12</xdr:col>
      <xdr:colOff>200025</xdr:colOff>
      <xdr:row>10</xdr:row>
      <xdr:rowOff>59531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810250" y="1754981"/>
          <a:ext cx="38957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>
              <a:solidFill>
                <a:schemeClr val="tx1">
                  <a:lumMod val="75000"/>
                  <a:lumOff val="25000"/>
                </a:schemeClr>
              </a:solidFill>
            </a:rPr>
            <a:t>Share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of Total </a:t>
          </a:r>
          <a:r>
            <a:rPr lang="en-CA" sz="2000" b="1" baseline="0">
              <a:solidFill>
                <a:schemeClr val="accent2">
                  <a:lumMod val="75000"/>
                </a:schemeClr>
              </a:solidFill>
            </a:rPr>
            <a:t>Employees</a:t>
          </a:r>
          <a:endParaRPr lang="en-CA" sz="2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10</xdr:col>
      <xdr:colOff>581025</xdr:colOff>
      <xdr:row>13</xdr:row>
      <xdr:rowOff>80963</xdr:rowOff>
    </xdr:from>
    <xdr:to>
      <xdr:col>13</xdr:col>
      <xdr:colOff>390525</xdr:colOff>
      <xdr:row>19</xdr:row>
      <xdr:rowOff>0</xdr:rowOff>
    </xdr:to>
    <xdr:sp macro="" textlink="'Data Prep'!I21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8867775" y="2843213"/>
          <a:ext cx="1638300" cy="10620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E035F89-C7F8-4A08-8C24-15FB45548373}" type="TxLink">
            <a:rPr lang="en-US" sz="5400" b="1" i="0" u="none" strike="noStrike">
              <a:solidFill>
                <a:schemeClr val="accent2">
                  <a:lumMod val="75000"/>
                </a:schemeClr>
              </a:solidFill>
              <a:latin typeface="Calibri"/>
              <a:cs typeface="Calibri"/>
            </a:rPr>
            <a:pPr algn="ctr"/>
            <a:t>7%</a:t>
          </a:fld>
          <a:endParaRPr lang="en-CA" sz="88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6</xdr:row>
          <xdr:rowOff>0</xdr:rowOff>
        </xdr:from>
        <xdr:to>
          <xdr:col>2</xdr:col>
          <xdr:colOff>552450</xdr:colOff>
          <xdr:row>7</xdr:row>
          <xdr:rowOff>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123825</xdr:rowOff>
        </xdr:from>
        <xdr:to>
          <xdr:col>16</xdr:col>
          <xdr:colOff>590550</xdr:colOff>
          <xdr:row>9</xdr:row>
          <xdr:rowOff>314325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AW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876300</xdr:colOff>
          <xdr:row>8</xdr:row>
          <xdr:rowOff>142875</xdr:rowOff>
        </xdr:from>
        <xdr:to>
          <xdr:col>20</xdr:col>
          <xdr:colOff>2371725</xdr:colOff>
          <xdr:row>10</xdr:row>
          <xdr:rowOff>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 editAs="absolute">
    <xdr:from>
      <xdr:col>15</xdr:col>
      <xdr:colOff>352425</xdr:colOff>
      <xdr:row>8</xdr:row>
      <xdr:rowOff>59531</xdr:rowOff>
    </xdr:from>
    <xdr:to>
      <xdr:col>20</xdr:col>
      <xdr:colOff>47625</xdr:colOff>
      <xdr:row>10</xdr:row>
      <xdr:rowOff>30956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687175" y="1726406"/>
          <a:ext cx="18288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CA" sz="2000" b="1" baseline="0">
              <a:solidFill>
                <a:schemeClr val="accent1"/>
              </a:solidFill>
            </a:rPr>
            <a:t>Wage</a:t>
          </a:r>
          <a:endParaRPr lang="en-CA" sz="20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20</xdr:col>
      <xdr:colOff>1066799</xdr:colOff>
      <xdr:row>8</xdr:row>
      <xdr:rowOff>59531</xdr:rowOff>
    </xdr:from>
    <xdr:to>
      <xdr:col>21</xdr:col>
      <xdr:colOff>581024</xdr:colOff>
      <xdr:row>10</xdr:row>
      <xdr:rowOff>30956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4535149" y="1726406"/>
          <a:ext cx="24860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>
              <a:solidFill>
                <a:schemeClr val="accent2">
                  <a:lumMod val="75000"/>
                </a:schemeClr>
              </a:solidFill>
            </a:rPr>
            <a:t>Employees</a:t>
          </a:r>
          <a:r>
            <a:rPr lang="en-CA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  <a:endParaRPr lang="en-CA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9431-D13B-4D72-8239-028BA0950F18}">
  <dimension ref="A1:T50"/>
  <sheetViews>
    <sheetView workbookViewId="0">
      <selection activeCell="I18" sqref="I18"/>
    </sheetView>
  </sheetViews>
  <sheetFormatPr defaultRowHeight="15" x14ac:dyDescent="0.25"/>
  <cols>
    <col min="1" max="1" width="21.7109375" bestFit="1" customWidth="1"/>
    <col min="2" max="2" width="23" customWidth="1"/>
    <col min="4" max="4" width="21.7109375" bestFit="1" customWidth="1"/>
    <col min="5" max="5" width="19" bestFit="1" customWidth="1"/>
    <col min="6" max="6" width="19" customWidth="1"/>
    <col min="8" max="8" width="21.7109375" bestFit="1" customWidth="1"/>
    <col min="9" max="9" width="11.140625" bestFit="1" customWidth="1"/>
    <col min="11" max="11" width="8.85546875" customWidth="1"/>
    <col min="12" max="12" width="10.7109375" customWidth="1"/>
    <col min="13" max="13" width="12.7109375" customWidth="1"/>
    <col min="15" max="15" width="15.28515625" bestFit="1" customWidth="1"/>
    <col min="16" max="17" width="10.7109375" bestFit="1" customWidth="1"/>
    <col min="18" max="18" width="25" bestFit="1" customWidth="1"/>
    <col min="19" max="19" width="13.85546875" customWidth="1"/>
    <col min="20" max="20" width="25" customWidth="1"/>
  </cols>
  <sheetData>
    <row r="1" spans="1:20" x14ac:dyDescent="0.25">
      <c r="A1" s="16" t="s">
        <v>64</v>
      </c>
      <c r="B1" s="16"/>
      <c r="D1" s="15" t="s">
        <v>68</v>
      </c>
      <c r="E1" s="15"/>
      <c r="F1" s="8"/>
      <c r="H1" s="15" t="s">
        <v>69</v>
      </c>
      <c r="I1" s="15"/>
      <c r="K1" s="15" t="s">
        <v>72</v>
      </c>
      <c r="L1" s="15"/>
      <c r="M1" s="15"/>
      <c r="O1" s="15" t="s">
        <v>73</v>
      </c>
      <c r="P1" s="15"/>
      <c r="Q1" s="15"/>
      <c r="R1" s="15"/>
      <c r="S1" s="15"/>
      <c r="T1" s="15"/>
    </row>
    <row r="2" spans="1:20" x14ac:dyDescent="0.25">
      <c r="A2" s="3" t="s">
        <v>49</v>
      </c>
      <c r="B2" s="3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71</v>
      </c>
      <c r="M2" s="6" t="s">
        <v>62</v>
      </c>
      <c r="O2" s="6" t="s">
        <v>0</v>
      </c>
      <c r="P2" s="6" t="s">
        <v>62</v>
      </c>
      <c r="Q2" s="6" t="s">
        <v>74</v>
      </c>
      <c r="R2" s="6" t="s">
        <v>75</v>
      </c>
      <c r="S2" s="6" t="s">
        <v>71</v>
      </c>
      <c r="T2" s="6" t="str">
        <f>B20</f>
        <v>Avg Wage</v>
      </c>
    </row>
    <row r="3" spans="1:20" x14ac:dyDescent="0.25">
      <c r="A3" t="s">
        <v>57</v>
      </c>
      <c r="B3" t="str">
        <f>Dashboard!B7</f>
        <v>Finance</v>
      </c>
      <c r="D3" t="s">
        <v>53</v>
      </c>
      <c r="E3" s="2">
        <f>AVERAGEIFS(Data!F:F,Data!B:B,D3,Data!A:A,$B$16)</f>
        <v>93586.333333333328</v>
      </c>
      <c r="F3" s="2">
        <f>IF(D3=$B$3,E3,0)</f>
        <v>0</v>
      </c>
      <c r="H3" t="s">
        <v>54</v>
      </c>
      <c r="I3" s="1">
        <f>SUMIFS(Data!E:E,Data!B:B,H3,Data!A:A,$B$16)</f>
        <v>26277342</v>
      </c>
      <c r="K3">
        <v>2017</v>
      </c>
      <c r="L3" s="2">
        <f>AVERAGEIFS(Data!F:F,Data!A:A,K3,Data!B:B,$B$3)</f>
        <v>77330.083333333328</v>
      </c>
      <c r="M3" s="1">
        <f>SUMIFS(Data!E:E,Data!A:A,K3,Data!B:B,$B$3)</f>
        <v>8021586</v>
      </c>
      <c r="O3" t="str" cm="1">
        <f t="array" ref="O3:O50">_xlfn.UNIQUE(Data!C2:C1919)</f>
        <v>Alabama</v>
      </c>
      <c r="P3" s="1">
        <f>SUMIFS(Data!E:E,Data!A:A,'Data Prep'!$B$16,Data!B:B,'Data Prep'!$B$3,Data!C:C,'Data Prep'!O3)</f>
        <v>94715</v>
      </c>
      <c r="Q3" vm="1">
        <v>5024279</v>
      </c>
      <c r="R3" s="7">
        <f>P3/Q3*1000</f>
        <v>18.851461075310507</v>
      </c>
      <c r="S3" s="2">
        <f>AVERAGEIFS(Data!F:F,Data!A:A,'Data Prep'!$B$16,Data!B:B,'Data Prep'!$B$3,Data!C:C,'Data Prep'!O3)</f>
        <v>75982</v>
      </c>
      <c r="T3" s="10">
        <f>IF($T$2=$S$2,S3,-R3)</f>
        <v>75982</v>
      </c>
    </row>
    <row r="4" spans="1:20" x14ac:dyDescent="0.25">
      <c r="A4" t="s">
        <v>51</v>
      </c>
      <c r="D4" t="s">
        <v>56</v>
      </c>
      <c r="E4" s="2">
        <f>AVERAGEIFS(Data!F:F,Data!B:B,D4,Data!A:A,$B$16)</f>
        <v>90040.666666666672</v>
      </c>
      <c r="F4" s="2">
        <f t="shared" ref="F4:F12" si="0">IF(D4=$B$3,E4,0)</f>
        <v>90040.666666666672</v>
      </c>
      <c r="H4" t="s">
        <v>58</v>
      </c>
      <c r="I4" s="1">
        <f>SUMIFS(Data!E:E,Data!B:B,H4,Data!A:A,$B$16)</f>
        <v>22035033</v>
      </c>
      <c r="K4">
        <v>2018</v>
      </c>
      <c r="L4" s="2">
        <f>AVERAGEIFS(Data!F:F,Data!A:A,K4,Data!B:B,$B$3)</f>
        <v>80167.854166666672</v>
      </c>
      <c r="M4" s="1">
        <f>SUMIFS(Data!E:E,Data!A:A,K4,Data!B:B,$B$3)</f>
        <v>8120224</v>
      </c>
      <c r="O4" t="str">
        <v>Arizona</v>
      </c>
      <c r="P4" s="1">
        <f>SUMIFS(Data!E:E,Data!A:A,'Data Prep'!$B$16,Data!B:B,'Data Prep'!$B$3,Data!C:C,'Data Prep'!O4)</f>
        <v>225922</v>
      </c>
      <c r="Q4" vm="2">
        <v>7151502</v>
      </c>
      <c r="R4" s="7">
        <f t="shared" ref="R4:R50" si="1">P4/Q4*1000</f>
        <v>31.590846230623999</v>
      </c>
      <c r="S4" s="2">
        <f>AVERAGEIFS(Data!F:F,Data!A:A,'Data Prep'!$B$16,Data!B:B,'Data Prep'!$B$3,Data!C:C,'Data Prep'!O4)</f>
        <v>82956</v>
      </c>
      <c r="T4" s="10">
        <f t="shared" ref="T4:T50" si="2">IF($T$2=$S$2,S4,-R4)</f>
        <v>82956</v>
      </c>
    </row>
    <row r="5" spans="1:20" x14ac:dyDescent="0.25">
      <c r="A5" t="s">
        <v>58</v>
      </c>
      <c r="D5" t="s">
        <v>57</v>
      </c>
      <c r="E5" s="2">
        <f>AVERAGEIFS(Data!F:F,Data!B:B,D5,Data!A:A,$B$16)</f>
        <v>74713.0625</v>
      </c>
      <c r="F5" s="2">
        <f t="shared" si="0"/>
        <v>0</v>
      </c>
      <c r="H5" t="s">
        <v>57</v>
      </c>
      <c r="I5" s="1">
        <f>SUMIFS(Data!E:E,Data!B:B,H5,Data!A:A,$B$16)</f>
        <v>20065896</v>
      </c>
      <c r="K5">
        <v>2019</v>
      </c>
      <c r="L5" s="2">
        <f>AVERAGEIFS(Data!F:F,Data!A:A,K5,Data!B:B,$B$3)</f>
        <v>82837.375</v>
      </c>
      <c r="M5" s="1">
        <f>SUMIFS(Data!E:E,Data!A:A,K5,Data!B:B,$B$3)</f>
        <v>8251469</v>
      </c>
      <c r="O5" t="str">
        <v>Arkansas</v>
      </c>
      <c r="P5" s="1">
        <f>SUMIFS(Data!E:E,Data!A:A,'Data Prep'!$B$16,Data!B:B,'Data Prep'!$B$3,Data!C:C,'Data Prep'!O5)</f>
        <v>51950</v>
      </c>
      <c r="Q5" vm="3">
        <v>3011524</v>
      </c>
      <c r="R5" s="7">
        <f t="shared" si="1"/>
        <v>17.250402121982091</v>
      </c>
      <c r="S5" s="2">
        <f>AVERAGEIFS(Data!F:F,Data!A:A,'Data Prep'!$B$16,Data!B:B,'Data Prep'!$B$3,Data!C:C,'Data Prep'!O5)</f>
        <v>65321</v>
      </c>
      <c r="T5" s="10">
        <f t="shared" si="2"/>
        <v>65321</v>
      </c>
    </row>
    <row r="6" spans="1:20" x14ac:dyDescent="0.25">
      <c r="A6" t="s">
        <v>56</v>
      </c>
      <c r="D6" t="s">
        <v>52</v>
      </c>
      <c r="E6" s="2">
        <f>AVERAGEIFS(Data!F:F,Data!B:B,D6,Data!A:A,$B$16)</f>
        <v>68427.875</v>
      </c>
      <c r="F6" s="2">
        <f t="shared" si="0"/>
        <v>0</v>
      </c>
      <c r="H6" t="s">
        <v>59</v>
      </c>
      <c r="I6" s="1">
        <f>SUMIFS(Data!E:E,Data!B:B,H6,Data!A:A,$B$16)</f>
        <v>12649500</v>
      </c>
      <c r="K6">
        <v>2020</v>
      </c>
      <c r="L6" s="2">
        <f>AVERAGEIFS(Data!F:F,Data!A:A,K6,Data!B:B,$B$3)</f>
        <v>90040.666666666672</v>
      </c>
      <c r="M6" s="1">
        <f>SUMIFS(Data!E:E,Data!A:A,K6,Data!B:B,$B$3)</f>
        <v>8142043</v>
      </c>
      <c r="O6" t="str">
        <v>California</v>
      </c>
      <c r="P6" s="1">
        <f>SUMIFS(Data!E:E,Data!A:A,'Data Prep'!$B$16,Data!B:B,'Data Prep'!$B$3,Data!C:C,'Data Prep'!O6)</f>
        <v>817007</v>
      </c>
      <c r="Q6" vm="4">
        <v>39538223</v>
      </c>
      <c r="R6" s="7">
        <f t="shared" si="1"/>
        <v>20.663725833100795</v>
      </c>
      <c r="S6" s="2">
        <f>AVERAGEIFS(Data!F:F,Data!A:A,'Data Prep'!$B$16,Data!B:B,'Data Prep'!$B$3,Data!C:C,'Data Prep'!O6)</f>
        <v>124107</v>
      </c>
      <c r="T6" s="10">
        <f t="shared" si="2"/>
        <v>124107</v>
      </c>
    </row>
    <row r="7" spans="1:20" x14ac:dyDescent="0.25">
      <c r="A7" t="s">
        <v>53</v>
      </c>
      <c r="D7" t="s">
        <v>51</v>
      </c>
      <c r="E7" s="2">
        <f>AVERAGEIFS(Data!F:F,Data!B:B,D7,Data!A:A,$B$16)</f>
        <v>63896.895833333336</v>
      </c>
      <c r="F7" s="2">
        <f t="shared" si="0"/>
        <v>0</v>
      </c>
      <c r="H7" t="s">
        <v>52</v>
      </c>
      <c r="I7" s="1">
        <f>SUMIFS(Data!E:E,Data!B:B,H7,Data!A:A,$B$16)</f>
        <v>12058694</v>
      </c>
      <c r="O7" t="str">
        <v>Colorado</v>
      </c>
      <c r="P7" s="1">
        <f>SUMIFS(Data!E:E,Data!A:A,'Data Prep'!$B$16,Data!B:B,'Data Prep'!$B$3,Data!C:C,'Data Prep'!O7)</f>
        <v>165271</v>
      </c>
      <c r="Q7" vm="5">
        <v>5773714</v>
      </c>
      <c r="R7" s="7">
        <f t="shared" si="1"/>
        <v>28.624729247066966</v>
      </c>
      <c r="S7" s="2">
        <f>AVERAGEIFS(Data!F:F,Data!A:A,'Data Prep'!$B$16,Data!B:B,'Data Prep'!$B$3,Data!C:C,'Data Prep'!O7)</f>
        <v>97276</v>
      </c>
      <c r="T7" s="10">
        <f t="shared" si="2"/>
        <v>97276</v>
      </c>
    </row>
    <row r="8" spans="1:20" x14ac:dyDescent="0.25">
      <c r="A8" t="s">
        <v>59</v>
      </c>
      <c r="D8" t="s">
        <v>55</v>
      </c>
      <c r="E8" s="2">
        <f>AVERAGEIFS(Data!F:F,Data!B:B,D8,Data!A:A,$B$16)</f>
        <v>55605.9375</v>
      </c>
      <c r="F8" s="2">
        <f t="shared" si="0"/>
        <v>0</v>
      </c>
      <c r="H8" t="s">
        <v>56</v>
      </c>
      <c r="I8" s="1">
        <f>SUMIFS(Data!E:E,Data!B:B,H8,Data!A:A,$B$16)</f>
        <v>8142043</v>
      </c>
      <c r="O8" t="str">
        <v>Connecticut</v>
      </c>
      <c r="P8" s="1">
        <f>SUMIFS(Data!E:E,Data!A:A,'Data Prep'!$B$16,Data!B:B,'Data Prep'!$B$3,Data!C:C,'Data Prep'!O8)</f>
        <v>118168</v>
      </c>
      <c r="Q8" vm="6">
        <v>3605944</v>
      </c>
      <c r="R8" s="7">
        <f t="shared" si="1"/>
        <v>32.77033697694695</v>
      </c>
      <c r="S8" s="2">
        <f>AVERAGEIFS(Data!F:F,Data!A:A,'Data Prep'!$B$16,Data!B:B,'Data Prep'!$B$3,Data!C:C,'Data Prep'!O8)</f>
        <v>165086</v>
      </c>
      <c r="T8" s="10">
        <f t="shared" si="2"/>
        <v>165086</v>
      </c>
    </row>
    <row r="9" spans="1:20" x14ac:dyDescent="0.25">
      <c r="A9" t="s">
        <v>52</v>
      </c>
      <c r="D9" t="s">
        <v>58</v>
      </c>
      <c r="E9" s="2">
        <f>AVERAGEIFS(Data!F:F,Data!B:B,D9,Data!A:A,$B$16)</f>
        <v>53607.208333333336</v>
      </c>
      <c r="F9" s="2">
        <f t="shared" si="0"/>
        <v>0</v>
      </c>
      <c r="H9" t="s">
        <v>51</v>
      </c>
      <c r="I9" s="1">
        <f>SUMIFS(Data!E:E,Data!B:B,H9,Data!A:A,$B$16)</f>
        <v>7136444</v>
      </c>
      <c r="O9" t="str">
        <v>Delaware</v>
      </c>
      <c r="P9" s="1">
        <f>SUMIFS(Data!E:E,Data!A:A,'Data Prep'!$B$16,Data!B:B,'Data Prep'!$B$3,Data!C:C,'Data Prep'!O9)</f>
        <v>47390</v>
      </c>
      <c r="Q9" vm="7">
        <v>989948</v>
      </c>
      <c r="R9" s="7">
        <f t="shared" si="1"/>
        <v>47.87120131562466</v>
      </c>
      <c r="S9" s="2">
        <f>AVERAGEIFS(Data!F:F,Data!A:A,'Data Prep'!$B$16,Data!B:B,'Data Prep'!$B$3,Data!C:C,'Data Prep'!O9)</f>
        <v>103154</v>
      </c>
      <c r="T9" s="10">
        <f t="shared" si="2"/>
        <v>103154</v>
      </c>
    </row>
    <row r="10" spans="1:20" x14ac:dyDescent="0.25">
      <c r="A10" t="s">
        <v>55</v>
      </c>
      <c r="D10" t="s">
        <v>54</v>
      </c>
      <c r="E10" s="2">
        <f>AVERAGEIFS(Data!F:F,Data!B:B,D10,Data!A:A,$B$16)</f>
        <v>49366.8125</v>
      </c>
      <c r="F10" s="2">
        <f t="shared" si="0"/>
        <v>0</v>
      </c>
      <c r="H10" t="s">
        <v>60</v>
      </c>
      <c r="I10" s="1">
        <f>SUMIFS(Data!E:E,Data!B:B,H10,Data!A:A,$B$16)</f>
        <v>3843699</v>
      </c>
      <c r="O10" t="str">
        <v>Florida</v>
      </c>
      <c r="P10" s="1">
        <f>SUMIFS(Data!E:E,Data!A:A,'Data Prep'!$B$16,Data!B:B,'Data Prep'!$B$3,Data!C:C,'Data Prep'!O10)</f>
        <v>586706</v>
      </c>
      <c r="Q10" vm="8">
        <v>21538187</v>
      </c>
      <c r="R10" s="7">
        <f t="shared" si="1"/>
        <v>27.240268644709975</v>
      </c>
      <c r="S10" s="2">
        <f>AVERAGEIFS(Data!F:F,Data!A:A,'Data Prep'!$B$16,Data!B:B,'Data Prep'!$B$3,Data!C:C,'Data Prep'!O10)</f>
        <v>84307</v>
      </c>
      <c r="T10" s="10">
        <f t="shared" si="2"/>
        <v>84307</v>
      </c>
    </row>
    <row r="11" spans="1:20" x14ac:dyDescent="0.25">
      <c r="A11" t="s">
        <v>60</v>
      </c>
      <c r="D11" t="s">
        <v>60</v>
      </c>
      <c r="E11" s="2">
        <f>AVERAGEIFS(Data!F:F,Data!B:B,D11,Data!A:A,$B$16)</f>
        <v>40790.1875</v>
      </c>
      <c r="F11" s="2">
        <f t="shared" si="0"/>
        <v>0</v>
      </c>
      <c r="H11" t="s">
        <v>53</v>
      </c>
      <c r="I11" s="1">
        <f>SUMIFS(Data!E:E,Data!B:B,H11,Data!A:A,$B$16)</f>
        <v>2677815</v>
      </c>
      <c r="O11" t="str">
        <v>Georgia</v>
      </c>
      <c r="P11" s="1">
        <f>SUMIFS(Data!E:E,Data!A:A,'Data Prep'!$B$16,Data!B:B,'Data Prep'!$B$3,Data!C:C,'Data Prep'!O11)</f>
        <v>242175</v>
      </c>
      <c r="Q11" vm="9">
        <v>10711908</v>
      </c>
      <c r="R11" s="7">
        <f t="shared" si="1"/>
        <v>22.608017171170626</v>
      </c>
      <c r="S11" s="2">
        <f>AVERAGEIFS(Data!F:F,Data!A:A,'Data Prep'!$B$16,Data!B:B,'Data Prep'!$B$3,Data!C:C,'Data Prep'!O11)</f>
        <v>93145</v>
      </c>
      <c r="T11" s="10">
        <f t="shared" si="2"/>
        <v>93145</v>
      </c>
    </row>
    <row r="12" spans="1:20" x14ac:dyDescent="0.25">
      <c r="A12" t="s">
        <v>54</v>
      </c>
      <c r="D12" t="s">
        <v>59</v>
      </c>
      <c r="E12" s="2">
        <f>AVERAGEIFS(Data!F:F,Data!B:B,D12,Data!A:A,$B$16)</f>
        <v>23286.416666666668</v>
      </c>
      <c r="F12" s="2">
        <f t="shared" si="0"/>
        <v>0</v>
      </c>
      <c r="H12" t="s">
        <v>55</v>
      </c>
      <c r="I12" s="1">
        <f>SUMIFS(Data!E:E,Data!B:B,H12,Data!A:A,$B$16)</f>
        <v>1762873</v>
      </c>
      <c r="O12" t="str">
        <v>Idaho</v>
      </c>
      <c r="P12" s="1">
        <f>SUMIFS(Data!E:E,Data!A:A,'Data Prep'!$B$16,Data!B:B,'Data Prep'!$B$3,Data!C:C,'Data Prep'!O12)</f>
        <v>34249</v>
      </c>
      <c r="Q12" vm="10">
        <v>1839106</v>
      </c>
      <c r="R12" s="7">
        <f t="shared" si="1"/>
        <v>18.622635128154659</v>
      </c>
      <c r="S12" s="2">
        <f>AVERAGEIFS(Data!F:F,Data!A:A,'Data Prep'!$B$16,Data!B:B,'Data Prep'!$B$3,Data!C:C,'Data Prep'!O12)</f>
        <v>68833</v>
      </c>
      <c r="T12" s="10">
        <f t="shared" si="2"/>
        <v>68833</v>
      </c>
    </row>
    <row r="13" spans="1:20" x14ac:dyDescent="0.25">
      <c r="O13" t="str">
        <v>Illinois</v>
      </c>
      <c r="P13" s="1">
        <f>SUMIFS(Data!E:E,Data!A:A,'Data Prep'!$B$16,Data!B:B,'Data Prep'!$B$3,Data!C:C,'Data Prep'!O13)</f>
        <v>376539</v>
      </c>
      <c r="Q13" vm="11">
        <v>12812508</v>
      </c>
      <c r="R13" s="7">
        <f t="shared" si="1"/>
        <v>29.388391406272682</v>
      </c>
      <c r="S13" s="2">
        <f>AVERAGEIFS(Data!F:F,Data!A:A,'Data Prep'!$B$16,Data!B:B,'Data Prep'!$B$3,Data!C:C,'Data Prep'!O13)</f>
        <v>121634</v>
      </c>
      <c r="T13" s="10">
        <f t="shared" si="2"/>
        <v>121634</v>
      </c>
    </row>
    <row r="14" spans="1:20" x14ac:dyDescent="0.25">
      <c r="O14" t="str">
        <v>Indiana</v>
      </c>
      <c r="P14" s="1">
        <f>SUMIFS(Data!E:E,Data!A:A,'Data Prep'!$B$16,Data!B:B,'Data Prep'!$B$3,Data!C:C,'Data Prep'!O14)</f>
        <v>133449</v>
      </c>
      <c r="Q14" vm="12">
        <v>6785528</v>
      </c>
      <c r="R14" s="7">
        <f t="shared" si="1"/>
        <v>19.666708323950623</v>
      </c>
      <c r="S14" s="2">
        <f>AVERAGEIFS(Data!F:F,Data!A:A,'Data Prep'!$B$16,Data!B:B,'Data Prep'!$B$3,Data!C:C,'Data Prep'!O14)</f>
        <v>72283</v>
      </c>
      <c r="T14" s="10">
        <f t="shared" si="2"/>
        <v>72283</v>
      </c>
    </row>
    <row r="15" spans="1:20" x14ac:dyDescent="0.25">
      <c r="A15" s="16" t="s">
        <v>66</v>
      </c>
      <c r="B15" s="16"/>
      <c r="D15" s="15" t="s">
        <v>80</v>
      </c>
      <c r="E15" s="15"/>
      <c r="H15" s="15" t="s">
        <v>69</v>
      </c>
      <c r="I15" s="15"/>
      <c r="O15" t="str">
        <v>Iowa</v>
      </c>
      <c r="P15" s="1">
        <f>SUMIFS(Data!E:E,Data!A:A,'Data Prep'!$B$16,Data!B:B,'Data Prep'!$B$3,Data!C:C,'Data Prep'!O15)</f>
        <v>109283</v>
      </c>
      <c r="Q15" vm="13">
        <v>3190369</v>
      </c>
      <c r="R15" s="7">
        <f t="shared" si="1"/>
        <v>34.254031430220138</v>
      </c>
      <c r="S15" s="2">
        <f>AVERAGEIFS(Data!F:F,Data!A:A,'Data Prep'!$B$16,Data!B:B,'Data Prep'!$B$3,Data!C:C,'Data Prep'!O15)</f>
        <v>81131</v>
      </c>
      <c r="T15" s="10">
        <f t="shared" si="2"/>
        <v>81131</v>
      </c>
    </row>
    <row r="16" spans="1:20" x14ac:dyDescent="0.25">
      <c r="A16" s="4" t="s">
        <v>67</v>
      </c>
      <c r="B16" s="5">
        <v>2020</v>
      </c>
      <c r="D16" s="4" t="s">
        <v>81</v>
      </c>
      <c r="E16" s="5" t="str" cm="1">
        <f t="array" ref="E16">INDEX(D3:D12,11-Dashboard!$A$1)</f>
        <v>Finance</v>
      </c>
      <c r="H16" s="6" t="s">
        <v>49</v>
      </c>
      <c r="I16" s="6" t="s">
        <v>62</v>
      </c>
      <c r="O16" t="str">
        <v>Kansas</v>
      </c>
      <c r="P16" s="1">
        <f>SUMIFS(Data!E:E,Data!A:A,'Data Prep'!$B$16,Data!B:B,'Data Prep'!$B$3,Data!C:C,'Data Prep'!O16)</f>
        <v>73310</v>
      </c>
      <c r="Q16" vm="14">
        <v>2937880</v>
      </c>
      <c r="R16" s="7">
        <f t="shared" si="1"/>
        <v>24.953367734556892</v>
      </c>
      <c r="S16" s="2">
        <f>AVERAGEIFS(Data!F:F,Data!A:A,'Data Prep'!$B$16,Data!B:B,'Data Prep'!$B$3,Data!C:C,'Data Prep'!O16)</f>
        <v>75889</v>
      </c>
      <c r="T16" s="10">
        <f t="shared" si="2"/>
        <v>75889</v>
      </c>
    </row>
    <row r="17" spans="1:20" x14ac:dyDescent="0.25">
      <c r="H17" t="str">
        <f>B3</f>
        <v>Finance</v>
      </c>
      <c r="I17" s="1">
        <f>VLOOKUP(B3,H2:I12,2,FALSE)</f>
        <v>8142043</v>
      </c>
      <c r="O17" t="str">
        <v>Kentucky</v>
      </c>
      <c r="P17" s="1">
        <f>SUMIFS(Data!E:E,Data!A:A,'Data Prep'!$B$16,Data!B:B,'Data Prep'!$B$3,Data!C:C,'Data Prep'!O17)</f>
        <v>92079</v>
      </c>
      <c r="Q17" vm="15">
        <v>4505836</v>
      </c>
      <c r="R17" s="7">
        <f t="shared" si="1"/>
        <v>20.43549743044354</v>
      </c>
      <c r="S17" s="2">
        <f>AVERAGEIFS(Data!F:F,Data!A:A,'Data Prep'!$B$16,Data!B:B,'Data Prep'!$B$3,Data!C:C,'Data Prep'!O17)</f>
        <v>75177</v>
      </c>
      <c r="T17" s="10">
        <f t="shared" si="2"/>
        <v>75177</v>
      </c>
    </row>
    <row r="18" spans="1:20" x14ac:dyDescent="0.25">
      <c r="H18" t="s">
        <v>70</v>
      </c>
      <c r="I18" s="1">
        <f>SUM(I3:I12)-I17</f>
        <v>108507296</v>
      </c>
      <c r="O18" t="str">
        <v>Louisiana</v>
      </c>
      <c r="P18" s="1">
        <f>SUMIFS(Data!E:E,Data!A:A,'Data Prep'!$B$16,Data!B:B,'Data Prep'!$B$3,Data!C:C,'Data Prep'!O18)</f>
        <v>81149</v>
      </c>
      <c r="Q18" vm="16">
        <v>4657757</v>
      </c>
      <c r="R18" s="7">
        <f t="shared" si="1"/>
        <v>17.422334398295146</v>
      </c>
      <c r="S18" s="2">
        <f>AVERAGEIFS(Data!F:F,Data!A:A,'Data Prep'!$B$16,Data!B:B,'Data Prep'!$B$3,Data!C:C,'Data Prep'!O18)</f>
        <v>69409</v>
      </c>
      <c r="T18" s="10">
        <f t="shared" si="2"/>
        <v>69409</v>
      </c>
    </row>
    <row r="19" spans="1:20" x14ac:dyDescent="0.25">
      <c r="A19" s="16" t="s">
        <v>76</v>
      </c>
      <c r="B19" s="16"/>
      <c r="O19" t="str">
        <v>Maine</v>
      </c>
      <c r="P19" s="1">
        <f>SUMIFS(Data!E:E,Data!A:A,'Data Prep'!$B$16,Data!B:B,'Data Prep'!$B$3,Data!C:C,'Data Prep'!O19)</f>
        <v>30107</v>
      </c>
      <c r="Q19" vm="17">
        <v>1362359</v>
      </c>
      <c r="R19" s="7">
        <f t="shared" si="1"/>
        <v>22.099167693684262</v>
      </c>
      <c r="S19" s="2">
        <f>AVERAGEIFS(Data!F:F,Data!A:A,'Data Prep'!$B$16,Data!B:B,'Data Prep'!$B$3,Data!C:C,'Data Prep'!O19)</f>
        <v>75870</v>
      </c>
      <c r="T19" s="10">
        <f t="shared" si="2"/>
        <v>75870</v>
      </c>
    </row>
    <row r="20" spans="1:20" x14ac:dyDescent="0.25">
      <c r="A20" s="4" t="s">
        <v>77</v>
      </c>
      <c r="B20" s="5" t="str">
        <f>IF(Dashboard!A2=1,'Data Prep'!S2,'Data Prep'!R2)</f>
        <v>Avg Wage</v>
      </c>
      <c r="H20" s="15" t="s">
        <v>78</v>
      </c>
      <c r="I20" s="15"/>
      <c r="O20" t="str">
        <v>Maryland</v>
      </c>
      <c r="P20" s="1">
        <f>SUMIFS(Data!E:E,Data!A:A,'Data Prep'!$B$16,Data!B:B,'Data Prep'!$B$3,Data!C:C,'Data Prep'!O20)</f>
        <v>129771</v>
      </c>
      <c r="Q20" vm="18">
        <v>6165129</v>
      </c>
      <c r="R20" s="7">
        <f t="shared" si="1"/>
        <v>21.049194591062086</v>
      </c>
      <c r="S20" s="2">
        <f>AVERAGEIFS(Data!F:F,Data!A:A,'Data Prep'!$B$16,Data!B:B,'Data Prep'!$B$3,Data!C:C,'Data Prep'!O20)</f>
        <v>110159</v>
      </c>
      <c r="T20" s="10">
        <f t="shared" si="2"/>
        <v>110159</v>
      </c>
    </row>
    <row r="21" spans="1:20" x14ac:dyDescent="0.25">
      <c r="H21" s="4" t="s">
        <v>79</v>
      </c>
      <c r="I21" s="11">
        <f>I17/(SUM(I17:I18))</f>
        <v>6.9799306792471413E-2</v>
      </c>
      <c r="O21" t="str">
        <v>Massachusetts</v>
      </c>
      <c r="P21" s="1">
        <f>SUMIFS(Data!E:E,Data!A:A,'Data Prep'!$B$16,Data!B:B,'Data Prep'!$B$3,Data!C:C,'Data Prep'!O21)</f>
        <v>212062</v>
      </c>
      <c r="Q21" vm="19">
        <v>7029917</v>
      </c>
      <c r="R21" s="7">
        <f t="shared" si="1"/>
        <v>30.165647759425894</v>
      </c>
      <c r="S21" s="2">
        <f>AVERAGEIFS(Data!F:F,Data!A:A,'Data Prep'!$B$16,Data!B:B,'Data Prep'!$B$3,Data!C:C,'Data Prep'!O21)</f>
        <v>159120</v>
      </c>
      <c r="T21" s="10">
        <f t="shared" si="2"/>
        <v>159120</v>
      </c>
    </row>
    <row r="22" spans="1:20" x14ac:dyDescent="0.25">
      <c r="O22" t="str">
        <v>Michigan</v>
      </c>
      <c r="P22" s="1">
        <f>SUMIFS(Data!E:E,Data!A:A,'Data Prep'!$B$16,Data!B:B,'Data Prep'!$B$3,Data!C:C,'Data Prep'!O22)</f>
        <v>207448</v>
      </c>
      <c r="Q22" vm="20">
        <v>10077331</v>
      </c>
      <c r="R22" s="7">
        <f t="shared" si="1"/>
        <v>20.585609423765085</v>
      </c>
      <c r="S22" s="2">
        <f>AVERAGEIFS(Data!F:F,Data!A:A,'Data Prep'!$B$16,Data!B:B,'Data Prep'!$B$3,Data!C:C,'Data Prep'!O22)</f>
        <v>81720</v>
      </c>
      <c r="T22" s="10">
        <f t="shared" si="2"/>
        <v>81720</v>
      </c>
    </row>
    <row r="23" spans="1:20" x14ac:dyDescent="0.25">
      <c r="O23" t="str">
        <v>Minnesota</v>
      </c>
      <c r="P23" s="1">
        <f>SUMIFS(Data!E:E,Data!A:A,'Data Prep'!$B$16,Data!B:B,'Data Prep'!$B$3,Data!C:C,'Data Prep'!O23)</f>
        <v>179728</v>
      </c>
      <c r="Q23" vm="21">
        <v>5706494</v>
      </c>
      <c r="R23" s="7">
        <f t="shared" si="1"/>
        <v>31.495345478326968</v>
      </c>
      <c r="S23" s="2">
        <f>AVERAGEIFS(Data!F:F,Data!A:A,'Data Prep'!$B$16,Data!B:B,'Data Prep'!$B$3,Data!C:C,'Data Prep'!O23)</f>
        <v>104989</v>
      </c>
      <c r="T23" s="10">
        <f t="shared" si="2"/>
        <v>104989</v>
      </c>
    </row>
    <row r="24" spans="1:20" x14ac:dyDescent="0.25">
      <c r="O24" t="str">
        <v>Mississippi</v>
      </c>
      <c r="P24" s="1">
        <f>SUMIFS(Data!E:E,Data!A:A,'Data Prep'!$B$16,Data!B:B,'Data Prep'!$B$3,Data!C:C,'Data Prep'!O24)</f>
        <v>41912</v>
      </c>
      <c r="Q24" vm="22">
        <v>2961279</v>
      </c>
      <c r="R24" s="7">
        <f t="shared" si="1"/>
        <v>14.153343876075169</v>
      </c>
      <c r="S24" s="2">
        <f>AVERAGEIFS(Data!F:F,Data!A:A,'Data Prep'!$B$16,Data!B:B,'Data Prep'!$B$3,Data!C:C,'Data Prep'!O24)</f>
        <v>59263</v>
      </c>
      <c r="T24" s="10">
        <f t="shared" si="2"/>
        <v>59263</v>
      </c>
    </row>
    <row r="25" spans="1:20" x14ac:dyDescent="0.25">
      <c r="O25" t="str">
        <v>Missouri</v>
      </c>
      <c r="P25" s="1">
        <f>SUMIFS(Data!E:E,Data!A:A,'Data Prep'!$B$16,Data!B:B,'Data Prep'!$B$3,Data!C:C,'Data Prep'!O25)</f>
        <v>165564</v>
      </c>
      <c r="Q25" vm="23">
        <v>6154913</v>
      </c>
      <c r="R25" s="7">
        <f t="shared" si="1"/>
        <v>26.899486637747763</v>
      </c>
      <c r="S25" s="2">
        <f>AVERAGEIFS(Data!F:F,Data!A:A,'Data Prep'!$B$16,Data!B:B,'Data Prep'!$B$3,Data!C:C,'Data Prep'!O25)</f>
        <v>82664</v>
      </c>
      <c r="T25" s="10">
        <f t="shared" si="2"/>
        <v>82664</v>
      </c>
    </row>
    <row r="26" spans="1:20" x14ac:dyDescent="0.25">
      <c r="O26" t="str">
        <v>Montana</v>
      </c>
      <c r="P26" s="1">
        <f>SUMIFS(Data!E:E,Data!A:A,'Data Prep'!$B$16,Data!B:B,'Data Prep'!$B$3,Data!C:C,'Data Prep'!O26)</f>
        <v>21986</v>
      </c>
      <c r="Q26" vm="24">
        <v>1084225</v>
      </c>
      <c r="R26" s="7">
        <f t="shared" si="1"/>
        <v>20.278078812054691</v>
      </c>
      <c r="S26" s="2">
        <f>AVERAGEIFS(Data!F:F,Data!A:A,'Data Prep'!$B$16,Data!B:B,'Data Prep'!$B$3,Data!C:C,'Data Prep'!O26)</f>
        <v>67330</v>
      </c>
      <c r="T26" s="10">
        <f t="shared" si="2"/>
        <v>67330</v>
      </c>
    </row>
    <row r="27" spans="1:20" x14ac:dyDescent="0.25">
      <c r="O27" t="str">
        <v>Nebraska</v>
      </c>
      <c r="P27" s="1">
        <f>SUMIFS(Data!E:E,Data!A:A,'Data Prep'!$B$16,Data!B:B,'Data Prep'!$B$3,Data!C:C,'Data Prep'!O27)</f>
        <v>66588</v>
      </c>
      <c r="Q27" vm="25">
        <v>1961504</v>
      </c>
      <c r="R27" s="7">
        <f t="shared" si="1"/>
        <v>33.947419938985597</v>
      </c>
      <c r="S27" s="2">
        <f>AVERAGEIFS(Data!F:F,Data!A:A,'Data Prep'!$B$16,Data!B:B,'Data Prep'!$B$3,Data!C:C,'Data Prep'!O27)</f>
        <v>74942</v>
      </c>
      <c r="T27" s="10">
        <f t="shared" si="2"/>
        <v>74942</v>
      </c>
    </row>
    <row r="28" spans="1:20" x14ac:dyDescent="0.25">
      <c r="O28" t="str">
        <v>Nevada</v>
      </c>
      <c r="P28" s="1">
        <f>SUMIFS(Data!E:E,Data!A:A,'Data Prep'!$B$16,Data!B:B,'Data Prep'!$B$3,Data!C:C,'Data Prep'!O28)</f>
        <v>62325</v>
      </c>
      <c r="Q28" vm="26">
        <v>3104614</v>
      </c>
      <c r="R28" s="7">
        <f t="shared" si="1"/>
        <v>20.074959399139473</v>
      </c>
      <c r="S28" s="2">
        <f>AVERAGEIFS(Data!F:F,Data!A:A,'Data Prep'!$B$16,Data!B:B,'Data Prep'!$B$3,Data!C:C,'Data Prep'!O28)</f>
        <v>79236</v>
      </c>
      <c r="T28" s="10">
        <f t="shared" si="2"/>
        <v>79236</v>
      </c>
    </row>
    <row r="29" spans="1:20" x14ac:dyDescent="0.25">
      <c r="O29" t="str">
        <v>New Hampshire</v>
      </c>
      <c r="P29" s="1">
        <f>SUMIFS(Data!E:E,Data!A:A,'Data Prep'!$B$16,Data!B:B,'Data Prep'!$B$3,Data!C:C,'Data Prep'!O29)</f>
        <v>33027</v>
      </c>
      <c r="Q29" vm="27">
        <v>1377529</v>
      </c>
      <c r="R29" s="7">
        <f t="shared" si="1"/>
        <v>23.975538808983334</v>
      </c>
      <c r="S29" s="2">
        <f>AVERAGEIFS(Data!F:F,Data!A:A,'Data Prep'!$B$16,Data!B:B,'Data Prep'!$B$3,Data!C:C,'Data Prep'!O29)</f>
        <v>109751</v>
      </c>
      <c r="T29" s="10">
        <f t="shared" si="2"/>
        <v>109751</v>
      </c>
    </row>
    <row r="30" spans="1:20" x14ac:dyDescent="0.25">
      <c r="O30" t="str">
        <v>New Jersey</v>
      </c>
      <c r="P30" s="1">
        <f>SUMIFS(Data!E:E,Data!A:A,'Data Prep'!$B$16,Data!B:B,'Data Prep'!$B$3,Data!C:C,'Data Prep'!O30)</f>
        <v>235676</v>
      </c>
      <c r="Q30" vm="28">
        <v>9288994</v>
      </c>
      <c r="R30" s="7">
        <f t="shared" si="1"/>
        <v>25.371531082913823</v>
      </c>
      <c r="S30" s="2">
        <f>AVERAGEIFS(Data!F:F,Data!A:A,'Data Prep'!$B$16,Data!B:B,'Data Prep'!$B$3,Data!C:C,'Data Prep'!O30)</f>
        <v>127870</v>
      </c>
      <c r="T30" s="10">
        <f t="shared" si="2"/>
        <v>127870</v>
      </c>
    </row>
    <row r="31" spans="1:20" x14ac:dyDescent="0.25">
      <c r="O31" t="str">
        <v>New Mexico</v>
      </c>
      <c r="P31" s="1">
        <f>SUMIFS(Data!E:E,Data!A:A,'Data Prep'!$B$16,Data!B:B,'Data Prep'!$B$3,Data!C:C,'Data Prep'!O31)</f>
        <v>32608</v>
      </c>
      <c r="Q31" vm="29">
        <v>2117522</v>
      </c>
      <c r="R31" s="7">
        <f t="shared" si="1"/>
        <v>15.399131626495498</v>
      </c>
      <c r="S31" s="2">
        <f>AVERAGEIFS(Data!F:F,Data!A:A,'Data Prep'!$B$16,Data!B:B,'Data Prep'!$B$3,Data!C:C,'Data Prep'!O31)</f>
        <v>62343</v>
      </c>
      <c r="T31" s="10">
        <f t="shared" si="2"/>
        <v>62343</v>
      </c>
    </row>
    <row r="32" spans="1:20" x14ac:dyDescent="0.25">
      <c r="O32" t="str">
        <v>New York</v>
      </c>
      <c r="P32" s="1">
        <f>SUMIFS(Data!E:E,Data!A:A,'Data Prep'!$B$16,Data!B:B,'Data Prep'!$B$3,Data!C:C,'Data Prep'!O32)</f>
        <v>700031</v>
      </c>
      <c r="Q32" vm="30">
        <v>20201249</v>
      </c>
      <c r="R32" s="7">
        <f t="shared" si="1"/>
        <v>34.652857355503116</v>
      </c>
      <c r="S32" s="2">
        <f>AVERAGEIFS(Data!F:F,Data!A:A,'Data Prep'!$B$16,Data!B:B,'Data Prep'!$B$3,Data!C:C,'Data Prep'!O32)</f>
        <v>207014</v>
      </c>
      <c r="T32" s="10">
        <f t="shared" si="2"/>
        <v>207014</v>
      </c>
    </row>
    <row r="33" spans="15:20" x14ac:dyDescent="0.25">
      <c r="O33" t="str">
        <v>North Carolina</v>
      </c>
      <c r="P33" s="1">
        <f>SUMIFS(Data!E:E,Data!A:A,'Data Prep'!$B$16,Data!B:B,'Data Prep'!$B$3,Data!C:C,'Data Prep'!O33)</f>
        <v>251672</v>
      </c>
      <c r="Q33" vm="31">
        <v>10439388</v>
      </c>
      <c r="R33" s="7">
        <f t="shared" si="1"/>
        <v>24.107926633247082</v>
      </c>
      <c r="S33" s="2">
        <f>AVERAGEIFS(Data!F:F,Data!A:A,'Data Prep'!$B$16,Data!B:B,'Data Prep'!$B$3,Data!C:C,'Data Prep'!O33)</f>
        <v>97234</v>
      </c>
      <c r="T33" s="10">
        <f t="shared" si="2"/>
        <v>97234</v>
      </c>
    </row>
    <row r="34" spans="15:20" x14ac:dyDescent="0.25">
      <c r="O34" t="str">
        <v>North Dakota</v>
      </c>
      <c r="P34" s="1">
        <f>SUMIFS(Data!E:E,Data!A:A,'Data Prep'!$B$16,Data!B:B,'Data Prep'!$B$3,Data!C:C,'Data Prep'!O34)</f>
        <v>22496</v>
      </c>
      <c r="Q34" vm="32">
        <v>779094</v>
      </c>
      <c r="R34" s="7">
        <f t="shared" si="1"/>
        <v>28.874564558320305</v>
      </c>
      <c r="S34" s="2">
        <f>AVERAGEIFS(Data!F:F,Data!A:A,'Data Prep'!$B$16,Data!B:B,'Data Prep'!$B$3,Data!C:C,'Data Prep'!O34)</f>
        <v>69243</v>
      </c>
      <c r="T34" s="10">
        <f t="shared" si="2"/>
        <v>69243</v>
      </c>
    </row>
    <row r="35" spans="15:20" x14ac:dyDescent="0.25">
      <c r="O35" t="str">
        <v>Ohio</v>
      </c>
      <c r="P35" s="1">
        <f>SUMIFS(Data!E:E,Data!A:A,'Data Prep'!$B$16,Data!B:B,'Data Prep'!$B$3,Data!C:C,'Data Prep'!O35)</f>
        <v>287990</v>
      </c>
      <c r="Q35" vm="33">
        <v>11799448</v>
      </c>
      <c r="R35" s="7">
        <f t="shared" si="1"/>
        <v>24.407073958036001</v>
      </c>
      <c r="S35" s="2">
        <f>AVERAGEIFS(Data!F:F,Data!A:A,'Data Prep'!$B$16,Data!B:B,'Data Prep'!$B$3,Data!C:C,'Data Prep'!O35)</f>
        <v>82336</v>
      </c>
      <c r="T35" s="10">
        <f t="shared" si="2"/>
        <v>82336</v>
      </c>
    </row>
    <row r="36" spans="15:20" x14ac:dyDescent="0.25">
      <c r="O36" t="str">
        <v>Oklahoma</v>
      </c>
      <c r="P36" s="1">
        <f>SUMIFS(Data!E:E,Data!A:A,'Data Prep'!$B$16,Data!B:B,'Data Prep'!$B$3,Data!C:C,'Data Prep'!O36)</f>
        <v>74614</v>
      </c>
      <c r="Q36" vm="34">
        <v>3959353</v>
      </c>
      <c r="R36" s="7">
        <f t="shared" si="1"/>
        <v>18.844998160052917</v>
      </c>
      <c r="S36" s="2">
        <f>AVERAGEIFS(Data!F:F,Data!A:A,'Data Prep'!$B$16,Data!B:B,'Data Prep'!$B$3,Data!C:C,'Data Prep'!O36)</f>
        <v>64030</v>
      </c>
      <c r="T36" s="10">
        <f t="shared" si="2"/>
        <v>64030</v>
      </c>
    </row>
    <row r="37" spans="15:20" x14ac:dyDescent="0.25">
      <c r="O37" t="str">
        <v>Oregon</v>
      </c>
      <c r="P37" s="1">
        <f>SUMIFS(Data!E:E,Data!A:A,'Data Prep'!$B$16,Data!B:B,'Data Prep'!$B$3,Data!C:C,'Data Prep'!O37)</f>
        <v>83937</v>
      </c>
      <c r="Q37" vm="35">
        <v>4237256</v>
      </c>
      <c r="R37" s="7">
        <f t="shared" si="1"/>
        <v>19.809282233596459</v>
      </c>
      <c r="S37" s="2">
        <f>AVERAGEIFS(Data!F:F,Data!A:A,'Data Prep'!$B$16,Data!B:B,'Data Prep'!$B$3,Data!C:C,'Data Prep'!O37)</f>
        <v>80727</v>
      </c>
      <c r="T37" s="10">
        <f t="shared" si="2"/>
        <v>80727</v>
      </c>
    </row>
    <row r="38" spans="15:20" x14ac:dyDescent="0.25">
      <c r="O38" t="str">
        <v>Pennsylvania</v>
      </c>
      <c r="P38" s="1">
        <f>SUMIFS(Data!E:E,Data!A:A,'Data Prep'!$B$16,Data!B:B,'Data Prep'!$B$3,Data!C:C,'Data Prep'!O38)</f>
        <v>325571</v>
      </c>
      <c r="Q38" vm="36">
        <v>13002700</v>
      </c>
      <c r="R38" s="7">
        <f t="shared" si="1"/>
        <v>25.038722726818275</v>
      </c>
      <c r="S38" s="2">
        <f>AVERAGEIFS(Data!F:F,Data!A:A,'Data Prep'!$B$16,Data!B:B,'Data Prep'!$B$3,Data!C:C,'Data Prep'!O38)</f>
        <v>97231</v>
      </c>
      <c r="T38" s="10">
        <f t="shared" si="2"/>
        <v>97231</v>
      </c>
    </row>
    <row r="39" spans="15:20" x14ac:dyDescent="0.25">
      <c r="O39" t="str">
        <v>Rhode Island</v>
      </c>
      <c r="P39" s="1">
        <f>SUMIFS(Data!E:E,Data!A:A,'Data Prep'!$B$16,Data!B:B,'Data Prep'!$B$3,Data!C:C,'Data Prep'!O39)</f>
        <v>31304</v>
      </c>
      <c r="Q39" vm="37">
        <v>1097379</v>
      </c>
      <c r="R39" s="7">
        <f t="shared" si="1"/>
        <v>28.526151858200311</v>
      </c>
      <c r="S39" s="2">
        <f>AVERAGEIFS(Data!F:F,Data!A:A,'Data Prep'!$B$16,Data!B:B,'Data Prep'!$B$3,Data!C:C,'Data Prep'!O39)</f>
        <v>100316</v>
      </c>
      <c r="T39" s="10">
        <f t="shared" si="2"/>
        <v>100316</v>
      </c>
    </row>
    <row r="40" spans="15:20" x14ac:dyDescent="0.25">
      <c r="O40" t="str">
        <v>South Carolina</v>
      </c>
      <c r="P40" s="1">
        <f>SUMIFS(Data!E:E,Data!A:A,'Data Prep'!$B$16,Data!B:B,'Data Prep'!$B$3,Data!C:C,'Data Prep'!O40)</f>
        <v>101637</v>
      </c>
      <c r="Q40" vm="38">
        <v>5118425</v>
      </c>
      <c r="R40" s="7">
        <f t="shared" si="1"/>
        <v>19.85708494312215</v>
      </c>
      <c r="S40" s="2">
        <f>AVERAGEIFS(Data!F:F,Data!A:A,'Data Prep'!$B$16,Data!B:B,'Data Prep'!$B$3,Data!C:C,'Data Prep'!O40)</f>
        <v>71361</v>
      </c>
      <c r="T40" s="10">
        <f t="shared" si="2"/>
        <v>71361</v>
      </c>
    </row>
    <row r="41" spans="15:20" x14ac:dyDescent="0.25">
      <c r="O41" t="str">
        <v>South Dakota</v>
      </c>
      <c r="P41" s="1">
        <f>SUMIFS(Data!E:E,Data!A:A,'Data Prep'!$B$16,Data!B:B,'Data Prep'!$B$3,Data!C:C,'Data Prep'!O41)</f>
        <v>27809</v>
      </c>
      <c r="Q41" vm="39">
        <v>886667</v>
      </c>
      <c r="R41" s="7">
        <f t="shared" si="1"/>
        <v>31.363522043788706</v>
      </c>
      <c r="S41" s="2">
        <f>AVERAGEIFS(Data!F:F,Data!A:A,'Data Prep'!$B$16,Data!B:B,'Data Prep'!$B$3,Data!C:C,'Data Prep'!O41)</f>
        <v>69345</v>
      </c>
      <c r="T41" s="10">
        <f t="shared" si="2"/>
        <v>69345</v>
      </c>
    </row>
    <row r="42" spans="15:20" x14ac:dyDescent="0.25">
      <c r="O42" t="str">
        <v>Tennessee</v>
      </c>
      <c r="P42" s="1">
        <f>SUMIFS(Data!E:E,Data!A:A,'Data Prep'!$B$16,Data!B:B,'Data Prep'!$B$3,Data!C:C,'Data Prep'!O42)</f>
        <v>155926</v>
      </c>
      <c r="Q42" vm="40">
        <v>6910840</v>
      </c>
      <c r="R42" s="7">
        <f t="shared" si="1"/>
        <v>22.562524960786241</v>
      </c>
      <c r="S42" s="2">
        <f>AVERAGEIFS(Data!F:F,Data!A:A,'Data Prep'!$B$16,Data!B:B,'Data Prep'!$B$3,Data!C:C,'Data Prep'!O42)</f>
        <v>85116</v>
      </c>
      <c r="T42" s="10">
        <f t="shared" si="2"/>
        <v>85116</v>
      </c>
    </row>
    <row r="43" spans="15:20" x14ac:dyDescent="0.25">
      <c r="O43" t="str">
        <v>Texas</v>
      </c>
      <c r="P43" s="1">
        <f>SUMIFS(Data!E:E,Data!A:A,'Data Prep'!$B$16,Data!B:B,'Data Prep'!$B$3,Data!C:C,'Data Prep'!O43)</f>
        <v>778554</v>
      </c>
      <c r="Q43" vm="41">
        <v>29145505</v>
      </c>
      <c r="R43" s="7">
        <f t="shared" si="1"/>
        <v>26.7126611805148</v>
      </c>
      <c r="S43" s="2">
        <f>AVERAGEIFS(Data!F:F,Data!A:A,'Data Prep'!$B$16,Data!B:B,'Data Prep'!$B$3,Data!C:C,'Data Prep'!O43)</f>
        <v>92477</v>
      </c>
      <c r="T43" s="10">
        <f t="shared" si="2"/>
        <v>92477</v>
      </c>
    </row>
    <row r="44" spans="15:20" x14ac:dyDescent="0.25">
      <c r="O44" t="str">
        <v>Utah</v>
      </c>
      <c r="P44" s="1">
        <f>SUMIFS(Data!E:E,Data!A:A,'Data Prep'!$B$16,Data!B:B,'Data Prep'!$B$3,Data!C:C,'Data Prep'!O44)</f>
        <v>93379</v>
      </c>
      <c r="Q44" vm="42">
        <v>3271616</v>
      </c>
      <c r="R44" s="7">
        <f t="shared" si="1"/>
        <v>28.542163872532718</v>
      </c>
      <c r="S44" s="2">
        <f>AVERAGEIFS(Data!F:F,Data!A:A,'Data Prep'!$B$16,Data!B:B,'Data Prep'!$B$3,Data!C:C,'Data Prep'!O44)</f>
        <v>79806</v>
      </c>
      <c r="T44" s="10">
        <f t="shared" si="2"/>
        <v>79806</v>
      </c>
    </row>
    <row r="45" spans="15:20" x14ac:dyDescent="0.25">
      <c r="O45" t="str">
        <v>Vermont</v>
      </c>
      <c r="P45" s="1">
        <f>SUMIFS(Data!E:E,Data!A:A,'Data Prep'!$B$16,Data!B:B,'Data Prep'!$B$3,Data!C:C,'Data Prep'!O45)</f>
        <v>11578</v>
      </c>
      <c r="Q45" vm="43">
        <v>643077</v>
      </c>
      <c r="R45" s="7">
        <f t="shared" si="1"/>
        <v>18.004064832049661</v>
      </c>
      <c r="S45" s="2">
        <f>AVERAGEIFS(Data!F:F,Data!A:A,'Data Prep'!$B$16,Data!B:B,'Data Prep'!$B$3,Data!C:C,'Data Prep'!O45)</f>
        <v>80135</v>
      </c>
      <c r="T45" s="10">
        <f t="shared" si="2"/>
        <v>80135</v>
      </c>
    </row>
    <row r="46" spans="15:20" x14ac:dyDescent="0.25">
      <c r="O46" t="str">
        <v>Virginia</v>
      </c>
      <c r="P46" s="1">
        <f>SUMIFS(Data!E:E,Data!A:A,'Data Prep'!$B$16,Data!B:B,'Data Prep'!$B$3,Data!C:C,'Data Prep'!O46)</f>
        <v>195671</v>
      </c>
      <c r="Q46" vm="44">
        <v>8631393</v>
      </c>
      <c r="R46" s="7">
        <f t="shared" si="1"/>
        <v>22.669689585446982</v>
      </c>
      <c r="S46" s="2">
        <f>AVERAGEIFS(Data!F:F,Data!A:A,'Data Prep'!$B$16,Data!B:B,'Data Prep'!$B$3,Data!C:C,'Data Prep'!O46)</f>
        <v>97246</v>
      </c>
      <c r="T46" s="10">
        <f t="shared" si="2"/>
        <v>97246</v>
      </c>
    </row>
    <row r="47" spans="15:20" x14ac:dyDescent="0.25">
      <c r="O47" t="str">
        <v>Washington</v>
      </c>
      <c r="P47" s="1">
        <f>SUMIFS(Data!E:E,Data!A:A,'Data Prep'!$B$16,Data!B:B,'Data Prep'!$B$3,Data!C:C,'Data Prep'!O47)</f>
        <v>147772</v>
      </c>
      <c r="Q47" vm="45">
        <v>7705281</v>
      </c>
      <c r="R47" s="7">
        <f t="shared" si="1"/>
        <v>19.17801570117949</v>
      </c>
      <c r="S47" s="2">
        <f>AVERAGEIFS(Data!F:F,Data!A:A,'Data Prep'!$B$16,Data!B:B,'Data Prep'!$B$3,Data!C:C,'Data Prep'!O47)</f>
        <v>95674</v>
      </c>
      <c r="T47" s="10">
        <f t="shared" si="2"/>
        <v>95674</v>
      </c>
    </row>
    <row r="48" spans="15:20" x14ac:dyDescent="0.25">
      <c r="O48" t="str">
        <v>West Virginia</v>
      </c>
      <c r="P48" s="1">
        <f>SUMIFS(Data!E:E,Data!A:A,'Data Prep'!$B$16,Data!B:B,'Data Prep'!$B$3,Data!C:C,'Data Prep'!O48)</f>
        <v>24190</v>
      </c>
      <c r="Q48" vm="46">
        <v>1793716</v>
      </c>
      <c r="R48" s="7">
        <f t="shared" si="1"/>
        <v>13.485969908279793</v>
      </c>
      <c r="S48" s="2">
        <f>AVERAGEIFS(Data!F:F,Data!A:A,'Data Prep'!$B$16,Data!B:B,'Data Prep'!$B$3,Data!C:C,'Data Prep'!O48)</f>
        <v>56764</v>
      </c>
      <c r="T48" s="10">
        <f t="shared" si="2"/>
        <v>56764</v>
      </c>
    </row>
    <row r="49" spans="15:20" x14ac:dyDescent="0.25">
      <c r="O49" t="str">
        <v>Wisconsin</v>
      </c>
      <c r="P49" s="1">
        <f>SUMIFS(Data!E:E,Data!A:A,'Data Prep'!$B$16,Data!B:B,'Data Prep'!$B$3,Data!C:C,'Data Prep'!O49)</f>
        <v>148829</v>
      </c>
      <c r="Q49" vm="47">
        <v>5893718</v>
      </c>
      <c r="R49" s="7">
        <f t="shared" si="1"/>
        <v>25.252141347787592</v>
      </c>
      <c r="S49" s="2">
        <f>AVERAGEIFS(Data!F:F,Data!A:A,'Data Prep'!$B$16,Data!B:B,'Data Prep'!$B$3,Data!C:C,'Data Prep'!O49)</f>
        <v>80470</v>
      </c>
      <c r="T49" s="10">
        <f t="shared" si="2"/>
        <v>80470</v>
      </c>
    </row>
    <row r="50" spans="15:20" x14ac:dyDescent="0.25">
      <c r="O50" t="str">
        <v>Wyoming</v>
      </c>
      <c r="P50" s="1">
        <f>SUMIFS(Data!E:E,Data!A:A,'Data Prep'!$B$16,Data!B:B,'Data Prep'!$B$3,Data!C:C,'Data Prep'!O50)</f>
        <v>10919</v>
      </c>
      <c r="Q50" vm="48">
        <v>576851</v>
      </c>
      <c r="R50" s="7">
        <f t="shared" si="1"/>
        <v>18.928631483693366</v>
      </c>
      <c r="S50" s="2">
        <f>AVERAGEIFS(Data!F:F,Data!A:A,'Data Prep'!$B$16,Data!B:B,'Data Prep'!$B$3,Data!C:C,'Data Prep'!O50)</f>
        <v>64480</v>
      </c>
      <c r="T50" s="10">
        <f t="shared" si="2"/>
        <v>64480</v>
      </c>
    </row>
  </sheetData>
  <autoFilter ref="D2:E12" xr:uid="{5C749431-D13B-4D72-8239-028BA0950F18}">
    <sortState xmlns:xlrd2="http://schemas.microsoft.com/office/spreadsheetml/2017/richdata2" ref="D3:E12">
      <sortCondition descending="1" ref="E2:E12"/>
    </sortState>
  </autoFilter>
  <sortState xmlns:xlrd2="http://schemas.microsoft.com/office/spreadsheetml/2017/richdata2" ref="H2:I12">
    <sortCondition descending="1" ref="I2:I12"/>
  </sortState>
  <mergeCells count="10">
    <mergeCell ref="H20:I20"/>
    <mergeCell ref="A19:B19"/>
    <mergeCell ref="O1:T1"/>
    <mergeCell ref="K1:M1"/>
    <mergeCell ref="A1:B1"/>
    <mergeCell ref="A15:B15"/>
    <mergeCell ref="D1:E1"/>
    <mergeCell ref="H1:I1"/>
    <mergeCell ref="H15:I15"/>
    <mergeCell ref="D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6BDF-353C-4D6F-8DA9-42831CC3D885}">
  <dimension ref="A1:U10"/>
  <sheetViews>
    <sheetView showGridLines="0" tabSelected="1" zoomScale="82" zoomScaleNormal="82" workbookViewId="0">
      <selection activeCell="R4" sqref="R4"/>
    </sheetView>
  </sheetViews>
  <sheetFormatPr defaultRowHeight="15" x14ac:dyDescent="0.25"/>
  <cols>
    <col min="2" max="2" width="42" customWidth="1"/>
    <col min="19" max="19" width="4.5703125" customWidth="1"/>
    <col min="20" max="20" width="9.140625" hidden="1" customWidth="1"/>
    <col min="21" max="21" width="44.5703125" customWidth="1"/>
  </cols>
  <sheetData>
    <row r="1" spans="1:21" x14ac:dyDescent="0.25">
      <c r="A1" s="14">
        <v>9</v>
      </c>
    </row>
    <row r="2" spans="1:21" x14ac:dyDescent="0.25">
      <c r="A2" s="14">
        <v>1</v>
      </c>
    </row>
    <row r="7" spans="1:21" ht="26.25" x14ac:dyDescent="0.4">
      <c r="B7" s="13" t="str">
        <f>'Data Prep'!E16</f>
        <v>Finance</v>
      </c>
      <c r="D7" s="9"/>
      <c r="E7" s="9"/>
      <c r="F7" s="9"/>
      <c r="G7" s="9"/>
    </row>
    <row r="10" spans="1:21" ht="26.25" x14ac:dyDescent="0.25">
      <c r="U10" s="1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pinner 3">
              <controlPr defaultSize="0" autoPict="0">
                <anchor moveWithCells="1" siz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2</xdr:col>
                    <xdr:colOff>552450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" name="Option Button 6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123825</xdr:rowOff>
                  </from>
                  <to>
                    <xdr:col>16</xdr:col>
                    <xdr:colOff>590550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Option Button 7">
              <controlPr defaultSize="0" autoFill="0" autoLine="0" autoPict="0">
                <anchor moveWithCells="1">
                  <from>
                    <xdr:col>20</xdr:col>
                    <xdr:colOff>876300</xdr:colOff>
                    <xdr:row>8</xdr:row>
                    <xdr:rowOff>142875</xdr:rowOff>
                  </from>
                  <to>
                    <xdr:col>20</xdr:col>
                    <xdr:colOff>2371725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679E8A-C844-4C7A-BC31-717F3FD7F86B}">
          <x14:formula1>
            <xm:f>'Data Prep'!$A$3:$A$12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ziyaan97@student.ubc.ca</cp:lastModifiedBy>
  <dcterms:created xsi:type="dcterms:W3CDTF">2021-09-21T20:47:02Z</dcterms:created>
  <dcterms:modified xsi:type="dcterms:W3CDTF">2024-10-17T19:41:00Z</dcterms:modified>
</cp:coreProperties>
</file>