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68" windowHeight="942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<sst xmlns="http://schemas.openxmlformats.org/spreadsheetml/2006/main" count="49" uniqueCount="19">
  <si>
    <t>环数</t>
  </si>
  <si>
    <t>R/mm</t>
  </si>
  <si>
    <t>k</t>
  </si>
  <si>
    <t>左</t>
  </si>
  <si>
    <t>右</t>
  </si>
  <si>
    <t>Dk+m</t>
  </si>
  <si>
    <t>Dk</t>
  </si>
  <si>
    <t>|平方差|</t>
  </si>
  <si>
    <t>*10^6</t>
  </si>
  <si>
    <t>/24*589</t>
  </si>
  <si>
    <t>m=6</t>
  </si>
  <si>
    <t>右23-18</t>
  </si>
  <si>
    <t>右17-12</t>
  </si>
  <si>
    <t>D</t>
  </si>
  <si>
    <t>D^2</t>
  </si>
  <si>
    <t>Dk+6</t>
  </si>
  <si>
    <t>|D平方差|</t>
  </si>
  <si>
    <t>|D的平方差|</t>
  </si>
  <si>
    <t>k+6</t>
  </si>
</sst>
</file>

<file path=xl/styles.xml><?xml version="1.0" encoding="utf-8"?>
<styleSheet xmlns="http://schemas.openxmlformats.org/spreadsheetml/2006/main">
  <numFmts count="5">
    <numFmt numFmtId="176" formatCode="0.000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u/>
      <sz val="11"/>
      <color theme="1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</fills>
  <borders count="30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double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double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double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double">
        <color auto="1"/>
      </left>
      <right/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double">
        <color auto="1"/>
      </left>
      <right style="thin">
        <color auto="1"/>
      </right>
      <top/>
      <bottom/>
      <diagonal/>
    </border>
    <border>
      <left style="double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" fillId="2" borderId="2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4" borderId="24" applyNumberFormat="0" applyFont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7" fillId="0" borderId="26" applyNumberFormat="0" applyFill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1" fillId="0" borderId="27" applyNumberFormat="0" applyFill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8" fillId="21" borderId="28" applyNumberFormat="0" applyAlignment="0" applyProtection="0">
      <alignment vertical="center"/>
    </xf>
    <xf numFmtId="0" fontId="20" fillId="21" borderId="22" applyNumberFormat="0" applyAlignment="0" applyProtection="0">
      <alignment vertical="center"/>
    </xf>
    <xf numFmtId="0" fontId="19" fillId="22" borderId="29" applyNumberFormat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3" fillId="0" borderId="25" applyNumberFormat="0" applyFill="0" applyAlignment="0" applyProtection="0">
      <alignment vertical="center"/>
    </xf>
    <xf numFmtId="0" fontId="4" fillId="0" borderId="23" applyNumberFormat="0" applyFill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</cellStyleXfs>
  <cellXfs count="41">
    <xf numFmtId="0" fontId="0" fillId="0" borderId="0" xfId="0">
      <alignment vertical="center"/>
    </xf>
    <xf numFmtId="0" fontId="0" fillId="0" borderId="1" xfId="0" applyBorder="1">
      <alignment vertical="center"/>
    </xf>
    <xf numFmtId="0" fontId="1" fillId="0" borderId="0" xfId="0" applyFont="1">
      <alignment vertical="center"/>
    </xf>
    <xf numFmtId="0" fontId="0" fillId="0" borderId="2" xfId="0" applyBorder="1">
      <alignment vertical="center"/>
    </xf>
    <xf numFmtId="176" fontId="0" fillId="0" borderId="0" xfId="0" applyNumberFormat="1">
      <alignment vertical="center"/>
    </xf>
    <xf numFmtId="0" fontId="0" fillId="0" borderId="0" xfId="0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6" xfId="0" applyBorder="1">
      <alignment vertical="center"/>
    </xf>
    <xf numFmtId="0" fontId="0" fillId="0" borderId="9" xfId="0" applyBorder="1">
      <alignment vertical="center"/>
    </xf>
    <xf numFmtId="0" fontId="0" fillId="0" borderId="5" xfId="0" applyBorder="1">
      <alignment vertical="center"/>
    </xf>
    <xf numFmtId="0" fontId="0" fillId="0" borderId="10" xfId="0" applyBorder="1">
      <alignment vertical="center"/>
    </xf>
    <xf numFmtId="0" fontId="0" fillId="0" borderId="0" xfId="0" applyFont="1">
      <alignment vertical="center"/>
    </xf>
    <xf numFmtId="0" fontId="0" fillId="0" borderId="5" xfId="0" applyFont="1" applyBorder="1">
      <alignment vertical="center"/>
    </xf>
    <xf numFmtId="0" fontId="0" fillId="0" borderId="0" xfId="0" applyNumberFormat="1">
      <alignment vertical="center"/>
    </xf>
    <xf numFmtId="0" fontId="0" fillId="0" borderId="11" xfId="0" applyBorder="1">
      <alignment vertical="center"/>
    </xf>
    <xf numFmtId="0" fontId="0" fillId="0" borderId="4" xfId="0" applyBorder="1">
      <alignment vertical="center"/>
    </xf>
    <xf numFmtId="0" fontId="0" fillId="0" borderId="1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3" xfId="0" applyBorder="1">
      <alignment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0" fillId="0" borderId="18" xfId="0" applyBorder="1">
      <alignment vertical="center"/>
    </xf>
    <xf numFmtId="0" fontId="0" fillId="0" borderId="2" xfId="0" applyBorder="1">
      <alignment vertical="center"/>
    </xf>
    <xf numFmtId="0" fontId="0" fillId="0" borderId="11" xfId="0" applyBorder="1">
      <alignment vertical="center"/>
    </xf>
    <xf numFmtId="0" fontId="0" fillId="0" borderId="10" xfId="0" applyBorder="1">
      <alignment vertical="center"/>
    </xf>
    <xf numFmtId="0" fontId="0" fillId="0" borderId="1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20" xfId="0" applyBorder="1">
      <alignment vertical="center"/>
    </xf>
    <xf numFmtId="0" fontId="0" fillId="0" borderId="5" xfId="0" applyBorder="1">
      <alignment vertical="center"/>
    </xf>
    <xf numFmtId="0" fontId="0" fillId="0" borderId="19" xfId="0" applyBorder="1">
      <alignment vertical="center"/>
    </xf>
    <xf numFmtId="0" fontId="0" fillId="0" borderId="21" xfId="0" applyBorder="1">
      <alignment vertical="center"/>
    </xf>
    <xf numFmtId="0" fontId="0" fillId="0" borderId="16" xfId="0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533348962607"/>
          <c:y val="0.0824829931972789"/>
          <c:w val="0.869347087094127"/>
          <c:h val="0.73562925170068"/>
        </c:manualLayout>
      </c:layout>
      <c:scatterChart>
        <c:scatterStyle val="marker"/>
        <c:varyColors val="0"/>
        <c:ser>
          <c:idx val="2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2700" cap="rnd" cmpd="sng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24115519595699"/>
                  <c:y val="0.0857581097286226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Sheet1!$A$12:$A$23</c:f>
              <c:numCache>
                <c:formatCode>General</c:formatCode>
                <c:ptCount val="12"/>
                <c:pt idx="0">
                  <c:v>23</c:v>
                </c:pt>
                <c:pt idx="1">
                  <c:v>22</c:v>
                </c:pt>
                <c:pt idx="2">
                  <c:v>21</c:v>
                </c:pt>
                <c:pt idx="3">
                  <c:v>20</c:v>
                </c:pt>
                <c:pt idx="4">
                  <c:v>19</c:v>
                </c:pt>
                <c:pt idx="5">
                  <c:v>18</c:v>
                </c:pt>
                <c:pt idx="6">
                  <c:v>17</c:v>
                </c:pt>
                <c:pt idx="7">
                  <c:v>16</c:v>
                </c:pt>
                <c:pt idx="8">
                  <c:v>15</c:v>
                </c:pt>
                <c:pt idx="9">
                  <c:v>14</c:v>
                </c:pt>
                <c:pt idx="10">
                  <c:v>13</c:v>
                </c:pt>
                <c:pt idx="11">
                  <c:v>12</c:v>
                </c:pt>
              </c:numCache>
            </c:numRef>
          </c:xVal>
          <c:yVal>
            <c:numRef>
              <c:f>Sheet1!$C$12:$C$23</c:f>
              <c:numCache>
                <c:formatCode>General</c:formatCode>
                <c:ptCount val="12"/>
                <c:pt idx="0">
                  <c:v>67.125249</c:v>
                </c:pt>
                <c:pt idx="1">
                  <c:v>64.3685290000001</c:v>
                </c:pt>
                <c:pt idx="2">
                  <c:v>61.199329</c:v>
                </c:pt>
                <c:pt idx="3">
                  <c:v>58.262689</c:v>
                </c:pt>
                <c:pt idx="4">
                  <c:v>55.338721</c:v>
                </c:pt>
                <c:pt idx="5">
                  <c:v>52.345225</c:v>
                </c:pt>
                <c:pt idx="6">
                  <c:v>49.5334440000001</c:v>
                </c:pt>
                <c:pt idx="7">
                  <c:v>46.7035559999999</c:v>
                </c:pt>
                <c:pt idx="8">
                  <c:v>43.864129</c:v>
                </c:pt>
                <c:pt idx="9">
                  <c:v>41.0881</c:v>
                </c:pt>
                <c:pt idx="10">
                  <c:v>38.130625</c:v>
                </c:pt>
                <c:pt idx="11">
                  <c:v>35.271721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8330429"/>
        <c:axId val="730034890"/>
      </c:scatterChart>
      <c:valAx>
        <c:axId val="968330429"/>
        <c:scaling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altLang="en-US"/>
                  <a:t>牛顿环暗环级次</a:t>
                </a:r>
                <a:r>
                  <a:rPr lang="en-US" altLang="zh-CN"/>
                  <a:t> k</a:t>
                </a:r>
                <a:endParaRPr lang="en-US" altLang="zh-CN"/>
              </a:p>
            </c:rich>
          </c:tx>
          <c:layout>
            <c:manualLayout>
              <c:xMode val="edge"/>
              <c:yMode val="edge"/>
              <c:x val="0.43746224436143"/>
              <c:y val="0.90446428571428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0034890"/>
        <c:crosses val="autoZero"/>
        <c:crossBetween val="midCat"/>
      </c:valAx>
      <c:valAx>
        <c:axId val="730034890"/>
        <c:scaling>
          <c:orientation val="minMax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暗环直径的平方</a:t>
                </a:r>
                <a:r>
                  <a:rPr lang="en-US" altLang="zh-CN"/>
                  <a:t>Dk^2 / mm^2</a:t>
                </a:r>
                <a:endParaRPr lang="en-US" altLang="zh-CN"/>
              </a:p>
            </c:rich>
          </c:tx>
          <c:layout>
            <c:manualLayout>
              <c:xMode val="edge"/>
              <c:yMode val="edge"/>
              <c:x val="0.0186983972207441"/>
              <c:y val="0.15907879818594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6833042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412115</xdr:colOff>
      <xdr:row>11</xdr:row>
      <xdr:rowOff>40640</xdr:rowOff>
    </xdr:from>
    <xdr:to>
      <xdr:col>15</xdr:col>
      <xdr:colOff>365760</xdr:colOff>
      <xdr:row>27</xdr:row>
      <xdr:rowOff>101600</xdr:rowOff>
    </xdr:to>
    <xdr:graphicFrame>
      <xdr:nvGraphicFramePr>
        <xdr:cNvPr id="3" name="图表 2"/>
        <xdr:cNvGraphicFramePr/>
      </xdr:nvGraphicFramePr>
      <xdr:xfrm>
        <a:off x="5174615" y="2061845"/>
        <a:ext cx="5737225" cy="2987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7"/>
  <sheetViews>
    <sheetView tabSelected="1" topLeftCell="A37" workbookViewId="0">
      <selection activeCell="I51" sqref="I51"/>
    </sheetView>
  </sheetViews>
  <sheetFormatPr defaultColWidth="9" defaultRowHeight="14.4"/>
  <cols>
    <col min="3" max="3" width="10" customWidth="1"/>
    <col min="4" max="4" width="9" customWidth="1"/>
    <col min="5" max="5" width="9.22222222222222" customWidth="1"/>
    <col min="6" max="6" width="11.6666666666667" customWidth="1"/>
    <col min="7" max="7" width="11.5555555555556" customWidth="1"/>
    <col min="9" max="9" width="9.66666666666667" customWidth="1"/>
    <col min="10" max="10" width="10.7777777777778" customWidth="1"/>
    <col min="11" max="11" width="14.3333333333333"/>
    <col min="12" max="12" width="9.66666666666667"/>
    <col min="13" max="13" width="12.8888888888889"/>
  </cols>
  <sheetData>
    <row r="1" spans="1:11">
      <c r="A1" s="1" t="s">
        <v>0</v>
      </c>
      <c r="E1" t="s">
        <v>0</v>
      </c>
      <c r="K1" t="s">
        <v>1</v>
      </c>
    </row>
    <row r="2" spans="1:17">
      <c r="A2" t="s">
        <v>2</v>
      </c>
      <c r="B2" t="s">
        <v>3</v>
      </c>
      <c r="C2" t="s">
        <v>4</v>
      </c>
      <c r="D2" t="s">
        <v>5</v>
      </c>
      <c r="E2" t="s">
        <v>2</v>
      </c>
      <c r="F2" t="s">
        <v>3</v>
      </c>
      <c r="G2" t="s">
        <v>4</v>
      </c>
      <c r="H2" t="s">
        <v>6</v>
      </c>
      <c r="I2" t="s">
        <v>7</v>
      </c>
      <c r="J2" t="s">
        <v>8</v>
      </c>
      <c r="K2" t="s">
        <v>9</v>
      </c>
      <c r="P2" t="s">
        <v>10</v>
      </c>
      <c r="Q2">
        <f>24*589</f>
        <v>14136</v>
      </c>
    </row>
    <row r="3" spans="1:11">
      <c r="A3">
        <v>23</v>
      </c>
      <c r="B3">
        <v>51.289</v>
      </c>
      <c r="C3">
        <v>59.482</v>
      </c>
      <c r="D3">
        <f t="shared" ref="D3:D8" si="0">C3-B3</f>
        <v>8.193</v>
      </c>
      <c r="E3">
        <v>17</v>
      </c>
      <c r="F3">
        <v>51.86</v>
      </c>
      <c r="G3">
        <v>58.898</v>
      </c>
      <c r="H3">
        <f t="shared" ref="H3:H8" si="1">G3-F3</f>
        <v>7.038</v>
      </c>
      <c r="I3">
        <f t="shared" ref="I3:I8" si="2">D3*D3-H3*H3</f>
        <v>17.591805</v>
      </c>
      <c r="J3">
        <f t="shared" ref="J3:J8" si="3">I3*1000000</f>
        <v>17591805</v>
      </c>
      <c r="K3">
        <f t="shared" ref="K3:K8" si="4">J3/14136</f>
        <v>1244.46837860781</v>
      </c>
    </row>
    <row r="4" spans="1:17">
      <c r="A4">
        <v>22</v>
      </c>
      <c r="B4">
        <v>51.375</v>
      </c>
      <c r="C4">
        <v>59.398</v>
      </c>
      <c r="D4">
        <f t="shared" si="0"/>
        <v>8.023</v>
      </c>
      <c r="E4">
        <v>16</v>
      </c>
      <c r="F4">
        <v>51.965</v>
      </c>
      <c r="G4">
        <v>58.799</v>
      </c>
      <c r="H4">
        <f t="shared" si="1"/>
        <v>6.834</v>
      </c>
      <c r="I4">
        <f t="shared" si="2"/>
        <v>17.664973</v>
      </c>
      <c r="J4">
        <f t="shared" si="3"/>
        <v>17664973</v>
      </c>
      <c r="K4">
        <f t="shared" si="4"/>
        <v>1249.64438313526</v>
      </c>
      <c r="P4" t="s">
        <v>11</v>
      </c>
      <c r="Q4" t="s">
        <v>12</v>
      </c>
    </row>
    <row r="5" ht="15.15" spans="1:17">
      <c r="A5">
        <v>21</v>
      </c>
      <c r="B5">
        <v>51.469</v>
      </c>
      <c r="C5" s="2">
        <v>59.292</v>
      </c>
      <c r="D5">
        <f t="shared" si="0"/>
        <v>7.823</v>
      </c>
      <c r="E5">
        <v>15</v>
      </c>
      <c r="F5" s="3">
        <v>52.072</v>
      </c>
      <c r="G5">
        <v>58.695</v>
      </c>
      <c r="H5">
        <f t="shared" si="1"/>
        <v>6.623</v>
      </c>
      <c r="I5">
        <f t="shared" si="2"/>
        <v>17.3352</v>
      </c>
      <c r="J5">
        <f t="shared" si="3"/>
        <v>17335200</v>
      </c>
      <c r="K5">
        <f t="shared" si="4"/>
        <v>1226.31578947368</v>
      </c>
      <c r="P5">
        <v>59.619</v>
      </c>
      <c r="Q5">
        <v>59.002</v>
      </c>
    </row>
    <row r="6" spans="1:17">
      <c r="A6">
        <v>20</v>
      </c>
      <c r="B6">
        <v>51.565</v>
      </c>
      <c r="C6">
        <v>59.198</v>
      </c>
      <c r="D6">
        <f t="shared" si="0"/>
        <v>7.633</v>
      </c>
      <c r="E6">
        <v>14</v>
      </c>
      <c r="F6">
        <v>52.178</v>
      </c>
      <c r="G6">
        <v>58.588</v>
      </c>
      <c r="H6">
        <f t="shared" si="1"/>
        <v>6.41</v>
      </c>
      <c r="I6">
        <f t="shared" si="2"/>
        <v>17.174589</v>
      </c>
      <c r="J6">
        <f t="shared" si="3"/>
        <v>17174589</v>
      </c>
      <c r="K6">
        <f t="shared" si="4"/>
        <v>1214.95394736842</v>
      </c>
      <c r="P6">
        <v>59.528</v>
      </c>
      <c r="Q6">
        <v>58.903</v>
      </c>
    </row>
    <row r="7" spans="1:17">
      <c r="A7">
        <v>19</v>
      </c>
      <c r="B7">
        <v>51.66</v>
      </c>
      <c r="C7">
        <v>59.099</v>
      </c>
      <c r="D7">
        <f t="shared" si="0"/>
        <v>7.439</v>
      </c>
      <c r="E7">
        <v>13</v>
      </c>
      <c r="F7">
        <v>52.295</v>
      </c>
      <c r="G7" s="4">
        <v>58.47</v>
      </c>
      <c r="H7">
        <f t="shared" si="1"/>
        <v>6.175</v>
      </c>
      <c r="I7">
        <f t="shared" si="2"/>
        <v>17.208096</v>
      </c>
      <c r="J7">
        <f t="shared" si="3"/>
        <v>17208096</v>
      </c>
      <c r="K7">
        <f t="shared" si="4"/>
        <v>1217.32427843803</v>
      </c>
      <c r="P7">
        <v>59.436</v>
      </c>
      <c r="Q7">
        <v>58.805</v>
      </c>
    </row>
    <row r="8" spans="1:17">
      <c r="A8">
        <v>18</v>
      </c>
      <c r="B8">
        <v>51.763</v>
      </c>
      <c r="C8">
        <v>58.998</v>
      </c>
      <c r="D8">
        <f t="shared" si="0"/>
        <v>7.235</v>
      </c>
      <c r="E8">
        <v>12</v>
      </c>
      <c r="F8">
        <v>52.416</v>
      </c>
      <c r="G8">
        <v>58.355</v>
      </c>
      <c r="H8">
        <f t="shared" si="1"/>
        <v>5.939</v>
      </c>
      <c r="I8">
        <f t="shared" si="2"/>
        <v>17.073504</v>
      </c>
      <c r="J8">
        <f t="shared" si="3"/>
        <v>17073504</v>
      </c>
      <c r="K8">
        <f t="shared" si="4"/>
        <v>1207.80305602717</v>
      </c>
      <c r="P8">
        <v>59.345</v>
      </c>
      <c r="Q8">
        <v>58.697</v>
      </c>
    </row>
    <row r="9" spans="11:17">
      <c r="K9" s="17">
        <f>AVERAGE(K3:K8)</f>
        <v>1226.75163884173</v>
      </c>
      <c r="P9" s="4">
        <v>59.25</v>
      </c>
      <c r="Q9">
        <v>58.578</v>
      </c>
    </row>
    <row r="10" spans="1:17">
      <c r="A10" t="s">
        <v>0</v>
      </c>
      <c r="P10">
        <v>59.102</v>
      </c>
      <c r="Q10">
        <v>58.467</v>
      </c>
    </row>
    <row r="11" spans="1:3">
      <c r="A11" t="s">
        <v>2</v>
      </c>
      <c r="B11" t="s">
        <v>13</v>
      </c>
      <c r="C11" t="s">
        <v>14</v>
      </c>
    </row>
    <row r="12" spans="1:3">
      <c r="A12">
        <v>23</v>
      </c>
      <c r="B12">
        <v>8.193</v>
      </c>
      <c r="C12">
        <f>B12*B12</f>
        <v>67.125249</v>
      </c>
    </row>
    <row r="13" spans="1:3">
      <c r="A13">
        <v>22</v>
      </c>
      <c r="B13">
        <v>8.023</v>
      </c>
      <c r="C13">
        <f t="shared" ref="C13:C23" si="5">B13*B13</f>
        <v>64.3685290000001</v>
      </c>
    </row>
    <row r="14" spans="1:3">
      <c r="A14">
        <v>21</v>
      </c>
      <c r="B14">
        <v>7.823</v>
      </c>
      <c r="C14">
        <f t="shared" si="5"/>
        <v>61.199329</v>
      </c>
    </row>
    <row r="15" spans="1:3">
      <c r="A15">
        <v>20</v>
      </c>
      <c r="B15">
        <v>7.633</v>
      </c>
      <c r="C15">
        <f t="shared" si="5"/>
        <v>58.262689</v>
      </c>
    </row>
    <row r="16" spans="1:3">
      <c r="A16">
        <v>19</v>
      </c>
      <c r="B16">
        <v>7.439</v>
      </c>
      <c r="C16">
        <f t="shared" si="5"/>
        <v>55.338721</v>
      </c>
    </row>
    <row r="17" spans="1:3">
      <c r="A17">
        <v>18</v>
      </c>
      <c r="B17">
        <v>7.235</v>
      </c>
      <c r="C17">
        <f t="shared" si="5"/>
        <v>52.345225</v>
      </c>
    </row>
    <row r="18" spans="1:3">
      <c r="A18">
        <v>17</v>
      </c>
      <c r="B18">
        <v>7.038</v>
      </c>
      <c r="C18">
        <f t="shared" si="5"/>
        <v>49.5334440000001</v>
      </c>
    </row>
    <row r="19" spans="1:3">
      <c r="A19">
        <v>16</v>
      </c>
      <c r="B19">
        <v>6.834</v>
      </c>
      <c r="C19">
        <f t="shared" si="5"/>
        <v>46.7035559999999</v>
      </c>
    </row>
    <row r="20" spans="1:3">
      <c r="A20">
        <v>15</v>
      </c>
      <c r="B20">
        <v>6.623</v>
      </c>
      <c r="C20">
        <f t="shared" si="5"/>
        <v>43.864129</v>
      </c>
    </row>
    <row r="21" spans="1:3">
      <c r="A21">
        <v>14</v>
      </c>
      <c r="B21">
        <v>6.41</v>
      </c>
      <c r="C21">
        <f t="shared" si="5"/>
        <v>41.0881</v>
      </c>
    </row>
    <row r="22" spans="1:3">
      <c r="A22">
        <v>13</v>
      </c>
      <c r="B22">
        <v>6.175</v>
      </c>
      <c r="C22">
        <f t="shared" si="5"/>
        <v>38.130625</v>
      </c>
    </row>
    <row r="23" spans="1:3">
      <c r="A23">
        <v>12</v>
      </c>
      <c r="B23">
        <v>5.939</v>
      </c>
      <c r="C23">
        <f t="shared" si="5"/>
        <v>35.271721</v>
      </c>
    </row>
    <row r="30" ht="15.15" spans="4:11">
      <c r="D30" s="5"/>
      <c r="E30" s="3"/>
      <c r="F30" s="3"/>
      <c r="G30" s="3"/>
      <c r="H30" s="3"/>
      <c r="J30" s="3"/>
      <c r="K30" s="3"/>
    </row>
    <row r="31" ht="15.15" spans="2:11">
      <c r="B31" s="6" t="s">
        <v>0</v>
      </c>
      <c r="C31" s="7"/>
      <c r="D31" s="7"/>
      <c r="E31" s="8" t="s">
        <v>15</v>
      </c>
      <c r="F31" s="9" t="s">
        <v>0</v>
      </c>
      <c r="G31" s="10"/>
      <c r="H31" s="10"/>
      <c r="I31" s="40" t="s">
        <v>6</v>
      </c>
      <c r="J31" s="34" t="s">
        <v>16</v>
      </c>
      <c r="K31" s="35" t="s">
        <v>1</v>
      </c>
    </row>
    <row r="32" ht="15.15" spans="2:11">
      <c r="B32" s="11" t="s">
        <v>2</v>
      </c>
      <c r="C32" s="12" t="s">
        <v>3</v>
      </c>
      <c r="D32" s="12" t="s">
        <v>4</v>
      </c>
      <c r="E32" s="12"/>
      <c r="F32" s="13" t="s">
        <v>2</v>
      </c>
      <c r="G32" s="12" t="s">
        <v>3</v>
      </c>
      <c r="H32" s="12" t="s">
        <v>4</v>
      </c>
      <c r="I32" s="12"/>
      <c r="J32" s="36"/>
      <c r="K32" s="30"/>
    </row>
    <row r="33" spans="2:11">
      <c r="B33" s="14">
        <v>23</v>
      </c>
      <c r="C33" s="15">
        <v>51.289</v>
      </c>
      <c r="D33">
        <v>59.482</v>
      </c>
      <c r="E33">
        <f t="shared" ref="E33:E38" si="6">D33-C33</f>
        <v>8.193</v>
      </c>
      <c r="F33" s="16">
        <v>17</v>
      </c>
      <c r="G33" s="15">
        <v>51.86</v>
      </c>
      <c r="H33">
        <v>58.898</v>
      </c>
      <c r="I33">
        <f t="shared" ref="I33:I38" si="7">H33-G33</f>
        <v>7.038</v>
      </c>
      <c r="J33" s="16">
        <v>17.591805</v>
      </c>
      <c r="K33" s="26">
        <v>1244.46837860781</v>
      </c>
    </row>
    <row r="34" spans="2:11">
      <c r="B34" s="14">
        <v>22</v>
      </c>
      <c r="C34" s="15">
        <v>51.375</v>
      </c>
      <c r="D34">
        <v>59.398</v>
      </c>
      <c r="E34">
        <f t="shared" si="6"/>
        <v>8.023</v>
      </c>
      <c r="F34" s="16">
        <v>16</v>
      </c>
      <c r="G34" s="15">
        <v>51.965</v>
      </c>
      <c r="H34">
        <v>58.799</v>
      </c>
      <c r="I34">
        <f t="shared" si="7"/>
        <v>6.834</v>
      </c>
      <c r="J34" s="16">
        <v>17.664973</v>
      </c>
      <c r="K34" s="26">
        <v>1249.64438313526</v>
      </c>
    </row>
    <row r="35" spans="2:11">
      <c r="B35" s="14">
        <v>21</v>
      </c>
      <c r="C35" s="15">
        <v>51.469</v>
      </c>
      <c r="D35" s="17">
        <v>59.292</v>
      </c>
      <c r="E35">
        <f t="shared" si="6"/>
        <v>7.823</v>
      </c>
      <c r="F35" s="16">
        <v>15</v>
      </c>
      <c r="G35" s="18">
        <v>52.072</v>
      </c>
      <c r="H35">
        <v>58.695</v>
      </c>
      <c r="I35">
        <f t="shared" si="7"/>
        <v>6.623</v>
      </c>
      <c r="J35" s="16">
        <v>17.3352</v>
      </c>
      <c r="K35" s="26">
        <v>1226.31578947368</v>
      </c>
    </row>
    <row r="36" spans="2:11">
      <c r="B36" s="14">
        <v>20</v>
      </c>
      <c r="C36" s="15">
        <v>51.565</v>
      </c>
      <c r="D36">
        <v>59.198</v>
      </c>
      <c r="E36">
        <f t="shared" si="6"/>
        <v>7.633</v>
      </c>
      <c r="F36" s="16">
        <v>14</v>
      </c>
      <c r="G36" s="15">
        <v>52.178</v>
      </c>
      <c r="H36">
        <v>58.588</v>
      </c>
      <c r="I36">
        <f t="shared" si="7"/>
        <v>6.41</v>
      </c>
      <c r="J36" s="16">
        <v>17.174589</v>
      </c>
      <c r="K36" s="26">
        <v>1214.95394736842</v>
      </c>
    </row>
    <row r="37" spans="2:11">
      <c r="B37" s="14">
        <v>19</v>
      </c>
      <c r="C37" s="15">
        <v>51.66</v>
      </c>
      <c r="D37">
        <v>59.099</v>
      </c>
      <c r="E37">
        <f t="shared" si="6"/>
        <v>7.439</v>
      </c>
      <c r="F37" s="16">
        <v>13</v>
      </c>
      <c r="G37" s="15">
        <v>52.295</v>
      </c>
      <c r="H37" s="19">
        <v>58.47</v>
      </c>
      <c r="I37">
        <f t="shared" si="7"/>
        <v>6.175</v>
      </c>
      <c r="J37" s="16">
        <v>17.208096</v>
      </c>
      <c r="K37" s="26">
        <v>1217.32427843803</v>
      </c>
    </row>
    <row r="38" ht="15.15" spans="2:13">
      <c r="B38" s="11">
        <v>18</v>
      </c>
      <c r="C38" s="12">
        <v>51.763</v>
      </c>
      <c r="D38" s="3">
        <v>58.998</v>
      </c>
      <c r="E38" s="3">
        <f t="shared" si="6"/>
        <v>7.235</v>
      </c>
      <c r="F38" s="13">
        <v>12</v>
      </c>
      <c r="G38" s="12">
        <v>52.416</v>
      </c>
      <c r="H38" s="3">
        <v>58.355</v>
      </c>
      <c r="I38" s="3">
        <f t="shared" si="7"/>
        <v>5.939</v>
      </c>
      <c r="J38" s="13">
        <v>17.073504</v>
      </c>
      <c r="K38" s="39">
        <v>1207.80305602717</v>
      </c>
      <c r="M38" s="17">
        <v>1226.75163884173</v>
      </c>
    </row>
    <row r="40" ht="15.15"/>
    <row r="41" ht="15.15" spans="1:7">
      <c r="A41" s="20"/>
      <c r="B41" s="21" t="s">
        <v>0</v>
      </c>
      <c r="C41" s="22" t="s">
        <v>13</v>
      </c>
      <c r="D41" s="23" t="s">
        <v>14</v>
      </c>
      <c r="E41" s="24" t="s">
        <v>0</v>
      </c>
      <c r="F41" s="22" t="s">
        <v>13</v>
      </c>
      <c r="G41" s="25" t="s">
        <v>14</v>
      </c>
    </row>
    <row r="42" ht="15.15" spans="1:7">
      <c r="A42" s="20"/>
      <c r="B42" t="s">
        <v>2</v>
      </c>
      <c r="C42" s="15"/>
      <c r="D42" s="15"/>
      <c r="E42" s="16" t="s">
        <v>2</v>
      </c>
      <c r="F42" s="15"/>
      <c r="G42" s="26"/>
    </row>
    <row r="43" spans="1:7">
      <c r="A43" s="20"/>
      <c r="B43" s="1">
        <v>23</v>
      </c>
      <c r="C43" s="27">
        <v>8.193</v>
      </c>
      <c r="D43" s="1">
        <f t="shared" ref="D43:D48" si="8">C43*C43</f>
        <v>67.125249</v>
      </c>
      <c r="E43" s="28">
        <v>17</v>
      </c>
      <c r="F43" s="27">
        <v>7.038</v>
      </c>
      <c r="G43" s="29">
        <f t="shared" ref="G43:G48" si="9">F43*F43</f>
        <v>49.533444</v>
      </c>
    </row>
    <row r="44" spans="1:7">
      <c r="A44" s="20"/>
      <c r="B44">
        <v>22</v>
      </c>
      <c r="C44" s="15">
        <v>8.023</v>
      </c>
      <c r="D44">
        <f t="shared" si="8"/>
        <v>64.368529</v>
      </c>
      <c r="E44" s="16">
        <v>16</v>
      </c>
      <c r="F44" s="15">
        <v>6.834</v>
      </c>
      <c r="G44" s="20">
        <f t="shared" si="9"/>
        <v>46.703556</v>
      </c>
    </row>
    <row r="45" spans="1:7">
      <c r="A45" s="20"/>
      <c r="B45">
        <v>21</v>
      </c>
      <c r="C45" s="15">
        <v>7.823</v>
      </c>
      <c r="D45">
        <f t="shared" si="8"/>
        <v>61.199329</v>
      </c>
      <c r="E45" s="16">
        <v>15</v>
      </c>
      <c r="F45" s="15">
        <v>6.623</v>
      </c>
      <c r="G45" s="20">
        <f t="shared" si="9"/>
        <v>43.864129</v>
      </c>
    </row>
    <row r="46" spans="1:7">
      <c r="A46" s="20"/>
      <c r="B46">
        <v>20</v>
      </c>
      <c r="C46" s="15">
        <v>7.633</v>
      </c>
      <c r="D46">
        <f t="shared" si="8"/>
        <v>58.262689</v>
      </c>
      <c r="E46" s="16">
        <v>14</v>
      </c>
      <c r="F46" s="15">
        <v>6.41</v>
      </c>
      <c r="G46" s="20">
        <f t="shared" si="9"/>
        <v>41.0881</v>
      </c>
    </row>
    <row r="47" spans="1:7">
      <c r="A47" s="20"/>
      <c r="B47">
        <v>19</v>
      </c>
      <c r="C47" s="15">
        <v>7.439</v>
      </c>
      <c r="D47">
        <f t="shared" si="8"/>
        <v>55.338721</v>
      </c>
      <c r="E47" s="16">
        <v>13</v>
      </c>
      <c r="F47" s="15">
        <v>6.175</v>
      </c>
      <c r="G47" s="20">
        <f t="shared" si="9"/>
        <v>38.130625</v>
      </c>
    </row>
    <row r="48" spans="1:7">
      <c r="A48" s="20"/>
      <c r="B48" s="3">
        <v>18</v>
      </c>
      <c r="C48" s="12">
        <v>7.235</v>
      </c>
      <c r="D48" s="3">
        <f t="shared" si="8"/>
        <v>52.345225</v>
      </c>
      <c r="E48" s="13">
        <v>12</v>
      </c>
      <c r="F48" s="12">
        <v>5.939</v>
      </c>
      <c r="G48" s="30">
        <f t="shared" si="9"/>
        <v>35.271721</v>
      </c>
    </row>
    <row r="49" ht="15.15" spans="2:7">
      <c r="B49" s="31"/>
      <c r="C49" s="31"/>
      <c r="D49" s="31"/>
      <c r="E49" s="31"/>
      <c r="F49" s="31"/>
      <c r="G49" s="31"/>
    </row>
    <row r="50" spans="1:7">
      <c r="A50" s="32"/>
      <c r="B50" t="s">
        <v>0</v>
      </c>
      <c r="C50" s="8" t="s">
        <v>15</v>
      </c>
      <c r="D50" s="33" t="s">
        <v>0</v>
      </c>
      <c r="E50" s="8" t="s">
        <v>6</v>
      </c>
      <c r="F50" s="34" t="s">
        <v>17</v>
      </c>
      <c r="G50" s="35" t="s">
        <v>1</v>
      </c>
    </row>
    <row r="51" ht="15.15" spans="2:7">
      <c r="B51" s="11" t="s">
        <v>18</v>
      </c>
      <c r="C51" s="12"/>
      <c r="D51" s="13" t="s">
        <v>2</v>
      </c>
      <c r="E51" s="12"/>
      <c r="F51" s="36"/>
      <c r="G51" s="30"/>
    </row>
    <row r="52" spans="2:7">
      <c r="B52" s="14">
        <v>23</v>
      </c>
      <c r="C52" s="37">
        <v>8.193</v>
      </c>
      <c r="D52" s="38">
        <v>17</v>
      </c>
      <c r="E52">
        <v>7.038</v>
      </c>
      <c r="F52" s="16">
        <v>17.591805</v>
      </c>
      <c r="G52" s="26">
        <v>1244.46837860781</v>
      </c>
    </row>
    <row r="53" spans="2:7">
      <c r="B53" s="14">
        <v>22</v>
      </c>
      <c r="C53" s="37">
        <v>8.023</v>
      </c>
      <c r="D53" s="38">
        <v>16</v>
      </c>
      <c r="E53">
        <v>6.834</v>
      </c>
      <c r="F53" s="16">
        <v>17.664973</v>
      </c>
      <c r="G53" s="26">
        <v>1249.64438313526</v>
      </c>
    </row>
    <row r="54" spans="2:7">
      <c r="B54" s="14">
        <v>21</v>
      </c>
      <c r="C54" s="37">
        <v>7.823</v>
      </c>
      <c r="D54" s="38">
        <v>15</v>
      </c>
      <c r="E54">
        <v>6.623</v>
      </c>
      <c r="F54" s="16">
        <v>17.3352</v>
      </c>
      <c r="G54" s="26">
        <v>1226.31578947368</v>
      </c>
    </row>
    <row r="55" spans="2:7">
      <c r="B55" s="14">
        <v>20</v>
      </c>
      <c r="C55" s="37">
        <v>7.633</v>
      </c>
      <c r="D55" s="38">
        <v>14</v>
      </c>
      <c r="E55">
        <v>6.41</v>
      </c>
      <c r="F55" s="16">
        <v>17.174589</v>
      </c>
      <c r="G55" s="26">
        <v>1214.95394736842</v>
      </c>
    </row>
    <row r="56" spans="2:7">
      <c r="B56" s="14">
        <v>19</v>
      </c>
      <c r="C56" s="37">
        <v>7.439</v>
      </c>
      <c r="D56" s="38">
        <v>13</v>
      </c>
      <c r="E56">
        <v>6.175</v>
      </c>
      <c r="F56" s="16">
        <v>17.208096</v>
      </c>
      <c r="G56" s="26">
        <v>1217.32427843803</v>
      </c>
    </row>
    <row r="57" ht="15.15" spans="2:7">
      <c r="B57" s="11">
        <v>18</v>
      </c>
      <c r="C57" s="12">
        <v>7.235</v>
      </c>
      <c r="D57" s="36">
        <v>12</v>
      </c>
      <c r="E57" s="3">
        <v>5.939</v>
      </c>
      <c r="F57" s="13">
        <v>17.073504</v>
      </c>
      <c r="G57" s="39">
        <v>1207.80305602717</v>
      </c>
    </row>
  </sheetData>
  <mergeCells count="14">
    <mergeCell ref="B31:D31"/>
    <mergeCell ref="F31:H31"/>
    <mergeCell ref="C41:C42"/>
    <mergeCell ref="C50:C51"/>
    <mergeCell ref="D41:D42"/>
    <mergeCell ref="E31:E32"/>
    <mergeCell ref="E50:E51"/>
    <mergeCell ref="F41:F42"/>
    <mergeCell ref="F50:F51"/>
    <mergeCell ref="G41:G42"/>
    <mergeCell ref="G50:G51"/>
    <mergeCell ref="I31:I32"/>
    <mergeCell ref="J31:J32"/>
    <mergeCell ref="K31:K32"/>
  </mergeCells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小猫儿乖乖</cp:lastModifiedBy>
  <dcterms:created xsi:type="dcterms:W3CDTF">2022-03-28T13:36:00Z</dcterms:created>
  <dcterms:modified xsi:type="dcterms:W3CDTF">2022-03-30T02:44:12Z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98A6EA9D662942D5A3B2F69CA138FAFA</vt:lpwstr>
  </property>
  <property fmtid="{D5CDD505-2E9C-101B-9397-08002B2CF9AE}" pid="3" name="KSOProductBuildVer">
    <vt:lpwstr>2052-11.1.0.11365</vt:lpwstr>
  </property>
</Properties>
</file>