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00" windowHeight="11400" tabRatio="542"/>
  </bookViews>
  <sheets>
    <sheet name="Sheet1" sheetId="1" r:id="rId1"/>
  </sheets>
  <definedNames>
    <definedName name="solver_opt" localSheetId="0" hidden="1">Sheet1!$B$35</definedName>
    <definedName name="solver_typ" localSheetId="0" hidden="1">2</definedName>
    <definedName name="solver_val" localSheetId="0" hidden="1">0</definedName>
    <definedName name="solver_adj" localSheetId="0" hidden="1">Sheet1!$B$45:$G$45,Sheet1!$B$40:$AQ$40</definedName>
    <definedName name="solver_neg" localSheetId="0" hidden="1">1</definedName>
    <definedName name="solver_num" localSheetId="0" hidden="1">13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lhs1" localSheetId="0" hidden="1">Sheet1!$B$52:$B$57</definedName>
    <definedName name="solver_rel1" localSheetId="0" hidden="1">2</definedName>
    <definedName name="solver_rhs1" localSheetId="0" hidden="1">Sheet1!$D$52:$D$57</definedName>
    <definedName name="solver_lhs2" localSheetId="0" hidden="1">Sheet1!$F$52:$F$57</definedName>
    <definedName name="solver_rel2" localSheetId="0" hidden="1">2</definedName>
    <definedName name="solver_rhs2" localSheetId="0" hidden="1">Sheet1!$H$52:$H$57</definedName>
    <definedName name="solver_lhs3" localSheetId="0" hidden="1">Sheet1!$J$52:$J$57</definedName>
    <definedName name="solver_rel3" localSheetId="0" hidden="1">3</definedName>
    <definedName name="solver_rhs3" localSheetId="0" hidden="1">Sheet1!$L$52:$L$57</definedName>
    <definedName name="solver_lhs4" localSheetId="0" hidden="1">Sheet1!$J$52:$J$57</definedName>
    <definedName name="solver_rel4" localSheetId="0" hidden="1">1</definedName>
    <definedName name="solver_rhs4" localSheetId="0" hidden="1">Sheet1!$P$52:$P$57</definedName>
    <definedName name="solver_lhs5" localSheetId="0" hidden="1">Sheet1!$B$40:$AQ$40</definedName>
    <definedName name="solver_rel5" localSheetId="0" hidden="1">5</definedName>
    <definedName name="solver_rhs5" localSheetId="0" hidden="1">0</definedName>
    <definedName name="solver_lhs6" localSheetId="0" hidden="1">Sheet1!$B$45:$G$45</definedName>
    <definedName name="solver_rel6" localSheetId="0" hidden="1">4</definedName>
    <definedName name="solver_rhs6" localSheetId="0" hidden="1">0</definedName>
    <definedName name="solver_lhs7" localSheetId="0" hidden="1">Sheet1!$H$66:$H$70</definedName>
    <definedName name="solver_rel7" localSheetId="0" hidden="1">1</definedName>
    <definedName name="solver_rhs7" localSheetId="0" hidden="1">Sheet1!$J$66:$J$70</definedName>
    <definedName name="solver_lhs8" localSheetId="0" hidden="1">Sheet1!$N$66:$N$70</definedName>
    <definedName name="solver_rel8" localSheetId="0" hidden="1">1</definedName>
    <definedName name="solver_rhs8" localSheetId="0" hidden="1">Sheet1!$P$66:$P$70</definedName>
    <definedName name="solver_lhs9" localSheetId="0" hidden="1">Sheet1!$T$66:$T$70</definedName>
    <definedName name="solver_rel9" localSheetId="0" hidden="1">1</definedName>
    <definedName name="solver_rhs9" localSheetId="0" hidden="1">Sheet1!$V$66:$V$70</definedName>
    <definedName name="solver_lhs10" localSheetId="0" hidden="1">Sheet1!$Z$66:$Z$70</definedName>
    <definedName name="solver_rel10" localSheetId="0" hidden="1">1</definedName>
    <definedName name="solver_rhs10" localSheetId="0" hidden="1">Sheet1!$AB$66:$AB$70</definedName>
    <definedName name="solver_lhs11" localSheetId="0" hidden="1">Sheet1!$AF$66:$AF$70</definedName>
    <definedName name="solver_rel11" localSheetId="0" hidden="1">1</definedName>
    <definedName name="solver_rhs11" localSheetId="0" hidden="1">Sheet1!$AH$66:$AH$70</definedName>
    <definedName name="solver_lhs12" localSheetId="0" hidden="1">Sheet1!$AL$66:$AL$70</definedName>
    <definedName name="solver_rel12" localSheetId="0" hidden="1">1</definedName>
    <definedName name="solver_rhs12" localSheetId="0" hidden="1">Sheet1!$AN$66:$AN$70</definedName>
    <definedName name="solver_lhs13" localSheetId="0" hidden="1">Sheet1!$AL$66:$AL$70</definedName>
    <definedName name="solver_rel13" localSheetId="0" hidden="1">1</definedName>
    <definedName name="solver_rhs13" localSheetId="0" hidden="1">Sheet1!$AN$66:$AN$70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/>
</workbook>
</file>

<file path=xl/sharedStrings.xml><?xml version="1.0" encoding="utf-8"?>
<sst xmlns="http://schemas.openxmlformats.org/spreadsheetml/2006/main" count="277" uniqueCount="33">
  <si>
    <t>Location</t>
  </si>
  <si>
    <t>Node 0</t>
  </si>
  <si>
    <t>Node 1</t>
  </si>
  <si>
    <t>Node 2</t>
  </si>
  <si>
    <t>Node 3</t>
  </si>
  <si>
    <t>Node 4</t>
  </si>
  <si>
    <t>Node 5</t>
  </si>
  <si>
    <t>Node 6</t>
  </si>
  <si>
    <t>x</t>
  </si>
  <si>
    <t>y</t>
  </si>
  <si>
    <t>demands</t>
  </si>
  <si>
    <t>distance matrix</t>
  </si>
  <si>
    <t>distances(cij)</t>
  </si>
  <si>
    <t xml:space="preserve">                   To
From</t>
  </si>
  <si>
    <t>Objective</t>
  </si>
  <si>
    <t>variable x</t>
  </si>
  <si>
    <t>From</t>
  </si>
  <si>
    <t>To</t>
  </si>
  <si>
    <t>variable U</t>
  </si>
  <si>
    <t>U</t>
  </si>
  <si>
    <t>Capacity=</t>
  </si>
  <si>
    <t>Constraints</t>
  </si>
  <si>
    <t>Constraints to question 3</t>
  </si>
  <si>
    <t>Constraints to question 4</t>
  </si>
  <si>
    <t>left</t>
  </si>
  <si>
    <t>right</t>
  </si>
  <si>
    <t>=</t>
  </si>
  <si>
    <t>&gt;=</t>
  </si>
  <si>
    <t>&lt;=</t>
  </si>
  <si>
    <t>Constraints to question 4(continued)</t>
  </si>
  <si>
    <t>Calculate relationships between Ui and Uj</t>
  </si>
  <si>
    <t>Now we construct capacity constraints</t>
  </si>
  <si>
    <t>Don't forget integer constraints.^-^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</si>
</sst>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&quot;£&quot;* #,##0_-;\-&quot;£&quot;* #,##0_-;_-&quot;£&quot;* &quot;-&quot;_-;_-@_-"/>
    <numFmt numFmtId="178" formatCode="_-* #,##0_-;\-* #,##0_-;_-* &quot;-&quot;_-;_-@_-"/>
    <numFmt numFmtId="179" formatCode="_-* #,##0.00_-;\-* #,##0.00_-;_-* &quot;-&quot;??_-;_-@_-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EADD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>
      <alignment vertical="center"/>
    </xf>
    <xf numFmtId="0" fontId="0" fillId="3" borderId="2" xfId="0" applyFill="1" applyBorder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EAD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Location of all nodes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48865276138"/>
          <c:y val="0.138266617701065"/>
          <c:w val="0.843486816214089"/>
          <c:h val="0.693977230995226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</c:dPt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Sheet1!$B$2:$H$2</c:f>
              <c:numCache>
                <c:formatCode>General</c:formatCode>
                <c:ptCount val="7"/>
                <c:pt idx="0">
                  <c:v>83.4</c:v>
                </c:pt>
                <c:pt idx="1">
                  <c:v>144.06</c:v>
                </c:pt>
                <c:pt idx="2">
                  <c:v>0.02</c:v>
                </c:pt>
                <c:pt idx="3">
                  <c:v>60.47</c:v>
                </c:pt>
                <c:pt idx="4">
                  <c:v>29.35</c:v>
                </c:pt>
                <c:pt idx="5">
                  <c:v>18.47</c:v>
                </c:pt>
                <c:pt idx="6">
                  <c:v>37.25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34.56</c:v>
                </c:pt>
                <c:pt idx="1">
                  <c:v>39.68</c:v>
                </c:pt>
                <c:pt idx="2">
                  <c:v>53.88</c:v>
                </c:pt>
                <c:pt idx="3">
                  <c:v>41.92</c:v>
                </c:pt>
                <c:pt idx="4">
                  <c:v>68.52</c:v>
                </c:pt>
                <c:pt idx="5">
                  <c:v>20.45</c:v>
                </c:pt>
                <c:pt idx="6">
                  <c:v>87.81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Sheet1!$B$1:$H$1</c15:f>
                <c15:dlblRangeCache>
                  <c:ptCount val="7"/>
                  <c:pt idx="0">
                    <c:v>Node 0</c:v>
                  </c:pt>
                  <c:pt idx="1">
                    <c:v>Node 1</c:v>
                  </c:pt>
                  <c:pt idx="2">
                    <c:v>Node 2</c:v>
                  </c:pt>
                  <c:pt idx="3">
                    <c:v>Node 3</c:v>
                  </c:pt>
                  <c:pt idx="4">
                    <c:v>Node 4</c:v>
                  </c:pt>
                  <c:pt idx="5">
                    <c:v>Node 5</c:v>
                  </c:pt>
                  <c:pt idx="6">
                    <c:v>Node 6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62045341"/>
        <c:axId val="956803491"/>
      </c:scatterChart>
      <c:valAx>
        <c:axId val="6620453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803491"/>
        <c:crosses val="autoZero"/>
        <c:crossBetween val="midCat"/>
      </c:valAx>
      <c:valAx>
        <c:axId val="95680349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0453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355600</xdr:colOff>
      <xdr:row>2</xdr:row>
      <xdr:rowOff>31750</xdr:rowOff>
    </xdr:from>
    <xdr:to>
      <xdr:col>13</xdr:col>
      <xdr:colOff>525145</xdr:colOff>
      <xdr:row>25</xdr:row>
      <xdr:rowOff>121920</xdr:rowOff>
    </xdr:to>
    <xdr:graphicFrame>
      <xdr:nvGraphicFramePr>
        <xdr:cNvPr id="2" name="图表 1"/>
        <xdr:cNvGraphicFramePr/>
      </xdr:nvGraphicFramePr>
      <xdr:xfrm>
        <a:off x="7416165" y="458470"/>
        <a:ext cx="4669790" cy="5431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08"/>
  <sheetViews>
    <sheetView tabSelected="1" workbookViewId="0">
      <selection activeCell="D46" sqref="D46"/>
    </sheetView>
  </sheetViews>
  <sheetFormatPr defaultColWidth="8.875" defaultRowHeight="16.8"/>
  <cols>
    <col min="1" max="1" width="13" customWidth="1"/>
    <col min="2" max="3" width="12.8846153846154"/>
    <col min="4" max="4" width="14.125"/>
    <col min="5" max="5" width="12.8846153846154"/>
    <col min="6" max="7" width="14.125"/>
    <col min="8" max="8" width="12.8846153846154"/>
    <col min="9" max="9" width="12.8846153846154" style="1"/>
    <col min="10" max="12" width="14.125"/>
    <col min="13" max="14" width="12.8846153846154"/>
    <col min="15" max="15" width="14.125"/>
    <col min="16" max="16" width="12.8846153846154"/>
    <col min="17" max="17" width="14.1153846153846"/>
    <col min="18" max="20" width="14.125"/>
    <col min="21" max="21" width="12.8846153846154"/>
    <col min="22" max="22" width="14.125"/>
    <col min="23" max="23" width="12.8846153846154"/>
    <col min="24" max="24" width="14.125"/>
    <col min="25" max="25" width="14.1153846153846"/>
    <col min="26" max="26" width="14.125"/>
    <col min="27" max="27" width="12.8846153846154"/>
    <col min="28" max="28" width="14.1153846153846"/>
    <col min="29" max="29" width="14.125"/>
    <col min="30" max="31" width="12.8846153846154"/>
    <col min="32" max="33" width="14.125"/>
    <col min="34" max="38" width="12.8846153846154"/>
    <col min="39" max="43" width="14.125"/>
    <col min="44" max="45" width="12.875"/>
    <col min="46" max="48" width="14.125"/>
    <col min="49" max="50" width="12.875"/>
    <col min="51" max="51" width="14.125"/>
    <col min="52" max="52" width="12.875"/>
    <col min="53" max="55" width="14.125"/>
    <col min="56" max="56" width="12.875"/>
    <col min="57" max="57" width="14.125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 t="s">
        <v>8</v>
      </c>
      <c r="B2" s="3">
        <v>83.4</v>
      </c>
      <c r="C2" s="3">
        <v>144.06</v>
      </c>
      <c r="D2" s="3">
        <v>0.02</v>
      </c>
      <c r="E2" s="3">
        <v>60.47</v>
      </c>
      <c r="F2" s="3">
        <v>29.35</v>
      </c>
      <c r="G2" s="3">
        <v>18.47</v>
      </c>
      <c r="H2" s="3">
        <v>37.25</v>
      </c>
    </row>
    <row r="3" spans="1:8">
      <c r="A3" s="2" t="s">
        <v>9</v>
      </c>
      <c r="B3" s="2">
        <v>34.56</v>
      </c>
      <c r="C3" s="4">
        <v>39.68</v>
      </c>
      <c r="D3" s="4">
        <v>53.88</v>
      </c>
      <c r="E3" s="4">
        <v>41.92</v>
      </c>
      <c r="F3" s="4">
        <v>68.52</v>
      </c>
      <c r="G3" s="4">
        <v>20.45</v>
      </c>
      <c r="H3" s="4">
        <v>87.81</v>
      </c>
    </row>
    <row r="4" spans="1:8">
      <c r="A4" s="2" t="s">
        <v>10</v>
      </c>
      <c r="B4" s="2">
        <v>0</v>
      </c>
      <c r="C4" s="2">
        <v>1</v>
      </c>
      <c r="D4" s="2">
        <v>2</v>
      </c>
      <c r="E4" s="2">
        <v>3</v>
      </c>
      <c r="F4" s="2">
        <v>2</v>
      </c>
      <c r="G4" s="2">
        <v>3</v>
      </c>
      <c r="H4" s="2">
        <v>3</v>
      </c>
    </row>
    <row r="6" spans="1:2">
      <c r="A6" s="5" t="s">
        <v>11</v>
      </c>
      <c r="B6" s="5"/>
    </row>
    <row r="7" spans="1:8">
      <c r="A7" s="6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1:8">
      <c r="A8" s="2" t="s">
        <v>1</v>
      </c>
      <c r="B8">
        <v>0</v>
      </c>
      <c r="C8">
        <f>SQRT((C2-$B$2)^2+(C3-$B$3)^2)</f>
        <v>60.8756930145358</v>
      </c>
      <c r="D8">
        <f>SQRT((D2-$B$2)^2+(D3-$B$3)^2)</f>
        <v>85.589057711836</v>
      </c>
      <c r="E8">
        <f t="shared" ref="D8:I8" si="0">SQRT((E2-$B$2)^2+(E3-$B$3)^2)</f>
        <v>24.0822444967241</v>
      </c>
      <c r="F8">
        <f t="shared" si="0"/>
        <v>63.8332523063019</v>
      </c>
      <c r="G8">
        <f t="shared" si="0"/>
        <v>66.4454437866134</v>
      </c>
      <c r="H8">
        <f t="shared" si="0"/>
        <v>70.4654880065412</v>
      </c>
    </row>
    <row r="9" spans="1:8">
      <c r="A9" s="2" t="s">
        <v>2</v>
      </c>
      <c r="B9">
        <f>C8</f>
        <v>60.8756930145358</v>
      </c>
      <c r="C9">
        <v>0</v>
      </c>
      <c r="D9">
        <f>SQRT((D2-$C$2)^2+(D3-$C$3)^2)</f>
        <v>144.738252027583</v>
      </c>
      <c r="E9">
        <f>SQRT((E2-$C$2)^2+(E3-$C$3)^2)</f>
        <v>83.6200077732596</v>
      </c>
      <c r="F9">
        <f>SQRT((F2-$C$2)^2+(F3-$C$3)^2)</f>
        <v>118.279878677652</v>
      </c>
      <c r="G9">
        <f>SQRT((G2-$C$2)^2+(G3-$C$3)^2)</f>
        <v>127.053693374101</v>
      </c>
      <c r="H9">
        <f>SQRT((H2-$C$2)^2+(H3-$C$3)^2)</f>
        <v>117.153203114554</v>
      </c>
    </row>
    <row r="10" spans="1:8">
      <c r="A10" s="2" t="s">
        <v>3</v>
      </c>
      <c r="B10">
        <f>D8</f>
        <v>85.589057711836</v>
      </c>
      <c r="C10">
        <f>D9</f>
        <v>144.738252027583</v>
      </c>
      <c r="D10">
        <v>0</v>
      </c>
      <c r="E10">
        <f>SQRT((E2-$D$2)^2+(E3-$D$3)^2)</f>
        <v>61.6217826746354</v>
      </c>
      <c r="F10">
        <f>SQRT((F2-$D$2)^2+(F3-$D$3)^2)</f>
        <v>32.7807641765716</v>
      </c>
      <c r="G10">
        <f>SQRT((G2-$D$2)^2+(G3-$D$3)^2)</f>
        <v>38.1833392987046</v>
      </c>
      <c r="H10">
        <f>SQRT((H2-$D$2)^2+(H3-$D$3)^2)</f>
        <v>50.3717956797254</v>
      </c>
    </row>
    <row r="11" spans="1:8">
      <c r="A11" s="2" t="s">
        <v>4</v>
      </c>
      <c r="B11">
        <f>E8</f>
        <v>24.0822444967241</v>
      </c>
      <c r="C11">
        <f>E9</f>
        <v>83.6200077732596</v>
      </c>
      <c r="D11">
        <f>E10</f>
        <v>61.6217826746354</v>
      </c>
      <c r="E11">
        <v>0</v>
      </c>
      <c r="F11">
        <f>SQRT((F2-$E$2)^2+(F3-$E$3)^2)</f>
        <v>40.9391548520484</v>
      </c>
      <c r="G11">
        <f>SQRT((G2-$E$2)^2+(G3-$E$3)^2)</f>
        <v>47.1694911992911</v>
      </c>
      <c r="H11">
        <f>SQRT((H2-$E$2)^2+(H3-$E$3)^2)</f>
        <v>51.4301516622302</v>
      </c>
    </row>
    <row r="12" spans="1:8">
      <c r="A12" s="2" t="s">
        <v>5</v>
      </c>
      <c r="B12">
        <f>F8</f>
        <v>63.8332523063019</v>
      </c>
      <c r="C12">
        <f>F9</f>
        <v>118.279878677652</v>
      </c>
      <c r="D12">
        <f>F10</f>
        <v>32.7807641765716</v>
      </c>
      <c r="E12">
        <f>F11</f>
        <v>40.9391548520484</v>
      </c>
      <c r="F12">
        <v>0</v>
      </c>
      <c r="G12">
        <f>SQRT((G2-$F$2)^2+(G3-$F$3)^2)</f>
        <v>49.2858935193428</v>
      </c>
      <c r="H12">
        <f>SQRT((H2-$F$2)^2+(H3-$F$3)^2)</f>
        <v>20.8450017989925</v>
      </c>
    </row>
    <row r="13" spans="1:8">
      <c r="A13" s="2" t="s">
        <v>6</v>
      </c>
      <c r="B13">
        <f>G8</f>
        <v>66.4454437866134</v>
      </c>
      <c r="C13">
        <f>G9</f>
        <v>127.053693374101</v>
      </c>
      <c r="D13">
        <f>G10</f>
        <v>38.1833392987046</v>
      </c>
      <c r="E13">
        <f>G11</f>
        <v>47.1694911992911</v>
      </c>
      <c r="F13">
        <f>G12</f>
        <v>49.2858935193428</v>
      </c>
      <c r="G13">
        <v>0</v>
      </c>
      <c r="H13">
        <f>SQRT((H2-$G$2)^2+(H3-$G$3)^2)</f>
        <v>69.9289496560616</v>
      </c>
    </row>
    <row r="14" spans="1:8">
      <c r="A14" s="2" t="s">
        <v>7</v>
      </c>
      <c r="B14">
        <f>H8</f>
        <v>70.4654880065412</v>
      </c>
      <c r="C14">
        <f>H9</f>
        <v>117.153203114554</v>
      </c>
      <c r="D14">
        <f>H10</f>
        <v>50.3717956797254</v>
      </c>
      <c r="E14">
        <f>H11</f>
        <v>51.4301516622302</v>
      </c>
      <c r="F14">
        <f>H12</f>
        <v>20.8450017989925</v>
      </c>
      <c r="G14">
        <f>H13</f>
        <v>69.9289496560616</v>
      </c>
      <c r="H14">
        <v>0</v>
      </c>
    </row>
    <row r="18" spans="1:8">
      <c r="A18" s="5" t="s">
        <v>12</v>
      </c>
      <c r="B18" s="5"/>
      <c r="C18" s="2"/>
      <c r="D18" s="2"/>
      <c r="E18" s="2"/>
      <c r="F18" s="2"/>
      <c r="G18" s="2"/>
      <c r="H18" s="2"/>
    </row>
    <row r="19" ht="51" spans="1:8">
      <c r="A19" s="7" t="s">
        <v>13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  <c r="H19" s="2"/>
    </row>
    <row r="20" spans="1:7">
      <c r="A20" s="2" t="s">
        <v>1</v>
      </c>
      <c r="B20">
        <f t="shared" ref="B20:G20" si="1">C8</f>
        <v>60.8756930145358</v>
      </c>
      <c r="C20">
        <f t="shared" si="1"/>
        <v>85.589057711836</v>
      </c>
      <c r="D20">
        <f t="shared" si="1"/>
        <v>24.0822444967241</v>
      </c>
      <c r="E20">
        <f t="shared" si="1"/>
        <v>63.8332523063019</v>
      </c>
      <c r="F20">
        <f t="shared" si="1"/>
        <v>66.4454437866134</v>
      </c>
      <c r="G20">
        <f t="shared" si="1"/>
        <v>70.4654880065412</v>
      </c>
    </row>
    <row r="21" spans="1:7">
      <c r="A21" s="2"/>
      <c r="B21" s="2" t="s">
        <v>1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</row>
    <row r="22" spans="1:7">
      <c r="A22" s="2" t="s">
        <v>2</v>
      </c>
      <c r="B22">
        <f>B9</f>
        <v>60.8756930145358</v>
      </c>
      <c r="C22">
        <f>D9</f>
        <v>144.738252027583</v>
      </c>
      <c r="D22">
        <f>E9</f>
        <v>83.6200077732596</v>
      </c>
      <c r="E22">
        <f>F9</f>
        <v>118.279878677652</v>
      </c>
      <c r="F22">
        <f>G9</f>
        <v>127.053693374101</v>
      </c>
      <c r="G22">
        <f>H9</f>
        <v>117.153203114554</v>
      </c>
    </row>
    <row r="23" spans="1:7">
      <c r="A23" s="2"/>
      <c r="B23" s="2" t="s">
        <v>1</v>
      </c>
      <c r="C23" s="2" t="s">
        <v>2</v>
      </c>
      <c r="D23" s="2" t="s">
        <v>4</v>
      </c>
      <c r="E23" s="2" t="s">
        <v>5</v>
      </c>
      <c r="F23" s="2" t="s">
        <v>6</v>
      </c>
      <c r="G23" s="2" t="s">
        <v>7</v>
      </c>
    </row>
    <row r="24" spans="1:7">
      <c r="A24" s="2" t="s">
        <v>3</v>
      </c>
      <c r="B24">
        <f>B10</f>
        <v>85.589057711836</v>
      </c>
      <c r="C24">
        <f>C10</f>
        <v>144.738252027583</v>
      </c>
      <c r="D24">
        <f>E10</f>
        <v>61.6217826746354</v>
      </c>
      <c r="E24">
        <f>F10</f>
        <v>32.7807641765716</v>
      </c>
      <c r="F24">
        <f>G10</f>
        <v>38.1833392987046</v>
      </c>
      <c r="G24">
        <f>H10</f>
        <v>50.3717956797254</v>
      </c>
    </row>
    <row r="25" spans="1:7">
      <c r="A25" s="2"/>
      <c r="B25" s="2" t="s">
        <v>1</v>
      </c>
      <c r="C25" s="2" t="s">
        <v>2</v>
      </c>
      <c r="D25" s="2" t="s">
        <v>3</v>
      </c>
      <c r="E25" s="2" t="s">
        <v>5</v>
      </c>
      <c r="F25" s="2" t="s">
        <v>6</v>
      </c>
      <c r="G25" s="2" t="s">
        <v>7</v>
      </c>
    </row>
    <row r="26" spans="1:7">
      <c r="A26" s="2" t="s">
        <v>4</v>
      </c>
      <c r="B26">
        <f>B11</f>
        <v>24.0822444967241</v>
      </c>
      <c r="C26">
        <f>C11</f>
        <v>83.6200077732596</v>
      </c>
      <c r="D26">
        <f>D11</f>
        <v>61.6217826746354</v>
      </c>
      <c r="E26">
        <f>F11</f>
        <v>40.9391548520484</v>
      </c>
      <c r="F26">
        <f>G11</f>
        <v>47.1694911992911</v>
      </c>
      <c r="G26">
        <f>H11</f>
        <v>51.4301516622302</v>
      </c>
    </row>
    <row r="27" spans="1:7">
      <c r="A27" s="2"/>
      <c r="B27" s="2" t="s">
        <v>1</v>
      </c>
      <c r="C27" s="2" t="s">
        <v>2</v>
      </c>
      <c r="D27" s="2" t="s">
        <v>3</v>
      </c>
      <c r="E27" s="2" t="s">
        <v>4</v>
      </c>
      <c r="F27" s="2" t="s">
        <v>6</v>
      </c>
      <c r="G27" s="2" t="s">
        <v>7</v>
      </c>
    </row>
    <row r="28" spans="1:7">
      <c r="A28" s="2" t="s">
        <v>5</v>
      </c>
      <c r="B28">
        <f>B12</f>
        <v>63.8332523063019</v>
      </c>
      <c r="C28">
        <f>C12</f>
        <v>118.279878677652</v>
      </c>
      <c r="D28">
        <f>D12</f>
        <v>32.7807641765716</v>
      </c>
      <c r="E28">
        <f>E12</f>
        <v>40.9391548520484</v>
      </c>
      <c r="F28">
        <f>G12</f>
        <v>49.2858935193428</v>
      </c>
      <c r="G28">
        <f>H12</f>
        <v>20.8450017989925</v>
      </c>
    </row>
    <row r="29" spans="1:7">
      <c r="A29" s="2"/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7</v>
      </c>
    </row>
    <row r="30" spans="1:7">
      <c r="A30" s="2" t="s">
        <v>6</v>
      </c>
      <c r="B30">
        <f>B13</f>
        <v>66.4454437866134</v>
      </c>
      <c r="C30">
        <f>C13</f>
        <v>127.053693374101</v>
      </c>
      <c r="D30">
        <f>D13</f>
        <v>38.1833392987046</v>
      </c>
      <c r="E30">
        <f>E13</f>
        <v>47.1694911992911</v>
      </c>
      <c r="F30">
        <f>F13</f>
        <v>49.2858935193428</v>
      </c>
      <c r="G30">
        <f>H13</f>
        <v>69.9289496560616</v>
      </c>
    </row>
    <row r="31" spans="1:7">
      <c r="A31" s="2"/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</row>
    <row r="32" spans="1:7">
      <c r="A32" s="2" t="s">
        <v>7</v>
      </c>
      <c r="B32">
        <f>B14</f>
        <v>70.4654880065412</v>
      </c>
      <c r="C32">
        <f t="shared" ref="C32:H32" si="2">C14</f>
        <v>117.153203114554</v>
      </c>
      <c r="D32">
        <f t="shared" si="2"/>
        <v>50.3717956797254</v>
      </c>
      <c r="E32">
        <f t="shared" si="2"/>
        <v>51.4301516622302</v>
      </c>
      <c r="F32">
        <f t="shared" si="2"/>
        <v>20.8450017989925</v>
      </c>
      <c r="G32">
        <f t="shared" si="2"/>
        <v>69.9289496560616</v>
      </c>
    </row>
    <row r="35" spans="1:2">
      <c r="A35" s="8" t="s">
        <v>14</v>
      </c>
      <c r="B35" s="8">
        <f>SUMPRODUCT(B40:G40,B20:G20)+SUMPRODUCT(B22:G22,H40:M40)+SUMPRODUCT(N40:S40,B24:G24)+SUMPRODUCT(B26:G26,T40:Y40)+SUMPRODUCT(Z40:AE40,B28:G28)+SUMPRODUCT(B30:G30,AF40:AK40)+SUMPRODUCT(AL40:AQ40,B32:G32)</f>
        <v>397.297982351943</v>
      </c>
    </row>
    <row r="37" spans="1:1">
      <c r="A37" t="s">
        <v>15</v>
      </c>
    </row>
    <row r="38" spans="1:38">
      <c r="A38" t="s">
        <v>16</v>
      </c>
      <c r="B38" t="s">
        <v>1</v>
      </c>
      <c r="H38" t="s">
        <v>2</v>
      </c>
      <c r="I38"/>
      <c r="N38" t="s">
        <v>3</v>
      </c>
      <c r="T38" t="s">
        <v>4</v>
      </c>
      <c r="Z38" t="s">
        <v>5</v>
      </c>
      <c r="AF38" t="s">
        <v>6</v>
      </c>
      <c r="AL38" t="s">
        <v>7</v>
      </c>
    </row>
    <row r="39" spans="1:43">
      <c r="A39" t="s">
        <v>17</v>
      </c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1</v>
      </c>
      <c r="I39" s="2" t="s">
        <v>3</v>
      </c>
      <c r="J39" s="2" t="s">
        <v>4</v>
      </c>
      <c r="K39" s="2" t="s">
        <v>5</v>
      </c>
      <c r="L39" s="2" t="s">
        <v>6</v>
      </c>
      <c r="M39" s="2" t="s">
        <v>7</v>
      </c>
      <c r="N39" s="2" t="s">
        <v>1</v>
      </c>
      <c r="O39" s="2" t="s">
        <v>2</v>
      </c>
      <c r="P39" s="2" t="s">
        <v>4</v>
      </c>
      <c r="Q39" s="2" t="s">
        <v>5</v>
      </c>
      <c r="R39" s="2" t="s">
        <v>6</v>
      </c>
      <c r="S39" s="2" t="s">
        <v>7</v>
      </c>
      <c r="T39" s="2" t="s">
        <v>1</v>
      </c>
      <c r="U39" s="2" t="s">
        <v>2</v>
      </c>
      <c r="V39" s="2" t="s">
        <v>3</v>
      </c>
      <c r="W39" s="2" t="s">
        <v>5</v>
      </c>
      <c r="X39" s="2" t="s">
        <v>6</v>
      </c>
      <c r="Y39" s="2" t="s">
        <v>7</v>
      </c>
      <c r="Z39" s="2" t="s">
        <v>1</v>
      </c>
      <c r="AA39" s="2" t="s">
        <v>2</v>
      </c>
      <c r="AB39" s="2" t="s">
        <v>3</v>
      </c>
      <c r="AC39" s="2" t="s">
        <v>4</v>
      </c>
      <c r="AD39" s="2" t="s">
        <v>6</v>
      </c>
      <c r="AE39" s="2" t="s">
        <v>7</v>
      </c>
      <c r="AF39" s="2" t="s">
        <v>1</v>
      </c>
      <c r="AG39" s="2" t="s">
        <v>2</v>
      </c>
      <c r="AH39" s="2" t="s">
        <v>3</v>
      </c>
      <c r="AI39" s="2" t="s">
        <v>4</v>
      </c>
      <c r="AJ39" s="2" t="s">
        <v>5</v>
      </c>
      <c r="AK39" s="2" t="s">
        <v>7</v>
      </c>
      <c r="AL39" s="2" t="s">
        <v>1</v>
      </c>
      <c r="AM39" s="2" t="s">
        <v>2</v>
      </c>
      <c r="AN39" s="2" t="s">
        <v>3</v>
      </c>
      <c r="AO39" s="2" t="s">
        <v>4</v>
      </c>
      <c r="AP39" s="2" t="s">
        <v>5</v>
      </c>
      <c r="AQ39" s="2" t="s">
        <v>6</v>
      </c>
    </row>
    <row r="40" spans="2:43">
      <c r="B40" s="9">
        <v>1</v>
      </c>
      <c r="C40" s="9">
        <v>0</v>
      </c>
      <c r="D40" s="9">
        <v>0</v>
      </c>
      <c r="E40" s="9">
        <v>0</v>
      </c>
      <c r="F40" s="9">
        <v>1</v>
      </c>
      <c r="G40" s="9">
        <v>0</v>
      </c>
      <c r="H40" s="9">
        <v>0</v>
      </c>
      <c r="I40" s="9">
        <v>0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1</v>
      </c>
      <c r="R40" s="9">
        <v>0</v>
      </c>
      <c r="S40" s="9">
        <v>0</v>
      </c>
      <c r="T40" s="9">
        <v>1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</v>
      </c>
      <c r="AF40" s="9">
        <v>0</v>
      </c>
      <c r="AG40" s="9">
        <v>0</v>
      </c>
      <c r="AH40" s="9">
        <v>1</v>
      </c>
      <c r="AI40" s="9">
        <v>0</v>
      </c>
      <c r="AJ40" s="9">
        <v>0</v>
      </c>
      <c r="AK40" s="9">
        <v>0</v>
      </c>
      <c r="AL40" s="9">
        <v>1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</row>
    <row r="41" spans="8:9">
      <c r="H41" s="1"/>
      <c r="I41"/>
    </row>
    <row r="43" spans="1:1">
      <c r="A43" t="s">
        <v>18</v>
      </c>
    </row>
    <row r="44" spans="1:9">
      <c r="A44" t="s">
        <v>19</v>
      </c>
      <c r="B44" s="2" t="s">
        <v>2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I44"/>
    </row>
    <row r="45" spans="2:9">
      <c r="B45" s="9">
        <v>7</v>
      </c>
      <c r="C45" s="9">
        <v>5</v>
      </c>
      <c r="D45" s="9">
        <v>10</v>
      </c>
      <c r="E45" s="9">
        <v>7</v>
      </c>
      <c r="F45" s="9">
        <v>3</v>
      </c>
      <c r="G45" s="9">
        <v>10</v>
      </c>
      <c r="I45"/>
    </row>
    <row r="46" spans="1:9">
      <c r="A46" t="s">
        <v>20</v>
      </c>
      <c r="B46">
        <v>10</v>
      </c>
      <c r="I46"/>
    </row>
    <row r="47" spans="9:9">
      <c r="I47"/>
    </row>
    <row r="48" spans="1:1">
      <c r="A48" t="s">
        <v>21</v>
      </c>
    </row>
    <row r="50" spans="1:16">
      <c r="A50" s="10" t="s">
        <v>22</v>
      </c>
      <c r="B50" s="10"/>
      <c r="C50" s="10"/>
      <c r="D50" s="10"/>
      <c r="E50" s="10"/>
      <c r="F50" s="10"/>
      <c r="G50" s="10"/>
      <c r="H50" s="10"/>
      <c r="J50" s="16" t="s">
        <v>23</v>
      </c>
      <c r="K50" s="16"/>
      <c r="L50" s="16"/>
      <c r="M50" s="16"/>
      <c r="N50" s="16"/>
      <c r="O50" s="16"/>
      <c r="P50" s="16"/>
    </row>
    <row r="51" s="1" customFormat="1" spans="1:16">
      <c r="A51" s="11"/>
      <c r="B51" s="11" t="s">
        <v>24</v>
      </c>
      <c r="C51" s="11"/>
      <c r="D51" s="11" t="s">
        <v>25</v>
      </c>
      <c r="E51" s="11"/>
      <c r="F51" s="11" t="s">
        <v>24</v>
      </c>
      <c r="G51" s="11"/>
      <c r="H51" s="11" t="s">
        <v>25</v>
      </c>
      <c r="J51" s="11" t="s">
        <v>24</v>
      </c>
      <c r="K51" s="11"/>
      <c r="L51" s="11" t="s">
        <v>25</v>
      </c>
      <c r="M51" s="14"/>
      <c r="N51" s="11" t="s">
        <v>24</v>
      </c>
      <c r="O51" s="11"/>
      <c r="P51" s="11" t="s">
        <v>25</v>
      </c>
    </row>
    <row r="52" spans="1:16">
      <c r="A52" s="2" t="s">
        <v>2</v>
      </c>
      <c r="B52">
        <f>SUM(H40:M40)</f>
        <v>1</v>
      </c>
      <c r="C52" t="s">
        <v>26</v>
      </c>
      <c r="D52">
        <v>1</v>
      </c>
      <c r="F52">
        <f>SUM(H40:M40)-SUM(B40,O40,U40,AA40,AG40,AM40)</f>
        <v>0</v>
      </c>
      <c r="G52" t="s">
        <v>26</v>
      </c>
      <c r="H52">
        <v>0</v>
      </c>
      <c r="J52">
        <f>B45</f>
        <v>7</v>
      </c>
      <c r="K52" t="s">
        <v>27</v>
      </c>
      <c r="L52">
        <v>1</v>
      </c>
      <c r="N52">
        <f>B45</f>
        <v>7</v>
      </c>
      <c r="O52" t="s">
        <v>28</v>
      </c>
      <c r="P52">
        <f t="shared" ref="P52:P57" si="3">$B$46</f>
        <v>10</v>
      </c>
    </row>
    <row r="53" spans="1:16">
      <c r="A53" s="2" t="s">
        <v>3</v>
      </c>
      <c r="B53">
        <f>SUM(N40:S40)</f>
        <v>1</v>
      </c>
      <c r="C53" t="s">
        <v>26</v>
      </c>
      <c r="D53">
        <v>1</v>
      </c>
      <c r="F53">
        <f>SUM(N40:S40)-SUM(C40,I40,V40,AB40,AH40,AN40)</f>
        <v>0</v>
      </c>
      <c r="G53" t="s">
        <v>26</v>
      </c>
      <c r="H53">
        <v>0</v>
      </c>
      <c r="J53">
        <f>C45</f>
        <v>5</v>
      </c>
      <c r="K53" t="s">
        <v>27</v>
      </c>
      <c r="L53">
        <v>2</v>
      </c>
      <c r="N53">
        <f>C45</f>
        <v>5</v>
      </c>
      <c r="O53" t="s">
        <v>28</v>
      </c>
      <c r="P53">
        <f t="shared" si="3"/>
        <v>10</v>
      </c>
    </row>
    <row r="54" spans="1:16">
      <c r="A54" s="2" t="s">
        <v>4</v>
      </c>
      <c r="B54">
        <f>SUM(T40:Y40)</f>
        <v>1</v>
      </c>
      <c r="C54" t="s">
        <v>26</v>
      </c>
      <c r="D54">
        <v>1</v>
      </c>
      <c r="F54">
        <f>SUM(T40:Y40)-SUM(D40,J40,P40,AC40,AI40,AO40)</f>
        <v>0</v>
      </c>
      <c r="G54" t="s">
        <v>26</v>
      </c>
      <c r="H54">
        <v>0</v>
      </c>
      <c r="J54">
        <f>D45</f>
        <v>10</v>
      </c>
      <c r="K54" t="s">
        <v>27</v>
      </c>
      <c r="L54">
        <v>3</v>
      </c>
      <c r="N54">
        <f>D45</f>
        <v>10</v>
      </c>
      <c r="O54" t="s">
        <v>28</v>
      </c>
      <c r="P54">
        <f t="shared" si="3"/>
        <v>10</v>
      </c>
    </row>
    <row r="55" spans="1:16">
      <c r="A55" s="2" t="s">
        <v>5</v>
      </c>
      <c r="B55">
        <f>SUM(Z40:AE40)</f>
        <v>1</v>
      </c>
      <c r="C55" t="s">
        <v>26</v>
      </c>
      <c r="D55">
        <v>1</v>
      </c>
      <c r="F55">
        <f>SUM(Z40:AE40)-SUM(E40,K40,Q40,W40,AJ40,AP40)</f>
        <v>0</v>
      </c>
      <c r="G55" t="s">
        <v>26</v>
      </c>
      <c r="H55">
        <v>0</v>
      </c>
      <c r="J55">
        <f>E45</f>
        <v>7</v>
      </c>
      <c r="K55" t="s">
        <v>27</v>
      </c>
      <c r="L55">
        <v>2</v>
      </c>
      <c r="N55">
        <f>E45</f>
        <v>7</v>
      </c>
      <c r="O55" t="s">
        <v>28</v>
      </c>
      <c r="P55">
        <f t="shared" si="3"/>
        <v>10</v>
      </c>
    </row>
    <row r="56" spans="1:16">
      <c r="A56" s="2" t="s">
        <v>6</v>
      </c>
      <c r="B56">
        <f>SUM(AF40:AK40)</f>
        <v>1</v>
      </c>
      <c r="C56" t="s">
        <v>26</v>
      </c>
      <c r="D56">
        <v>1</v>
      </c>
      <c r="F56">
        <f>SUM(AF40:AK40)-SUM(F40,L40,R40,X40,AD40,AQ40)</f>
        <v>0</v>
      </c>
      <c r="G56" t="s">
        <v>26</v>
      </c>
      <c r="H56">
        <v>0</v>
      </c>
      <c r="J56">
        <f>F45</f>
        <v>3</v>
      </c>
      <c r="K56" t="s">
        <v>27</v>
      </c>
      <c r="L56">
        <v>3</v>
      </c>
      <c r="N56">
        <f>F45</f>
        <v>3</v>
      </c>
      <c r="O56" t="s">
        <v>28</v>
      </c>
      <c r="P56">
        <f t="shared" si="3"/>
        <v>10</v>
      </c>
    </row>
    <row r="57" spans="1:16">
      <c r="A57" s="2" t="s">
        <v>7</v>
      </c>
      <c r="B57">
        <f>SUM(AL40:AQ40)</f>
        <v>1</v>
      </c>
      <c r="C57" t="s">
        <v>26</v>
      </c>
      <c r="D57">
        <v>1</v>
      </c>
      <c r="F57">
        <f>SUM(AL40:AQ40)-SUM(G40,M40,S40,Y40,AE40,AK40)</f>
        <v>0</v>
      </c>
      <c r="G57" t="s">
        <v>26</v>
      </c>
      <c r="H57">
        <v>0</v>
      </c>
      <c r="J57">
        <f>G45</f>
        <v>10</v>
      </c>
      <c r="K57" t="s">
        <v>27</v>
      </c>
      <c r="L57">
        <v>3</v>
      </c>
      <c r="N57">
        <f>G45</f>
        <v>10</v>
      </c>
      <c r="O57" t="s">
        <v>28</v>
      </c>
      <c r="P57">
        <f t="shared" si="3"/>
        <v>10</v>
      </c>
    </row>
    <row r="58" spans="1:1">
      <c r="A58" s="2"/>
    </row>
    <row r="59" spans="1:43">
      <c r="A59" s="12" t="s">
        <v>29</v>
      </c>
      <c r="B59" s="12"/>
      <c r="C59" s="12"/>
      <c r="D59" s="12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</row>
    <row r="60" spans="1:4">
      <c r="A60" s="5" t="s">
        <v>30</v>
      </c>
      <c r="B60" s="5"/>
      <c r="C60" s="5"/>
      <c r="D60" s="5"/>
    </row>
    <row r="61" spans="1:38">
      <c r="A61" t="s">
        <v>16</v>
      </c>
      <c r="B61" t="s">
        <v>1</v>
      </c>
      <c r="H61" t="s">
        <v>2</v>
      </c>
      <c r="I61"/>
      <c r="N61" t="s">
        <v>3</v>
      </c>
      <c r="T61" t="s">
        <v>4</v>
      </c>
      <c r="Z61" t="s">
        <v>5</v>
      </c>
      <c r="AF61" t="s">
        <v>6</v>
      </c>
      <c r="AL61" t="s">
        <v>7</v>
      </c>
    </row>
    <row r="62" spans="1:43">
      <c r="A62" t="s">
        <v>17</v>
      </c>
      <c r="B62" s="2" t="s">
        <v>2</v>
      </c>
      <c r="C62" s="2" t="s">
        <v>3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1</v>
      </c>
      <c r="I62" s="2" t="s">
        <v>3</v>
      </c>
      <c r="J62" s="2" t="s">
        <v>4</v>
      </c>
      <c r="K62" s="2" t="s">
        <v>5</v>
      </c>
      <c r="L62" s="2" t="s">
        <v>6</v>
      </c>
      <c r="M62" s="2" t="s">
        <v>7</v>
      </c>
      <c r="N62" s="2" t="s">
        <v>1</v>
      </c>
      <c r="O62" s="2" t="s">
        <v>2</v>
      </c>
      <c r="P62" s="2" t="s">
        <v>4</v>
      </c>
      <c r="Q62" s="2" t="s">
        <v>5</v>
      </c>
      <c r="R62" s="2" t="s">
        <v>6</v>
      </c>
      <c r="S62" s="2" t="s">
        <v>7</v>
      </c>
      <c r="T62" s="2" t="s">
        <v>1</v>
      </c>
      <c r="U62" s="2" t="s">
        <v>2</v>
      </c>
      <c r="V62" s="2" t="s">
        <v>3</v>
      </c>
      <c r="W62" s="2" t="s">
        <v>5</v>
      </c>
      <c r="X62" s="2" t="s">
        <v>6</v>
      </c>
      <c r="Y62" s="2" t="s">
        <v>7</v>
      </c>
      <c r="Z62" s="2" t="s">
        <v>1</v>
      </c>
      <c r="AA62" s="2" t="s">
        <v>2</v>
      </c>
      <c r="AB62" s="2" t="s">
        <v>3</v>
      </c>
      <c r="AC62" s="2" t="s">
        <v>4</v>
      </c>
      <c r="AD62" s="2" t="s">
        <v>6</v>
      </c>
      <c r="AE62" s="2" t="s">
        <v>7</v>
      </c>
      <c r="AF62" s="2" t="s">
        <v>1</v>
      </c>
      <c r="AG62" s="2" t="s">
        <v>2</v>
      </c>
      <c r="AH62" s="2" t="s">
        <v>3</v>
      </c>
      <c r="AI62" s="2" t="s">
        <v>4</v>
      </c>
      <c r="AJ62" s="2" t="s">
        <v>5</v>
      </c>
      <c r="AK62" s="2" t="s">
        <v>7</v>
      </c>
      <c r="AL62" s="2" t="s">
        <v>1</v>
      </c>
      <c r="AM62" s="2" t="s">
        <v>2</v>
      </c>
      <c r="AN62" s="2" t="s">
        <v>3</v>
      </c>
      <c r="AO62" s="2" t="s">
        <v>4</v>
      </c>
      <c r="AP62" s="2" t="s">
        <v>5</v>
      </c>
      <c r="AQ62" s="2" t="s">
        <v>6</v>
      </c>
    </row>
    <row r="63" spans="2:43">
      <c r="B63" s="13"/>
      <c r="C63" s="13"/>
      <c r="D63" s="13"/>
      <c r="E63" s="13"/>
      <c r="F63" s="13"/>
      <c r="G63" s="13"/>
      <c r="H63" s="13"/>
      <c r="I63" s="13">
        <f>$B$45+D4+$B$46*I40-$B$46-C45</f>
        <v>-6</v>
      </c>
      <c r="J63" s="13">
        <f>$B$45+E4+$B$46*J40-$B$46-D45</f>
        <v>0</v>
      </c>
      <c r="K63" s="13">
        <f>$B$45+F4+$B$46*K40-$B$46-E45</f>
        <v>-8</v>
      </c>
      <c r="L63" s="13">
        <f>$B$45+G4+$B$46*L40-$B$46-F45</f>
        <v>-3</v>
      </c>
      <c r="M63" s="13">
        <f>$B$45+H4+$B$46*M40-$B$46-G45</f>
        <v>-10</v>
      </c>
      <c r="N63" s="13"/>
      <c r="O63" s="13">
        <f>$C$45+C4+$B$46*O40-$B$46-B$45</f>
        <v>-11</v>
      </c>
      <c r="P63" s="13">
        <f>$C$45+E4+$B$46*P40-$B$46-D$45</f>
        <v>-12</v>
      </c>
      <c r="Q63" s="13">
        <f>$C$45+F4+$B$46*Q40-$B$46-E$45</f>
        <v>0</v>
      </c>
      <c r="R63" s="13">
        <f>$C$45+G4+$B$46*R40-$B$46-F$45</f>
        <v>-5</v>
      </c>
      <c r="S63" s="13">
        <f>$C$45+H4+$B$46*S40-$B$46-G$45</f>
        <v>-12</v>
      </c>
      <c r="T63" s="13"/>
      <c r="U63" s="13">
        <f>$D$45+C$4+$B$46*U40-$B$46-B$45</f>
        <v>-6</v>
      </c>
      <c r="V63" s="13">
        <f>$D$45+D$4+$B$46*V40-$B$46-C$45</f>
        <v>-3</v>
      </c>
      <c r="W63" s="13">
        <f>$D$45+F$4+$B$46*W40-$B$46-E$45</f>
        <v>-5</v>
      </c>
      <c r="X63" s="13">
        <f>$D$45+G$4+$B$46*X40-$B$46-F$45</f>
        <v>0</v>
      </c>
      <c r="Y63" s="13">
        <f>$D$45+H$4+$B$46*Y40-$B$46-G$45</f>
        <v>-7</v>
      </c>
      <c r="Z63" s="13"/>
      <c r="AA63" s="13">
        <f>$E$45+C4+$B$46*AA40-$B$46-B45</f>
        <v>-9</v>
      </c>
      <c r="AB63" s="13">
        <f>$E$45+D4+$B$46*AB40-$B$46-C45</f>
        <v>-6</v>
      </c>
      <c r="AC63" s="13">
        <f>$E$45+E4+$B$46*AC40-$B$46-D45</f>
        <v>-10</v>
      </c>
      <c r="AD63" s="13">
        <f>$E$45+G4+$B$46*AD40-$B$46-F45</f>
        <v>-3</v>
      </c>
      <c r="AE63" s="13">
        <f>$E$45+H4+$B$46*AE40-$B$46-G45</f>
        <v>0</v>
      </c>
      <c r="AF63" s="13"/>
      <c r="AG63" s="13">
        <f>$F$45+C4+$B$46*AG40-$B$46-B45</f>
        <v>-13</v>
      </c>
      <c r="AH63" s="13">
        <f>$F$45+D4+$B$46*AH40-$B$46-C45</f>
        <v>0</v>
      </c>
      <c r="AI63" s="13">
        <f>$F$45+E4+$B$46*AI40-$B$46-D45</f>
        <v>-14</v>
      </c>
      <c r="AJ63" s="13">
        <f>$F$45+F4+$B$46*AJ40-$B$46-E45</f>
        <v>-12</v>
      </c>
      <c r="AK63" s="13">
        <f>$F$45+H4+$B$46*AK40-$B$46-G45</f>
        <v>-14</v>
      </c>
      <c r="AL63" s="13"/>
      <c r="AM63" s="13">
        <f>$G$45+C4+$B$46*AM40-$B$46-B45</f>
        <v>-6</v>
      </c>
      <c r="AN63" s="13">
        <f>$G$45+D4+$B$46*AN40-$B$46-C45</f>
        <v>-3</v>
      </c>
      <c r="AO63" s="13">
        <f>$G$45+E4+$B$46*AO40-$B$46-D45</f>
        <v>-7</v>
      </c>
      <c r="AP63" s="13">
        <f>$G$45+F4+$B$46*AP40-$B$46-E45</f>
        <v>-5</v>
      </c>
      <c r="AQ63" s="13">
        <f>$G$45+G4+$B$46*AQ40-$B$46-F45</f>
        <v>0</v>
      </c>
    </row>
    <row r="64" s="1" customFormat="1" spans="1:3">
      <c r="A64" s="14" t="s">
        <v>31</v>
      </c>
      <c r="B64" s="14"/>
      <c r="C64" s="14"/>
    </row>
    <row r="65" s="1" customFormat="1" spans="8:40">
      <c r="H65" s="11" t="s">
        <v>24</v>
      </c>
      <c r="I65" s="11"/>
      <c r="J65" s="11" t="s">
        <v>25</v>
      </c>
      <c r="N65" s="11" t="s">
        <v>24</v>
      </c>
      <c r="O65" s="11"/>
      <c r="P65" s="11" t="s">
        <v>25</v>
      </c>
      <c r="T65" s="11" t="s">
        <v>24</v>
      </c>
      <c r="U65" s="11"/>
      <c r="V65" s="11" t="s">
        <v>25</v>
      </c>
      <c r="Z65" s="11" t="s">
        <v>24</v>
      </c>
      <c r="AA65" s="11"/>
      <c r="AB65" s="11" t="s">
        <v>25</v>
      </c>
      <c r="AF65" s="11" t="s">
        <v>24</v>
      </c>
      <c r="AG65" s="11"/>
      <c r="AH65" s="11" t="s">
        <v>25</v>
      </c>
      <c r="AL65" s="11" t="s">
        <v>24</v>
      </c>
      <c r="AM65" s="11"/>
      <c r="AN65" s="11" t="s">
        <v>25</v>
      </c>
    </row>
    <row r="66" spans="8:40">
      <c r="H66" s="1">
        <f>I63</f>
        <v>-6</v>
      </c>
      <c r="I66" t="s">
        <v>28</v>
      </c>
      <c r="J66">
        <v>0</v>
      </c>
      <c r="N66" s="1">
        <f>O63</f>
        <v>-11</v>
      </c>
      <c r="O66" t="s">
        <v>28</v>
      </c>
      <c r="P66">
        <v>0</v>
      </c>
      <c r="T66" s="1">
        <f>U63</f>
        <v>-6</v>
      </c>
      <c r="U66" t="s">
        <v>28</v>
      </c>
      <c r="V66">
        <v>0</v>
      </c>
      <c r="Z66" s="1">
        <f>AA63</f>
        <v>-9</v>
      </c>
      <c r="AA66" t="s">
        <v>28</v>
      </c>
      <c r="AB66">
        <v>0</v>
      </c>
      <c r="AF66" s="1">
        <f>AG63</f>
        <v>-13</v>
      </c>
      <c r="AG66" t="s">
        <v>28</v>
      </c>
      <c r="AH66">
        <v>0</v>
      </c>
      <c r="AL66" s="1">
        <f>AM63</f>
        <v>-6</v>
      </c>
      <c r="AM66" t="s">
        <v>28</v>
      </c>
      <c r="AN66">
        <v>0</v>
      </c>
    </row>
    <row r="67" spans="8:40">
      <c r="H67" s="1">
        <f>J63</f>
        <v>0</v>
      </c>
      <c r="I67" t="s">
        <v>28</v>
      </c>
      <c r="J67">
        <v>0</v>
      </c>
      <c r="N67" s="1">
        <f>P63</f>
        <v>-12</v>
      </c>
      <c r="O67" t="s">
        <v>28</v>
      </c>
      <c r="P67">
        <v>0</v>
      </c>
      <c r="T67" s="1">
        <f>V63</f>
        <v>-3</v>
      </c>
      <c r="U67" t="s">
        <v>28</v>
      </c>
      <c r="V67">
        <v>0</v>
      </c>
      <c r="Z67" s="1">
        <f>AB63</f>
        <v>-6</v>
      </c>
      <c r="AA67" t="s">
        <v>28</v>
      </c>
      <c r="AB67">
        <v>0</v>
      </c>
      <c r="AF67" s="1">
        <f>AH63</f>
        <v>0</v>
      </c>
      <c r="AG67" t="s">
        <v>28</v>
      </c>
      <c r="AH67">
        <v>0</v>
      </c>
      <c r="AL67" s="1">
        <f>AN63</f>
        <v>-3</v>
      </c>
      <c r="AM67" t="s">
        <v>28</v>
      </c>
      <c r="AN67">
        <v>0</v>
      </c>
    </row>
    <row r="68" spans="8:43">
      <c r="H68">
        <f>K63</f>
        <v>-8</v>
      </c>
      <c r="I68" t="s">
        <v>28</v>
      </c>
      <c r="J68">
        <v>0</v>
      </c>
      <c r="K68" s="1"/>
      <c r="L68" s="1"/>
      <c r="M68" s="1"/>
      <c r="N68">
        <f>Q63</f>
        <v>0</v>
      </c>
      <c r="O68" t="s">
        <v>28</v>
      </c>
      <c r="P68">
        <v>0</v>
      </c>
      <c r="Q68" s="1"/>
      <c r="R68" s="1"/>
      <c r="S68" s="1"/>
      <c r="T68">
        <f>W63</f>
        <v>-5</v>
      </c>
      <c r="U68" t="s">
        <v>28</v>
      </c>
      <c r="V68">
        <v>0</v>
      </c>
      <c r="W68" s="1"/>
      <c r="X68" s="1"/>
      <c r="Y68" s="1"/>
      <c r="Z68">
        <f>AC63</f>
        <v>-10</v>
      </c>
      <c r="AA68" t="s">
        <v>28</v>
      </c>
      <c r="AB68">
        <v>0</v>
      </c>
      <c r="AC68" s="1"/>
      <c r="AD68" s="1"/>
      <c r="AE68" s="1"/>
      <c r="AF68">
        <f>AI63</f>
        <v>-14</v>
      </c>
      <c r="AG68" t="s">
        <v>28</v>
      </c>
      <c r="AH68">
        <v>0</v>
      </c>
      <c r="AI68" s="1"/>
      <c r="AJ68" s="1"/>
      <c r="AK68" s="1"/>
      <c r="AL68">
        <f>AO63</f>
        <v>-7</v>
      </c>
      <c r="AM68" t="s">
        <v>28</v>
      </c>
      <c r="AN68">
        <v>0</v>
      </c>
      <c r="AO68" s="1"/>
      <c r="AP68" s="1"/>
      <c r="AQ68" s="1"/>
    </row>
    <row r="69" spans="8:40">
      <c r="H69">
        <f>L63</f>
        <v>-3</v>
      </c>
      <c r="I69" t="s">
        <v>28</v>
      </c>
      <c r="J69">
        <v>0</v>
      </c>
      <c r="N69">
        <f>R63</f>
        <v>-5</v>
      </c>
      <c r="O69" t="s">
        <v>28</v>
      </c>
      <c r="P69">
        <v>0</v>
      </c>
      <c r="T69">
        <f>X63</f>
        <v>0</v>
      </c>
      <c r="U69" t="s">
        <v>28</v>
      </c>
      <c r="V69">
        <v>0</v>
      </c>
      <c r="Z69">
        <f>AD63</f>
        <v>-3</v>
      </c>
      <c r="AA69" t="s">
        <v>28</v>
      </c>
      <c r="AB69">
        <v>0</v>
      </c>
      <c r="AF69">
        <f>AJ63</f>
        <v>-12</v>
      </c>
      <c r="AG69" t="s">
        <v>28</v>
      </c>
      <c r="AH69">
        <v>0</v>
      </c>
      <c r="AL69">
        <f>AP63</f>
        <v>-5</v>
      </c>
      <c r="AM69" t="s">
        <v>28</v>
      </c>
      <c r="AN69">
        <v>0</v>
      </c>
    </row>
    <row r="70" spans="8:40">
      <c r="H70">
        <f>M63</f>
        <v>-10</v>
      </c>
      <c r="I70" t="s">
        <v>28</v>
      </c>
      <c r="J70">
        <v>0</v>
      </c>
      <c r="N70">
        <f>S63</f>
        <v>-12</v>
      </c>
      <c r="O70" t="s">
        <v>28</v>
      </c>
      <c r="P70">
        <v>0</v>
      </c>
      <c r="T70">
        <f>Y63</f>
        <v>-7</v>
      </c>
      <c r="U70" t="s">
        <v>28</v>
      </c>
      <c r="V70">
        <v>0</v>
      </c>
      <c r="Z70">
        <f>AE63</f>
        <v>0</v>
      </c>
      <c r="AA70" t="s">
        <v>28</v>
      </c>
      <c r="AB70">
        <v>0</v>
      </c>
      <c r="AF70">
        <f>AK63</f>
        <v>-14</v>
      </c>
      <c r="AG70" t="s">
        <v>28</v>
      </c>
      <c r="AH70">
        <v>0</v>
      </c>
      <c r="AL70">
        <f>AQ63</f>
        <v>0</v>
      </c>
      <c r="AM70" t="s">
        <v>28</v>
      </c>
      <c r="AN70">
        <v>0</v>
      </c>
    </row>
    <row r="72" spans="1:3">
      <c r="A72" s="17" t="s">
        <v>32</v>
      </c>
      <c r="B72" s="17"/>
      <c r="C72" s="17"/>
    </row>
    <row r="98" spans="1:10">
      <c r="A98" s="1"/>
      <c r="B98" s="1"/>
      <c r="C98" s="1"/>
      <c r="D98" s="1"/>
      <c r="E98" s="1"/>
      <c r="F98" s="1"/>
      <c r="G98" s="1"/>
      <c r="H98" s="1"/>
      <c r="J98" s="1"/>
    </row>
    <row r="99" spans="1:10">
      <c r="A99" s="1"/>
      <c r="B99" s="1"/>
      <c r="C99" s="1"/>
      <c r="D99" s="1"/>
      <c r="E99" s="1"/>
      <c r="F99" s="1"/>
      <c r="G99" s="1"/>
      <c r="H99" s="1"/>
      <c r="J99" s="1"/>
    </row>
    <row r="100" spans="1:10">
      <c r="A100" s="1"/>
      <c r="B100" s="1"/>
      <c r="C100" s="1"/>
      <c r="D100" s="1"/>
      <c r="E100" s="1"/>
      <c r="F100" s="1"/>
      <c r="G100" s="1"/>
      <c r="H100" s="1"/>
      <c r="J100" s="1"/>
    </row>
    <row r="101" spans="1:10">
      <c r="A101" s="1"/>
      <c r="B101" s="1"/>
      <c r="C101" s="1"/>
      <c r="D101" s="1"/>
      <c r="E101" s="1"/>
      <c r="F101" s="1"/>
      <c r="G101" s="1"/>
      <c r="H101" s="1"/>
      <c r="J101" s="1"/>
    </row>
    <row r="102" spans="1:10">
      <c r="A102" s="1"/>
      <c r="B102" s="1"/>
      <c r="C102" s="1"/>
      <c r="D102" s="1"/>
      <c r="E102" s="1"/>
      <c r="F102" s="1"/>
      <c r="G102" s="1"/>
      <c r="H102" s="1"/>
      <c r="J102" s="1"/>
    </row>
    <row r="103" spans="1:10">
      <c r="A103" s="1"/>
      <c r="B103" s="1"/>
      <c r="C103" s="1"/>
      <c r="D103" s="1"/>
      <c r="E103" s="1"/>
      <c r="F103" s="1"/>
      <c r="G103" s="1"/>
      <c r="H103" s="1"/>
      <c r="J103" s="1"/>
    </row>
    <row r="104" spans="1:10">
      <c r="A104" s="1"/>
      <c r="B104" s="1"/>
      <c r="C104" s="1"/>
      <c r="D104" s="1"/>
      <c r="E104" s="1"/>
      <c r="F104" s="1"/>
      <c r="G104" s="1"/>
      <c r="H104" s="1"/>
      <c r="J104" s="1"/>
    </row>
    <row r="105" spans="1:10">
      <c r="A105" s="1"/>
      <c r="B105" s="1"/>
      <c r="C105" s="1"/>
      <c r="D105" s="1"/>
      <c r="E105" s="1"/>
      <c r="F105" s="1"/>
      <c r="G105" s="1"/>
      <c r="H105" s="1"/>
      <c r="J105" s="1"/>
    </row>
    <row r="106" spans="1:10">
      <c r="A106" s="1"/>
      <c r="B106" s="1"/>
      <c r="C106" s="1"/>
      <c r="D106" s="1"/>
      <c r="E106" s="1"/>
      <c r="F106" s="1"/>
      <c r="G106" s="1"/>
      <c r="H106" s="1"/>
      <c r="J106" s="1"/>
    </row>
    <row r="107" spans="1:10">
      <c r="A107" s="1"/>
      <c r="B107" s="1"/>
      <c r="C107" s="1"/>
      <c r="D107" s="1"/>
      <c r="E107" s="1"/>
      <c r="F107" s="1"/>
      <c r="G107" s="1"/>
      <c r="H107" s="1"/>
      <c r="J107" s="1"/>
    </row>
    <row r="108" spans="1:10">
      <c r="A108" s="1"/>
      <c r="B108" s="1"/>
      <c r="C108" s="1"/>
      <c r="D108" s="1"/>
      <c r="E108" s="1"/>
      <c r="F108" s="1"/>
      <c r="G108" s="1"/>
      <c r="H108" s="1"/>
      <c r="J108" s="1"/>
    </row>
  </sheetData>
  <sheetProtection formatCells="0" insertHyperlinks="0" autoFilter="0"/>
  <mergeCells count="8">
    <mergeCell ref="A6:B6"/>
    <mergeCell ref="A18:B18"/>
    <mergeCell ref="A50:H50"/>
    <mergeCell ref="J50:P50"/>
    <mergeCell ref="A59:D59"/>
    <mergeCell ref="A60:D60"/>
    <mergeCell ref="A64:C64"/>
    <mergeCell ref="A72:C72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1 "   i s D a s h B o a r d S h e e t = " 0 "   i s D b S h e e t = " 0 "   i n t e r l i n e O n O f f = " 0 "   i n t e r l i n e C o l o r = " 0 " > 
       < c e l l p r o t e c t i o n / > 
       < a p p E t D b R e l a t i o n s / > 
     < / w o S h e e t P r o p s > 
   < / w o S h e e t s P r o p s > 
   < w o B o o k P r o p s > 
     < b o o k S e t t i n g s   i s I n s e r P i c A s A t t a c h m e n t = " 0 "   i s F i l t e r S h a r e d = " 1 "   f i l t e r T y p e = " c o n n "   c o r e C o n q u e r U s e r I d = " "   i s A u t o U p d a t e P a u s e d = " 0 "   i s M e r g e T a s k s A u t o U p d a t e = " 0 " / > 
   < / w o B o o k P r o p s > 
 < / w o P r o p s > 
 
</file>

<file path=customXml/item2.xml>��< ? x m l   v e r s i o n = ' 1 . 0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2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WWO_wpscloud_20230105205318-2d262a9acb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火星来客</cp:lastModifiedBy>
  <dcterms:created xsi:type="dcterms:W3CDTF">2023-01-12T02:00:00Z</dcterms:created>
  <dcterms:modified xsi:type="dcterms:W3CDTF">2023-01-16T10:30:12Z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9C475636C60AD0AA92D0C263A2230830</vt:lpwstr>
  </property>
</Properties>
</file>