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tn22078_bristol_ac_uk/Documents/First year labs/NO2 project/ALL previous NO2 data/"/>
    </mc:Choice>
  </mc:AlternateContent>
  <xr:revisionPtr revIDLastSave="418" documentId="8_{31732E6E-A61B-4B0F-946D-8AFD22EAB4E6}" xr6:coauthVersionLast="47" xr6:coauthVersionMax="47" xr10:uidLastSave="{13AD74DE-E3F9-49F3-80DF-46F1B49478CE}"/>
  <bookViews>
    <workbookView xWindow="-120" yWindow="-120" windowWidth="29040" windowHeight="15720" activeTab="1" xr2:uid="{00000000-000D-0000-FFFF-FFFF00000000}"/>
  </bookViews>
  <sheets>
    <sheet name="Raw data" sheetId="1" r:id="rId1"/>
    <sheet name="Data for plotting" sheetId="4" r:id="rId2"/>
    <sheet name="Sheet2" sheetId="3" r:id="rId3"/>
    <sheet name="Sheet1" sheetId="2" r:id="rId4"/>
  </sheets>
  <externalReferences>
    <externalReference r:id="rId5"/>
    <externalReference r:id="rId6"/>
  </externalReferences>
  <definedNames>
    <definedName name="_xlnm._FilterDatabase" localSheetId="0" hidden="1">'Raw data'!#REF!</definedName>
    <definedName name="_xlcn.WorksheetConnection_MapA2C1491" hidden="1">[1]Map!$A$2:$C$149</definedName>
    <definedName name="_xlcn.WorksheetConnection_MapdataA1C1491" hidden="1">'[2]Map data'!$A$1:$C$149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Map!$A$2:$C$149"/>
          <x15:modelTable id="Range 1" name="Range 1" connection="WorksheetConnection_Map data!$A$1:$C$14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7" i="1"/>
  <c r="K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7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6" i="1"/>
  <c r="X39" i="1"/>
  <c r="W7" i="1"/>
  <c r="X7" i="1" s="1"/>
  <c r="T7" i="1" s="1"/>
  <c r="U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T16" i="1" s="1"/>
  <c r="U16" i="1" s="1"/>
  <c r="W17" i="1"/>
  <c r="X17" i="1" s="1"/>
  <c r="T17" i="1" s="1"/>
  <c r="U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T25" i="1" s="1"/>
  <c r="U25" i="1" s="1"/>
  <c r="W26" i="1"/>
  <c r="X26" i="1" s="1"/>
  <c r="W27" i="1"/>
  <c r="X27" i="1" s="1"/>
  <c r="W28" i="1"/>
  <c r="X28" i="1" s="1"/>
  <c r="W29" i="1"/>
  <c r="X29" i="1" s="1"/>
  <c r="T29" i="1" s="1"/>
  <c r="U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W40" i="1"/>
  <c r="X40" i="1" s="1"/>
  <c r="T40" i="1" s="1"/>
  <c r="U40" i="1" s="1"/>
  <c r="W41" i="1"/>
  <c r="X41" i="1" s="1"/>
  <c r="T41" i="1" s="1"/>
  <c r="U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7" i="1"/>
  <c r="AH7" i="1" s="1"/>
  <c r="AQ8" i="1"/>
  <c r="AR8" i="1" s="1"/>
  <c r="AQ9" i="1"/>
  <c r="AR9" i="1" s="1"/>
  <c r="AQ10" i="1"/>
  <c r="AR10" i="1" s="1"/>
  <c r="AQ11" i="1"/>
  <c r="AR11" i="1" s="1"/>
  <c r="AQ12" i="1"/>
  <c r="AR12" i="1" s="1"/>
  <c r="AQ13" i="1"/>
  <c r="AR13" i="1" s="1"/>
  <c r="AQ14" i="1"/>
  <c r="AR14" i="1" s="1"/>
  <c r="AQ15" i="1"/>
  <c r="AR15" i="1" s="1"/>
  <c r="AQ16" i="1"/>
  <c r="AR16" i="1" s="1"/>
  <c r="AQ17" i="1"/>
  <c r="AR17" i="1" s="1"/>
  <c r="AQ18" i="1"/>
  <c r="AR18" i="1" s="1"/>
  <c r="AQ19" i="1"/>
  <c r="AR19" i="1" s="1"/>
  <c r="AQ20" i="1"/>
  <c r="AR20" i="1" s="1"/>
  <c r="AQ21" i="1"/>
  <c r="AR21" i="1" s="1"/>
  <c r="AQ22" i="1"/>
  <c r="AR22" i="1" s="1"/>
  <c r="AQ23" i="1"/>
  <c r="AR23" i="1" s="1"/>
  <c r="AQ24" i="1"/>
  <c r="AR24" i="1" s="1"/>
  <c r="AQ25" i="1"/>
  <c r="AR25" i="1" s="1"/>
  <c r="AQ26" i="1"/>
  <c r="AR26" i="1" s="1"/>
  <c r="AQ27" i="1"/>
  <c r="AR27" i="1" s="1"/>
  <c r="AQ28" i="1"/>
  <c r="AR28" i="1" s="1"/>
  <c r="AQ29" i="1"/>
  <c r="AR29" i="1" s="1"/>
  <c r="AQ30" i="1"/>
  <c r="AR30" i="1" s="1"/>
  <c r="AQ31" i="1"/>
  <c r="AR31" i="1" s="1"/>
  <c r="AQ32" i="1"/>
  <c r="AR32" i="1" s="1"/>
  <c r="AQ33" i="1"/>
  <c r="AR33" i="1" s="1"/>
  <c r="AQ34" i="1"/>
  <c r="AR34" i="1" s="1"/>
  <c r="AQ35" i="1"/>
  <c r="AR35" i="1" s="1"/>
  <c r="AQ36" i="1"/>
  <c r="AR36" i="1" s="1"/>
  <c r="AQ37" i="1"/>
  <c r="AR37" i="1" s="1"/>
  <c r="AQ38" i="1"/>
  <c r="AR38" i="1" s="1"/>
  <c r="AQ39" i="1"/>
  <c r="AR39" i="1" s="1"/>
  <c r="AQ40" i="1"/>
  <c r="AR40" i="1" s="1"/>
  <c r="AQ41" i="1"/>
  <c r="AR41" i="1" s="1"/>
  <c r="AQ42" i="1"/>
  <c r="AR42" i="1" s="1"/>
  <c r="AQ43" i="1"/>
  <c r="AR43" i="1" s="1"/>
  <c r="AQ44" i="1"/>
  <c r="AR44" i="1" s="1"/>
  <c r="AQ45" i="1"/>
  <c r="AR45" i="1" s="1"/>
  <c r="AQ46" i="1"/>
  <c r="AR46" i="1" s="1"/>
  <c r="AQ47" i="1"/>
  <c r="AR47" i="1" s="1"/>
  <c r="AQ48" i="1"/>
  <c r="AR48" i="1" s="1"/>
  <c r="AQ7" i="1"/>
  <c r="AR7" i="1" s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7" i="1"/>
  <c r="T47" i="1" l="1"/>
  <c r="U47" i="1" s="1"/>
  <c r="T35" i="1"/>
  <c r="U35" i="1" s="1"/>
  <c r="T23" i="1"/>
  <c r="U23" i="1" s="1"/>
  <c r="T45" i="1"/>
  <c r="U45" i="1" s="1"/>
  <c r="T33" i="1"/>
  <c r="U33" i="1" s="1"/>
  <c r="T21" i="1"/>
  <c r="U21" i="1" s="1"/>
  <c r="T9" i="1"/>
  <c r="U9" i="1" s="1"/>
  <c r="AD9" i="1"/>
  <c r="AE9" i="1" s="1"/>
  <c r="T42" i="1"/>
  <c r="U42" i="1" s="1"/>
  <c r="T30" i="1"/>
  <c r="U30" i="1" s="1"/>
  <c r="T18" i="1"/>
  <c r="U18" i="1" s="1"/>
  <c r="T38" i="1"/>
  <c r="U38" i="1" s="1"/>
  <c r="T26" i="1"/>
  <c r="U26" i="1" s="1"/>
  <c r="T14" i="1"/>
  <c r="U14" i="1" s="1"/>
  <c r="T37" i="1"/>
  <c r="U37" i="1" s="1"/>
  <c r="T13" i="1"/>
  <c r="U13" i="1" s="1"/>
  <c r="T31" i="1"/>
  <c r="U31" i="1" s="1"/>
  <c r="T11" i="1"/>
  <c r="U11" i="1" s="1"/>
  <c r="T46" i="1"/>
  <c r="U46" i="1" s="1"/>
  <c r="T34" i="1"/>
  <c r="U34" i="1" s="1"/>
  <c r="T22" i="1"/>
  <c r="U22" i="1" s="1"/>
  <c r="T10" i="1"/>
  <c r="U10" i="1" s="1"/>
  <c r="T44" i="1"/>
  <c r="U44" i="1" s="1"/>
  <c r="T32" i="1"/>
  <c r="U32" i="1" s="1"/>
  <c r="T20" i="1"/>
  <c r="U20" i="1" s="1"/>
  <c r="T8" i="1"/>
  <c r="U8" i="1" s="1"/>
  <c r="AD16" i="1"/>
  <c r="AE16" i="1" s="1"/>
  <c r="T28" i="1"/>
  <c r="U28" i="1" s="1"/>
  <c r="T27" i="1"/>
  <c r="U27" i="1" s="1"/>
  <c r="AD36" i="1"/>
  <c r="AE36" i="1" s="1"/>
  <c r="T43" i="1"/>
  <c r="U43" i="1" s="1"/>
  <c r="T19" i="1"/>
  <c r="U19" i="1" s="1"/>
  <c r="T39" i="1"/>
  <c r="U39" i="1" s="1"/>
  <c r="T15" i="1"/>
  <c r="U15" i="1" s="1"/>
  <c r="T48" i="1"/>
  <c r="U48" i="1" s="1"/>
  <c r="T36" i="1"/>
  <c r="U36" i="1" s="1"/>
  <c r="T24" i="1"/>
  <c r="U24" i="1" s="1"/>
  <c r="T12" i="1"/>
  <c r="U12" i="1" s="1"/>
  <c r="AD38" i="1"/>
  <c r="AE38" i="1" s="1"/>
  <c r="AD14" i="1"/>
  <c r="AE14" i="1" s="1"/>
  <c r="AD12" i="1"/>
  <c r="AE12" i="1" s="1"/>
  <c r="AD48" i="1"/>
  <c r="AE48" i="1" s="1"/>
  <c r="AD10" i="1"/>
  <c r="AE10" i="1" s="1"/>
  <c r="AD47" i="1"/>
  <c r="AE47" i="1" s="1"/>
  <c r="AN7" i="1"/>
  <c r="AO7" i="1" s="1"/>
  <c r="AN37" i="1"/>
  <c r="AO37" i="1" s="1"/>
  <c r="AD43" i="1"/>
  <c r="AE43" i="1" s="1"/>
  <c r="AD31" i="1"/>
  <c r="AE31" i="1" s="1"/>
  <c r="AD26" i="1"/>
  <c r="AE26" i="1" s="1"/>
  <c r="AD40" i="1"/>
  <c r="AE40" i="1" s="1"/>
  <c r="AD28" i="1"/>
  <c r="AE28" i="1" s="1"/>
  <c r="AD24" i="1"/>
  <c r="AE24" i="1" s="1"/>
  <c r="AD19" i="1"/>
  <c r="AE19" i="1" s="1"/>
  <c r="AD42" i="1"/>
  <c r="AE42" i="1" s="1"/>
  <c r="AD30" i="1"/>
  <c r="AE30" i="1" s="1"/>
  <c r="AD18" i="1"/>
  <c r="AE18" i="1" s="1"/>
  <c r="AD41" i="1"/>
  <c r="AE41" i="1" s="1"/>
  <c r="AD29" i="1"/>
  <c r="AE29" i="1" s="1"/>
  <c r="AD17" i="1"/>
  <c r="AE17" i="1" s="1"/>
  <c r="AD32" i="1"/>
  <c r="AE32" i="1" s="1"/>
  <c r="AD8" i="1"/>
  <c r="AE8" i="1" s="1"/>
  <c r="AD39" i="1"/>
  <c r="AE39" i="1" s="1"/>
  <c r="AD15" i="1"/>
  <c r="AE15" i="1" s="1"/>
  <c r="AD23" i="1"/>
  <c r="AE23" i="1" s="1"/>
  <c r="AD22" i="1"/>
  <c r="AE22" i="1" s="1"/>
  <c r="AD7" i="1"/>
  <c r="AE7" i="1" s="1"/>
  <c r="AD37" i="1"/>
  <c r="AE37" i="1" s="1"/>
  <c r="AD25" i="1"/>
  <c r="AE25" i="1" s="1"/>
  <c r="AD13" i="1"/>
  <c r="AE13" i="1" s="1"/>
  <c r="AD35" i="1"/>
  <c r="AE35" i="1" s="1"/>
  <c r="AD11" i="1"/>
  <c r="AE11" i="1" s="1"/>
  <c r="AD46" i="1"/>
  <c r="AE46" i="1" s="1"/>
  <c r="AD34" i="1"/>
  <c r="AE34" i="1" s="1"/>
  <c r="AD45" i="1"/>
  <c r="AE45" i="1" s="1"/>
  <c r="AD33" i="1"/>
  <c r="AE33" i="1" s="1"/>
  <c r="AD21" i="1"/>
  <c r="AE21" i="1" s="1"/>
  <c r="AD44" i="1"/>
  <c r="AE44" i="1" s="1"/>
  <c r="AD20" i="1"/>
  <c r="AE20" i="1" s="1"/>
  <c r="AD27" i="1"/>
  <c r="AE27" i="1" s="1"/>
  <c r="AN25" i="1"/>
  <c r="AO25" i="1" s="1"/>
  <c r="AN42" i="1"/>
  <c r="AO42" i="1" s="1"/>
  <c r="AN30" i="1"/>
  <c r="AO30" i="1" s="1"/>
  <c r="AN18" i="1"/>
  <c r="AO18" i="1" s="1"/>
  <c r="AN41" i="1"/>
  <c r="AO41" i="1" s="1"/>
  <c r="AN29" i="1"/>
  <c r="AO29" i="1" s="1"/>
  <c r="AN28" i="1"/>
  <c r="AO28" i="1" s="1"/>
  <c r="AN39" i="1"/>
  <c r="AO39" i="1" s="1"/>
  <c r="AN27" i="1"/>
  <c r="AO27" i="1" s="1"/>
  <c r="AN15" i="1"/>
  <c r="AO15" i="1" s="1"/>
  <c r="AN17" i="1"/>
  <c r="AO17" i="1" s="1"/>
  <c r="AN40" i="1"/>
  <c r="AO40" i="1" s="1"/>
  <c r="AN16" i="1"/>
  <c r="AO16" i="1" s="1"/>
  <c r="AN38" i="1"/>
  <c r="AO38" i="1" s="1"/>
  <c r="AN24" i="1"/>
  <c r="AO24" i="1" s="1"/>
  <c r="AN23" i="1"/>
  <c r="AO23" i="1" s="1"/>
  <c r="AN12" i="1"/>
  <c r="AO12" i="1" s="1"/>
  <c r="AN11" i="1"/>
  <c r="AO11" i="1" s="1"/>
  <c r="AN45" i="1"/>
  <c r="AO45" i="1" s="1"/>
  <c r="AN33" i="1"/>
  <c r="AO33" i="1" s="1"/>
  <c r="AN21" i="1"/>
  <c r="AO21" i="1" s="1"/>
  <c r="AN32" i="1"/>
  <c r="AO32" i="1" s="1"/>
  <c r="AN8" i="1"/>
  <c r="AO8" i="1" s="1"/>
  <c r="AN36" i="1"/>
  <c r="AO36" i="1" s="1"/>
  <c r="AN35" i="1"/>
  <c r="AO35" i="1" s="1"/>
  <c r="AN44" i="1"/>
  <c r="AO44" i="1" s="1"/>
  <c r="AN20" i="1"/>
  <c r="AO20" i="1" s="1"/>
  <c r="AN43" i="1"/>
  <c r="AO43" i="1" s="1"/>
  <c r="AN31" i="1"/>
  <c r="AO31" i="1" s="1"/>
  <c r="AN19" i="1"/>
  <c r="AO19" i="1" s="1"/>
  <c r="AN13" i="1"/>
  <c r="AO13" i="1" s="1"/>
  <c r="AN14" i="1"/>
  <c r="AO14" i="1" s="1"/>
  <c r="AN47" i="1"/>
  <c r="AO47" i="1" s="1"/>
  <c r="AN46" i="1"/>
  <c r="AO46" i="1" s="1"/>
  <c r="AN34" i="1"/>
  <c r="AO34" i="1" s="1"/>
  <c r="AN22" i="1"/>
  <c r="AO22" i="1" s="1"/>
  <c r="AN10" i="1"/>
  <c r="AO10" i="1" s="1"/>
  <c r="AN48" i="1"/>
  <c r="AO48" i="1" s="1"/>
  <c r="AN9" i="1"/>
  <c r="AO9" i="1" s="1"/>
  <c r="AN26" i="1"/>
  <c r="AO26" i="1" s="1"/>
  <c r="B131" i="3" l="1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5" i="3"/>
  <c r="C21" i="2"/>
  <c r="D21" i="2"/>
  <c r="E21" i="2"/>
  <c r="B21" i="2"/>
  <c r="I7" i="2"/>
  <c r="I6" i="2"/>
  <c r="G5" i="2"/>
  <c r="L4" i="2"/>
  <c r="K4" i="2"/>
  <c r="J3" i="2"/>
  <c r="I3" i="2"/>
  <c r="G4" i="2"/>
  <c r="B22" i="2"/>
  <c r="B24" i="2" s="1"/>
  <c r="I8" i="2"/>
  <c r="J8" i="2" s="1"/>
  <c r="K8" i="2" s="1"/>
  <c r="L8" i="2" s="1"/>
  <c r="K3" i="2"/>
  <c r="L3" i="2" s="1"/>
  <c r="I4" i="2"/>
  <c r="J4" i="2" s="1"/>
  <c r="I5" i="2"/>
  <c r="J5" i="2" s="1"/>
  <c r="K5" i="2" s="1"/>
  <c r="L5" i="2" s="1"/>
  <c r="G6" i="2"/>
  <c r="J6" i="2" s="1"/>
  <c r="K6" i="2" s="1"/>
  <c r="L6" i="2" s="1"/>
  <c r="G7" i="2"/>
  <c r="C22" i="2"/>
  <c r="C24" i="2" s="1"/>
  <c r="D22" i="2"/>
  <c r="D24" i="2" s="1"/>
  <c r="E22" i="2"/>
  <c r="E24" i="2" s="1"/>
  <c r="G8" i="2"/>
  <c r="B6" i="2"/>
  <c r="G3" i="2"/>
  <c r="J7" i="2" l="1"/>
  <c r="K7" i="2" s="1"/>
  <c r="L7" i="2" s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tc={6EEDCDBB-0AB6-4C52-AD83-AD712BC1EC59}</author>
    <author>tc={B1602286-1545-4BC0-B0C3-04DD1B8F6395}</author>
    <author>tc={7F8E3223-B6B0-4FDE-ADE4-40FD5B9E27D9}</author>
    <author>tc={AAADADB2-EAAE-4860-AC19-9575E0E9C4B2}</author>
    <author>tc={3F8B437F-21FD-4EF5-B200-847447E84942}</author>
    <author>tc={8A16788D-2979-4420-A4B1-A9B2AC1DAFA4}</author>
    <author>tc={39B615A9-F7B4-4C8D-9932-9E4B742806F3}</author>
    <author>tc={73E36DE6-32BF-4DE9-ADDA-80673D802623}</author>
  </authors>
  <commentList>
    <comment ref="J5" authorId="0" shapeId="0" xr:uid="{6EEDCDBB-0AB6-4C52-AD83-AD712BC1EC59}">
      <text>
        <t>[Threaded comment]
Your version of Excel allows you to read this threaded comment; however, any edits to it will get removed if the file is opened in a newer version of Excel. Learn more: https://go.microsoft.com/fwlink/?linkid=870924
Comment:
    To finally calculate the ambient nitrogen dioxide we must use the equation C = 1/srate * m/t we can therefore calculate C = mass /(s rate/ m^3 h^-1* time/ h )</t>
      </text>
    </comment>
    <comment ref="K5" authorId="1" shapeId="0" xr:uid="{B1602286-1545-4BC0-B0C3-04DD1B8F639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Difference in temperature to be accounted for by multiplying by the ratio of the temperatures 284/298</t>
      </text>
    </comment>
    <comment ref="T5" authorId="2" shapeId="0" xr:uid="{7F8E3223-B6B0-4FDE-ADE4-40FD5B9E27D9}">
      <text>
        <t>[Threaded comment]
Your version of Excel allows you to read this threaded comment; however, any edits to it will get removed if the file is opened in a newer version of Excel. Learn more: https://go.microsoft.com/fwlink/?linkid=870924
Comment:
    To finally calculate the ambient nitrogen dioxide we must use the equation C = 1/srate * m/t we can therefore calculate C = mass /(s rate/ m^3 h^-1* time/ h )</t>
      </text>
    </comment>
    <comment ref="U5" authorId="3" shapeId="0" xr:uid="{AAADADB2-EAAE-4860-AC19-9575E0E9C4B2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Difference in temperature to be accounted for by multiplying by the ratio of the temperatures 284/298</t>
      </text>
    </comment>
    <comment ref="AD5" authorId="4" shapeId="0" xr:uid="{3F8B437F-21FD-4EF5-B200-847447E84942}">
      <text>
        <t>[Threaded comment]
Your version of Excel allows you to read this threaded comment; however, any edits to it will get removed if the file is opened in a newer version of Excel. Learn more: https://go.microsoft.com/fwlink/?linkid=870924
Comment:
    To finally calculate the ambient nitrogen dioxide we must use the equation C = 1/srate * m/t we can therefore calculate C = mass /(s rate/ m^3 h^-1* time/ h )</t>
      </text>
    </comment>
    <comment ref="AE5" authorId="5" shapeId="0" xr:uid="{8A16788D-2979-4420-A4B1-A9B2AC1DAFA4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Difference in temperature to be accounted for by multiplying by the ratio of the temperatures 284/298</t>
      </text>
    </comment>
    <comment ref="AN5" authorId="6" shapeId="0" xr:uid="{39B615A9-F7B4-4C8D-9932-9E4B742806F3}">
      <text>
        <t>[Threaded comment]
Your version of Excel allows you to read this threaded comment; however, any edits to it will get removed if the file is opened in a newer version of Excel. Learn more: https://go.microsoft.com/fwlink/?linkid=870924
Comment:
    To finally calculate the ambient nitrogen dioxide we must use the equation C = 1/srate * m/t we can therefore calculate C = mass /(s rate/ m^3 h^-1* time/ h )</t>
      </text>
    </comment>
    <comment ref="AO5" authorId="7" shapeId="0" xr:uid="{73E36DE6-32BF-4DE9-ADDA-80673D802623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Difference in temperature to be accounted for by multiplying by the ratio of the temperatures 284/298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ap data!$A$1:$C$149" type="102" refreshedVersion="6" minRefreshableVersion="5">
    <extLst>
      <ext xmlns:x15="http://schemas.microsoft.com/office/spreadsheetml/2010/11/main" uri="{DE250136-89BD-433C-8126-D09CA5730AF9}">
        <x15:connection id="Range 1">
          <x15:rangePr sourceName="_xlcn.WorksheetConnection_MapdataA1C1491"/>
        </x15:connection>
      </ext>
    </extLst>
  </connection>
  <connection id="3" xr16:uid="{00000000-0015-0000-FFFF-FFFF02000000}" name="WorksheetConnection_Map!$A$2:$C$149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MapA2C1491"/>
        </x15:connection>
      </ext>
    </extLst>
  </connection>
</connections>
</file>

<file path=xl/sharedStrings.xml><?xml version="1.0" encoding="utf-8"?>
<sst xmlns="http://schemas.openxmlformats.org/spreadsheetml/2006/main" count="600" uniqueCount="348">
  <si>
    <t>n.b: Enter date and times in the format 01/12/18 13:00</t>
  </si>
  <si>
    <t>Tube 1</t>
  </si>
  <si>
    <t>Tube 2</t>
  </si>
  <si>
    <t>Tube 3</t>
  </si>
  <si>
    <t>Tube 4</t>
  </si>
  <si>
    <t>Group</t>
  </si>
  <si>
    <t>Grid square</t>
  </si>
  <si>
    <t>Barcode</t>
  </si>
  <si>
    <t>Six figure grid ref</t>
  </si>
  <si>
    <t>Date and time put out</t>
  </si>
  <si>
    <t>Date and time retrieved</t>
  </si>
  <si>
    <t>A (542 nm)</t>
  </si>
  <si>
    <t>N0118</t>
  </si>
  <si>
    <t>N0218</t>
  </si>
  <si>
    <t>556 728</t>
  </si>
  <si>
    <t>N0318</t>
  </si>
  <si>
    <t>553 723</t>
  </si>
  <si>
    <t>N0418</t>
  </si>
  <si>
    <t>558 728</t>
  </si>
  <si>
    <t>S0118</t>
  </si>
  <si>
    <t>559 730</t>
  </si>
  <si>
    <t>S0218</t>
  </si>
  <si>
    <t>553 730</t>
  </si>
  <si>
    <t>SO318</t>
  </si>
  <si>
    <t>555 733</t>
  </si>
  <si>
    <t>S0418</t>
  </si>
  <si>
    <t>560 731</t>
  </si>
  <si>
    <t>B0118</t>
  </si>
  <si>
    <t>554 741</t>
  </si>
  <si>
    <t>B0218</t>
  </si>
  <si>
    <t>555 743</t>
  </si>
  <si>
    <t>B0318</t>
  </si>
  <si>
    <t>552 746</t>
  </si>
  <si>
    <t>0?</t>
  </si>
  <si>
    <t>B0418</t>
  </si>
  <si>
    <t>552 740</t>
  </si>
  <si>
    <t>E1118</t>
  </si>
  <si>
    <t>562 751</t>
  </si>
  <si>
    <t>E1218</t>
  </si>
  <si>
    <t>E1318</t>
  </si>
  <si>
    <t>Spilled during analysis</t>
  </si>
  <si>
    <t>E1418</t>
  </si>
  <si>
    <t>S1118</t>
  </si>
  <si>
    <t>559 764</t>
  </si>
  <si>
    <t>S1218</t>
  </si>
  <si>
    <t>5567 7634</t>
  </si>
  <si>
    <t>S1318</t>
  </si>
  <si>
    <t>5523 7625</t>
  </si>
  <si>
    <t>S1418</t>
  </si>
  <si>
    <t>5511 7675</t>
  </si>
  <si>
    <t>D1118</t>
  </si>
  <si>
    <t>568 725</t>
  </si>
  <si>
    <t>D1218</t>
  </si>
  <si>
    <t>567 725</t>
  </si>
  <si>
    <t>D1318</t>
  </si>
  <si>
    <t>D1418</t>
  </si>
  <si>
    <t>566 725</t>
  </si>
  <si>
    <t>M0118</t>
  </si>
  <si>
    <t>569 730</t>
  </si>
  <si>
    <t>M0218</t>
  </si>
  <si>
    <t>566 731</t>
  </si>
  <si>
    <t>M0318</t>
  </si>
  <si>
    <t xml:space="preserve">562 730 </t>
  </si>
  <si>
    <t>Missing</t>
  </si>
  <si>
    <t>M0418</t>
  </si>
  <si>
    <t>569 732</t>
  </si>
  <si>
    <t>C1118</t>
  </si>
  <si>
    <t>562 749</t>
  </si>
  <si>
    <t>C1218</t>
  </si>
  <si>
    <t>564 748</t>
  </si>
  <si>
    <t>C1318</t>
  </si>
  <si>
    <t>562 742</t>
  </si>
  <si>
    <t>C1418</t>
  </si>
  <si>
    <t>568 742</t>
  </si>
  <si>
    <t>U0118</t>
  </si>
  <si>
    <t>566 756</t>
  </si>
  <si>
    <t>U0218</t>
  </si>
  <si>
    <t>568 755</t>
  </si>
  <si>
    <t>U0318</t>
  </si>
  <si>
    <t>569 758</t>
  </si>
  <si>
    <t>U0418</t>
  </si>
  <si>
    <t>567 752</t>
  </si>
  <si>
    <t>M1118</t>
  </si>
  <si>
    <t>565 764</t>
  </si>
  <si>
    <t>M1218</t>
  </si>
  <si>
    <t>566 761</t>
  </si>
  <si>
    <t xml:space="preserve">missing on retrieval </t>
  </si>
  <si>
    <t>n/a</t>
  </si>
  <si>
    <t>M1318</t>
  </si>
  <si>
    <t xml:space="preserve">562 767 </t>
  </si>
  <si>
    <t>M1418</t>
  </si>
  <si>
    <t>561 762</t>
  </si>
  <si>
    <t>579 724</t>
  </si>
  <si>
    <t>579 726</t>
  </si>
  <si>
    <t>577 728</t>
  </si>
  <si>
    <t>576 729</t>
  </si>
  <si>
    <t>B1118</t>
  </si>
  <si>
    <t>579 732</t>
  </si>
  <si>
    <t>B1218</t>
  </si>
  <si>
    <t>575 735</t>
  </si>
  <si>
    <t>B1318</t>
  </si>
  <si>
    <t>578 737</t>
  </si>
  <si>
    <t>B1418</t>
  </si>
  <si>
    <t>580 738</t>
  </si>
  <si>
    <t>C0118</t>
  </si>
  <si>
    <t>578 744</t>
  </si>
  <si>
    <t>C0218</t>
  </si>
  <si>
    <t>570 745</t>
  </si>
  <si>
    <t>C0318</t>
  </si>
  <si>
    <t>573 746</t>
  </si>
  <si>
    <t>C0418</t>
  </si>
  <si>
    <t>577 747</t>
  </si>
  <si>
    <t>F1118</t>
  </si>
  <si>
    <t>573 752</t>
  </si>
  <si>
    <t>F1218</t>
  </si>
  <si>
    <t>572 755</t>
  </si>
  <si>
    <t>F1318</t>
  </si>
  <si>
    <t>574 756</t>
  </si>
  <si>
    <t>F1418</t>
  </si>
  <si>
    <t>576 754</t>
  </si>
  <si>
    <t>A1118</t>
  </si>
  <si>
    <t>572 762</t>
  </si>
  <si>
    <t>A1218</t>
  </si>
  <si>
    <t>574 763</t>
  </si>
  <si>
    <t>A1318</t>
  </si>
  <si>
    <t>577 761</t>
  </si>
  <si>
    <t>A1418</t>
  </si>
  <si>
    <t>576 765</t>
  </si>
  <si>
    <t>H0418</t>
  </si>
  <si>
    <t>586 723</t>
  </si>
  <si>
    <t>H0318</t>
  </si>
  <si>
    <t>586 724</t>
  </si>
  <si>
    <t>H0218</t>
  </si>
  <si>
    <t>583 721</t>
  </si>
  <si>
    <t>H0118</t>
  </si>
  <si>
    <t>585 728</t>
  </si>
  <si>
    <t>T1118</t>
  </si>
  <si>
    <t>584 731</t>
  </si>
  <si>
    <t>N/a</t>
  </si>
  <si>
    <t>T1218</t>
  </si>
  <si>
    <t>585 731</t>
  </si>
  <si>
    <t>T1318</t>
  </si>
  <si>
    <t>584 732</t>
  </si>
  <si>
    <t>T1418</t>
  </si>
  <si>
    <t>583 731</t>
  </si>
  <si>
    <t>K1118</t>
  </si>
  <si>
    <t>580 743</t>
  </si>
  <si>
    <t>K1218</t>
  </si>
  <si>
    <t>583 743</t>
  </si>
  <si>
    <t>K1318</t>
  </si>
  <si>
    <t>583 747</t>
  </si>
  <si>
    <t>K1418</t>
  </si>
  <si>
    <t>580 747</t>
  </si>
  <si>
    <t>U1118</t>
  </si>
  <si>
    <t>580 755</t>
  </si>
  <si>
    <t>U1218</t>
  </si>
  <si>
    <t>586 754</t>
  </si>
  <si>
    <t>U1318</t>
  </si>
  <si>
    <t>586 758</t>
  </si>
  <si>
    <t>U1418</t>
  </si>
  <si>
    <t>588 756</t>
  </si>
  <si>
    <t>P1118</t>
  </si>
  <si>
    <t>582 760</t>
  </si>
  <si>
    <t>P1218</t>
  </si>
  <si>
    <t>584 762</t>
  </si>
  <si>
    <t>P1318</t>
  </si>
  <si>
    <t>582 763</t>
  </si>
  <si>
    <t>P1418</t>
  </si>
  <si>
    <t xml:space="preserve">586 765 </t>
  </si>
  <si>
    <t>H1118</t>
  </si>
  <si>
    <t>596 723</t>
  </si>
  <si>
    <t>H1218</t>
  </si>
  <si>
    <t>592 721</t>
  </si>
  <si>
    <t>H1318</t>
  </si>
  <si>
    <t>591 724</t>
  </si>
  <si>
    <t>H1418</t>
  </si>
  <si>
    <t>590 727</t>
  </si>
  <si>
    <t>591 731</t>
  </si>
  <si>
    <t>13/10/2021 14:26</t>
  </si>
  <si>
    <t>17/11/2021  5:30:00 PM</t>
  </si>
  <si>
    <t>590 731</t>
  </si>
  <si>
    <t>13/10/2021 14:31</t>
  </si>
  <si>
    <t>17/11/2021  5:33:00 PM</t>
  </si>
  <si>
    <t>17/11/2021  5:35:00 PM</t>
  </si>
  <si>
    <t>A0118</t>
  </si>
  <si>
    <t>590 744</t>
  </si>
  <si>
    <t>A0218</t>
  </si>
  <si>
    <t>590 742</t>
  </si>
  <si>
    <t>A0318</t>
  </si>
  <si>
    <t>591 742</t>
  </si>
  <si>
    <t>A0418</t>
  </si>
  <si>
    <t>594 743</t>
  </si>
  <si>
    <t>K0118</t>
  </si>
  <si>
    <t>598 755</t>
  </si>
  <si>
    <t>K0218</t>
  </si>
  <si>
    <t>594 751</t>
  </si>
  <si>
    <t>K0318</t>
  </si>
  <si>
    <t>593 755</t>
  </si>
  <si>
    <t>K0418</t>
  </si>
  <si>
    <t>594 758</t>
  </si>
  <si>
    <t>F0118</t>
  </si>
  <si>
    <t>593 769</t>
  </si>
  <si>
    <t>F0218</t>
  </si>
  <si>
    <t>594 768</t>
  </si>
  <si>
    <t>F0318</t>
  </si>
  <si>
    <t>595 764</t>
  </si>
  <si>
    <t>F0418</t>
  </si>
  <si>
    <t>593 763</t>
  </si>
  <si>
    <t>L0118</t>
  </si>
  <si>
    <t>600 721</t>
  </si>
  <si>
    <t>L0218</t>
  </si>
  <si>
    <t>601 727</t>
  </si>
  <si>
    <t>L0318</t>
  </si>
  <si>
    <t>600 724</t>
  </si>
  <si>
    <t>L0418</t>
  </si>
  <si>
    <t>604 724</t>
  </si>
  <si>
    <t>X1218</t>
  </si>
  <si>
    <t>602 732</t>
  </si>
  <si>
    <t>X1118</t>
  </si>
  <si>
    <t>604 732</t>
  </si>
  <si>
    <t>X1318</t>
  </si>
  <si>
    <t>609 734</t>
  </si>
  <si>
    <t>X1418</t>
  </si>
  <si>
    <t>600 737</t>
  </si>
  <si>
    <t>L1118</t>
  </si>
  <si>
    <t>600 741</t>
  </si>
  <si>
    <t>L1218</t>
  </si>
  <si>
    <t>603 742</t>
  </si>
  <si>
    <t>L1318</t>
  </si>
  <si>
    <t>607 744</t>
  </si>
  <si>
    <t>L1418</t>
  </si>
  <si>
    <t>608 740</t>
  </si>
  <si>
    <t>G1118</t>
  </si>
  <si>
    <t>608 752</t>
  </si>
  <si>
    <t>G1218</t>
  </si>
  <si>
    <t>606 752</t>
  </si>
  <si>
    <t>G1318</t>
  </si>
  <si>
    <t>606 754</t>
  </si>
  <si>
    <t>G1418</t>
  </si>
  <si>
    <t>N1118</t>
  </si>
  <si>
    <t>603 767</t>
  </si>
  <si>
    <t>N1218</t>
  </si>
  <si>
    <t>604 768</t>
  </si>
  <si>
    <t>N1418</t>
  </si>
  <si>
    <t>605 769</t>
  </si>
  <si>
    <t>N1318</t>
  </si>
  <si>
    <t>J0118</t>
  </si>
  <si>
    <t>618 726</t>
  </si>
  <si>
    <t>J0218</t>
  </si>
  <si>
    <t>618 724</t>
  </si>
  <si>
    <t>J0318</t>
  </si>
  <si>
    <t>613 723</t>
  </si>
  <si>
    <t>J0418</t>
  </si>
  <si>
    <t>611 727</t>
  </si>
  <si>
    <t>D0118</t>
  </si>
  <si>
    <t>613 734</t>
  </si>
  <si>
    <t>D0218</t>
  </si>
  <si>
    <t>616 733</t>
  </si>
  <si>
    <t>D0318</t>
  </si>
  <si>
    <t>613 730</t>
  </si>
  <si>
    <t>D0418</t>
  </si>
  <si>
    <t>P0118</t>
  </si>
  <si>
    <t>618 740</t>
  </si>
  <si>
    <t>P0218</t>
  </si>
  <si>
    <t>617 742</t>
  </si>
  <si>
    <t>P0318</t>
  </si>
  <si>
    <t>616 740</t>
  </si>
  <si>
    <t>P0418</t>
  </si>
  <si>
    <t>615 740</t>
  </si>
  <si>
    <t xml:space="preserve">Missing </t>
  </si>
  <si>
    <t>T0118</t>
  </si>
  <si>
    <t>610 752</t>
  </si>
  <si>
    <t>T0218</t>
  </si>
  <si>
    <t>612 752</t>
  </si>
  <si>
    <t>T0318</t>
  </si>
  <si>
    <t>612 753</t>
  </si>
  <si>
    <t>T0418</t>
  </si>
  <si>
    <t>611 753</t>
  </si>
  <si>
    <t>P118</t>
  </si>
  <si>
    <t>612 764</t>
  </si>
  <si>
    <t>615 765</t>
  </si>
  <si>
    <t>619 766</t>
  </si>
  <si>
    <t>615 760</t>
  </si>
  <si>
    <t>620 725</t>
  </si>
  <si>
    <t>620 728</t>
  </si>
  <si>
    <t>621 729</t>
  </si>
  <si>
    <t>626 728</t>
  </si>
  <si>
    <t>N/A</t>
  </si>
  <si>
    <t>624 737</t>
  </si>
  <si>
    <t>627 737</t>
  </si>
  <si>
    <t>625 732</t>
  </si>
  <si>
    <t>619 746</t>
  </si>
  <si>
    <t>622 748</t>
  </si>
  <si>
    <t>624 748</t>
  </si>
  <si>
    <t>625 752</t>
  </si>
  <si>
    <t>R118</t>
  </si>
  <si>
    <t>620 997</t>
  </si>
  <si>
    <t>R1318</t>
  </si>
  <si>
    <t>621 751</t>
  </si>
  <si>
    <t>Q0318</t>
  </si>
  <si>
    <t>622 752</t>
  </si>
  <si>
    <t>Q0118</t>
  </si>
  <si>
    <t>623 750</t>
  </si>
  <si>
    <t>F118</t>
  </si>
  <si>
    <t>623 768</t>
  </si>
  <si>
    <t>620 762</t>
  </si>
  <si>
    <t>626 760</t>
  </si>
  <si>
    <t>627 766</t>
  </si>
  <si>
    <t>633 722</t>
  </si>
  <si>
    <t>636 724</t>
  </si>
  <si>
    <t>638 726</t>
  </si>
  <si>
    <t>636 727</t>
  </si>
  <si>
    <t>632 733</t>
  </si>
  <si>
    <t>633 733</t>
  </si>
  <si>
    <t xml:space="preserve">639 736 </t>
  </si>
  <si>
    <t>639 732</t>
  </si>
  <si>
    <t>Amount of NaNO2 / g</t>
  </si>
  <si>
    <t>Standard solns</t>
  </si>
  <si>
    <t>RMM NaNO2 / g mol-1</t>
  </si>
  <si>
    <t xml:space="preserve">Vol stock soln added / ml </t>
  </si>
  <si>
    <t>NaNO2 added / g</t>
  </si>
  <si>
    <t>total volume of soln / ml</t>
  </si>
  <si>
    <t>Conc / g ml-1</t>
  </si>
  <si>
    <t xml:space="preserve">Nitrite in cuvette </t>
  </si>
  <si>
    <t>Conc nitrite in cuvette / g ml-1</t>
  </si>
  <si>
    <t>Conc nitrite in cuvette / ug ml-1</t>
  </si>
  <si>
    <t>Moles of NaNO2 / mol</t>
  </si>
  <si>
    <t>A</t>
  </si>
  <si>
    <t>B</t>
  </si>
  <si>
    <t>Vol stock soln / ml</t>
  </si>
  <si>
    <t>C</t>
  </si>
  <si>
    <t>Conc stock soln / g ml-1</t>
  </si>
  <si>
    <t>D</t>
  </si>
  <si>
    <t>E</t>
  </si>
  <si>
    <t>F</t>
  </si>
  <si>
    <t xml:space="preserve">tube </t>
  </si>
  <si>
    <t>abs</t>
  </si>
  <si>
    <t>conc =(a-0.0648)/1.0568</t>
  </si>
  <si>
    <t>amount of nitrite in tube ug</t>
  </si>
  <si>
    <t>NO2 conc</t>
  </si>
  <si>
    <t>LAT1</t>
  </si>
  <si>
    <t>LONG1</t>
  </si>
  <si>
    <t>NO2 concentration /ppm</t>
  </si>
  <si>
    <t>Hours out</t>
  </si>
  <si>
    <t>Nitrite</t>
  </si>
  <si>
    <t>Nitrite in tube</t>
  </si>
  <si>
    <r>
      <t>Conc ambient NO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(284 K)/ µg m</t>
    </r>
    <r>
      <rPr>
        <b/>
        <vertAlign val="superscript"/>
        <sz val="12"/>
        <color theme="1"/>
        <rFont val="Times New Roman"/>
        <family val="1"/>
      </rPr>
      <t>-3</t>
    </r>
  </si>
  <si>
    <r>
      <t>Conc ambient NO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(298 K)/ µg m</t>
    </r>
    <r>
      <rPr>
        <b/>
        <vertAlign val="superscript"/>
        <sz val="12"/>
        <color theme="1"/>
        <rFont val="Times New Roman"/>
        <family val="1"/>
      </rPr>
      <t>-3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</si>
</sst>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right"/>
    </xf>
    <xf numFmtId="14" fontId="2" fillId="0" borderId="0" xfId="0" applyNumberFormat="1" applyFont="1"/>
    <xf numFmtId="22" fontId="2" fillId="0" borderId="0" xfId="0" applyNumberFormat="1" applyFont="1"/>
    <xf numFmtId="0" fontId="2" fillId="0" borderId="0" xfId="0" applyFont="1"/>
    <xf numFmtId="22" fontId="4" fillId="0" borderId="0" xfId="0" applyNumberFormat="1" applyFont="1"/>
    <xf numFmtId="0" fontId="0" fillId="2" borderId="0" xfId="0" applyFill="1"/>
    <xf numFmtId="22" fontId="0" fillId="2" borderId="0" xfId="0" applyNumberFormat="1" applyFill="1"/>
    <xf numFmtId="164" fontId="2" fillId="0" borderId="0" xfId="0" applyNumberFormat="1" applyFont="1"/>
    <xf numFmtId="22" fontId="2" fillId="2" borderId="0" xfId="0" applyNumberFormat="1" applyFont="1" applyFill="1"/>
    <xf numFmtId="0" fontId="0" fillId="3" borderId="0" xfId="0" applyFill="1"/>
    <xf numFmtId="22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horizontal="left"/>
    </xf>
    <xf numFmtId="22" fontId="0" fillId="4" borderId="0" xfId="0" applyNumberFormat="1" applyFill="1"/>
    <xf numFmtId="0" fontId="0" fillId="5" borderId="0" xfId="0" applyFill="1"/>
    <xf numFmtId="0" fontId="0" fillId="6" borderId="0" xfId="0" applyFill="1"/>
    <xf numFmtId="22" fontId="0" fillId="6" borderId="0" xfId="0" applyNumberFormat="1" applyFill="1"/>
    <xf numFmtId="0" fontId="0" fillId="7" borderId="0" xfId="0" applyFill="1"/>
    <xf numFmtId="22" fontId="0" fillId="7" borderId="0" xfId="0" applyNumberFormat="1" applyFill="1"/>
    <xf numFmtId="22" fontId="2" fillId="7" borderId="0" xfId="0" applyNumberFormat="1" applyFont="1" applyFill="1"/>
    <xf numFmtId="22" fontId="3" fillId="2" borderId="0" xfId="0" applyNumberFormat="1" applyFont="1" applyFill="1"/>
    <xf numFmtId="0" fontId="0" fillId="8" borderId="0" xfId="0" applyFill="1"/>
    <xf numFmtId="2" fontId="0" fillId="0" borderId="0" xfId="0" applyNumberFormat="1"/>
    <xf numFmtId="2" fontId="0" fillId="9" borderId="0" xfId="0" applyNumberFormat="1" applyFill="1"/>
    <xf numFmtId="11" fontId="5" fillId="0" borderId="0" xfId="0" applyNumberFormat="1" applyFont="1"/>
    <xf numFmtId="0" fontId="6" fillId="0" borderId="1" xfId="0" applyFont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powerPivotData" Target="model/item.data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85708445460376"/>
          <c:y val="0.1026552894000879"/>
          <c:w val="0.8395054911294975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212060312544611E-2"/>
                  <c:y val="0.24892168954012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Sheet1!$L$3:$L$8</c:f>
              <c:numCache>
                <c:formatCode>General</c:formatCode>
                <c:ptCount val="6"/>
                <c:pt idx="0">
                  <c:v>0</c:v>
                </c:pt>
                <c:pt idx="1">
                  <c:v>8.0699453551912562E-2</c:v>
                </c:pt>
                <c:pt idx="2">
                  <c:v>0.16139890710382512</c:v>
                </c:pt>
                <c:pt idx="3">
                  <c:v>0.24209836065573773</c:v>
                </c:pt>
                <c:pt idx="4">
                  <c:v>0.32279781420765025</c:v>
                </c:pt>
                <c:pt idx="5">
                  <c:v>0.40349726775956285</c:v>
                </c:pt>
              </c:numCache>
            </c:numRef>
          </c:xVal>
          <c:yVal>
            <c:numRef>
              <c:f>Sheet1!$M$3:$M$8</c:f>
              <c:numCache>
                <c:formatCode>General</c:formatCode>
                <c:ptCount val="6"/>
                <c:pt idx="0">
                  <c:v>0.05</c:v>
                </c:pt>
                <c:pt idx="1">
                  <c:v>0.16</c:v>
                </c:pt>
                <c:pt idx="2">
                  <c:v>0.24</c:v>
                </c:pt>
                <c:pt idx="3">
                  <c:v>0.33</c:v>
                </c:pt>
                <c:pt idx="4">
                  <c:v>0.41</c:v>
                </c:pt>
                <c:pt idx="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2-454F-B0A2-C87B755E3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04559"/>
        <c:axId val="2140604975"/>
      </c:scatterChart>
      <c:valAx>
        <c:axId val="214060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Conc nitrite / ug ml-1</a:t>
                </a:r>
              </a:p>
            </c:rich>
          </c:tx>
          <c:layout>
            <c:manualLayout>
              <c:xMode val="edge"/>
              <c:yMode val="edge"/>
              <c:x val="0.39919750436427026"/>
              <c:y val="0.92620220926705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04975"/>
        <c:crosses val="autoZero"/>
        <c:crossBetween val="midCat"/>
      </c:valAx>
      <c:valAx>
        <c:axId val="2140604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</a:t>
                </a:r>
                <a:r>
                  <a:rPr lang="en-GB" sz="1050" baseline="0"/>
                  <a:t> (542 nm)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2.8051003430776267E-2"/>
              <c:y val="0.37746578335179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04559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15</xdr:row>
      <xdr:rowOff>85725</xdr:rowOff>
    </xdr:from>
    <xdr:to>
      <xdr:col>11</xdr:col>
      <xdr:colOff>457200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37EB5-E7B3-4AF2-AA6B-8A95BD9E8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%20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 data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rancesca Dennis" id="{66AE5057-9425-4514-A868-C8578B845DB6}" userId="S::tn22078@bristol.ac.uk::ea80306e-dece-41e5-a09e-5af55577809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" dT="2022-11-08T17:28:45.42" personId="{66AE5057-9425-4514-A868-C8578B845DB6}" id="{6EEDCDBB-0AB6-4C52-AD83-AD712BC1EC59}">
    <text>To finally calculate the ambient nitrogen dioxide we must use the equation C = 1/srate * m/t we can therefore calculate C = mass /(s rate/ m^3 h^-1* time/ h )</text>
  </threadedComment>
  <threadedComment ref="K5" dT="2022-11-08T17:25:15.40" personId="{66AE5057-9425-4514-A868-C8578B845DB6}" id="{B1602286-1545-4BC0-B0C3-04DD1B8F6395}">
    <text>Difference in temperature to be accounted for by multiplying by the ratio of the temperatures 284/298</text>
  </threadedComment>
  <threadedComment ref="T5" dT="2022-11-08T17:28:45.42" personId="{66AE5057-9425-4514-A868-C8578B845DB6}" id="{7F8E3223-B6B0-4FDE-ADE4-40FD5B9E27D9}">
    <text>To finally calculate the ambient nitrogen dioxide we must use the equation C = 1/srate * m/t we can therefore calculate C = mass /(s rate/ m^3 h^-1* time/ h )</text>
  </threadedComment>
  <threadedComment ref="U5" dT="2022-11-08T17:25:15.40" personId="{66AE5057-9425-4514-A868-C8578B845DB6}" id="{AAADADB2-EAAE-4860-AC19-9575E0E9C4B2}">
    <text>Difference in temperature to be accounted for by multiplying by the ratio of the temperatures 284/298</text>
  </threadedComment>
  <threadedComment ref="AD5" dT="2022-11-08T17:28:45.42" personId="{66AE5057-9425-4514-A868-C8578B845DB6}" id="{3F8B437F-21FD-4EF5-B200-847447E84942}">
    <text>To finally calculate the ambient nitrogen dioxide we must use the equation C = 1/srate * m/t we can therefore calculate C = mass /(s rate/ m^3 h^-1* time/ h )</text>
  </threadedComment>
  <threadedComment ref="AE5" dT="2022-11-08T17:25:15.40" personId="{66AE5057-9425-4514-A868-C8578B845DB6}" id="{8A16788D-2979-4420-A4B1-A9B2AC1DAFA4}">
    <text>Difference in temperature to be accounted for by multiplying by the ratio of the temperatures 284/298</text>
  </threadedComment>
  <threadedComment ref="AN5" dT="2022-11-08T17:28:45.42" personId="{66AE5057-9425-4514-A868-C8578B845DB6}" id="{39B615A9-F7B4-4C8D-9932-9E4B742806F3}">
    <text>To finally calculate the ambient nitrogen dioxide we must use the equation C = 1/srate * m/t we can therefore calculate C = mass /(s rate/ m^3 h^-1* time/ h )</text>
  </threadedComment>
  <threadedComment ref="AO5" dT="2022-11-08T17:25:15.40" personId="{66AE5057-9425-4514-A868-C8578B845DB6}" id="{73E36DE6-32BF-4DE9-ADDA-80673D802623}">
    <text>Difference in temperature to be accounted for by multiplying by the ratio of the temperatures 284/298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B8695A-9641-4199-ABEB-A0D98F4725F4}">
  <we:reference id="wa104382047" version="1.0.1.2" store="en-US" storeType="OMEX"/>
  <we:alternateReferences>
    <we:reference id="wa104382047" version="1.0.1.2" store="WA104382047" storeType="OMEX"/>
  </we:alternateReferences>
  <we:properties/>
  <we:bindings>
    <we:binding id="1" type="matrix" appref="{95F40554-7EC7-47B7-889E-884CCE4CE2DC}"/>
    <we:binding id="2" type="matrix" appref="{2056C0C3-EC02-4017-B0DE-472E29666D94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2"/>
  <sheetViews>
    <sheetView topLeftCell="AD1" zoomScale="90" zoomScaleNormal="90" workbookViewId="0">
      <pane ySplit="5" topLeftCell="A16" activePane="bottomLeft" state="frozen"/>
      <selection activeCell="E1" sqref="E1"/>
      <selection pane="bottomLeft" activeCell="AO7" sqref="AO7:AO48"/>
    </sheetView>
  </sheetViews>
  <sheetFormatPr defaultColWidth="8.85546875" defaultRowHeight="15" x14ac:dyDescent="0.25"/>
  <cols>
    <col min="1" max="1" width="11" customWidth="1"/>
    <col min="2" max="2" width="13" customWidth="1"/>
    <col min="3" max="3" width="8.28515625" customWidth="1"/>
    <col min="4" max="4" width="12.28515625" customWidth="1"/>
    <col min="5" max="6" width="18.140625" customWidth="1"/>
    <col min="7" max="7" width="22.42578125" customWidth="1"/>
    <col min="8" max="11" width="22.28515625" customWidth="1"/>
    <col min="12" max="14" width="10.7109375" customWidth="1"/>
    <col min="15" max="15" width="8.28515625" bestFit="1" customWidth="1"/>
    <col min="16" max="16" width="15.28515625" customWidth="1"/>
    <col min="17" max="17" width="25.42578125" customWidth="1"/>
    <col min="18" max="21" width="23.42578125" customWidth="1"/>
    <col min="22" max="24" width="10.7109375" customWidth="1"/>
    <col min="25" max="25" width="8.28515625" bestFit="1" customWidth="1"/>
    <col min="26" max="26" width="16.28515625" bestFit="1" customWidth="1"/>
    <col min="27" max="27" width="22.28515625" customWidth="1"/>
    <col min="28" max="31" width="23" customWidth="1"/>
    <col min="32" max="34" width="14" customWidth="1"/>
    <col min="35" max="35" width="8.28515625" bestFit="1" customWidth="1"/>
    <col min="36" max="36" width="16.28515625" bestFit="1" customWidth="1"/>
    <col min="37" max="37" width="22.28515625" customWidth="1"/>
    <col min="38" max="41" width="23.42578125" customWidth="1"/>
    <col min="42" max="42" width="14.85546875" bestFit="1" customWidth="1"/>
  </cols>
  <sheetData>
    <row r="1" spans="1:45" x14ac:dyDescent="0.25">
      <c r="E1" t="s">
        <v>0</v>
      </c>
      <c r="Q1" t="s">
        <v>0</v>
      </c>
      <c r="AA1" t="s">
        <v>0</v>
      </c>
      <c r="AK1" t="s">
        <v>0</v>
      </c>
    </row>
    <row r="3" spans="1:45" x14ac:dyDescent="0.25">
      <c r="D3" t="s">
        <v>1</v>
      </c>
      <c r="O3" t="s">
        <v>2</v>
      </c>
      <c r="T3" s="28">
        <v>7.0339999999999994E-5</v>
      </c>
      <c r="U3" s="28"/>
      <c r="Y3" t="s">
        <v>3</v>
      </c>
      <c r="AI3" t="s">
        <v>4</v>
      </c>
    </row>
    <row r="4" spans="1:45" ht="33" customHeight="1" x14ac:dyDescent="0.25"/>
    <row r="5" spans="1:45" ht="19.5" x14ac:dyDescent="0.3">
      <c r="A5" t="s">
        <v>5</v>
      </c>
      <c r="B5" t="s">
        <v>6</v>
      </c>
      <c r="D5" t="s">
        <v>7</v>
      </c>
      <c r="E5" t="s">
        <v>8</v>
      </c>
      <c r="G5" t="s">
        <v>9</v>
      </c>
      <c r="H5" t="s">
        <v>10</v>
      </c>
      <c r="I5" t="s">
        <v>343</v>
      </c>
      <c r="J5" s="29" t="s">
        <v>346</v>
      </c>
      <c r="K5" s="29" t="s">
        <v>347</v>
      </c>
      <c r="L5" s="25" t="s">
        <v>11</v>
      </c>
      <c r="M5" t="s">
        <v>344</v>
      </c>
      <c r="N5" t="s">
        <v>345</v>
      </c>
      <c r="O5" t="s">
        <v>7</v>
      </c>
      <c r="P5" t="s">
        <v>8</v>
      </c>
      <c r="Q5" t="s">
        <v>9</v>
      </c>
      <c r="R5" t="s">
        <v>10</v>
      </c>
      <c r="S5" t="s">
        <v>343</v>
      </c>
      <c r="T5" s="29" t="s">
        <v>346</v>
      </c>
      <c r="U5" s="29" t="s">
        <v>347</v>
      </c>
      <c r="V5" s="25" t="s">
        <v>11</v>
      </c>
      <c r="W5" t="s">
        <v>344</v>
      </c>
      <c r="X5" t="s">
        <v>345</v>
      </c>
      <c r="Y5" t="s">
        <v>7</v>
      </c>
      <c r="Z5" t="s">
        <v>8</v>
      </c>
      <c r="AA5" t="s">
        <v>9</v>
      </c>
      <c r="AB5" t="s">
        <v>10</v>
      </c>
      <c r="AC5" t="s">
        <v>343</v>
      </c>
      <c r="AD5" s="29" t="s">
        <v>346</v>
      </c>
      <c r="AE5" s="29" t="s">
        <v>347</v>
      </c>
      <c r="AF5" s="25" t="s">
        <v>11</v>
      </c>
      <c r="AG5" t="s">
        <v>344</v>
      </c>
      <c r="AH5" t="s">
        <v>345</v>
      </c>
      <c r="AI5" t="s">
        <v>7</v>
      </c>
      <c r="AJ5" t="s">
        <v>8</v>
      </c>
      <c r="AK5" t="s">
        <v>9</v>
      </c>
      <c r="AL5" t="s">
        <v>10</v>
      </c>
      <c r="AN5" s="29" t="s">
        <v>346</v>
      </c>
      <c r="AO5" s="29" t="s">
        <v>347</v>
      </c>
      <c r="AP5" s="25" t="s">
        <v>11</v>
      </c>
      <c r="AQ5" t="s">
        <v>344</v>
      </c>
      <c r="AR5" t="s">
        <v>345</v>
      </c>
    </row>
    <row r="7" spans="1:45" x14ac:dyDescent="0.25">
      <c r="A7">
        <v>1</v>
      </c>
      <c r="B7">
        <v>5572</v>
      </c>
      <c r="D7" t="s">
        <v>12</v>
      </c>
      <c r="E7">
        <v>557726</v>
      </c>
      <c r="F7">
        <f ca="1">"ST"&amp;LEFT(F7,3)&amp;"00"&amp;RIGHT(F7,3)&amp;"00"</f>
        <v>0</v>
      </c>
      <c r="G7" s="1">
        <v>44477.498611111114</v>
      </c>
      <c r="H7" s="1">
        <v>44503.654861111114</v>
      </c>
      <c r="I7" s="26">
        <f>(H7-G7)*24</f>
        <v>627.75</v>
      </c>
      <c r="J7" s="26">
        <f>N7/($T$3*I7)</f>
        <v>22.173816645592034</v>
      </c>
      <c r="K7" s="26">
        <f>(284/293)*J7</f>
        <v>21.492709649652348</v>
      </c>
      <c r="L7">
        <v>0.41</v>
      </c>
      <c r="M7">
        <f t="shared" ref="M7:M15" si="0">(L7-0.0648)/1.0577</f>
        <v>0.32636853550155992</v>
      </c>
      <c r="N7">
        <f>M7*3</f>
        <v>0.9791056065046797</v>
      </c>
      <c r="O7" t="s">
        <v>13</v>
      </c>
      <c r="P7" t="s">
        <v>14</v>
      </c>
      <c r="Q7" s="1">
        <v>44477.504861111112</v>
      </c>
      <c r="R7" s="1">
        <v>44503.652083333334</v>
      </c>
      <c r="S7" s="26">
        <f>(R7-Q7)*24</f>
        <v>627.53333333332557</v>
      </c>
      <c r="T7" s="26">
        <f>X7/($T$3*S7)</f>
        <v>8.6875292206768862</v>
      </c>
      <c r="U7" s="26">
        <f>(284/293)*T7</f>
        <v>8.4206767872772552</v>
      </c>
      <c r="V7">
        <v>0.2</v>
      </c>
      <c r="W7">
        <f t="shared" ref="W7:W16" si="1">(V7-0.0648)/1.0577</f>
        <v>0.12782452491254609</v>
      </c>
      <c r="X7">
        <f>W7*3</f>
        <v>0.38347357473763827</v>
      </c>
      <c r="Y7" t="s">
        <v>15</v>
      </c>
      <c r="Z7" t="s">
        <v>16</v>
      </c>
      <c r="AA7" s="1">
        <v>44477.513888888891</v>
      </c>
      <c r="AB7" s="1">
        <v>44503.659722222219</v>
      </c>
      <c r="AC7" s="26">
        <f>(AB7-AA7)*24</f>
        <v>627.49999999988358</v>
      </c>
      <c r="AD7" s="26">
        <f>AH7/($T$3*AC7)</f>
        <v>21.540047972357637</v>
      </c>
      <c r="AE7" s="26">
        <f>(284/293)*AD7</f>
        <v>20.878408273548018</v>
      </c>
      <c r="AF7">
        <v>0.4</v>
      </c>
      <c r="AG7">
        <f>(AF7-0.0648)/1.0577</f>
        <v>0.31691405880684509</v>
      </c>
      <c r="AH7">
        <f>AG7*3</f>
        <v>0.95074217642053527</v>
      </c>
      <c r="AI7" t="s">
        <v>17</v>
      </c>
      <c r="AJ7" t="s">
        <v>18</v>
      </c>
      <c r="AK7" s="1">
        <v>44477.53125</v>
      </c>
      <c r="AL7" s="1">
        <v>44503.647222222222</v>
      </c>
      <c r="AM7" s="26">
        <f>(AL7-AK7)*24</f>
        <v>626.78333333332557</v>
      </c>
      <c r="AN7" s="26">
        <f>AR7/($T$3*AM7)</f>
        <v>5.481236504676696</v>
      </c>
      <c r="AO7" s="26">
        <f>(284/293)*AN7</f>
        <v>5.3128708782531797</v>
      </c>
      <c r="AP7">
        <v>0.15</v>
      </c>
      <c r="AQ7">
        <f>(AP7-0.0648)/1.0577</f>
        <v>8.0552141438971339E-2</v>
      </c>
      <c r="AR7">
        <f>(AQ7*3)</f>
        <v>0.24165642431691403</v>
      </c>
    </row>
    <row r="8" spans="1:45" x14ac:dyDescent="0.25">
      <c r="A8">
        <v>2</v>
      </c>
      <c r="B8">
        <v>5573</v>
      </c>
      <c r="D8" t="s">
        <v>19</v>
      </c>
      <c r="E8" t="s">
        <v>20</v>
      </c>
      <c r="G8" s="1">
        <v>44479.632638888892</v>
      </c>
      <c r="H8" s="1">
        <v>44507.651388888888</v>
      </c>
      <c r="I8" s="26">
        <f t="shared" ref="I8:I48" si="2">(H8-G8)*24</f>
        <v>672.44999999989523</v>
      </c>
      <c r="J8" s="26">
        <f t="shared" ref="J8:J48" si="3">N8/($T$3*I8)</f>
        <v>3.9097049504840338</v>
      </c>
      <c r="K8" s="26">
        <f t="shared" ref="K8:K48" si="4">(284/293)*J8</f>
        <v>3.7896116243599507</v>
      </c>
      <c r="L8">
        <v>0.13</v>
      </c>
      <c r="M8">
        <f t="shared" si="0"/>
        <v>6.1643188049541463E-2</v>
      </c>
      <c r="N8">
        <f t="shared" ref="N8:N48" si="5">M8*3</f>
        <v>0.18492956414862438</v>
      </c>
      <c r="O8" t="s">
        <v>21</v>
      </c>
      <c r="P8" t="s">
        <v>22</v>
      </c>
      <c r="Q8" s="1">
        <v>44479.643055555556</v>
      </c>
      <c r="R8" s="1">
        <v>44507.661111111112</v>
      </c>
      <c r="S8" s="26">
        <f t="shared" ref="S8:S48" si="6">(R8-Q8)*24</f>
        <v>672.43333333334886</v>
      </c>
      <c r="T8" s="26">
        <f t="shared" ref="T8:T48" si="7">X8/($T$3*S8)</f>
        <v>13.504407633740545</v>
      </c>
      <c r="U8" s="26">
        <f t="shared" ref="U8:U48" si="8">(284/293)*T8</f>
        <v>13.08959647775534</v>
      </c>
      <c r="V8">
        <v>0.28999999999999998</v>
      </c>
      <c r="W8">
        <f t="shared" si="1"/>
        <v>0.21291481516498059</v>
      </c>
      <c r="X8">
        <f t="shared" ref="X8:X48" si="9">W8*3</f>
        <v>0.6387444454949418</v>
      </c>
      <c r="Y8" t="s">
        <v>23</v>
      </c>
      <c r="Z8" t="s">
        <v>24</v>
      </c>
      <c r="AA8" s="1">
        <v>44479.651388888888</v>
      </c>
      <c r="AB8" s="1">
        <v>44507.667361111111</v>
      </c>
      <c r="AC8" s="26">
        <f t="shared" ref="AC8:AC48" si="10">(AB8-AA8)*24</f>
        <v>672.3833333333605</v>
      </c>
      <c r="AD8" s="26">
        <f t="shared" ref="AD8:AD48" si="11">AH8/($T$3*AC8)</f>
        <v>2.7106776898825342</v>
      </c>
      <c r="AE8" s="26">
        <f t="shared" ref="AE8:AE48" si="12">(284/293)*AD8</f>
        <v>2.6274145526506474</v>
      </c>
      <c r="AF8">
        <v>0.11</v>
      </c>
      <c r="AG8">
        <f t="shared" ref="AG8:AG48" si="13">(AF8-0.0648)/1.0577</f>
        <v>4.2734234660111566E-2</v>
      </c>
      <c r="AH8">
        <f t="shared" ref="AH8:AH48" si="14">AG8*3</f>
        <v>0.1282027039803347</v>
      </c>
      <c r="AI8" t="s">
        <v>25</v>
      </c>
      <c r="AJ8" t="s">
        <v>26</v>
      </c>
      <c r="AK8" s="1">
        <v>44479.668749999997</v>
      </c>
      <c r="AL8" s="1">
        <v>44507.678472222222</v>
      </c>
      <c r="AM8" s="26">
        <f t="shared" ref="AM8:AM48" si="15">(AL8-AK8)*24</f>
        <v>672.23333333339542</v>
      </c>
      <c r="AN8" s="26">
        <f t="shared" ref="AN8:AN48" si="16">AR8/($T$3*AM8)</f>
        <v>3.9109650824897146</v>
      </c>
      <c r="AO8" s="26">
        <f t="shared" ref="AO8:AO48" si="17">(284/293)*AN8</f>
        <v>3.7908330492391773</v>
      </c>
      <c r="AP8">
        <v>0.13</v>
      </c>
      <c r="AQ8">
        <f t="shared" ref="AQ8:AQ48" si="18">(AP8-0.0648)/1.0577</f>
        <v>6.1643188049541463E-2</v>
      </c>
      <c r="AR8">
        <f t="shared" ref="AR8:AR48" si="19">(AQ8*3)</f>
        <v>0.18492956414862438</v>
      </c>
    </row>
    <row r="9" spans="1:45" x14ac:dyDescent="0.25">
      <c r="A9">
        <v>3</v>
      </c>
      <c r="B9">
        <v>5574</v>
      </c>
      <c r="D9" t="s">
        <v>27</v>
      </c>
      <c r="E9" t="s">
        <v>28</v>
      </c>
      <c r="G9" s="1">
        <v>44477.546527777777</v>
      </c>
      <c r="H9" s="1">
        <v>44504.614583333336</v>
      </c>
      <c r="I9" s="26">
        <f t="shared" si="2"/>
        <v>649.6333333334187</v>
      </c>
      <c r="J9" s="26">
        <f t="shared" si="3"/>
        <v>4.0470230806386676</v>
      </c>
      <c r="K9" s="26">
        <f t="shared" si="4"/>
        <v>3.9227117914722922</v>
      </c>
      <c r="L9">
        <v>0.13</v>
      </c>
      <c r="M9">
        <f t="shared" si="0"/>
        <v>6.1643188049541463E-2</v>
      </c>
      <c r="N9">
        <f t="shared" si="5"/>
        <v>0.18492956414862438</v>
      </c>
      <c r="O9" t="s">
        <v>29</v>
      </c>
      <c r="P9" t="s">
        <v>30</v>
      </c>
      <c r="Q9" s="1">
        <v>44477.551388888889</v>
      </c>
      <c r="R9" s="1">
        <v>44504.619444444441</v>
      </c>
      <c r="S9" s="26">
        <f t="shared" si="6"/>
        <v>649.63333333324408</v>
      </c>
      <c r="T9" s="26">
        <f t="shared" si="7"/>
        <v>0.9434777734006794</v>
      </c>
      <c r="U9" s="26">
        <f t="shared" si="8"/>
        <v>0.91449722746004414</v>
      </c>
      <c r="V9">
        <v>0.08</v>
      </c>
      <c r="W9">
        <f t="shared" si="1"/>
        <v>1.4370804575966723E-2</v>
      </c>
      <c r="X9">
        <f t="shared" si="9"/>
        <v>4.3112413727900173E-2</v>
      </c>
      <c r="Y9" t="s">
        <v>31</v>
      </c>
      <c r="Z9" t="s">
        <v>32</v>
      </c>
      <c r="AA9" s="1">
        <v>44477.563888888886</v>
      </c>
      <c r="AB9" s="1">
        <v>44504.625694444447</v>
      </c>
      <c r="AC9" s="26">
        <f t="shared" si="10"/>
        <v>649.48333333345363</v>
      </c>
      <c r="AD9" s="26" t="e">
        <f t="shared" si="11"/>
        <v>#VALUE!</v>
      </c>
      <c r="AE9" s="26" t="e">
        <f t="shared" si="12"/>
        <v>#VALUE!</v>
      </c>
      <c r="AF9" t="s">
        <v>33</v>
      </c>
      <c r="AG9" t="e">
        <f t="shared" si="13"/>
        <v>#VALUE!</v>
      </c>
      <c r="AH9" t="e">
        <f t="shared" si="14"/>
        <v>#VALUE!</v>
      </c>
      <c r="AI9" t="s">
        <v>34</v>
      </c>
      <c r="AJ9" t="s">
        <v>35</v>
      </c>
      <c r="AK9" s="1">
        <v>44477.571527777778</v>
      </c>
      <c r="AL9" s="1">
        <v>44504.602083333331</v>
      </c>
      <c r="AM9" s="26">
        <f t="shared" si="15"/>
        <v>648.73333333327901</v>
      </c>
      <c r="AN9" s="26">
        <f t="shared" si="16"/>
        <v>2.8094972264655396</v>
      </c>
      <c r="AO9" s="26">
        <f t="shared" si="17"/>
        <v>2.7231986768471441</v>
      </c>
      <c r="AP9">
        <v>0.11</v>
      </c>
      <c r="AQ9">
        <f t="shared" si="18"/>
        <v>4.2734234660111566E-2</v>
      </c>
      <c r="AR9">
        <f t="shared" si="19"/>
        <v>0.1282027039803347</v>
      </c>
      <c r="AS9" s="18"/>
    </row>
    <row r="10" spans="1:45" x14ac:dyDescent="0.25">
      <c r="A10">
        <v>4</v>
      </c>
      <c r="B10">
        <v>5575</v>
      </c>
      <c r="D10" t="s">
        <v>36</v>
      </c>
      <c r="E10" t="s">
        <v>37</v>
      </c>
      <c r="G10" s="1">
        <v>44481.531944444447</v>
      </c>
      <c r="H10" s="1">
        <v>44512.414583333331</v>
      </c>
      <c r="I10" s="26">
        <f t="shared" si="2"/>
        <v>741.18333333323244</v>
      </c>
      <c r="J10" s="26">
        <f t="shared" si="3"/>
        <v>11.707738359692158</v>
      </c>
      <c r="K10" s="26">
        <f t="shared" si="4"/>
        <v>11.348114997107757</v>
      </c>
      <c r="L10">
        <v>0.28000000000000003</v>
      </c>
      <c r="M10">
        <f t="shared" si="0"/>
        <v>0.20346033847026568</v>
      </c>
      <c r="N10">
        <f t="shared" si="5"/>
        <v>0.61038101541079703</v>
      </c>
      <c r="O10" t="s">
        <v>38</v>
      </c>
      <c r="P10" s="7" t="s">
        <v>37</v>
      </c>
      <c r="Q10" s="6">
        <v>44481.535416666666</v>
      </c>
      <c r="R10" s="1">
        <v>44512.418055555558</v>
      </c>
      <c r="S10" s="26">
        <f t="shared" si="6"/>
        <v>741.18333333340706</v>
      </c>
      <c r="T10" s="26">
        <f t="shared" si="7"/>
        <v>7.8994591534707279</v>
      </c>
      <c r="U10" s="26">
        <f t="shared" si="8"/>
        <v>7.6568136504630946</v>
      </c>
      <c r="V10">
        <v>0.21</v>
      </c>
      <c r="W10">
        <f t="shared" si="1"/>
        <v>0.13727900160726103</v>
      </c>
      <c r="X10">
        <f t="shared" si="9"/>
        <v>0.41183700482178309</v>
      </c>
      <c r="Y10" t="s">
        <v>39</v>
      </c>
      <c r="Z10" s="7" t="s">
        <v>37</v>
      </c>
      <c r="AA10" s="6">
        <v>44481.538888888892</v>
      </c>
      <c r="AB10" s="2">
        <v>44512.420138888891</v>
      </c>
      <c r="AC10" s="26">
        <f t="shared" si="10"/>
        <v>741.14999999996508</v>
      </c>
      <c r="AD10" s="26" t="e">
        <f t="shared" si="11"/>
        <v>#VALUE!</v>
      </c>
      <c r="AE10" s="26" t="e">
        <f t="shared" si="12"/>
        <v>#VALUE!</v>
      </c>
      <c r="AF10" t="s">
        <v>40</v>
      </c>
      <c r="AG10" t="e">
        <f t="shared" si="13"/>
        <v>#VALUE!</v>
      </c>
      <c r="AH10" t="e">
        <f t="shared" si="14"/>
        <v>#VALUE!</v>
      </c>
      <c r="AI10" t="s">
        <v>41</v>
      </c>
      <c r="AJ10" t="s">
        <v>37</v>
      </c>
      <c r="AK10" s="1">
        <v>44481.540972222225</v>
      </c>
      <c r="AL10" s="1">
        <v>44512.424305555556</v>
      </c>
      <c r="AM10" s="26">
        <f t="shared" si="15"/>
        <v>741.19999999995343</v>
      </c>
      <c r="AN10" s="26">
        <f t="shared" si="16"/>
        <v>6.811226219190309</v>
      </c>
      <c r="AO10" s="26">
        <f t="shared" si="17"/>
        <v>6.6020076663824154</v>
      </c>
      <c r="AP10">
        <v>0.19</v>
      </c>
      <c r="AQ10">
        <f t="shared" si="18"/>
        <v>0.11837004821783113</v>
      </c>
      <c r="AR10">
        <f t="shared" si="19"/>
        <v>0.35511014465349339</v>
      </c>
    </row>
    <row r="11" spans="1:45" x14ac:dyDescent="0.25">
      <c r="A11">
        <v>5</v>
      </c>
      <c r="B11">
        <v>5576</v>
      </c>
      <c r="D11" t="s">
        <v>42</v>
      </c>
      <c r="E11" t="s">
        <v>43</v>
      </c>
      <c r="G11" s="1">
        <v>44478.645833333336</v>
      </c>
      <c r="H11" s="1">
        <v>44503.53125</v>
      </c>
      <c r="I11" s="26">
        <f t="shared" si="2"/>
        <v>597.24999999994179</v>
      </c>
      <c r="J11" s="26">
        <f t="shared" si="3"/>
        <v>26.006775363325055</v>
      </c>
      <c r="K11" s="26">
        <f t="shared" si="4"/>
        <v>25.207932434076163</v>
      </c>
      <c r="L11">
        <v>0.45</v>
      </c>
      <c r="M11">
        <f t="shared" si="0"/>
        <v>0.36418644228041974</v>
      </c>
      <c r="N11">
        <f t="shared" si="5"/>
        <v>1.0925593268412592</v>
      </c>
      <c r="O11" t="s">
        <v>44</v>
      </c>
      <c r="P11" t="s">
        <v>45</v>
      </c>
      <c r="Q11" s="1">
        <v>44478.65625</v>
      </c>
      <c r="R11" s="1">
        <v>44503.534722222219</v>
      </c>
      <c r="S11" s="26">
        <f t="shared" si="6"/>
        <v>597.08333333325572</v>
      </c>
      <c r="T11" s="26">
        <f t="shared" si="7"/>
        <v>7.1045598555652827</v>
      </c>
      <c r="U11" s="26">
        <f t="shared" si="8"/>
        <v>6.8863310545410927</v>
      </c>
      <c r="V11">
        <v>0.17</v>
      </c>
      <c r="W11">
        <f t="shared" si="1"/>
        <v>9.946109482840125E-2</v>
      </c>
      <c r="X11">
        <f t="shared" si="9"/>
        <v>0.29838328448520374</v>
      </c>
      <c r="Y11" t="s">
        <v>46</v>
      </c>
      <c r="Z11" t="s">
        <v>47</v>
      </c>
      <c r="AA11" s="1">
        <v>44478.677083333336</v>
      </c>
      <c r="AB11" s="1">
        <v>44503.548611111109</v>
      </c>
      <c r="AC11" s="26">
        <f t="shared" si="10"/>
        <v>596.91666666656965</v>
      </c>
      <c r="AD11" s="26">
        <f t="shared" si="11"/>
        <v>7.1065435383396496</v>
      </c>
      <c r="AE11" s="26">
        <f t="shared" si="12"/>
        <v>6.8882538050800699</v>
      </c>
      <c r="AF11">
        <v>0.17</v>
      </c>
      <c r="AG11">
        <f t="shared" si="13"/>
        <v>9.946109482840125E-2</v>
      </c>
      <c r="AH11">
        <f t="shared" si="14"/>
        <v>0.29838328448520374</v>
      </c>
      <c r="AI11" t="s">
        <v>48</v>
      </c>
      <c r="AJ11" t="s">
        <v>49</v>
      </c>
      <c r="AK11" s="1">
        <v>44478.6875</v>
      </c>
      <c r="AL11" s="1">
        <v>44503.541666666664</v>
      </c>
      <c r="AM11" s="26">
        <f t="shared" si="15"/>
        <v>596.49999999994179</v>
      </c>
      <c r="AN11" s="26">
        <f t="shared" si="16"/>
        <v>11.167500519929867</v>
      </c>
      <c r="AO11" s="26">
        <f t="shared" si="17"/>
        <v>10.824471493720417</v>
      </c>
      <c r="AP11">
        <v>0.23</v>
      </c>
      <c r="AQ11">
        <f t="shared" si="18"/>
        <v>0.15618795499669094</v>
      </c>
      <c r="AR11">
        <f t="shared" si="19"/>
        <v>0.46856386499007285</v>
      </c>
    </row>
    <row r="12" spans="1:45" x14ac:dyDescent="0.25">
      <c r="A12">
        <v>6</v>
      </c>
      <c r="B12">
        <v>5672</v>
      </c>
      <c r="D12" t="s">
        <v>50</v>
      </c>
      <c r="E12" t="s">
        <v>51</v>
      </c>
      <c r="G12" s="1">
        <v>44477.504166666666</v>
      </c>
      <c r="H12" s="1">
        <v>44512.495833333334</v>
      </c>
      <c r="I12" s="26">
        <f t="shared" si="2"/>
        <v>839.80000000004657</v>
      </c>
      <c r="J12" s="26">
        <f t="shared" si="3"/>
        <v>17.535222663141901</v>
      </c>
      <c r="K12" s="26">
        <f t="shared" si="4"/>
        <v>16.996598076219453</v>
      </c>
      <c r="L12">
        <v>0.43</v>
      </c>
      <c r="M12">
        <f t="shared" si="0"/>
        <v>0.3452774888909898</v>
      </c>
      <c r="N12">
        <f t="shared" si="5"/>
        <v>1.0358324666729695</v>
      </c>
      <c r="O12" t="s">
        <v>52</v>
      </c>
      <c r="P12" t="s">
        <v>53</v>
      </c>
      <c r="Q12" s="1">
        <v>44477.506249999999</v>
      </c>
      <c r="R12" s="1">
        <v>44512.497916666667</v>
      </c>
      <c r="S12" s="26">
        <f t="shared" si="6"/>
        <v>839.80000000004657</v>
      </c>
      <c r="T12" s="26">
        <f t="shared" si="7"/>
        <v>13.213837012312847</v>
      </c>
      <c r="U12" s="26">
        <f t="shared" si="8"/>
        <v>12.80795123377764</v>
      </c>
      <c r="V12">
        <v>0.34</v>
      </c>
      <c r="W12">
        <f t="shared" si="1"/>
        <v>0.26018719863855533</v>
      </c>
      <c r="X12">
        <f t="shared" si="9"/>
        <v>0.78056159591566598</v>
      </c>
      <c r="Y12" t="s">
        <v>54</v>
      </c>
      <c r="Z12" t="s">
        <v>53</v>
      </c>
      <c r="AA12" s="1">
        <v>44477.508333333331</v>
      </c>
      <c r="AB12" s="1">
        <v>44512.499305555553</v>
      </c>
      <c r="AC12" s="26">
        <f t="shared" si="10"/>
        <v>839.78333333332557</v>
      </c>
      <c r="AD12" s="26">
        <f t="shared" si="11"/>
        <v>18.976061145568917</v>
      </c>
      <c r="AE12" s="26">
        <f t="shared" si="12"/>
        <v>18.393178721302295</v>
      </c>
      <c r="AF12">
        <v>0.46</v>
      </c>
      <c r="AG12">
        <f t="shared" si="13"/>
        <v>0.37364091897513468</v>
      </c>
      <c r="AH12">
        <f t="shared" si="14"/>
        <v>1.1209227569254041</v>
      </c>
      <c r="AI12" t="s">
        <v>55</v>
      </c>
      <c r="AJ12" t="s">
        <v>56</v>
      </c>
      <c r="AK12" s="1">
        <v>44477.511111111111</v>
      </c>
      <c r="AL12" s="1">
        <v>44512.501388888886</v>
      </c>
      <c r="AM12" s="26">
        <f t="shared" si="15"/>
        <v>839.76666666660458</v>
      </c>
      <c r="AN12" s="26">
        <f t="shared" si="16"/>
        <v>21.857475880691293</v>
      </c>
      <c r="AO12" s="26">
        <f t="shared" si="17"/>
        <v>21.186085836574495</v>
      </c>
      <c r="AP12">
        <v>0.52</v>
      </c>
      <c r="AQ12">
        <f t="shared" si="18"/>
        <v>0.43036777914342444</v>
      </c>
      <c r="AR12">
        <f t="shared" si="19"/>
        <v>1.2911033374302734</v>
      </c>
    </row>
    <row r="13" spans="1:45" s="9" customFormat="1" x14ac:dyDescent="0.25">
      <c r="A13" s="9">
        <v>7</v>
      </c>
      <c r="B13" s="9">
        <v>5673</v>
      </c>
      <c r="D13" s="9" t="s">
        <v>57</v>
      </c>
      <c r="E13" s="9" t="s">
        <v>58</v>
      </c>
      <c r="G13" s="10">
        <v>44477.486111111109</v>
      </c>
      <c r="H13" s="10">
        <v>44510.629166666666</v>
      </c>
      <c r="I13" s="26">
        <f t="shared" si="2"/>
        <v>795.43333333334886</v>
      </c>
      <c r="J13" s="26">
        <f t="shared" si="3"/>
        <v>14.964732325580648</v>
      </c>
      <c r="K13" s="26">
        <f t="shared" si="4"/>
        <v>14.5050647797437</v>
      </c>
      <c r="L13" s="9">
        <v>0.36</v>
      </c>
      <c r="M13">
        <f t="shared" si="0"/>
        <v>0.27909615202798527</v>
      </c>
      <c r="N13">
        <f t="shared" si="5"/>
        <v>0.83728845608395575</v>
      </c>
      <c r="O13" s="9" t="s">
        <v>59</v>
      </c>
      <c r="P13" s="9" t="s">
        <v>60</v>
      </c>
      <c r="Q13" s="10">
        <v>44477.493750000001</v>
      </c>
      <c r="R13" s="10">
        <v>44510.636111111111</v>
      </c>
      <c r="S13" s="26">
        <f t="shared" si="6"/>
        <v>795.41666666662786</v>
      </c>
      <c r="T13" s="26">
        <f t="shared" si="7"/>
        <v>10.909477896151378</v>
      </c>
      <c r="U13" s="26">
        <f t="shared" si="8"/>
        <v>10.574374479546046</v>
      </c>
      <c r="V13" s="9">
        <v>0.28000000000000003</v>
      </c>
      <c r="W13">
        <f t="shared" si="1"/>
        <v>0.20346033847026568</v>
      </c>
      <c r="X13">
        <f t="shared" si="9"/>
        <v>0.61038101541079703</v>
      </c>
      <c r="Y13" s="9" t="s">
        <v>61</v>
      </c>
      <c r="Z13" s="9" t="s">
        <v>62</v>
      </c>
      <c r="AA13" s="12">
        <v>44418.504166666666</v>
      </c>
      <c r="AB13" s="10">
        <v>44480.643750000003</v>
      </c>
      <c r="AC13" s="27">
        <f t="shared" si="10"/>
        <v>1491.3500000000931</v>
      </c>
      <c r="AD13" s="26" t="e">
        <f t="shared" si="11"/>
        <v>#VALUE!</v>
      </c>
      <c r="AE13" s="26" t="e">
        <f t="shared" si="12"/>
        <v>#VALUE!</v>
      </c>
      <c r="AF13" s="9" t="s">
        <v>63</v>
      </c>
      <c r="AG13" t="e">
        <f t="shared" si="13"/>
        <v>#VALUE!</v>
      </c>
      <c r="AH13" t="e">
        <f t="shared" si="14"/>
        <v>#VALUE!</v>
      </c>
      <c r="AI13" s="9" t="s">
        <v>64</v>
      </c>
      <c r="AJ13" s="9" t="s">
        <v>65</v>
      </c>
      <c r="AK13" s="10">
        <v>44477.515972222223</v>
      </c>
      <c r="AL13" s="10">
        <v>44510.654166666667</v>
      </c>
      <c r="AM13" s="26">
        <f t="shared" si="15"/>
        <v>795.31666666665114</v>
      </c>
      <c r="AN13" s="26">
        <f t="shared" si="16"/>
        <v>16.487956754374991</v>
      </c>
      <c r="AO13" s="26">
        <f t="shared" si="17"/>
        <v>15.981500744854941</v>
      </c>
      <c r="AP13" s="9">
        <v>0.39</v>
      </c>
      <c r="AQ13">
        <f t="shared" si="18"/>
        <v>0.30745958211213009</v>
      </c>
      <c r="AR13">
        <f t="shared" si="19"/>
        <v>0.92237874633639028</v>
      </c>
    </row>
    <row r="14" spans="1:45" x14ac:dyDescent="0.25">
      <c r="A14">
        <v>8</v>
      </c>
      <c r="B14">
        <v>5674</v>
      </c>
      <c r="D14" t="s">
        <v>66</v>
      </c>
      <c r="E14" t="s">
        <v>67</v>
      </c>
      <c r="G14" s="1">
        <v>44478.715277777781</v>
      </c>
      <c r="I14" s="26">
        <f t="shared" si="2"/>
        <v>-1067489.1666666667</v>
      </c>
      <c r="J14" s="26">
        <f t="shared" si="3"/>
        <v>2.4477548285075537E-3</v>
      </c>
      <c r="K14" s="26">
        <f t="shared" si="4"/>
        <v>2.3725678201233628E-3</v>
      </c>
      <c r="M14">
        <f t="shared" si="0"/>
        <v>-6.1265008981752848E-2</v>
      </c>
      <c r="N14">
        <f t="shared" si="5"/>
        <v>-0.18379502694525854</v>
      </c>
      <c r="O14" t="s">
        <v>68</v>
      </c>
      <c r="P14" t="s">
        <v>69</v>
      </c>
      <c r="Q14" s="1">
        <v>44449.72152777778</v>
      </c>
      <c r="S14" s="27">
        <f t="shared" si="6"/>
        <v>-1066793.3166666667</v>
      </c>
      <c r="T14" s="26">
        <f t="shared" si="7"/>
        <v>2.4493514547432142E-3</v>
      </c>
      <c r="U14" s="26">
        <f t="shared" si="8"/>
        <v>2.3741154032323303E-3</v>
      </c>
      <c r="W14">
        <f t="shared" si="1"/>
        <v>-6.1265008981752848E-2</v>
      </c>
      <c r="X14">
        <f t="shared" si="9"/>
        <v>-0.18379502694525854</v>
      </c>
      <c r="Y14" t="s">
        <v>70</v>
      </c>
      <c r="Z14" t="s">
        <v>71</v>
      </c>
      <c r="AA14" s="1">
        <v>44478.726388888892</v>
      </c>
      <c r="AC14" s="27">
        <f t="shared" si="10"/>
        <v>-1067489.4333333333</v>
      </c>
      <c r="AD14" s="26">
        <f t="shared" si="11"/>
        <v>2.4477542170404983E-3</v>
      </c>
      <c r="AE14" s="26">
        <f t="shared" si="12"/>
        <v>2.3725672274385718E-3</v>
      </c>
      <c r="AG14">
        <f t="shared" si="13"/>
        <v>-6.1265008981752848E-2</v>
      </c>
      <c r="AH14">
        <f t="shared" si="14"/>
        <v>-0.18379502694525854</v>
      </c>
      <c r="AI14" t="s">
        <v>72</v>
      </c>
      <c r="AJ14" t="s">
        <v>73</v>
      </c>
      <c r="AK14" s="1">
        <v>44478.730555555558</v>
      </c>
      <c r="AM14" s="26">
        <f t="shared" si="15"/>
        <v>-1067489.5333333334</v>
      </c>
      <c r="AN14" s="26">
        <f t="shared" si="16"/>
        <v>2.4477539877404307E-3</v>
      </c>
      <c r="AO14" s="26">
        <f t="shared" si="17"/>
        <v>2.3725670051818509E-3</v>
      </c>
      <c r="AQ14">
        <f t="shared" si="18"/>
        <v>-6.1265008981752848E-2</v>
      </c>
      <c r="AR14">
        <f t="shared" si="19"/>
        <v>-0.18379502694525854</v>
      </c>
    </row>
    <row r="15" spans="1:45" x14ac:dyDescent="0.25">
      <c r="A15">
        <v>9</v>
      </c>
      <c r="B15">
        <v>5675</v>
      </c>
      <c r="D15" t="s">
        <v>74</v>
      </c>
      <c r="E15" t="s">
        <v>75</v>
      </c>
      <c r="G15" s="1">
        <v>44478.636111111111</v>
      </c>
      <c r="H15" s="1">
        <v>44507.586805555555</v>
      </c>
      <c r="I15" s="26">
        <f t="shared" si="2"/>
        <v>694.81666666665114</v>
      </c>
      <c r="J15" s="26">
        <f t="shared" si="3"/>
        <v>3.7838486324248182</v>
      </c>
      <c r="K15" s="26">
        <f t="shared" si="4"/>
        <v>3.6676212000295165</v>
      </c>
      <c r="L15">
        <v>0.13</v>
      </c>
      <c r="M15">
        <f t="shared" si="0"/>
        <v>6.1643188049541463E-2</v>
      </c>
      <c r="N15">
        <f t="shared" si="5"/>
        <v>0.18492956414862438</v>
      </c>
      <c r="O15" t="s">
        <v>76</v>
      </c>
      <c r="P15" t="s">
        <v>77</v>
      </c>
      <c r="Q15" s="1">
        <v>44478.619444444441</v>
      </c>
      <c r="R15" s="1">
        <v>44506.697222222225</v>
      </c>
      <c r="S15" s="26">
        <f t="shared" si="6"/>
        <v>673.86666666681413</v>
      </c>
      <c r="T15" s="26">
        <f t="shared" si="7"/>
        <v>5.0982603193344094</v>
      </c>
      <c r="U15" s="26">
        <f t="shared" si="8"/>
        <v>4.9416584665220897</v>
      </c>
      <c r="V15">
        <v>0.15</v>
      </c>
      <c r="W15">
        <f t="shared" si="1"/>
        <v>8.0552141438971339E-2</v>
      </c>
      <c r="X15">
        <f t="shared" si="9"/>
        <v>0.24165642431691403</v>
      </c>
      <c r="Y15" t="s">
        <v>78</v>
      </c>
      <c r="Z15" t="s">
        <v>79</v>
      </c>
      <c r="AA15" s="1">
        <v>44478.60833333333</v>
      </c>
      <c r="AB15" s="1">
        <v>44506.678472222222</v>
      </c>
      <c r="AC15" s="26">
        <f t="shared" si="10"/>
        <v>673.68333333340706</v>
      </c>
      <c r="AD15" s="26">
        <f t="shared" si="11"/>
        <v>24.253254267305962</v>
      </c>
      <c r="AE15" s="26">
        <f t="shared" si="12"/>
        <v>23.508273760801682</v>
      </c>
      <c r="AF15">
        <v>0.47</v>
      </c>
      <c r="AG15">
        <f t="shared" si="13"/>
        <v>0.38309539566984963</v>
      </c>
      <c r="AH15">
        <f t="shared" si="14"/>
        <v>1.1492861870095488</v>
      </c>
      <c r="AI15" t="s">
        <v>80</v>
      </c>
      <c r="AJ15" t="s">
        <v>81</v>
      </c>
      <c r="AK15" s="1">
        <v>44478.628472222219</v>
      </c>
      <c r="AL15" s="1">
        <v>44507.601388888892</v>
      </c>
      <c r="AM15" s="26">
        <f t="shared" si="15"/>
        <v>695.35000000015134</v>
      </c>
      <c r="AN15" s="26">
        <f t="shared" si="16"/>
        <v>11.899543031005523</v>
      </c>
      <c r="AO15" s="26">
        <f t="shared" si="17"/>
        <v>11.534028057356888</v>
      </c>
      <c r="AP15">
        <v>0.27</v>
      </c>
      <c r="AQ15">
        <f t="shared" si="18"/>
        <v>0.19400586177555074</v>
      </c>
      <c r="AR15">
        <f t="shared" si="19"/>
        <v>0.58201758532665226</v>
      </c>
    </row>
    <row r="16" spans="1:45" x14ac:dyDescent="0.25">
      <c r="A16">
        <v>10</v>
      </c>
      <c r="B16">
        <v>5676</v>
      </c>
      <c r="D16" t="s">
        <v>82</v>
      </c>
      <c r="E16" t="s">
        <v>83</v>
      </c>
      <c r="G16" s="1">
        <v>44477.526388888888</v>
      </c>
      <c r="H16" s="2">
        <v>44504.479166666664</v>
      </c>
      <c r="I16" s="26">
        <f t="shared" si="2"/>
        <v>646.8666666666395</v>
      </c>
      <c r="J16" s="26">
        <f t="shared" si="3"/>
        <v>27.12879480908623</v>
      </c>
      <c r="K16" s="26">
        <f t="shared" si="4"/>
        <v>26.295487118704742</v>
      </c>
      <c r="L16">
        <v>0.5</v>
      </c>
      <c r="M16">
        <f>(L16-0.0648)/1.0577</f>
        <v>0.41145882575399451</v>
      </c>
      <c r="N16">
        <f t="shared" si="5"/>
        <v>1.2343764772619834</v>
      </c>
      <c r="O16" t="s">
        <v>84</v>
      </c>
      <c r="P16" t="s">
        <v>85</v>
      </c>
      <c r="Q16" s="1">
        <v>44418.518055555556</v>
      </c>
      <c r="R16" t="s">
        <v>86</v>
      </c>
      <c r="S16" s="27" t="e">
        <f t="shared" si="6"/>
        <v>#VALUE!</v>
      </c>
      <c r="T16" s="26" t="e">
        <f t="shared" si="7"/>
        <v>#VALUE!</v>
      </c>
      <c r="U16" s="26" t="e">
        <f t="shared" si="8"/>
        <v>#VALUE!</v>
      </c>
      <c r="V16" t="s">
        <v>87</v>
      </c>
      <c r="W16" t="e">
        <f t="shared" si="1"/>
        <v>#VALUE!</v>
      </c>
      <c r="X16" t="e">
        <f t="shared" si="9"/>
        <v>#VALUE!</v>
      </c>
      <c r="Y16" t="s">
        <v>88</v>
      </c>
      <c r="Z16" t="s">
        <v>89</v>
      </c>
      <c r="AA16" s="1">
        <v>44477.527777777781</v>
      </c>
      <c r="AB16" s="1">
        <v>44504.460416666669</v>
      </c>
      <c r="AC16" s="26">
        <f t="shared" si="10"/>
        <v>646.38333333330229</v>
      </c>
      <c r="AD16" s="26">
        <f t="shared" si="11"/>
        <v>2.8197114726282324</v>
      </c>
      <c r="AE16" s="26">
        <f t="shared" si="12"/>
        <v>2.7330991748341913</v>
      </c>
      <c r="AF16">
        <v>0.11</v>
      </c>
      <c r="AG16">
        <f t="shared" si="13"/>
        <v>4.2734234660111566E-2</v>
      </c>
      <c r="AH16">
        <f t="shared" si="14"/>
        <v>0.1282027039803347</v>
      </c>
      <c r="AI16" t="s">
        <v>90</v>
      </c>
      <c r="AJ16" t="s">
        <v>91</v>
      </c>
      <c r="AK16" s="1">
        <v>44477.538888888892</v>
      </c>
      <c r="AL16" s="1">
        <v>44504.451388888891</v>
      </c>
      <c r="AM16" s="26">
        <f t="shared" si="15"/>
        <v>645.89999999996508</v>
      </c>
      <c r="AN16" s="26">
        <f t="shared" si="16"/>
        <v>13.434866919384508</v>
      </c>
      <c r="AO16" s="26">
        <f t="shared" si="17"/>
        <v>13.022191826297611</v>
      </c>
      <c r="AP16">
        <v>0.28000000000000003</v>
      </c>
      <c r="AQ16">
        <f t="shared" si="18"/>
        <v>0.20346033847026568</v>
      </c>
      <c r="AR16">
        <f t="shared" si="19"/>
        <v>0.61038101541079703</v>
      </c>
    </row>
    <row r="17" spans="1:58" x14ac:dyDescent="0.25">
      <c r="A17">
        <v>11</v>
      </c>
      <c r="B17">
        <v>5772</v>
      </c>
      <c r="D17" t="s">
        <v>27</v>
      </c>
      <c r="E17" t="s">
        <v>92</v>
      </c>
      <c r="G17" s="1">
        <v>44477.567361111112</v>
      </c>
      <c r="H17" s="2">
        <v>44510.576388888891</v>
      </c>
      <c r="I17" s="26">
        <f t="shared" si="2"/>
        <v>792.21666666667443</v>
      </c>
      <c r="J17" s="26">
        <f t="shared" si="3"/>
        <v>12.989519360912025</v>
      </c>
      <c r="K17" s="26">
        <f t="shared" si="4"/>
        <v>12.590523885662167</v>
      </c>
      <c r="L17">
        <v>0.32</v>
      </c>
      <c r="M17">
        <f t="shared" ref="M17:M48" si="20">(L17-0.0648)/1.0577</f>
        <v>0.24127824524912542</v>
      </c>
      <c r="N17">
        <f t="shared" si="5"/>
        <v>0.72383473574737622</v>
      </c>
      <c r="O17" t="s">
        <v>29</v>
      </c>
      <c r="P17" t="s">
        <v>93</v>
      </c>
      <c r="Q17" s="1">
        <v>44477.571527777778</v>
      </c>
      <c r="R17" s="1">
        <v>44510.572916666664</v>
      </c>
      <c r="S17" s="26">
        <f t="shared" si="6"/>
        <v>792.03333333326736</v>
      </c>
      <c r="T17" s="26">
        <f t="shared" si="7"/>
        <v>30.811429373368046</v>
      </c>
      <c r="U17" s="26">
        <f t="shared" si="8"/>
        <v>29.865003215141723</v>
      </c>
      <c r="V17">
        <v>0.67</v>
      </c>
      <c r="W17">
        <f t="shared" ref="W17:W48" si="21">(V17-0.0648)/1.0577</f>
        <v>0.57218492956414868</v>
      </c>
      <c r="X17">
        <f t="shared" si="9"/>
        <v>1.7165547886924459</v>
      </c>
      <c r="Y17" t="s">
        <v>31</v>
      </c>
      <c r="Z17" t="s">
        <v>94</v>
      </c>
      <c r="AA17" s="1">
        <v>44477.577777777777</v>
      </c>
      <c r="AB17" s="1">
        <v>44510.570138888892</v>
      </c>
      <c r="AC17" s="26">
        <f t="shared" si="10"/>
        <v>791.81666666676756</v>
      </c>
      <c r="AD17" s="26">
        <f t="shared" si="11"/>
        <v>26.745853718327794</v>
      </c>
      <c r="AE17" s="26">
        <f t="shared" si="12"/>
        <v>25.92430872356687</v>
      </c>
      <c r="AF17">
        <v>0.59</v>
      </c>
      <c r="AG17">
        <f t="shared" si="13"/>
        <v>0.49654911600642898</v>
      </c>
      <c r="AH17">
        <f t="shared" si="14"/>
        <v>1.4896473480192869</v>
      </c>
      <c r="AI17" t="s">
        <v>34</v>
      </c>
      <c r="AJ17" t="s">
        <v>95</v>
      </c>
      <c r="AK17" s="1">
        <v>44477.580555555556</v>
      </c>
      <c r="AL17" s="1">
        <v>44510.583333333336</v>
      </c>
      <c r="AM17" s="26">
        <f t="shared" si="15"/>
        <v>792.06666666670935</v>
      </c>
      <c r="AN17" s="26">
        <f t="shared" si="16"/>
        <v>9.9374387046451123</v>
      </c>
      <c r="AO17" s="26">
        <f t="shared" si="17"/>
        <v>9.6321931471645463</v>
      </c>
      <c r="AP17">
        <v>0.26</v>
      </c>
      <c r="AQ17">
        <f t="shared" si="18"/>
        <v>0.18455138508083577</v>
      </c>
      <c r="AR17">
        <f t="shared" si="19"/>
        <v>0.55365415524250727</v>
      </c>
    </row>
    <row r="18" spans="1:58" x14ac:dyDescent="0.25">
      <c r="A18">
        <v>12</v>
      </c>
      <c r="B18">
        <v>5773</v>
      </c>
      <c r="D18" t="s">
        <v>96</v>
      </c>
      <c r="E18" t="s">
        <v>97</v>
      </c>
      <c r="G18" s="1">
        <v>44477.479861111111</v>
      </c>
      <c r="H18" s="1">
        <v>44503.545138888891</v>
      </c>
      <c r="I18" s="26">
        <f t="shared" si="2"/>
        <v>625.56666666670935</v>
      </c>
      <c r="J18" s="26">
        <f t="shared" si="3"/>
        <v>19.672851621669292</v>
      </c>
      <c r="K18" s="26">
        <f t="shared" si="4"/>
        <v>19.068566076976378</v>
      </c>
      <c r="L18">
        <v>0.37</v>
      </c>
      <c r="M18">
        <f t="shared" si="20"/>
        <v>0.28855062872270021</v>
      </c>
      <c r="N18">
        <f t="shared" si="5"/>
        <v>0.86565188616810063</v>
      </c>
      <c r="O18" t="s">
        <v>98</v>
      </c>
      <c r="P18" t="s">
        <v>99</v>
      </c>
      <c r="Q18" s="1">
        <v>44477.488888888889</v>
      </c>
      <c r="R18" s="1">
        <v>44503.553472222222</v>
      </c>
      <c r="S18" s="26">
        <f t="shared" si="6"/>
        <v>625.54999999998836</v>
      </c>
      <c r="T18" s="26">
        <f t="shared" si="7"/>
        <v>15.805739642052032</v>
      </c>
      <c r="U18" s="26">
        <f t="shared" si="8"/>
        <v>15.320239106971934</v>
      </c>
      <c r="V18">
        <v>0.31</v>
      </c>
      <c r="W18">
        <f t="shared" si="21"/>
        <v>0.2318237685544105</v>
      </c>
      <c r="X18">
        <f t="shared" si="9"/>
        <v>0.69547130566323156</v>
      </c>
      <c r="Y18" t="s">
        <v>100</v>
      </c>
      <c r="Z18" t="s">
        <v>101</v>
      </c>
      <c r="AA18" s="1">
        <v>44477.494444444441</v>
      </c>
      <c r="AB18" s="1">
        <v>44503.558333333334</v>
      </c>
      <c r="AC18" s="26">
        <f t="shared" si="10"/>
        <v>625.53333333344199</v>
      </c>
      <c r="AD18" s="26">
        <f t="shared" si="11"/>
        <v>18.384653553592841</v>
      </c>
      <c r="AE18" s="26">
        <f t="shared" si="12"/>
        <v>17.819937232834015</v>
      </c>
      <c r="AF18">
        <v>0.35</v>
      </c>
      <c r="AG18">
        <f t="shared" si="13"/>
        <v>0.26964167533327027</v>
      </c>
      <c r="AH18">
        <f t="shared" si="14"/>
        <v>0.80892502599981086</v>
      </c>
      <c r="AI18" t="s">
        <v>102</v>
      </c>
      <c r="AJ18" t="s">
        <v>103</v>
      </c>
      <c r="AK18" s="1">
        <v>44477.501388888886</v>
      </c>
      <c r="AL18" s="1">
        <v>44503.5625</v>
      </c>
      <c r="AM18" s="26">
        <f t="shared" si="15"/>
        <v>625.46666666673264</v>
      </c>
      <c r="AN18" s="26">
        <f t="shared" si="16"/>
        <v>20.320688834065628</v>
      </c>
      <c r="AO18" s="26">
        <f t="shared" si="17"/>
        <v>19.696503852814466</v>
      </c>
      <c r="AP18">
        <v>0.38</v>
      </c>
      <c r="AQ18">
        <f t="shared" si="18"/>
        <v>0.29800510541741515</v>
      </c>
      <c r="AR18">
        <f t="shared" si="19"/>
        <v>0.89401531625224551</v>
      </c>
    </row>
    <row r="19" spans="1:58" x14ac:dyDescent="0.25">
      <c r="A19">
        <v>13</v>
      </c>
      <c r="B19">
        <v>5774</v>
      </c>
      <c r="D19" t="s">
        <v>104</v>
      </c>
      <c r="E19" t="s">
        <v>105</v>
      </c>
      <c r="G19" s="1">
        <v>44477.493055555555</v>
      </c>
      <c r="H19" s="1">
        <v>44503.513888888891</v>
      </c>
      <c r="I19" s="26">
        <f t="shared" si="2"/>
        <v>624.50000000005821</v>
      </c>
      <c r="J19" s="26">
        <f t="shared" si="3"/>
        <v>18.415073850373687</v>
      </c>
      <c r="K19" s="26">
        <f t="shared" si="4"/>
        <v>17.849423117768353</v>
      </c>
      <c r="L19">
        <v>0.35</v>
      </c>
      <c r="M19">
        <f t="shared" si="20"/>
        <v>0.26964167533327027</v>
      </c>
      <c r="N19">
        <f t="shared" si="5"/>
        <v>0.80892502599981086</v>
      </c>
      <c r="O19" t="s">
        <v>106</v>
      </c>
      <c r="P19" t="s">
        <v>107</v>
      </c>
      <c r="Q19" s="1">
        <v>44477.510416666664</v>
      </c>
      <c r="R19" s="1">
        <v>44503.520833333336</v>
      </c>
      <c r="S19" s="26">
        <f t="shared" si="6"/>
        <v>624.25000000011642</v>
      </c>
      <c r="T19" s="26">
        <f t="shared" si="7"/>
        <v>22.944087618560225</v>
      </c>
      <c r="U19" s="26">
        <f t="shared" si="8"/>
        <v>22.239320422085679</v>
      </c>
      <c r="V19">
        <v>0.42</v>
      </c>
      <c r="W19">
        <f t="shared" si="21"/>
        <v>0.33582301219627486</v>
      </c>
      <c r="X19">
        <f t="shared" si="9"/>
        <v>1.0074690365888246</v>
      </c>
      <c r="Y19" t="s">
        <v>108</v>
      </c>
      <c r="Z19" t="s">
        <v>109</v>
      </c>
      <c r="AA19" s="1">
        <v>44477.506944444445</v>
      </c>
      <c r="AB19" t="s">
        <v>86</v>
      </c>
      <c r="AC19" s="27" t="e">
        <f t="shared" si="10"/>
        <v>#VALUE!</v>
      </c>
      <c r="AD19" s="26" t="e">
        <f t="shared" si="11"/>
        <v>#VALUE!</v>
      </c>
      <c r="AE19" s="26" t="e">
        <f t="shared" si="12"/>
        <v>#VALUE!</v>
      </c>
      <c r="AG19">
        <f t="shared" si="13"/>
        <v>-6.1265008981752848E-2</v>
      </c>
      <c r="AH19">
        <f t="shared" si="14"/>
        <v>-0.18379502694525854</v>
      </c>
      <c r="AI19" t="s">
        <v>110</v>
      </c>
      <c r="AJ19" t="s">
        <v>111</v>
      </c>
      <c r="AK19" s="1">
        <v>44477.5</v>
      </c>
      <c r="AL19" s="1">
        <v>44503.524305555555</v>
      </c>
      <c r="AM19" s="26">
        <f t="shared" si="15"/>
        <v>624.58333333331393</v>
      </c>
      <c r="AN19" s="26">
        <f t="shared" si="16"/>
        <v>18.412616869208481</v>
      </c>
      <c r="AO19" s="26">
        <f t="shared" si="17"/>
        <v>17.847041607014365</v>
      </c>
      <c r="AP19">
        <v>0.35</v>
      </c>
      <c r="AQ19">
        <f t="shared" si="18"/>
        <v>0.26964167533327027</v>
      </c>
      <c r="AR19">
        <f t="shared" si="19"/>
        <v>0.80892502599981086</v>
      </c>
    </row>
    <row r="20" spans="1:58" ht="15" customHeight="1" x14ac:dyDescent="0.25">
      <c r="A20">
        <v>14</v>
      </c>
      <c r="B20">
        <v>5775</v>
      </c>
      <c r="D20" t="s">
        <v>112</v>
      </c>
      <c r="E20" t="s">
        <v>113</v>
      </c>
      <c r="G20" s="6">
        <v>44477.495138888888</v>
      </c>
      <c r="H20" s="1">
        <v>44504.521527777775</v>
      </c>
      <c r="I20" s="26">
        <f t="shared" si="2"/>
        <v>648.63333333330229</v>
      </c>
      <c r="J20" s="26">
        <f t="shared" si="3"/>
        <v>20.838244672366343</v>
      </c>
      <c r="K20" s="26">
        <f t="shared" si="4"/>
        <v>20.198162071508673</v>
      </c>
      <c r="L20">
        <v>0.4</v>
      </c>
      <c r="M20">
        <f t="shared" si="20"/>
        <v>0.31691405880684509</v>
      </c>
      <c r="N20">
        <f t="shared" si="5"/>
        <v>0.95074217642053527</v>
      </c>
      <c r="O20" t="s">
        <v>114</v>
      </c>
      <c r="P20" t="s">
        <v>115</v>
      </c>
      <c r="Q20" s="1">
        <v>44477.505555555559</v>
      </c>
      <c r="R20" s="1">
        <v>44504.517361111109</v>
      </c>
      <c r="S20" s="26">
        <f t="shared" si="6"/>
        <v>648.28333333320916</v>
      </c>
      <c r="T20" s="26">
        <f t="shared" si="7"/>
        <v>9.653465455207682</v>
      </c>
      <c r="U20" s="26">
        <f t="shared" si="8"/>
        <v>9.3569426255255355</v>
      </c>
      <c r="V20">
        <v>0.22</v>
      </c>
      <c r="W20">
        <f t="shared" si="21"/>
        <v>0.14673347830197597</v>
      </c>
      <c r="X20">
        <f t="shared" si="9"/>
        <v>0.44020043490592792</v>
      </c>
      <c r="Y20" t="s">
        <v>116</v>
      </c>
      <c r="Z20" t="s">
        <v>117</v>
      </c>
      <c r="AA20" s="6">
        <v>44477.513888888891</v>
      </c>
      <c r="AB20" s="6">
        <v>44504.536111111112</v>
      </c>
      <c r="AC20" s="26">
        <f t="shared" si="10"/>
        <v>648.53333333332557</v>
      </c>
      <c r="AD20" s="26">
        <f t="shared" si="11"/>
        <v>14.623839129009689</v>
      </c>
      <c r="AE20" s="26">
        <f t="shared" si="12"/>
        <v>14.174642705251712</v>
      </c>
      <c r="AF20">
        <v>0.3</v>
      </c>
      <c r="AG20">
        <f t="shared" si="13"/>
        <v>0.22236929185969553</v>
      </c>
      <c r="AH20">
        <f t="shared" si="14"/>
        <v>0.66710787557908657</v>
      </c>
      <c r="AI20" t="s">
        <v>118</v>
      </c>
      <c r="AJ20" t="s">
        <v>119</v>
      </c>
      <c r="AK20" s="6">
        <v>44477.520833333336</v>
      </c>
      <c r="AL20" s="1">
        <v>44504.530555555553</v>
      </c>
      <c r="AM20" s="26">
        <f t="shared" si="15"/>
        <v>648.2333333332208</v>
      </c>
      <c r="AN20" s="26">
        <f t="shared" si="16"/>
        <v>12.764458137419027</v>
      </c>
      <c r="AO20" s="26">
        <f t="shared" si="17"/>
        <v>12.372375805552913</v>
      </c>
      <c r="AP20">
        <v>0.27</v>
      </c>
      <c r="AQ20">
        <f t="shared" si="18"/>
        <v>0.19400586177555074</v>
      </c>
      <c r="AR20">
        <f t="shared" si="19"/>
        <v>0.58201758532665226</v>
      </c>
    </row>
    <row r="21" spans="1:58" x14ac:dyDescent="0.25">
      <c r="A21">
        <v>15</v>
      </c>
      <c r="B21">
        <v>5776</v>
      </c>
      <c r="D21" t="s">
        <v>120</v>
      </c>
      <c r="E21" t="s">
        <v>121</v>
      </c>
      <c r="G21" s="1">
        <v>44477.679861111108</v>
      </c>
      <c r="H21" s="1">
        <v>44511.640972222223</v>
      </c>
      <c r="I21" s="26">
        <f t="shared" si="2"/>
        <v>815.06666666676756</v>
      </c>
      <c r="J21" s="26">
        <f t="shared" si="3"/>
        <v>18.562056219275323</v>
      </c>
      <c r="K21" s="26">
        <f t="shared" si="4"/>
        <v>17.991890669877787</v>
      </c>
      <c r="L21">
        <v>0.44</v>
      </c>
      <c r="M21">
        <f t="shared" si="20"/>
        <v>0.3547319655857048</v>
      </c>
      <c r="N21">
        <f t="shared" si="5"/>
        <v>1.0641958967571143</v>
      </c>
      <c r="O21" t="s">
        <v>122</v>
      </c>
      <c r="P21" t="s">
        <v>123</v>
      </c>
      <c r="Q21" s="1">
        <v>44477.686805555553</v>
      </c>
      <c r="R21" s="1">
        <v>44511.636805555558</v>
      </c>
      <c r="S21" s="26">
        <f t="shared" si="6"/>
        <v>814.80000000010477</v>
      </c>
      <c r="T21" s="26">
        <f t="shared" si="7"/>
        <v>12.134610251698815</v>
      </c>
      <c r="U21" s="26">
        <f t="shared" si="8"/>
        <v>11.761874783216598</v>
      </c>
      <c r="V21">
        <v>0.31</v>
      </c>
      <c r="W21">
        <f t="shared" si="21"/>
        <v>0.2318237685544105</v>
      </c>
      <c r="X21">
        <f t="shared" si="9"/>
        <v>0.69547130566323156</v>
      </c>
      <c r="Y21" t="s">
        <v>124</v>
      </c>
      <c r="Z21" t="s">
        <v>125</v>
      </c>
      <c r="AA21" s="2">
        <v>44477.698611111111</v>
      </c>
      <c r="AB21" s="1">
        <v>44511.631249999999</v>
      </c>
      <c r="AC21" s="26">
        <f t="shared" si="10"/>
        <v>814.38333333330229</v>
      </c>
      <c r="AD21" s="26">
        <f t="shared" si="11"/>
        <v>12.140818737800597</v>
      </c>
      <c r="AE21" s="26">
        <f t="shared" si="12"/>
        <v>11.767892564967131</v>
      </c>
      <c r="AF21">
        <v>0.31</v>
      </c>
      <c r="AG21">
        <f t="shared" si="13"/>
        <v>0.2318237685544105</v>
      </c>
      <c r="AH21">
        <f t="shared" si="14"/>
        <v>0.69547130566323156</v>
      </c>
      <c r="AI21" t="s">
        <v>126</v>
      </c>
      <c r="AJ21" t="s">
        <v>127</v>
      </c>
      <c r="AK21" s="1">
        <v>44477.708333333336</v>
      </c>
      <c r="AL21" s="1">
        <v>44511.624305555553</v>
      </c>
      <c r="AM21" s="26">
        <f t="shared" si="15"/>
        <v>813.9833333332208</v>
      </c>
      <c r="AN21" s="26">
        <f t="shared" si="16"/>
        <v>26.512884418220803</v>
      </c>
      <c r="AO21" s="26">
        <f t="shared" si="17"/>
        <v>25.698495477046784</v>
      </c>
      <c r="AP21">
        <v>0.6</v>
      </c>
      <c r="AQ21">
        <f t="shared" si="18"/>
        <v>0.50600359270114392</v>
      </c>
      <c r="AR21">
        <f t="shared" si="19"/>
        <v>1.5180107781034318</v>
      </c>
    </row>
    <row r="22" spans="1:58" x14ac:dyDescent="0.25">
      <c r="A22">
        <v>16</v>
      </c>
      <c r="B22">
        <v>5872</v>
      </c>
      <c r="D22" t="s">
        <v>128</v>
      </c>
      <c r="E22" t="s">
        <v>129</v>
      </c>
      <c r="G22" s="1">
        <v>44478.597222222219</v>
      </c>
      <c r="H22" s="1">
        <v>44511.464583333334</v>
      </c>
      <c r="I22" s="26">
        <f t="shared" si="2"/>
        <v>788.81666666676756</v>
      </c>
      <c r="J22" s="26">
        <f t="shared" si="3"/>
        <v>19.690946251654236</v>
      </c>
      <c r="K22" s="26">
        <f t="shared" si="4"/>
        <v>19.086104899214344</v>
      </c>
      <c r="L22">
        <v>0.45</v>
      </c>
      <c r="M22">
        <f t="shared" si="20"/>
        <v>0.36418644228041974</v>
      </c>
      <c r="N22">
        <f t="shared" si="5"/>
        <v>1.0925593268412592</v>
      </c>
      <c r="O22" t="s">
        <v>130</v>
      </c>
      <c r="P22" t="s">
        <v>131</v>
      </c>
      <c r="Q22" s="1">
        <v>44478.604166666664</v>
      </c>
      <c r="R22" s="1">
        <v>44511.474999999999</v>
      </c>
      <c r="S22" s="26">
        <f t="shared" si="6"/>
        <v>788.90000000002328</v>
      </c>
      <c r="T22" s="26">
        <f t="shared" si="7"/>
        <v>18.666599052486944</v>
      </c>
      <c r="U22" s="26">
        <f t="shared" si="8"/>
        <v>18.093222289782567</v>
      </c>
      <c r="V22">
        <v>0.43</v>
      </c>
      <c r="W22">
        <f t="shared" si="21"/>
        <v>0.3452774888909898</v>
      </c>
      <c r="X22">
        <f t="shared" si="9"/>
        <v>1.0358324666729695</v>
      </c>
      <c r="Y22" t="s">
        <v>132</v>
      </c>
      <c r="Z22" t="s">
        <v>133</v>
      </c>
      <c r="AA22" s="1">
        <v>44478.615972222222</v>
      </c>
      <c r="AB22" s="1">
        <v>44511.46875</v>
      </c>
      <c r="AC22" s="26">
        <f t="shared" si="10"/>
        <v>788.46666666667443</v>
      </c>
      <c r="AD22" s="26">
        <f t="shared" si="11"/>
        <v>14.074127407128818</v>
      </c>
      <c r="AE22" s="26">
        <f t="shared" si="12"/>
        <v>13.641816326363768</v>
      </c>
      <c r="AF22">
        <v>0.34</v>
      </c>
      <c r="AG22">
        <f t="shared" si="13"/>
        <v>0.26018719863855533</v>
      </c>
      <c r="AH22">
        <f t="shared" si="14"/>
        <v>0.78056159591566598</v>
      </c>
      <c r="AI22" t="s">
        <v>134</v>
      </c>
      <c r="AJ22" t="s">
        <v>135</v>
      </c>
      <c r="AK22" s="1">
        <v>44478.626388888886</v>
      </c>
      <c r="AL22" s="1">
        <v>44511.479166666664</v>
      </c>
      <c r="AM22" s="26">
        <f t="shared" si="15"/>
        <v>788.46666666667443</v>
      </c>
      <c r="AN22" s="26">
        <f t="shared" si="16"/>
        <v>26.859490240639737</v>
      </c>
      <c r="AO22" s="26">
        <f t="shared" si="17"/>
        <v>26.034454704237834</v>
      </c>
      <c r="AP22">
        <v>0.59</v>
      </c>
      <c r="AQ22">
        <f t="shared" si="18"/>
        <v>0.49654911600642898</v>
      </c>
      <c r="AR22">
        <f t="shared" si="19"/>
        <v>1.4896473480192869</v>
      </c>
    </row>
    <row r="23" spans="1:58" x14ac:dyDescent="0.25">
      <c r="A23">
        <v>17</v>
      </c>
      <c r="B23">
        <v>5873</v>
      </c>
      <c r="D23" t="s">
        <v>136</v>
      </c>
      <c r="E23" t="s">
        <v>137</v>
      </c>
      <c r="G23" s="1">
        <v>44479.601388888892</v>
      </c>
      <c r="H23" s="1" t="s">
        <v>138</v>
      </c>
      <c r="I23" s="26" t="e">
        <f t="shared" si="2"/>
        <v>#VALUE!</v>
      </c>
      <c r="J23" s="26" t="e">
        <f t="shared" si="3"/>
        <v>#VALUE!</v>
      </c>
      <c r="K23" s="26" t="e">
        <f t="shared" si="4"/>
        <v>#VALUE!</v>
      </c>
      <c r="M23">
        <f t="shared" si="20"/>
        <v>-6.1265008981752848E-2</v>
      </c>
      <c r="N23">
        <f t="shared" si="5"/>
        <v>-0.18379502694525854</v>
      </c>
      <c r="O23" t="s">
        <v>139</v>
      </c>
      <c r="P23" t="s">
        <v>140</v>
      </c>
      <c r="Q23" s="1">
        <v>44479.606944444444</v>
      </c>
      <c r="R23" s="1">
        <v>44503.725694444445</v>
      </c>
      <c r="S23" s="26">
        <f t="shared" si="6"/>
        <v>578.85000000003492</v>
      </c>
      <c r="T23" s="26">
        <f t="shared" si="7"/>
        <v>24.04701286908449</v>
      </c>
      <c r="U23" s="26">
        <f t="shared" si="8"/>
        <v>23.30836742259384</v>
      </c>
      <c r="V23">
        <v>0.41</v>
      </c>
      <c r="W23">
        <f t="shared" si="21"/>
        <v>0.32636853550155992</v>
      </c>
      <c r="X23">
        <f t="shared" si="9"/>
        <v>0.9791056065046797</v>
      </c>
      <c r="Y23" t="s">
        <v>141</v>
      </c>
      <c r="Z23" t="s">
        <v>142</v>
      </c>
      <c r="AA23" s="1">
        <v>44479.611111111109</v>
      </c>
      <c r="AB23" s="1">
        <v>44503.730555555558</v>
      </c>
      <c r="AC23" s="26">
        <f t="shared" si="10"/>
        <v>578.86666666675592</v>
      </c>
      <c r="AD23" s="26">
        <f t="shared" si="11"/>
        <v>26.832684416230531</v>
      </c>
      <c r="AE23" s="26">
        <f t="shared" si="12"/>
        <v>26.008472266926521</v>
      </c>
      <c r="AF23">
        <v>0.45</v>
      </c>
      <c r="AG23">
        <f t="shared" si="13"/>
        <v>0.36418644228041974</v>
      </c>
      <c r="AH23">
        <f t="shared" si="14"/>
        <v>1.0925593268412592</v>
      </c>
      <c r="AI23" t="s">
        <v>143</v>
      </c>
      <c r="AJ23" t="s">
        <v>144</v>
      </c>
      <c r="AK23" s="1">
        <v>44479.615277777775</v>
      </c>
      <c r="AL23" s="1">
        <v>44503.734722222223</v>
      </c>
      <c r="AM23" s="26">
        <f t="shared" si="15"/>
        <v>578.86666666675592</v>
      </c>
      <c r="AN23" s="26">
        <f t="shared" si="16"/>
        <v>56.786096407349774</v>
      </c>
      <c r="AO23" s="26">
        <f t="shared" si="17"/>
        <v>55.041813582550631</v>
      </c>
      <c r="AP23">
        <v>0.88</v>
      </c>
      <c r="AQ23">
        <f t="shared" si="18"/>
        <v>0.77072894015316251</v>
      </c>
      <c r="AR23">
        <f t="shared" si="19"/>
        <v>2.3121868204594875</v>
      </c>
    </row>
    <row r="24" spans="1:58" s="9" customFormat="1" x14ac:dyDescent="0.25">
      <c r="A24" s="9">
        <v>18</v>
      </c>
      <c r="B24" s="9">
        <v>5874</v>
      </c>
      <c r="D24" s="9" t="s">
        <v>145</v>
      </c>
      <c r="E24" s="9" t="s">
        <v>146</v>
      </c>
      <c r="G24" s="10">
        <v>44479.597222222219</v>
      </c>
      <c r="H24" s="10">
        <v>44511.599305555559</v>
      </c>
      <c r="I24" s="26">
        <f t="shared" si="2"/>
        <v>768.05000000016298</v>
      </c>
      <c r="J24" s="26">
        <f t="shared" si="3"/>
        <v>-3.4020594519722467</v>
      </c>
      <c r="K24" s="26">
        <f t="shared" si="4"/>
        <v>-3.2975593322870922</v>
      </c>
      <c r="M24">
        <f t="shared" si="20"/>
        <v>-6.1265008981752848E-2</v>
      </c>
      <c r="N24">
        <f t="shared" si="5"/>
        <v>-0.18379502694525854</v>
      </c>
      <c r="O24" s="9" t="s">
        <v>147</v>
      </c>
      <c r="P24" s="9" t="s">
        <v>148</v>
      </c>
      <c r="Q24" s="10">
        <v>44479.604861111111</v>
      </c>
      <c r="R24" s="10">
        <v>44511.603472222225</v>
      </c>
      <c r="S24" s="26">
        <f t="shared" si="6"/>
        <v>767.96666666673264</v>
      </c>
      <c r="T24" s="26">
        <f t="shared" si="7"/>
        <v>-3.4024286150713321</v>
      </c>
      <c r="U24" s="26">
        <f t="shared" si="8"/>
        <v>-3.2979171559053184</v>
      </c>
      <c r="W24">
        <f t="shared" si="21"/>
        <v>-6.1265008981752848E-2</v>
      </c>
      <c r="X24">
        <f t="shared" si="9"/>
        <v>-0.18379502694525854</v>
      </c>
      <c r="Y24" s="9" t="s">
        <v>149</v>
      </c>
      <c r="Z24" s="9" t="s">
        <v>150</v>
      </c>
      <c r="AA24" s="10">
        <v>44479.615972222222</v>
      </c>
      <c r="AB24" s="10">
        <v>44511.607638888891</v>
      </c>
      <c r="AC24" s="26">
        <f t="shared" si="10"/>
        <v>767.80000000004657</v>
      </c>
      <c r="AD24" s="26">
        <f t="shared" si="11"/>
        <v>-3.4031671816718938</v>
      </c>
      <c r="AE24" s="26">
        <f t="shared" si="12"/>
        <v>-3.2986330361597878</v>
      </c>
      <c r="AG24">
        <f t="shared" si="13"/>
        <v>-6.1265008981752848E-2</v>
      </c>
      <c r="AH24">
        <f t="shared" si="14"/>
        <v>-0.18379502694525854</v>
      </c>
      <c r="AI24" s="9" t="s">
        <v>151</v>
      </c>
      <c r="AJ24" s="9" t="s">
        <v>152</v>
      </c>
      <c r="AK24" s="10">
        <v>44479.665277777778</v>
      </c>
      <c r="AL24" s="10">
        <v>44511.614583333336</v>
      </c>
      <c r="AM24" s="26">
        <f t="shared" si="15"/>
        <v>766.78333333338378</v>
      </c>
      <c r="AN24" s="26">
        <f t="shared" si="16"/>
        <v>-3.4076793906418588</v>
      </c>
      <c r="AO24" s="26">
        <f t="shared" si="17"/>
        <v>-3.303006644854225</v>
      </c>
      <c r="AQ24">
        <f t="shared" si="18"/>
        <v>-6.1265008981752848E-2</v>
      </c>
      <c r="AR24">
        <f t="shared" si="19"/>
        <v>-0.18379502694525854</v>
      </c>
    </row>
    <row r="25" spans="1:58" x14ac:dyDescent="0.25">
      <c r="A25" s="21">
        <v>19</v>
      </c>
      <c r="B25" s="21">
        <v>5875</v>
      </c>
      <c r="C25" s="21"/>
      <c r="D25" s="21" t="s">
        <v>153</v>
      </c>
      <c r="E25" s="21" t="s">
        <v>154</v>
      </c>
      <c r="F25" s="21"/>
      <c r="G25" s="22">
        <v>44477.526388888888</v>
      </c>
      <c r="H25" s="22">
        <v>44266.549305555556</v>
      </c>
      <c r="I25" s="26">
        <f t="shared" si="2"/>
        <v>-5063.4499999999534</v>
      </c>
      <c r="J25" s="26">
        <f t="shared" si="3"/>
        <v>-1.873040542805213</v>
      </c>
      <c r="K25" s="26">
        <f t="shared" si="4"/>
        <v>-1.8155068742548823</v>
      </c>
      <c r="L25" s="21">
        <v>0.3</v>
      </c>
      <c r="M25">
        <f t="shared" si="20"/>
        <v>0.22236929185969553</v>
      </c>
      <c r="N25">
        <f t="shared" si="5"/>
        <v>0.66710787557908657</v>
      </c>
      <c r="O25" s="21" t="s">
        <v>155</v>
      </c>
      <c r="P25" s="21" t="s">
        <v>156</v>
      </c>
      <c r="Q25" s="22">
        <v>44477.540277777778</v>
      </c>
      <c r="R25" s="23">
        <v>44503.559027777781</v>
      </c>
      <c r="S25" s="26">
        <f t="shared" si="6"/>
        <v>624.45000000006985</v>
      </c>
      <c r="T25" s="26">
        <f t="shared" si="7"/>
        <v>16.479323772444239</v>
      </c>
      <c r="U25" s="26">
        <f t="shared" si="8"/>
        <v>15.973132939843563</v>
      </c>
      <c r="V25" s="21">
        <v>0.32</v>
      </c>
      <c r="W25">
        <f t="shared" si="21"/>
        <v>0.24127824524912542</v>
      </c>
      <c r="X25">
        <f t="shared" si="9"/>
        <v>0.72383473574737622</v>
      </c>
      <c r="Y25" s="21" t="s">
        <v>157</v>
      </c>
      <c r="Z25" s="21" t="s">
        <v>158</v>
      </c>
      <c r="AA25" s="22">
        <v>44477.556250000001</v>
      </c>
      <c r="AB25" s="23">
        <v>44266.567361111112</v>
      </c>
      <c r="AC25" s="26">
        <f t="shared" si="10"/>
        <v>-5063.7333333333372</v>
      </c>
      <c r="AD25" s="26">
        <f t="shared" si="11"/>
        <v>-1.7136724965565546</v>
      </c>
      <c r="AE25" s="26">
        <f t="shared" si="12"/>
        <v>-1.6610340922254658</v>
      </c>
      <c r="AF25" s="21">
        <v>0.28000000000000003</v>
      </c>
      <c r="AG25">
        <f t="shared" si="13"/>
        <v>0.20346033847026568</v>
      </c>
      <c r="AH25">
        <f t="shared" si="14"/>
        <v>0.61038101541079703</v>
      </c>
      <c r="AI25" s="21" t="s">
        <v>159</v>
      </c>
      <c r="AJ25" s="21" t="s">
        <v>160</v>
      </c>
      <c r="AK25" s="22">
        <v>44477.564583333333</v>
      </c>
      <c r="AL25" s="23">
        <v>44503.572916666664</v>
      </c>
      <c r="AM25" s="26">
        <f t="shared" si="15"/>
        <v>624.19999999995343</v>
      </c>
      <c r="AN25" s="26">
        <f t="shared" si="16"/>
        <v>12.609923021457197</v>
      </c>
      <c r="AO25" s="26">
        <f t="shared" si="17"/>
        <v>12.222587502026771</v>
      </c>
      <c r="AP25" s="21">
        <v>0.26</v>
      </c>
      <c r="AQ25">
        <f t="shared" si="18"/>
        <v>0.18455138508083577</v>
      </c>
      <c r="AR25">
        <f t="shared" si="19"/>
        <v>0.55365415524250727</v>
      </c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</row>
    <row r="26" spans="1:58" x14ac:dyDescent="0.25">
      <c r="A26">
        <v>20</v>
      </c>
      <c r="B26">
        <v>5876</v>
      </c>
      <c r="D26" t="s">
        <v>161</v>
      </c>
      <c r="E26" t="s">
        <v>162</v>
      </c>
      <c r="G26" s="1">
        <v>44477.593055555553</v>
      </c>
      <c r="H26" s="1">
        <v>44502.663194444445</v>
      </c>
      <c r="I26" s="26">
        <f t="shared" si="2"/>
        <v>601.68333333340706</v>
      </c>
      <c r="J26" s="26">
        <f t="shared" si="3"/>
        <v>21.794100118055134</v>
      </c>
      <c r="K26" s="26">
        <f t="shared" si="4"/>
        <v>21.124656769718968</v>
      </c>
      <c r="L26">
        <v>0.39</v>
      </c>
      <c r="M26">
        <f t="shared" si="20"/>
        <v>0.30745958211213009</v>
      </c>
      <c r="N26">
        <f t="shared" si="5"/>
        <v>0.92237874633639028</v>
      </c>
      <c r="O26" t="s">
        <v>163</v>
      </c>
      <c r="P26" t="s">
        <v>164</v>
      </c>
      <c r="Q26" s="1">
        <v>44477.599999999999</v>
      </c>
      <c r="R26" s="1">
        <v>44502.665277777778</v>
      </c>
      <c r="S26" s="26">
        <f t="shared" si="6"/>
        <v>601.56666666670935</v>
      </c>
      <c r="T26" s="26">
        <f t="shared" si="7"/>
        <v>12.414053283161699</v>
      </c>
      <c r="U26" s="26">
        <f t="shared" si="8"/>
        <v>12.032734240334207</v>
      </c>
      <c r="V26">
        <v>0.25</v>
      </c>
      <c r="W26">
        <f t="shared" si="21"/>
        <v>0.17509690838612083</v>
      </c>
      <c r="X26">
        <f t="shared" si="9"/>
        <v>0.5252907251583625</v>
      </c>
      <c r="Y26" t="s">
        <v>165</v>
      </c>
      <c r="Z26" t="s">
        <v>166</v>
      </c>
      <c r="AA26" s="1">
        <v>44477.604861111111</v>
      </c>
      <c r="AB26" s="1">
        <v>44502.667361111111</v>
      </c>
      <c r="AC26" s="26">
        <f t="shared" si="10"/>
        <v>601.5</v>
      </c>
      <c r="AD26" s="26">
        <f t="shared" si="11"/>
        <v>5.0412541821630468</v>
      </c>
      <c r="AE26" s="26">
        <f t="shared" si="12"/>
        <v>4.8864033711068435</v>
      </c>
      <c r="AF26">
        <v>0.14000000000000001</v>
      </c>
      <c r="AG26">
        <f t="shared" si="13"/>
        <v>7.1097664744256411E-2</v>
      </c>
      <c r="AH26">
        <f t="shared" si="14"/>
        <v>0.21329299423276923</v>
      </c>
      <c r="AI26" t="s">
        <v>167</v>
      </c>
      <c r="AJ26" t="s">
        <v>168</v>
      </c>
      <c r="AK26" s="1">
        <v>44477.614583333336</v>
      </c>
      <c r="AL26" s="1">
        <v>44502.672222222223</v>
      </c>
      <c r="AM26" s="26">
        <f t="shared" si="15"/>
        <v>601.38333333330229</v>
      </c>
      <c r="AN26" s="26">
        <f t="shared" si="16"/>
        <v>16.440895324256811</v>
      </c>
      <c r="AO26" s="26">
        <f t="shared" si="17"/>
        <v>15.935884887675543</v>
      </c>
      <c r="AP26">
        <v>0.31</v>
      </c>
      <c r="AQ26">
        <f t="shared" si="18"/>
        <v>0.2318237685544105</v>
      </c>
      <c r="AR26">
        <f t="shared" si="19"/>
        <v>0.69547130566323156</v>
      </c>
    </row>
    <row r="27" spans="1:58" x14ac:dyDescent="0.25">
      <c r="A27">
        <v>21</v>
      </c>
      <c r="B27">
        <v>5972</v>
      </c>
      <c r="D27" t="s">
        <v>169</v>
      </c>
      <c r="E27" t="s">
        <v>170</v>
      </c>
      <c r="G27" s="1">
        <v>44478.490972222222</v>
      </c>
      <c r="H27" s="1">
        <v>44503.738194444442</v>
      </c>
      <c r="I27" s="26">
        <f t="shared" si="2"/>
        <v>605.93333333329065</v>
      </c>
      <c r="J27" s="26">
        <f t="shared" si="3"/>
        <v>24.303135646124588</v>
      </c>
      <c r="K27" s="26">
        <f t="shared" si="4"/>
        <v>23.556622947096869</v>
      </c>
      <c r="L27">
        <v>0.43</v>
      </c>
      <c r="M27">
        <f t="shared" si="20"/>
        <v>0.3452774888909898</v>
      </c>
      <c r="N27">
        <f t="shared" si="5"/>
        <v>1.0358324666729695</v>
      </c>
      <c r="O27" t="s">
        <v>171</v>
      </c>
      <c r="P27" t="s">
        <v>172</v>
      </c>
      <c r="Q27" s="1">
        <v>44478.505555555559</v>
      </c>
      <c r="R27" s="1">
        <v>44503.729861111111</v>
      </c>
      <c r="S27" s="26">
        <f t="shared" si="6"/>
        <v>605.38333333324408</v>
      </c>
      <c r="T27" s="26">
        <f t="shared" si="7"/>
        <v>15.000105453596589</v>
      </c>
      <c r="U27" s="26">
        <f t="shared" si="8"/>
        <v>14.539351361165295</v>
      </c>
      <c r="V27">
        <v>0.28999999999999998</v>
      </c>
      <c r="W27">
        <f t="shared" si="21"/>
        <v>0.21291481516498059</v>
      </c>
      <c r="X27">
        <f t="shared" si="9"/>
        <v>0.6387444454949418</v>
      </c>
      <c r="Y27" t="s">
        <v>173</v>
      </c>
      <c r="Z27" t="s">
        <v>174</v>
      </c>
      <c r="AA27" s="1">
        <v>44478.51458333333</v>
      </c>
      <c r="AB27" s="1">
        <v>44503.72152777778</v>
      </c>
      <c r="AC27" s="26">
        <f t="shared" si="10"/>
        <v>604.96666666679084</v>
      </c>
      <c r="AD27" s="26">
        <f t="shared" si="11"/>
        <v>39.005806134954113</v>
      </c>
      <c r="AE27" s="26">
        <f t="shared" si="12"/>
        <v>37.807675571081802</v>
      </c>
      <c r="AF27">
        <v>0.65</v>
      </c>
      <c r="AG27">
        <f t="shared" si="13"/>
        <v>0.55327597617471869</v>
      </c>
      <c r="AH27">
        <f t="shared" si="14"/>
        <v>1.6598279285241562</v>
      </c>
      <c r="AI27" t="s">
        <v>175</v>
      </c>
      <c r="AJ27" t="s">
        <v>176</v>
      </c>
      <c r="AK27" s="1">
        <v>44478.521527777775</v>
      </c>
      <c r="AL27" s="1">
        <v>44503.717361111114</v>
      </c>
      <c r="AM27" s="26">
        <f t="shared" si="15"/>
        <v>604.70000000012806</v>
      </c>
      <c r="AN27" s="26">
        <f t="shared" si="16"/>
        <v>18.351216012797412</v>
      </c>
      <c r="AO27" s="26">
        <f t="shared" si="17"/>
        <v>17.787526783735377</v>
      </c>
      <c r="AP27">
        <v>0.34</v>
      </c>
      <c r="AQ27">
        <f t="shared" si="18"/>
        <v>0.26018719863855533</v>
      </c>
      <c r="AR27">
        <f t="shared" si="19"/>
        <v>0.78056159591566598</v>
      </c>
    </row>
    <row r="28" spans="1:58" s="19" customFormat="1" x14ac:dyDescent="0.25">
      <c r="A28" s="19">
        <v>22</v>
      </c>
      <c r="B28" s="19">
        <v>5973</v>
      </c>
      <c r="D28" s="19" t="s">
        <v>36</v>
      </c>
      <c r="E28" s="19" t="s">
        <v>177</v>
      </c>
      <c r="G28" s="19" t="s">
        <v>178</v>
      </c>
      <c r="H28" s="20" t="s">
        <v>179</v>
      </c>
      <c r="I28" s="26">
        <f t="shared" si="2"/>
        <v>843.06666666653473</v>
      </c>
      <c r="J28" s="26">
        <f t="shared" si="3"/>
        <v>33.250963285926858</v>
      </c>
      <c r="K28" s="26">
        <f t="shared" si="4"/>
        <v>32.229602638918863</v>
      </c>
      <c r="L28" s="19">
        <v>0.76</v>
      </c>
      <c r="M28">
        <f t="shared" si="20"/>
        <v>0.6572752198165831</v>
      </c>
      <c r="N28">
        <f t="shared" si="5"/>
        <v>1.9718256594497494</v>
      </c>
      <c r="O28" s="19" t="s">
        <v>38</v>
      </c>
      <c r="P28" s="19" t="s">
        <v>180</v>
      </c>
      <c r="Q28" s="19" t="s">
        <v>181</v>
      </c>
      <c r="R28" s="20" t="s">
        <v>182</v>
      </c>
      <c r="S28" s="26">
        <f t="shared" si="6"/>
        <v>843.03333333326736</v>
      </c>
      <c r="T28" s="26">
        <f t="shared" si="7"/>
        <v>32.773965621329346</v>
      </c>
      <c r="U28" s="26">
        <f t="shared" si="8"/>
        <v>31.767256779718547</v>
      </c>
      <c r="V28" s="19">
        <v>0.75</v>
      </c>
      <c r="W28">
        <f t="shared" si="21"/>
        <v>0.64782074312186821</v>
      </c>
      <c r="X28">
        <f t="shared" si="9"/>
        <v>1.9434622293656045</v>
      </c>
      <c r="Y28" s="19" t="s">
        <v>39</v>
      </c>
      <c r="Z28" s="19" t="s">
        <v>180</v>
      </c>
      <c r="AA28" s="20">
        <v>44482.607638888891</v>
      </c>
      <c r="AB28" s="20" t="s">
        <v>183</v>
      </c>
      <c r="AC28" s="26">
        <f t="shared" si="10"/>
        <v>843</v>
      </c>
      <c r="AD28" s="26">
        <f t="shared" si="11"/>
        <v>38.515237299787792</v>
      </c>
      <c r="AE28" s="26">
        <f t="shared" si="12"/>
        <v>37.33217540320728</v>
      </c>
      <c r="AF28" s="19">
        <v>0.87</v>
      </c>
      <c r="AG28">
        <f t="shared" si="13"/>
        <v>0.76127446345844751</v>
      </c>
      <c r="AH28">
        <f t="shared" si="14"/>
        <v>2.2838233903753427</v>
      </c>
      <c r="AI28" s="19" t="s">
        <v>41</v>
      </c>
      <c r="AJ28" s="19" t="s">
        <v>177</v>
      </c>
      <c r="AK28" s="20">
        <v>44482.612500000003</v>
      </c>
      <c r="AL28" s="20">
        <v>44510.734027777777</v>
      </c>
      <c r="AM28" s="26">
        <f t="shared" si="15"/>
        <v>674.91666666656965</v>
      </c>
      <c r="AN28" s="26">
        <f t="shared" si="16"/>
        <v>48.704647497732061</v>
      </c>
      <c r="AO28" s="26">
        <f t="shared" si="17"/>
        <v>47.208600304968961</v>
      </c>
      <c r="AP28" s="19">
        <v>0.88</v>
      </c>
      <c r="AQ28">
        <f t="shared" si="18"/>
        <v>0.77072894015316251</v>
      </c>
      <c r="AR28">
        <f t="shared" si="19"/>
        <v>2.3121868204594875</v>
      </c>
    </row>
    <row r="29" spans="1:58" x14ac:dyDescent="0.25">
      <c r="A29">
        <v>23</v>
      </c>
      <c r="B29">
        <v>5974</v>
      </c>
      <c r="D29" t="s">
        <v>184</v>
      </c>
      <c r="E29" t="s">
        <v>185</v>
      </c>
      <c r="G29" s="1">
        <v>44418.518055555556</v>
      </c>
      <c r="I29" s="26">
        <f t="shared" si="2"/>
        <v>-1066044.4333333333</v>
      </c>
      <c r="J29" s="26">
        <f t="shared" si="3"/>
        <v>-3.2348099618124342E-2</v>
      </c>
      <c r="K29" s="26">
        <f t="shared" si="4"/>
        <v>-3.1354471984803116E-2</v>
      </c>
      <c r="L29">
        <v>0.92</v>
      </c>
      <c r="M29">
        <f t="shared" si="20"/>
        <v>0.80854684693202228</v>
      </c>
      <c r="N29">
        <f t="shared" si="5"/>
        <v>2.4256405407960671</v>
      </c>
      <c r="O29" t="s">
        <v>186</v>
      </c>
      <c r="P29" t="s">
        <v>187</v>
      </c>
      <c r="Q29" s="1">
        <v>44418.521527777775</v>
      </c>
      <c r="S29" s="27">
        <f t="shared" si="6"/>
        <v>-1066044.5166666666</v>
      </c>
      <c r="T29" s="26">
        <f t="shared" si="7"/>
        <v>-4.7357129976609699E-3</v>
      </c>
      <c r="U29" s="26">
        <f t="shared" si="8"/>
        <v>-4.5902474107021004E-3</v>
      </c>
      <c r="V29">
        <v>0.19</v>
      </c>
      <c r="W29">
        <f t="shared" si="21"/>
        <v>0.11837004821783113</v>
      </c>
      <c r="X29">
        <f t="shared" si="9"/>
        <v>0.35511014465349339</v>
      </c>
      <c r="Y29" t="s">
        <v>188</v>
      </c>
      <c r="Z29" t="s">
        <v>189</v>
      </c>
      <c r="AA29" s="1">
        <v>44477.525000000001</v>
      </c>
      <c r="AC29" s="26">
        <f t="shared" si="10"/>
        <v>-1067460.6000000001</v>
      </c>
      <c r="AD29" s="26">
        <f t="shared" si="11"/>
        <v>-1.2662181726100155E-2</v>
      </c>
      <c r="AE29" s="26">
        <f t="shared" si="12"/>
        <v>-1.2273240990486158E-2</v>
      </c>
      <c r="AF29">
        <v>0.4</v>
      </c>
      <c r="AG29">
        <f t="shared" si="13"/>
        <v>0.31691405880684509</v>
      </c>
      <c r="AH29">
        <f t="shared" si="14"/>
        <v>0.95074217642053527</v>
      </c>
      <c r="AI29" t="s">
        <v>190</v>
      </c>
      <c r="AJ29" t="s">
        <v>191</v>
      </c>
      <c r="AK29" s="1">
        <v>44477.529861111114</v>
      </c>
      <c r="AM29" s="26">
        <f t="shared" si="15"/>
        <v>-1067460.7166666668</v>
      </c>
      <c r="AN29" s="26">
        <f t="shared" si="16"/>
        <v>-1.4550930393249012E-2</v>
      </c>
      <c r="AO29" s="26">
        <f t="shared" si="17"/>
        <v>-1.4103973486971738E-2</v>
      </c>
      <c r="AP29">
        <v>0.45</v>
      </c>
      <c r="AQ29">
        <f t="shared" si="18"/>
        <v>0.36418644228041974</v>
      </c>
      <c r="AR29">
        <f t="shared" si="19"/>
        <v>1.0925593268412592</v>
      </c>
    </row>
    <row r="30" spans="1:58" x14ac:dyDescent="0.25">
      <c r="A30">
        <v>24</v>
      </c>
      <c r="B30">
        <v>5975</v>
      </c>
      <c r="D30" t="s">
        <v>192</v>
      </c>
      <c r="E30" t="s">
        <v>193</v>
      </c>
      <c r="G30" s="1">
        <v>44477.510416666664</v>
      </c>
      <c r="H30" s="1">
        <v>44504.737500000003</v>
      </c>
      <c r="I30" s="26">
        <f t="shared" si="2"/>
        <v>653.45000000012806</v>
      </c>
      <c r="J30" s="26">
        <f t="shared" si="3"/>
        <v>30.557981251119283</v>
      </c>
      <c r="K30" s="26">
        <f t="shared" si="4"/>
        <v>29.619340188798212</v>
      </c>
      <c r="L30">
        <v>0.56000000000000005</v>
      </c>
      <c r="M30">
        <f t="shared" si="20"/>
        <v>0.46818568592228427</v>
      </c>
      <c r="N30">
        <f t="shared" si="5"/>
        <v>1.4045570577668527</v>
      </c>
      <c r="O30" t="s">
        <v>194</v>
      </c>
      <c r="P30" t="s">
        <v>195</v>
      </c>
      <c r="Q30" s="1">
        <v>44477.520138888889</v>
      </c>
      <c r="R30" s="1">
        <v>44504.745833333334</v>
      </c>
      <c r="S30" s="26">
        <f t="shared" si="6"/>
        <v>653.41666666668607</v>
      </c>
      <c r="T30" s="26">
        <f t="shared" si="7"/>
        <v>30.55954013296347</v>
      </c>
      <c r="U30" s="26">
        <f t="shared" si="8"/>
        <v>29.620851186899745</v>
      </c>
      <c r="V30">
        <v>0.56000000000000005</v>
      </c>
      <c r="W30">
        <f t="shared" si="21"/>
        <v>0.46818568592228427</v>
      </c>
      <c r="X30">
        <f t="shared" si="9"/>
        <v>1.4045570577668527</v>
      </c>
      <c r="Y30" t="s">
        <v>196</v>
      </c>
      <c r="Z30" t="s">
        <v>197</v>
      </c>
      <c r="AA30" s="1">
        <v>44477.526388888888</v>
      </c>
      <c r="AB30" s="1">
        <v>44504.751388888886</v>
      </c>
      <c r="AC30" s="26">
        <f t="shared" si="10"/>
        <v>653.39999999996508</v>
      </c>
      <c r="AD30" s="26">
        <f t="shared" si="11"/>
        <v>18.21770265714504</v>
      </c>
      <c r="AE30" s="26">
        <f t="shared" si="12"/>
        <v>17.65811452091874</v>
      </c>
      <c r="AF30">
        <v>0.36</v>
      </c>
      <c r="AG30">
        <f t="shared" si="13"/>
        <v>0.27909615202798527</v>
      </c>
      <c r="AH30">
        <f t="shared" si="14"/>
        <v>0.83728845608395575</v>
      </c>
      <c r="AI30" t="s">
        <v>198</v>
      </c>
      <c r="AJ30" t="s">
        <v>199</v>
      </c>
      <c r="AK30" s="1">
        <v>44477.532638888886</v>
      </c>
      <c r="AL30" s="1">
        <v>44504.756944444445</v>
      </c>
      <c r="AM30" s="26">
        <f t="shared" si="15"/>
        <v>653.3833333334187</v>
      </c>
      <c r="AN30" s="26">
        <f t="shared" si="16"/>
        <v>20.069607131135424</v>
      </c>
      <c r="AO30" s="26">
        <f t="shared" si="17"/>
        <v>19.453134557141503</v>
      </c>
      <c r="AP30">
        <v>0.39</v>
      </c>
      <c r="AQ30">
        <f t="shared" si="18"/>
        <v>0.30745958211213009</v>
      </c>
      <c r="AR30">
        <f t="shared" si="19"/>
        <v>0.92237874633639028</v>
      </c>
    </row>
    <row r="31" spans="1:58" x14ac:dyDescent="0.25">
      <c r="A31">
        <v>25</v>
      </c>
      <c r="B31">
        <v>5976</v>
      </c>
      <c r="D31" t="s">
        <v>200</v>
      </c>
      <c r="E31" t="s">
        <v>201</v>
      </c>
      <c r="G31" s="1">
        <v>44477.586111111108</v>
      </c>
      <c r="H31" s="1">
        <v>44507.597222222219</v>
      </c>
      <c r="I31" s="26">
        <f t="shared" si="2"/>
        <v>720.26666666666279</v>
      </c>
      <c r="J31" s="26">
        <f t="shared" si="3"/>
        <v>14.287088665823786</v>
      </c>
      <c r="K31" s="26">
        <f t="shared" si="4"/>
        <v>13.848236112948653</v>
      </c>
      <c r="L31">
        <v>0.32</v>
      </c>
      <c r="M31">
        <f t="shared" si="20"/>
        <v>0.24127824524912542</v>
      </c>
      <c r="N31">
        <f t="shared" si="5"/>
        <v>0.72383473574737622</v>
      </c>
      <c r="O31" t="s">
        <v>202</v>
      </c>
      <c r="P31" t="s">
        <v>203</v>
      </c>
      <c r="Q31" s="1">
        <v>44477.592361111114</v>
      </c>
      <c r="R31" s="1">
        <v>44507.598611111112</v>
      </c>
      <c r="S31" s="26">
        <f t="shared" si="6"/>
        <v>720.14999999996508</v>
      </c>
      <c r="T31" s="26">
        <f t="shared" si="7"/>
        <v>41.725953293080053</v>
      </c>
      <c r="U31" s="26">
        <f t="shared" si="8"/>
        <v>40.444268720937664</v>
      </c>
      <c r="V31">
        <v>0.81</v>
      </c>
      <c r="W31">
        <f t="shared" si="21"/>
        <v>0.70454760329015786</v>
      </c>
      <c r="X31">
        <f t="shared" si="9"/>
        <v>2.1136428098704734</v>
      </c>
      <c r="Y31" t="s">
        <v>204</v>
      </c>
      <c r="Z31" t="s">
        <v>205</v>
      </c>
      <c r="AA31" s="1">
        <v>44477.599305555559</v>
      </c>
      <c r="AB31" s="1">
        <v>44507.604166666664</v>
      </c>
      <c r="AC31" s="26">
        <f t="shared" si="10"/>
        <v>720.11666666652309</v>
      </c>
      <c r="AD31" s="26">
        <f t="shared" si="11"/>
        <v>17.649797731040046</v>
      </c>
      <c r="AE31" s="26">
        <f t="shared" si="12"/>
        <v>17.107653773431306</v>
      </c>
      <c r="AF31">
        <v>0.38</v>
      </c>
      <c r="AG31">
        <f t="shared" si="13"/>
        <v>0.29800510541741515</v>
      </c>
      <c r="AH31">
        <f t="shared" si="14"/>
        <v>0.89401531625224551</v>
      </c>
      <c r="AI31" t="s">
        <v>206</v>
      </c>
      <c r="AJ31" t="s">
        <v>207</v>
      </c>
      <c r="AK31" s="1">
        <v>44477.604166666664</v>
      </c>
      <c r="AL31" s="1">
        <v>44507.60833333333</v>
      </c>
      <c r="AM31" s="26">
        <f t="shared" si="15"/>
        <v>720.09999999997672</v>
      </c>
      <c r="AN31" s="26">
        <f t="shared" si="16"/>
        <v>38.369039694903599</v>
      </c>
      <c r="AO31" s="26">
        <f t="shared" si="17"/>
        <v>37.190468509735908</v>
      </c>
      <c r="AP31">
        <v>0.75</v>
      </c>
      <c r="AQ31">
        <f t="shared" si="18"/>
        <v>0.64782074312186821</v>
      </c>
      <c r="AR31">
        <f t="shared" si="19"/>
        <v>1.9434622293656045</v>
      </c>
    </row>
    <row r="32" spans="1:58" s="13" customFormat="1" x14ac:dyDescent="0.25">
      <c r="A32" s="13">
        <v>26</v>
      </c>
      <c r="B32" s="13">
        <v>6072</v>
      </c>
      <c r="D32" s="13" t="s">
        <v>208</v>
      </c>
      <c r="E32" s="13" t="s">
        <v>209</v>
      </c>
      <c r="G32" s="14">
        <v>44478.520833333336</v>
      </c>
      <c r="H32" s="14">
        <v>44510.578472222223</v>
      </c>
      <c r="I32" s="26">
        <f t="shared" si="2"/>
        <v>769.38333333330229</v>
      </c>
      <c r="J32" s="26">
        <f t="shared" si="3"/>
        <v>35.387187385154938</v>
      </c>
      <c r="K32" s="26">
        <f t="shared" si="4"/>
        <v>34.300208933051202</v>
      </c>
      <c r="L32" s="13">
        <v>0.74</v>
      </c>
      <c r="M32">
        <f t="shared" si="20"/>
        <v>0.63836626642715322</v>
      </c>
      <c r="N32">
        <f t="shared" si="5"/>
        <v>1.9150987992814597</v>
      </c>
      <c r="O32" s="13" t="s">
        <v>210</v>
      </c>
      <c r="P32" s="13" t="s">
        <v>211</v>
      </c>
      <c r="Q32" s="14">
        <v>44478.541666666664</v>
      </c>
      <c r="R32" s="14">
        <v>44510.572222222225</v>
      </c>
      <c r="S32" s="26">
        <f t="shared" si="6"/>
        <v>768.73333333345363</v>
      </c>
      <c r="T32" s="26">
        <f t="shared" si="7"/>
        <v>6.0427294818892374</v>
      </c>
      <c r="U32" s="26">
        <f t="shared" si="8"/>
        <v>5.8571166309097045</v>
      </c>
      <c r="V32" s="13">
        <v>0.18</v>
      </c>
      <c r="W32">
        <f t="shared" si="21"/>
        <v>0.10891557152311618</v>
      </c>
      <c r="X32">
        <f t="shared" si="9"/>
        <v>0.32674671456934856</v>
      </c>
      <c r="Y32" s="13" t="s">
        <v>212</v>
      </c>
      <c r="Z32" s="13" t="s">
        <v>213</v>
      </c>
      <c r="AA32" s="14">
        <v>44478.513888888891</v>
      </c>
      <c r="AB32" s="14">
        <v>44510.5625</v>
      </c>
      <c r="AC32" s="26">
        <f t="shared" si="10"/>
        <v>769.16666666662786</v>
      </c>
      <c r="AD32" s="26">
        <f t="shared" si="11"/>
        <v>21.766734312806982</v>
      </c>
      <c r="AE32" s="26">
        <f t="shared" si="12"/>
        <v>21.098131552345333</v>
      </c>
      <c r="AF32" s="13">
        <v>0.48</v>
      </c>
      <c r="AG32">
        <f t="shared" si="13"/>
        <v>0.39254987236456462</v>
      </c>
      <c r="AH32">
        <f t="shared" si="14"/>
        <v>1.1776496170936939</v>
      </c>
      <c r="AI32" s="13" t="s">
        <v>214</v>
      </c>
      <c r="AJ32" s="13" t="s">
        <v>215</v>
      </c>
      <c r="AK32" s="14">
        <v>44478.53125</v>
      </c>
      <c r="AL32" s="14">
        <v>44510.584722222222</v>
      </c>
      <c r="AM32" s="26">
        <f t="shared" si="15"/>
        <v>769.28333333332557</v>
      </c>
      <c r="AN32" s="26">
        <f t="shared" si="16"/>
        <v>46.399304222548373</v>
      </c>
      <c r="AO32" s="26">
        <f t="shared" si="17"/>
        <v>44.974069621855762</v>
      </c>
      <c r="AP32" s="13">
        <v>0.95</v>
      </c>
      <c r="AQ32">
        <f t="shared" si="18"/>
        <v>0.83691027701616705</v>
      </c>
      <c r="AR32">
        <f t="shared" si="19"/>
        <v>2.5107308310485013</v>
      </c>
    </row>
    <row r="33" spans="1:53" x14ac:dyDescent="0.25">
      <c r="A33">
        <v>27</v>
      </c>
      <c r="B33">
        <v>6073</v>
      </c>
      <c r="D33" t="s">
        <v>216</v>
      </c>
      <c r="E33" t="s">
        <v>217</v>
      </c>
      <c r="G33" s="1">
        <v>44481.451388888891</v>
      </c>
      <c r="H33" s="1">
        <v>44508.594444444447</v>
      </c>
      <c r="I33" s="26">
        <f t="shared" si="2"/>
        <v>651.43333333334886</v>
      </c>
      <c r="J33" s="26">
        <f t="shared" si="3"/>
        <v>11.463768080705611</v>
      </c>
      <c r="K33" s="26">
        <f t="shared" si="4"/>
        <v>11.111638685735132</v>
      </c>
      <c r="L33">
        <v>0.25</v>
      </c>
      <c r="M33">
        <f t="shared" si="20"/>
        <v>0.17509690838612083</v>
      </c>
      <c r="N33">
        <f t="shared" si="5"/>
        <v>0.5252907251583625</v>
      </c>
      <c r="O33" t="s">
        <v>218</v>
      </c>
      <c r="P33" t="s">
        <v>219</v>
      </c>
      <c r="Q33" s="1">
        <v>44481.458333333336</v>
      </c>
      <c r="R33" s="5">
        <v>44508.597916666666</v>
      </c>
      <c r="S33" s="26">
        <f t="shared" si="6"/>
        <v>651.34999999991851</v>
      </c>
      <c r="T33" s="26">
        <f t="shared" si="7"/>
        <v>41.799819125944722</v>
      </c>
      <c r="U33" s="26">
        <f t="shared" si="8"/>
        <v>40.515865637434473</v>
      </c>
      <c r="V33">
        <v>0.74</v>
      </c>
      <c r="W33">
        <f t="shared" si="21"/>
        <v>0.63836626642715322</v>
      </c>
      <c r="X33">
        <f t="shared" si="9"/>
        <v>1.9150987992814597</v>
      </c>
      <c r="Y33" t="s">
        <v>220</v>
      </c>
      <c r="Z33" t="s">
        <v>221</v>
      </c>
      <c r="AA33" s="1">
        <v>44481.475694444445</v>
      </c>
      <c r="AB33" s="1">
        <v>44508.604861111111</v>
      </c>
      <c r="AC33" s="26">
        <f t="shared" si="10"/>
        <v>651.09999999997672</v>
      </c>
      <c r="AD33" s="26">
        <f t="shared" si="11"/>
        <v>23.855854071179436</v>
      </c>
      <c r="AE33" s="26">
        <f t="shared" si="12"/>
        <v>23.123080396638088</v>
      </c>
      <c r="AF33">
        <v>0.45</v>
      </c>
      <c r="AG33">
        <f t="shared" si="13"/>
        <v>0.36418644228041974</v>
      </c>
      <c r="AH33">
        <f t="shared" si="14"/>
        <v>1.0925593268412592</v>
      </c>
      <c r="AI33" t="s">
        <v>222</v>
      </c>
      <c r="AJ33" t="s">
        <v>223</v>
      </c>
      <c r="AK33" s="1">
        <v>44481.486111111109</v>
      </c>
      <c r="AL33" s="1">
        <v>44508.614583333336</v>
      </c>
      <c r="AM33" s="26">
        <f t="shared" si="15"/>
        <v>651.08333333343035</v>
      </c>
      <c r="AN33" s="26">
        <f t="shared" si="16"/>
        <v>18.901851088382838</v>
      </c>
      <c r="AO33" s="26">
        <f t="shared" si="17"/>
        <v>18.321248153927392</v>
      </c>
      <c r="AP33">
        <v>0.37</v>
      </c>
      <c r="AQ33">
        <f t="shared" si="18"/>
        <v>0.28855062872270021</v>
      </c>
      <c r="AR33">
        <f t="shared" si="19"/>
        <v>0.86565188616810063</v>
      </c>
    </row>
    <row r="34" spans="1:53" x14ac:dyDescent="0.25">
      <c r="A34">
        <v>28</v>
      </c>
      <c r="B34">
        <v>28</v>
      </c>
      <c r="D34" t="s">
        <v>224</v>
      </c>
      <c r="E34" t="s">
        <v>225</v>
      </c>
      <c r="G34" s="1">
        <v>44477.504861111112</v>
      </c>
      <c r="H34" s="1">
        <v>44510.586111111108</v>
      </c>
      <c r="I34" s="26">
        <f t="shared" si="2"/>
        <v>793.94999999989523</v>
      </c>
      <c r="J34" s="26">
        <f t="shared" si="3"/>
        <v>27.689752921019174</v>
      </c>
      <c r="K34" s="26">
        <f t="shared" si="4"/>
        <v>26.839214435390598</v>
      </c>
      <c r="L34">
        <v>0.61</v>
      </c>
      <c r="M34">
        <f t="shared" si="20"/>
        <v>0.51545806939585892</v>
      </c>
      <c r="N34">
        <f t="shared" si="5"/>
        <v>1.5463742081875766</v>
      </c>
      <c r="O34" t="s">
        <v>226</v>
      </c>
      <c r="P34" t="s">
        <v>227</v>
      </c>
      <c r="Q34" s="1">
        <v>44477.509722222225</v>
      </c>
      <c r="R34" s="1">
        <v>44510.593055555553</v>
      </c>
      <c r="S34" s="26">
        <f t="shared" si="6"/>
        <v>793.99999999988358</v>
      </c>
      <c r="T34" s="26">
        <f t="shared" si="7"/>
        <v>27.688009233807929</v>
      </c>
      <c r="U34" s="26">
        <f t="shared" si="8"/>
        <v>26.837524308537379</v>
      </c>
      <c r="V34">
        <v>0.61</v>
      </c>
      <c r="W34">
        <f t="shared" si="21"/>
        <v>0.51545806939585892</v>
      </c>
      <c r="X34">
        <f t="shared" si="9"/>
        <v>1.5463742081875766</v>
      </c>
      <c r="Y34" t="s">
        <v>228</v>
      </c>
      <c r="Z34" t="s">
        <v>229</v>
      </c>
      <c r="AA34" s="1">
        <v>44477.523611111108</v>
      </c>
      <c r="AB34" s="1">
        <v>44510.597916666666</v>
      </c>
      <c r="AC34" s="26">
        <f t="shared" si="10"/>
        <v>793.78333333338378</v>
      </c>
      <c r="AD34" s="26">
        <f t="shared" si="11"/>
        <v>22.615675602646647</v>
      </c>
      <c r="AE34" s="26">
        <f t="shared" si="12"/>
        <v>21.920996147275247</v>
      </c>
      <c r="AF34">
        <v>0.51</v>
      </c>
      <c r="AG34">
        <f t="shared" si="13"/>
        <v>0.42091330244870945</v>
      </c>
      <c r="AH34">
        <f t="shared" si="14"/>
        <v>1.2627399073461283</v>
      </c>
      <c r="AI34" t="s">
        <v>230</v>
      </c>
      <c r="AJ34" t="s">
        <v>231</v>
      </c>
      <c r="AK34" s="1">
        <v>44477.529861111114</v>
      </c>
      <c r="AL34" s="1">
        <v>44510.611805555556</v>
      </c>
      <c r="AM34" s="26">
        <f t="shared" si="15"/>
        <v>793.96666666661622</v>
      </c>
      <c r="AN34" s="26">
        <f t="shared" si="16"/>
        <v>26.673428026035474</v>
      </c>
      <c r="AO34" s="26">
        <f t="shared" si="17"/>
        <v>25.854107711242573</v>
      </c>
      <c r="AP34">
        <v>0.59</v>
      </c>
      <c r="AQ34">
        <f t="shared" si="18"/>
        <v>0.49654911600642898</v>
      </c>
      <c r="AR34">
        <f t="shared" si="19"/>
        <v>1.4896473480192869</v>
      </c>
    </row>
    <row r="35" spans="1:53" x14ac:dyDescent="0.25">
      <c r="A35">
        <v>28</v>
      </c>
      <c r="B35">
        <v>6075</v>
      </c>
      <c r="D35" t="s">
        <v>232</v>
      </c>
      <c r="E35" t="s">
        <v>233</v>
      </c>
      <c r="G35" s="1">
        <v>44477.527083333334</v>
      </c>
      <c r="H35" s="1">
        <v>44504.477083333331</v>
      </c>
      <c r="I35" s="26">
        <f t="shared" si="2"/>
        <v>646.79999999993015</v>
      </c>
      <c r="J35" s="26">
        <f t="shared" si="3"/>
        <v>15.909885172704188</v>
      </c>
      <c r="K35" s="26">
        <f t="shared" si="4"/>
        <v>15.421185628150134</v>
      </c>
      <c r="L35">
        <v>0.32</v>
      </c>
      <c r="M35">
        <f t="shared" si="20"/>
        <v>0.24127824524912542</v>
      </c>
      <c r="N35">
        <f t="shared" si="5"/>
        <v>0.72383473574737622</v>
      </c>
      <c r="O35" t="s">
        <v>234</v>
      </c>
      <c r="P35" t="s">
        <v>235</v>
      </c>
      <c r="Q35" s="1">
        <v>44477.532638888886</v>
      </c>
      <c r="R35" s="1">
        <v>44504.480555555558</v>
      </c>
      <c r="S35" s="26">
        <f t="shared" si="6"/>
        <v>646.75000000011642</v>
      </c>
      <c r="T35" s="26">
        <f t="shared" si="7"/>
        <v>45.214501230410356</v>
      </c>
      <c r="U35" s="26">
        <f t="shared" si="8"/>
        <v>43.825659895687856</v>
      </c>
      <c r="V35">
        <v>0.79</v>
      </c>
      <c r="W35">
        <f t="shared" si="21"/>
        <v>0.68563864990072798</v>
      </c>
      <c r="X35">
        <f t="shared" si="9"/>
        <v>2.0569159497021841</v>
      </c>
      <c r="Y35" s="7" t="s">
        <v>236</v>
      </c>
      <c r="Z35" t="s">
        <v>237</v>
      </c>
      <c r="AA35" s="1">
        <v>44477.536805555559</v>
      </c>
      <c r="AB35" s="1">
        <v>44504.48333333333</v>
      </c>
      <c r="AC35" s="26">
        <f t="shared" si="10"/>
        <v>646.7166666664998</v>
      </c>
      <c r="AD35" s="26">
        <f t="shared" si="11"/>
        <v>42.09928952043046</v>
      </c>
      <c r="AE35" s="26">
        <f t="shared" si="12"/>
        <v>40.80613728260154</v>
      </c>
      <c r="AF35">
        <v>0.74</v>
      </c>
      <c r="AG35">
        <f t="shared" si="13"/>
        <v>0.63836626642715322</v>
      </c>
      <c r="AH35">
        <f t="shared" si="14"/>
        <v>1.9150987992814597</v>
      </c>
      <c r="AI35" t="s">
        <v>238</v>
      </c>
      <c r="AJ35">
        <v>606754</v>
      </c>
      <c r="AK35" s="1">
        <v>44477.041666666664</v>
      </c>
      <c r="AL35" s="2">
        <v>44504.484722222223</v>
      </c>
      <c r="AM35" s="26">
        <f t="shared" si="15"/>
        <v>658.6333333334187</v>
      </c>
      <c r="AN35" s="26">
        <f t="shared" si="16"/>
        <v>19.909631265800467</v>
      </c>
      <c r="AO35" s="26">
        <f t="shared" si="17"/>
        <v>19.298072626236628</v>
      </c>
      <c r="AP35">
        <v>0.39</v>
      </c>
      <c r="AQ35">
        <f t="shared" si="18"/>
        <v>0.30745958211213009</v>
      </c>
      <c r="AR35">
        <f t="shared" si="19"/>
        <v>0.92237874633639028</v>
      </c>
    </row>
    <row r="36" spans="1:53" x14ac:dyDescent="0.25">
      <c r="A36">
        <v>28</v>
      </c>
      <c r="B36">
        <v>6076</v>
      </c>
      <c r="D36" t="s">
        <v>239</v>
      </c>
      <c r="E36" t="s">
        <v>240</v>
      </c>
      <c r="G36" s="1">
        <v>44477.569444444445</v>
      </c>
      <c r="H36" s="1">
        <v>44505.625</v>
      </c>
      <c r="I36" s="26">
        <f t="shared" si="2"/>
        <v>673.33333333331393</v>
      </c>
      <c r="J36" s="26">
        <f t="shared" si="3"/>
        <v>21.870415830457144</v>
      </c>
      <c r="K36" s="26">
        <f t="shared" si="4"/>
        <v>21.198628313480643</v>
      </c>
      <c r="L36">
        <v>0.43</v>
      </c>
      <c r="M36">
        <f t="shared" si="20"/>
        <v>0.3452774888909898</v>
      </c>
      <c r="N36">
        <f t="shared" si="5"/>
        <v>1.0358324666729695</v>
      </c>
      <c r="O36" t="s">
        <v>241</v>
      </c>
      <c r="P36" t="s">
        <v>242</v>
      </c>
      <c r="Q36" s="1">
        <v>44477.572916666664</v>
      </c>
      <c r="R36" s="1">
        <v>44505.627083333333</v>
      </c>
      <c r="S36" s="26">
        <f t="shared" si="6"/>
        <v>673.30000000004657</v>
      </c>
      <c r="T36" s="26">
        <f t="shared" si="7"/>
        <v>22.470389557589236</v>
      </c>
      <c r="U36" s="26">
        <f t="shared" si="8"/>
        <v>21.780172813499465</v>
      </c>
      <c r="V36">
        <v>0.44</v>
      </c>
      <c r="W36">
        <f t="shared" si="21"/>
        <v>0.3547319655857048</v>
      </c>
      <c r="X36">
        <f t="shared" si="9"/>
        <v>1.0641958967571143</v>
      </c>
      <c r="Y36" t="s">
        <v>243</v>
      </c>
      <c r="Z36" t="s">
        <v>244</v>
      </c>
      <c r="AA36" s="1">
        <v>44477.579861111109</v>
      </c>
      <c r="AB36" s="1">
        <v>44505.631249999999</v>
      </c>
      <c r="AC36" s="26">
        <f t="shared" si="10"/>
        <v>673.23333333333721</v>
      </c>
      <c r="AD36" s="26">
        <f t="shared" si="11"/>
        <v>26.066316386844694</v>
      </c>
      <c r="AE36" s="26">
        <f t="shared" si="12"/>
        <v>25.265644552436495</v>
      </c>
      <c r="AF36">
        <v>0.5</v>
      </c>
      <c r="AG36">
        <f t="shared" si="13"/>
        <v>0.41145882575399451</v>
      </c>
      <c r="AH36">
        <f t="shared" si="14"/>
        <v>1.2343764772619834</v>
      </c>
      <c r="AI36" t="s">
        <v>245</v>
      </c>
      <c r="AJ36">
        <v>605765</v>
      </c>
      <c r="AK36" s="1">
        <v>44477.583333333336</v>
      </c>
      <c r="AL36" s="1">
        <v>44505.635416666664</v>
      </c>
      <c r="AM36" s="26">
        <f t="shared" si="15"/>
        <v>673.24999999988358</v>
      </c>
      <c r="AN36" s="26">
        <f t="shared" si="16"/>
        <v>24.268864729274689</v>
      </c>
      <c r="AO36" s="26">
        <f t="shared" si="17"/>
        <v>23.523404720525637</v>
      </c>
      <c r="AP36">
        <v>0.47</v>
      </c>
      <c r="AQ36">
        <f t="shared" si="18"/>
        <v>0.38309539566984963</v>
      </c>
      <c r="AR36">
        <f t="shared" si="19"/>
        <v>1.1492861870095488</v>
      </c>
    </row>
    <row r="37" spans="1:53" x14ac:dyDescent="0.25">
      <c r="A37">
        <v>28</v>
      </c>
      <c r="B37">
        <v>6172</v>
      </c>
      <c r="D37" t="s">
        <v>246</v>
      </c>
      <c r="E37" t="s">
        <v>247</v>
      </c>
      <c r="G37" s="1">
        <v>44478.668055555558</v>
      </c>
      <c r="H37" s="1">
        <v>44503.704861111109</v>
      </c>
      <c r="I37" s="26">
        <f t="shared" si="2"/>
        <v>600.88333333324408</v>
      </c>
      <c r="J37" s="26">
        <f t="shared" si="3"/>
        <v>22.494183733926029</v>
      </c>
      <c r="K37" s="26">
        <f t="shared" si="4"/>
        <v>21.803236110699633</v>
      </c>
      <c r="L37">
        <v>0.4</v>
      </c>
      <c r="M37">
        <f t="shared" si="20"/>
        <v>0.31691405880684509</v>
      </c>
      <c r="N37">
        <f t="shared" si="5"/>
        <v>0.95074217642053527</v>
      </c>
      <c r="O37" t="s">
        <v>248</v>
      </c>
      <c r="P37" t="s">
        <v>249</v>
      </c>
      <c r="Q37" s="1">
        <v>44478.67291666667</v>
      </c>
      <c r="R37" s="1">
        <v>44503.710416666669</v>
      </c>
      <c r="S37" s="26">
        <f t="shared" si="6"/>
        <v>600.89999999996508</v>
      </c>
      <c r="T37" s="26">
        <f t="shared" si="7"/>
        <v>15.112021700530878</v>
      </c>
      <c r="U37" s="26">
        <f t="shared" si="8"/>
        <v>14.647829907681807</v>
      </c>
      <c r="V37">
        <v>0.28999999999999998</v>
      </c>
      <c r="W37">
        <f t="shared" si="21"/>
        <v>0.21291481516498059</v>
      </c>
      <c r="X37">
        <f t="shared" si="9"/>
        <v>0.6387444454949418</v>
      </c>
      <c r="Y37" t="s">
        <v>250</v>
      </c>
      <c r="Z37" t="s">
        <v>251</v>
      </c>
      <c r="AA37" s="1">
        <v>44478.681944444441</v>
      </c>
      <c r="AB37" s="1">
        <v>44503.717361111114</v>
      </c>
      <c r="AC37" s="26">
        <f t="shared" si="10"/>
        <v>600.85000000015134</v>
      </c>
      <c r="AD37" s="26">
        <f t="shared" si="11"/>
        <v>21.82432688030309</v>
      </c>
      <c r="AE37" s="26">
        <f t="shared" si="12"/>
        <v>21.153955064867159</v>
      </c>
      <c r="AF37">
        <v>0.39</v>
      </c>
      <c r="AG37">
        <f t="shared" si="13"/>
        <v>0.30745958211213009</v>
      </c>
      <c r="AH37">
        <f t="shared" si="14"/>
        <v>0.92237874633639028</v>
      </c>
      <c r="AI37" t="s">
        <v>252</v>
      </c>
      <c r="AJ37" t="s">
        <v>253</v>
      </c>
      <c r="AK37" s="1">
        <v>44478.693055555559</v>
      </c>
      <c r="AL37" s="1">
        <v>44503.729166666664</v>
      </c>
      <c r="AM37" s="26">
        <f t="shared" si="15"/>
        <v>600.86666666652309</v>
      </c>
      <c r="AN37" s="26">
        <f t="shared" si="16"/>
        <v>23.836979966535527</v>
      </c>
      <c r="AO37" s="26">
        <f t="shared" si="17"/>
        <v>23.104786042648769</v>
      </c>
      <c r="AP37">
        <v>0.42</v>
      </c>
      <c r="AQ37">
        <f t="shared" si="18"/>
        <v>0.33582301219627486</v>
      </c>
      <c r="AR37">
        <f t="shared" si="19"/>
        <v>1.0074690365888246</v>
      </c>
    </row>
    <row r="38" spans="1:53" x14ac:dyDescent="0.25">
      <c r="A38">
        <v>28</v>
      </c>
      <c r="B38">
        <v>6173</v>
      </c>
      <c r="D38" t="s">
        <v>254</v>
      </c>
      <c r="E38" t="s">
        <v>255</v>
      </c>
      <c r="G38" s="1">
        <v>44480.506944444445</v>
      </c>
      <c r="H38" s="1">
        <v>44503.589583333334</v>
      </c>
      <c r="I38" s="26">
        <f t="shared" si="2"/>
        <v>553.98333333333721</v>
      </c>
      <c r="J38" s="26">
        <f t="shared" si="3"/>
        <v>11.296695021244281</v>
      </c>
      <c r="K38" s="26">
        <f t="shared" si="4"/>
        <v>10.949697563253842</v>
      </c>
      <c r="L38">
        <v>0.22</v>
      </c>
      <c r="M38">
        <f t="shared" si="20"/>
        <v>0.14673347830197597</v>
      </c>
      <c r="N38">
        <f t="shared" si="5"/>
        <v>0.44020043490592792</v>
      </c>
      <c r="O38" t="s">
        <v>256</v>
      </c>
      <c r="P38" t="s">
        <v>257</v>
      </c>
      <c r="Q38" s="1">
        <v>44477.512499999997</v>
      </c>
      <c r="R38" s="1">
        <v>44503.59375</v>
      </c>
      <c r="S38" s="26">
        <f t="shared" si="6"/>
        <v>625.95000000006985</v>
      </c>
      <c r="T38" s="26">
        <f t="shared" si="7"/>
        <v>15.795639321166806</v>
      </c>
      <c r="U38" s="26">
        <f t="shared" si="8"/>
        <v>15.310449034851102</v>
      </c>
      <c r="V38">
        <v>0.31</v>
      </c>
      <c r="W38">
        <f t="shared" si="21"/>
        <v>0.2318237685544105</v>
      </c>
      <c r="X38">
        <f t="shared" si="9"/>
        <v>0.69547130566323156</v>
      </c>
      <c r="Y38" t="s">
        <v>258</v>
      </c>
      <c r="Z38" t="s">
        <v>259</v>
      </c>
      <c r="AA38" s="1">
        <v>44480.518750000003</v>
      </c>
      <c r="AB38" t="s">
        <v>86</v>
      </c>
      <c r="AC38" s="27" t="e">
        <f t="shared" si="10"/>
        <v>#VALUE!</v>
      </c>
      <c r="AD38" s="26" t="e">
        <f t="shared" si="11"/>
        <v>#VALUE!</v>
      </c>
      <c r="AE38" s="26" t="e">
        <f t="shared" si="12"/>
        <v>#VALUE!</v>
      </c>
      <c r="AG38">
        <f t="shared" si="13"/>
        <v>-6.1265008981752848E-2</v>
      </c>
      <c r="AH38">
        <f t="shared" si="14"/>
        <v>-0.18379502694525854</v>
      </c>
      <c r="AI38" t="s">
        <v>260</v>
      </c>
      <c r="AJ38">
        <v>616736</v>
      </c>
      <c r="AK38" s="1">
        <v>44480.529861111114</v>
      </c>
      <c r="AL38" s="1">
        <v>44503.606944444444</v>
      </c>
      <c r="AM38" s="26">
        <f t="shared" si="15"/>
        <v>553.84999999991851</v>
      </c>
      <c r="AN38" s="26">
        <f t="shared" si="16"/>
        <v>33.869121528744401</v>
      </c>
      <c r="AO38" s="26">
        <f t="shared" si="17"/>
        <v>32.828773085881942</v>
      </c>
      <c r="AP38">
        <v>0.53</v>
      </c>
      <c r="AQ38">
        <f t="shared" si="18"/>
        <v>0.43982225583813939</v>
      </c>
      <c r="AR38">
        <f t="shared" si="19"/>
        <v>1.319466767514418</v>
      </c>
    </row>
    <row r="39" spans="1:53" x14ac:dyDescent="0.25">
      <c r="A39">
        <v>28</v>
      </c>
      <c r="B39">
        <v>6174</v>
      </c>
      <c r="D39" t="s">
        <v>261</v>
      </c>
      <c r="E39" t="s">
        <v>262</v>
      </c>
      <c r="G39" s="2">
        <v>44477.52847222222</v>
      </c>
      <c r="H39" s="1">
        <v>44512.602777777778</v>
      </c>
      <c r="I39" s="26">
        <f t="shared" si="2"/>
        <v>841.78333333338378</v>
      </c>
      <c r="J39" s="26">
        <f t="shared" si="3"/>
        <v>14.140749103503142</v>
      </c>
      <c r="K39" s="26">
        <f t="shared" si="4"/>
        <v>13.706391622508164</v>
      </c>
      <c r="L39">
        <v>0.36</v>
      </c>
      <c r="M39">
        <f t="shared" si="20"/>
        <v>0.27909615202798527</v>
      </c>
      <c r="N39">
        <f t="shared" si="5"/>
        <v>0.83728845608395575</v>
      </c>
      <c r="O39" t="s">
        <v>263</v>
      </c>
      <c r="P39" t="s">
        <v>264</v>
      </c>
      <c r="Q39" s="11">
        <v>44477.53125</v>
      </c>
      <c r="R39" s="1">
        <v>44512.607638888891</v>
      </c>
      <c r="S39" s="26">
        <f t="shared" si="6"/>
        <v>841.83333333337214</v>
      </c>
      <c r="T39" s="26">
        <f t="shared" si="7"/>
        <v>30.904706748553565</v>
      </c>
      <c r="U39" s="26">
        <f t="shared" si="8"/>
        <v>29.955415414980248</v>
      </c>
      <c r="V39">
        <v>0.71</v>
      </c>
      <c r="W39">
        <f t="shared" si="21"/>
        <v>0.61000283634300834</v>
      </c>
      <c r="X39">
        <f t="shared" si="9"/>
        <v>1.830008509029025</v>
      </c>
      <c r="Y39" t="s">
        <v>265</v>
      </c>
      <c r="Z39" t="s">
        <v>266</v>
      </c>
      <c r="AA39" s="11">
        <v>44477.53402777778</v>
      </c>
      <c r="AB39" s="1">
        <v>44541.609027777777</v>
      </c>
      <c r="AC39" s="26">
        <f t="shared" si="10"/>
        <v>1537.7999999999302</v>
      </c>
      <c r="AD39" s="26">
        <f t="shared" si="11"/>
        <v>7.7405689401602764</v>
      </c>
      <c r="AE39" s="26">
        <f t="shared" si="12"/>
        <v>7.5028040239096194</v>
      </c>
      <c r="AF39">
        <v>0.36</v>
      </c>
      <c r="AG39">
        <f t="shared" si="13"/>
        <v>0.27909615202798527</v>
      </c>
      <c r="AH39">
        <f t="shared" si="14"/>
        <v>0.83728845608395575</v>
      </c>
      <c r="AI39" t="s">
        <v>267</v>
      </c>
      <c r="AJ39" t="s">
        <v>268</v>
      </c>
      <c r="AK39" s="11">
        <v>44418.538888888892</v>
      </c>
      <c r="AL39" t="s">
        <v>269</v>
      </c>
      <c r="AM39" s="26" t="e">
        <f t="shared" si="15"/>
        <v>#VALUE!</v>
      </c>
      <c r="AN39" s="26" t="e">
        <f t="shared" si="16"/>
        <v>#VALUE!</v>
      </c>
      <c r="AO39" s="26" t="e">
        <f t="shared" si="17"/>
        <v>#VALUE!</v>
      </c>
      <c r="AQ39">
        <f t="shared" si="18"/>
        <v>-6.1265008981752848E-2</v>
      </c>
      <c r="AR39">
        <f t="shared" si="19"/>
        <v>-0.18379502694525854</v>
      </c>
    </row>
    <row r="40" spans="1:53" x14ac:dyDescent="0.25">
      <c r="A40">
        <v>34</v>
      </c>
      <c r="B40" s="9">
        <v>6175</v>
      </c>
      <c r="C40" s="9"/>
      <c r="D40" s="9" t="s">
        <v>270</v>
      </c>
      <c r="E40" s="9" t="s">
        <v>271</v>
      </c>
      <c r="F40" s="9"/>
      <c r="G40" s="10">
        <v>44477.530555555553</v>
      </c>
      <c r="H40" s="10">
        <v>44512.668749999997</v>
      </c>
      <c r="I40" s="26">
        <f t="shared" si="2"/>
        <v>843.31666666665114</v>
      </c>
      <c r="J40" s="26">
        <f t="shared" si="3"/>
        <v>23.67807211432816</v>
      </c>
      <c r="K40" s="26">
        <f t="shared" si="4"/>
        <v>22.950759319007499</v>
      </c>
      <c r="L40" s="9">
        <v>0.56000000000000005</v>
      </c>
      <c r="M40">
        <f t="shared" si="20"/>
        <v>0.46818568592228427</v>
      </c>
      <c r="N40">
        <f t="shared" si="5"/>
        <v>1.4045570577668527</v>
      </c>
      <c r="O40" s="9" t="s">
        <v>272</v>
      </c>
      <c r="P40" s="9" t="s">
        <v>273</v>
      </c>
      <c r="Q40" s="10">
        <v>44477.536111111112</v>
      </c>
      <c r="R40" s="10">
        <v>44504.673611111109</v>
      </c>
      <c r="S40" s="26">
        <f t="shared" si="6"/>
        <v>651.29999999993015</v>
      </c>
      <c r="T40" s="26">
        <f t="shared" si="7"/>
        <v>28.182373195264553</v>
      </c>
      <c r="U40" s="26">
        <f t="shared" si="8"/>
        <v>27.316703028857109</v>
      </c>
      <c r="V40" s="9">
        <v>0.52</v>
      </c>
      <c r="W40">
        <f t="shared" si="21"/>
        <v>0.43036777914342444</v>
      </c>
      <c r="X40">
        <f t="shared" si="9"/>
        <v>1.2911033374302734</v>
      </c>
      <c r="Y40" s="9" t="s">
        <v>274</v>
      </c>
      <c r="Z40" s="9" t="s">
        <v>275</v>
      </c>
      <c r="AA40" s="10">
        <v>44418.543055555558</v>
      </c>
      <c r="AB40" s="9" t="s">
        <v>86</v>
      </c>
      <c r="AC40" s="27" t="e">
        <f t="shared" si="10"/>
        <v>#VALUE!</v>
      </c>
      <c r="AD40" s="26" t="e">
        <f t="shared" si="11"/>
        <v>#VALUE!</v>
      </c>
      <c r="AE40" s="26" t="e">
        <f t="shared" si="12"/>
        <v>#VALUE!</v>
      </c>
      <c r="AF40" s="9"/>
      <c r="AG40">
        <f t="shared" si="13"/>
        <v>-6.1265008981752848E-2</v>
      </c>
      <c r="AH40">
        <f t="shared" si="14"/>
        <v>-0.18379502694525854</v>
      </c>
      <c r="AI40" s="9" t="s">
        <v>276</v>
      </c>
      <c r="AJ40" s="9" t="s">
        <v>277</v>
      </c>
      <c r="AK40" s="10">
        <v>44477.54583333333</v>
      </c>
      <c r="AL40" s="10">
        <v>44504.676388888889</v>
      </c>
      <c r="AM40" s="26">
        <f t="shared" si="15"/>
        <v>651.1333333334187</v>
      </c>
      <c r="AN40" s="26">
        <f t="shared" si="16"/>
        <v>26.331749419805629</v>
      </c>
      <c r="AO40" s="26">
        <f t="shared" si="17"/>
        <v>25.522924352303068</v>
      </c>
      <c r="AP40" s="9">
        <v>0.49</v>
      </c>
      <c r="AQ40">
        <f t="shared" si="18"/>
        <v>0.40200434905927956</v>
      </c>
      <c r="AR40">
        <f t="shared" si="19"/>
        <v>1.2060130471778387</v>
      </c>
      <c r="AS40" s="9"/>
      <c r="AT40" s="9"/>
      <c r="AU40" s="9"/>
      <c r="AV40" s="9"/>
      <c r="AW40" s="9"/>
      <c r="AX40" s="9"/>
      <c r="AY40" s="9"/>
      <c r="AZ40" s="9"/>
      <c r="BA40" s="9"/>
    </row>
    <row r="41" spans="1:53" x14ac:dyDescent="0.25">
      <c r="A41">
        <v>28</v>
      </c>
      <c r="B41">
        <v>6176</v>
      </c>
      <c r="D41" t="s">
        <v>278</v>
      </c>
      <c r="E41" t="s">
        <v>279</v>
      </c>
      <c r="G41" s="1">
        <v>44477.540277777778</v>
      </c>
      <c r="H41" s="1">
        <v>44507.61041666667</v>
      </c>
      <c r="I41" s="26">
        <f t="shared" si="2"/>
        <v>721.68333333340706</v>
      </c>
      <c r="J41" s="26">
        <f t="shared" si="3"/>
        <v>10.347863541313698</v>
      </c>
      <c r="K41" s="26">
        <f t="shared" si="4"/>
        <v>10.030011077587339</v>
      </c>
      <c r="L41">
        <v>0.25</v>
      </c>
      <c r="M41">
        <f t="shared" si="20"/>
        <v>0.17509690838612083</v>
      </c>
      <c r="N41">
        <f t="shared" si="5"/>
        <v>0.5252907251583625</v>
      </c>
      <c r="O41" t="s">
        <v>163</v>
      </c>
      <c r="P41" t="s">
        <v>280</v>
      </c>
      <c r="Q41" s="1">
        <v>44477.54791666667</v>
      </c>
      <c r="R41" s="1">
        <v>44507.616666666669</v>
      </c>
      <c r="S41" s="26">
        <f t="shared" si="6"/>
        <v>721.64999999996508</v>
      </c>
      <c r="T41" s="26">
        <f t="shared" si="7"/>
        <v>3.0843868874581761</v>
      </c>
      <c r="U41" s="26">
        <f t="shared" si="8"/>
        <v>2.9896446281164573</v>
      </c>
      <c r="V41">
        <v>0.12</v>
      </c>
      <c r="W41">
        <f t="shared" si="21"/>
        <v>5.2188711354826507E-2</v>
      </c>
      <c r="X41">
        <f t="shared" si="9"/>
        <v>0.15656613406447953</v>
      </c>
      <c r="Y41" t="s">
        <v>165</v>
      </c>
      <c r="Z41" t="s">
        <v>281</v>
      </c>
      <c r="AA41" s="1">
        <v>44477.559027777781</v>
      </c>
      <c r="AB41" s="1">
        <v>44507.62777777778</v>
      </c>
      <c r="AC41" s="26">
        <f t="shared" si="10"/>
        <v>721.64999999996508</v>
      </c>
      <c r="AD41" s="26">
        <f t="shared" si="11"/>
        <v>32.140205392498963</v>
      </c>
      <c r="AE41" s="26">
        <f t="shared" si="12"/>
        <v>31.152963588633806</v>
      </c>
      <c r="AF41">
        <v>0.64</v>
      </c>
      <c r="AG41">
        <f t="shared" si="13"/>
        <v>0.5438214994800038</v>
      </c>
      <c r="AH41">
        <f t="shared" si="14"/>
        <v>1.6314644984400113</v>
      </c>
      <c r="AI41" t="s">
        <v>167</v>
      </c>
      <c r="AJ41" t="s">
        <v>282</v>
      </c>
      <c r="AK41" s="1">
        <v>44477.567361111112</v>
      </c>
      <c r="AL41" s="1">
        <v>44507.634722222225</v>
      </c>
      <c r="AM41" s="26">
        <f t="shared" si="15"/>
        <v>721.61666666669771</v>
      </c>
      <c r="AN41" s="26">
        <f t="shared" si="16"/>
        <v>21.524650556496347</v>
      </c>
      <c r="AO41" s="26">
        <f t="shared" si="17"/>
        <v>20.863483815853115</v>
      </c>
      <c r="AP41">
        <v>0.45</v>
      </c>
      <c r="AQ41">
        <f t="shared" si="18"/>
        <v>0.36418644228041974</v>
      </c>
      <c r="AR41">
        <f t="shared" si="19"/>
        <v>1.0925593268412592</v>
      </c>
    </row>
    <row r="42" spans="1:53" x14ac:dyDescent="0.25">
      <c r="A42">
        <v>28</v>
      </c>
      <c r="B42">
        <v>6272</v>
      </c>
      <c r="D42" t="s">
        <v>261</v>
      </c>
      <c r="E42" s="3" t="s">
        <v>283</v>
      </c>
      <c r="F42" s="3"/>
      <c r="G42" s="1">
        <v>44477.524305555555</v>
      </c>
      <c r="H42" s="1">
        <v>44512.646527777775</v>
      </c>
      <c r="I42" s="26">
        <f t="shared" si="2"/>
        <v>842.93333333329065</v>
      </c>
      <c r="J42" s="26">
        <f t="shared" si="3"/>
        <v>14.121457113467102</v>
      </c>
      <c r="K42" s="26">
        <f t="shared" si="4"/>
        <v>13.687692219196782</v>
      </c>
      <c r="L42">
        <v>0.36</v>
      </c>
      <c r="M42">
        <f t="shared" si="20"/>
        <v>0.27909615202798527</v>
      </c>
      <c r="N42">
        <f t="shared" si="5"/>
        <v>0.83728845608395575</v>
      </c>
      <c r="O42" t="s">
        <v>263</v>
      </c>
      <c r="P42" s="3" t="s">
        <v>284</v>
      </c>
      <c r="Q42" s="4">
        <v>44477.53402777778</v>
      </c>
      <c r="R42" s="1">
        <v>44512.656944444447</v>
      </c>
      <c r="S42" s="26">
        <f t="shared" si="6"/>
        <v>842.95000000001164</v>
      </c>
      <c r="T42" s="26">
        <f t="shared" si="7"/>
        <v>30.863766887507978</v>
      </c>
      <c r="U42" s="26">
        <f t="shared" si="8"/>
        <v>29.915733092328551</v>
      </c>
      <c r="V42">
        <v>0.71</v>
      </c>
      <c r="W42">
        <f t="shared" si="21"/>
        <v>0.61000283634300834</v>
      </c>
      <c r="X42">
        <f t="shared" si="9"/>
        <v>1.830008509029025</v>
      </c>
      <c r="Y42" t="s">
        <v>265</v>
      </c>
      <c r="Z42" s="3" t="s">
        <v>285</v>
      </c>
      <c r="AA42" s="4">
        <v>44477.538888888892</v>
      </c>
      <c r="AB42" s="1">
        <v>44512.652777777781</v>
      </c>
      <c r="AC42" s="26">
        <f t="shared" si="10"/>
        <v>842.73333333333721</v>
      </c>
      <c r="AD42" s="26">
        <f t="shared" si="11"/>
        <v>14.124808459984825</v>
      </c>
      <c r="AE42" s="26">
        <f t="shared" si="12"/>
        <v>13.69094062333</v>
      </c>
      <c r="AF42">
        <v>0.36</v>
      </c>
      <c r="AG42">
        <f t="shared" si="13"/>
        <v>0.27909615202798527</v>
      </c>
      <c r="AH42">
        <f t="shared" si="14"/>
        <v>0.83728845608395575</v>
      </c>
      <c r="AI42" t="s">
        <v>267</v>
      </c>
      <c r="AJ42" t="s">
        <v>286</v>
      </c>
      <c r="AK42" s="4">
        <v>44477.575694444444</v>
      </c>
      <c r="AL42" t="s">
        <v>269</v>
      </c>
      <c r="AM42" s="26" t="e">
        <f t="shared" si="15"/>
        <v>#VALUE!</v>
      </c>
      <c r="AN42" s="26" t="e">
        <f t="shared" si="16"/>
        <v>#VALUE!</v>
      </c>
      <c r="AO42" s="26" t="e">
        <f t="shared" si="17"/>
        <v>#VALUE!</v>
      </c>
      <c r="AP42" t="s">
        <v>287</v>
      </c>
      <c r="AQ42" t="e">
        <f t="shared" si="18"/>
        <v>#VALUE!</v>
      </c>
      <c r="AR42" t="e">
        <f t="shared" si="19"/>
        <v>#VALUE!</v>
      </c>
    </row>
    <row r="43" spans="1:53" x14ac:dyDescent="0.25">
      <c r="A43">
        <v>37</v>
      </c>
      <c r="B43">
        <v>6273</v>
      </c>
      <c r="D43" t="s">
        <v>12</v>
      </c>
      <c r="E43" t="s">
        <v>288</v>
      </c>
      <c r="G43" s="1">
        <v>44479.683333333334</v>
      </c>
      <c r="H43" s="1">
        <v>44512.558333333334</v>
      </c>
      <c r="I43" s="26">
        <f t="shared" si="2"/>
        <v>789</v>
      </c>
      <c r="J43" s="26">
        <f t="shared" si="3"/>
        <v>17.642095563080353</v>
      </c>
      <c r="K43" s="26">
        <f t="shared" si="4"/>
        <v>17.100188190835564</v>
      </c>
      <c r="L43">
        <v>0.41</v>
      </c>
      <c r="M43">
        <f t="shared" si="20"/>
        <v>0.32636853550155992</v>
      </c>
      <c r="N43">
        <f t="shared" si="5"/>
        <v>0.9791056065046797</v>
      </c>
      <c r="O43" t="s">
        <v>13</v>
      </c>
      <c r="P43" t="s">
        <v>289</v>
      </c>
      <c r="Q43" s="1">
        <v>44479.69027777778</v>
      </c>
      <c r="R43" s="1">
        <v>44512.561111111114</v>
      </c>
      <c r="S43" s="26">
        <f t="shared" si="6"/>
        <v>788.90000000002328</v>
      </c>
      <c r="T43" s="26">
        <f t="shared" si="7"/>
        <v>6.9105262647761103</v>
      </c>
      <c r="U43" s="26">
        <f t="shared" si="8"/>
        <v>6.6982575399195063</v>
      </c>
      <c r="V43">
        <v>0.2</v>
      </c>
      <c r="W43">
        <f t="shared" si="21"/>
        <v>0.12782452491254609</v>
      </c>
      <c r="X43">
        <f t="shared" si="9"/>
        <v>0.38347357473763827</v>
      </c>
      <c r="Y43" t="s">
        <v>15</v>
      </c>
      <c r="Z43" t="s">
        <v>290</v>
      </c>
      <c r="AA43" s="1">
        <v>44479.70208333333</v>
      </c>
      <c r="AB43" s="1">
        <v>44541.568749999999</v>
      </c>
      <c r="AC43" s="26">
        <f t="shared" si="10"/>
        <v>1484.8000000000466</v>
      </c>
      <c r="AD43" s="26">
        <f t="shared" si="11"/>
        <v>9.1031654786176492</v>
      </c>
      <c r="AE43" s="26">
        <f t="shared" si="12"/>
        <v>8.8235460611857075</v>
      </c>
      <c r="AF43">
        <v>0.4</v>
      </c>
      <c r="AG43">
        <f t="shared" si="13"/>
        <v>0.31691405880684509</v>
      </c>
      <c r="AH43">
        <f t="shared" si="14"/>
        <v>0.95074217642053527</v>
      </c>
      <c r="AI43" t="s">
        <v>17</v>
      </c>
      <c r="AJ43">
        <v>625734</v>
      </c>
      <c r="AK43" s="1">
        <v>44479.709027777775</v>
      </c>
      <c r="AL43" s="8">
        <v>44512.572916666664</v>
      </c>
      <c r="AM43" s="26">
        <f t="shared" si="15"/>
        <v>788.73333333333721</v>
      </c>
      <c r="AN43" s="26">
        <f t="shared" si="16"/>
        <v>4.3557784893790235</v>
      </c>
      <c r="AO43" s="26">
        <f t="shared" si="17"/>
        <v>4.2219832456779613</v>
      </c>
      <c r="AP43">
        <v>0.15</v>
      </c>
      <c r="AQ43">
        <f t="shared" si="18"/>
        <v>8.0552141438971339E-2</v>
      </c>
      <c r="AR43">
        <f t="shared" si="19"/>
        <v>0.24165642431691403</v>
      </c>
    </row>
    <row r="44" spans="1:53" x14ac:dyDescent="0.25">
      <c r="A44">
        <v>38</v>
      </c>
      <c r="B44">
        <v>6274</v>
      </c>
      <c r="D44" t="s">
        <v>112</v>
      </c>
      <c r="E44" t="s">
        <v>291</v>
      </c>
      <c r="G44" s="1">
        <v>44477.531944444447</v>
      </c>
      <c r="H44" s="1">
        <v>44511.640277777777</v>
      </c>
      <c r="I44" s="26">
        <f t="shared" si="2"/>
        <v>818.59999999991851</v>
      </c>
      <c r="J44" s="26">
        <f t="shared" si="3"/>
        <v>27.348537293258001</v>
      </c>
      <c r="K44" s="26">
        <f t="shared" si="4"/>
        <v>26.508479833738132</v>
      </c>
      <c r="L44">
        <v>0.62</v>
      </c>
      <c r="M44">
        <f t="shared" si="20"/>
        <v>0.52491254609057392</v>
      </c>
      <c r="N44">
        <f t="shared" si="5"/>
        <v>1.5747376382717218</v>
      </c>
      <c r="O44" t="s">
        <v>114</v>
      </c>
      <c r="P44" t="s">
        <v>292</v>
      </c>
      <c r="Q44" s="1">
        <v>44477.538194444445</v>
      </c>
      <c r="R44" s="1">
        <v>44511.645833333336</v>
      </c>
      <c r="S44" s="26">
        <f t="shared" si="6"/>
        <v>818.58333333337214</v>
      </c>
      <c r="T44" s="26">
        <f t="shared" si="7"/>
        <v>13.063724352627846</v>
      </c>
      <c r="U44" s="26">
        <f t="shared" si="8"/>
        <v>12.662449543161461</v>
      </c>
      <c r="V44">
        <v>0.33</v>
      </c>
      <c r="W44">
        <f t="shared" si="21"/>
        <v>0.25073272194384039</v>
      </c>
      <c r="X44">
        <f t="shared" si="9"/>
        <v>0.7521981658315211</v>
      </c>
      <c r="Y44" t="s">
        <v>118</v>
      </c>
      <c r="Z44" t="s">
        <v>293</v>
      </c>
      <c r="AA44" s="1">
        <v>44477.544444444444</v>
      </c>
      <c r="AB44" s="1">
        <v>44511.649305555555</v>
      </c>
      <c r="AC44" s="26">
        <f t="shared" si="10"/>
        <v>818.51666666666279</v>
      </c>
      <c r="AD44" s="26">
        <f t="shared" si="11"/>
        <v>13.064788368783981</v>
      </c>
      <c r="AE44" s="26">
        <f t="shared" si="12"/>
        <v>12.663480876227476</v>
      </c>
      <c r="AF44">
        <v>0.33</v>
      </c>
      <c r="AG44">
        <f t="shared" si="13"/>
        <v>0.25073272194384039</v>
      </c>
      <c r="AH44">
        <f t="shared" si="14"/>
        <v>0.7521981658315211</v>
      </c>
      <c r="AI44" t="s">
        <v>116</v>
      </c>
      <c r="AJ44" t="s">
        <v>294</v>
      </c>
      <c r="AK44" s="2">
        <v>44477.051388888889</v>
      </c>
      <c r="AL44" s="1">
        <v>44511.654861111114</v>
      </c>
      <c r="AM44" s="26">
        <f t="shared" si="15"/>
        <v>830.48333333339542</v>
      </c>
      <c r="AN44" s="26">
        <f t="shared" si="16"/>
        <v>8.0211291338020256</v>
      </c>
      <c r="AO44" s="26">
        <f t="shared" si="17"/>
        <v>7.7747463276442845</v>
      </c>
      <c r="AP44">
        <v>0.23</v>
      </c>
      <c r="AQ44">
        <f t="shared" si="18"/>
        <v>0.15618795499669094</v>
      </c>
      <c r="AR44">
        <f t="shared" si="19"/>
        <v>0.46856386499007285</v>
      </c>
    </row>
    <row r="45" spans="1:53" x14ac:dyDescent="0.25">
      <c r="A45" s="9">
        <v>28</v>
      </c>
      <c r="B45" s="9">
        <v>6275</v>
      </c>
      <c r="C45" s="9"/>
      <c r="D45" s="9" t="s">
        <v>295</v>
      </c>
      <c r="E45" s="9" t="s">
        <v>296</v>
      </c>
      <c r="F45" s="9"/>
      <c r="G45" s="10">
        <v>44477.538194444445</v>
      </c>
      <c r="H45" s="24">
        <v>44511.525694444441</v>
      </c>
      <c r="I45" s="26">
        <f t="shared" si="2"/>
        <v>815.69999999989523</v>
      </c>
      <c r="J45" s="26">
        <f t="shared" si="3"/>
        <v>26.951427401793669</v>
      </c>
      <c r="K45" s="26">
        <f t="shared" si="4"/>
        <v>26.123567857028675</v>
      </c>
      <c r="L45" s="9">
        <v>0.61</v>
      </c>
      <c r="M45">
        <f t="shared" si="20"/>
        <v>0.51545806939585892</v>
      </c>
      <c r="N45">
        <f t="shared" si="5"/>
        <v>1.5463742081875766</v>
      </c>
      <c r="O45" s="9" t="s">
        <v>297</v>
      </c>
      <c r="P45" s="9" t="s">
        <v>298</v>
      </c>
      <c r="Q45" s="10">
        <v>44477.542361111111</v>
      </c>
      <c r="R45" s="10">
        <v>44511.531944444447</v>
      </c>
      <c r="S45" s="26">
        <f t="shared" si="6"/>
        <v>815.75000000005821</v>
      </c>
      <c r="T45" s="26">
        <f t="shared" si="7"/>
        <v>16.074957776319312</v>
      </c>
      <c r="U45" s="26">
        <f t="shared" si="8"/>
        <v>15.581187742234418</v>
      </c>
      <c r="V45" s="9">
        <v>0.39</v>
      </c>
      <c r="W45">
        <f t="shared" si="21"/>
        <v>0.30745958211213009</v>
      </c>
      <c r="X45">
        <f t="shared" si="9"/>
        <v>0.92237874633639028</v>
      </c>
      <c r="Y45" s="9" t="s">
        <v>299</v>
      </c>
      <c r="Z45" s="9" t="s">
        <v>300</v>
      </c>
      <c r="AA45" s="10">
        <v>44477.54583333333</v>
      </c>
      <c r="AB45" s="10">
        <v>44511.532638888886</v>
      </c>
      <c r="AC45" s="26">
        <f t="shared" si="10"/>
        <v>815.68333333334886</v>
      </c>
      <c r="AD45" s="26">
        <f t="shared" si="11"/>
        <v>26.457627798804317</v>
      </c>
      <c r="AE45" s="26">
        <f t="shared" si="12"/>
        <v>25.644936159933195</v>
      </c>
      <c r="AF45" s="9">
        <v>0.6</v>
      </c>
      <c r="AG45">
        <f t="shared" si="13"/>
        <v>0.50600359270114392</v>
      </c>
      <c r="AH45">
        <f t="shared" si="14"/>
        <v>1.5180107781034318</v>
      </c>
      <c r="AI45" s="9" t="s">
        <v>301</v>
      </c>
      <c r="AJ45" s="9" t="s">
        <v>302</v>
      </c>
      <c r="AK45" s="10">
        <v>44477.549305555556</v>
      </c>
      <c r="AL45" s="10">
        <v>44511.536111111112</v>
      </c>
      <c r="AM45" s="26">
        <f t="shared" si="15"/>
        <v>815.68333333334886</v>
      </c>
      <c r="AN45" s="26">
        <f t="shared" si="16"/>
        <v>13.110169828555502</v>
      </c>
      <c r="AO45" s="26">
        <f t="shared" si="17"/>
        <v>12.707468366244923</v>
      </c>
      <c r="AP45" s="9">
        <v>0.33</v>
      </c>
      <c r="AQ45">
        <f t="shared" si="18"/>
        <v>0.25073272194384039</v>
      </c>
      <c r="AR45">
        <f t="shared" si="19"/>
        <v>0.7521981658315211</v>
      </c>
    </row>
    <row r="46" spans="1:53" x14ac:dyDescent="0.25">
      <c r="A46">
        <v>28</v>
      </c>
      <c r="B46">
        <v>6276</v>
      </c>
      <c r="D46" t="s">
        <v>303</v>
      </c>
      <c r="E46" t="s">
        <v>304</v>
      </c>
      <c r="G46" s="1">
        <v>44478.676388888889</v>
      </c>
      <c r="H46" s="1">
        <v>44506.479166666664</v>
      </c>
      <c r="I46" s="26">
        <f t="shared" si="2"/>
        <v>667.26666666660458</v>
      </c>
      <c r="J46" s="26">
        <f t="shared" si="3"/>
        <v>29.320930490455293</v>
      </c>
      <c r="K46" s="26">
        <f t="shared" si="4"/>
        <v>28.42028757436622</v>
      </c>
      <c r="L46">
        <v>0.55000000000000004</v>
      </c>
      <c r="M46">
        <f t="shared" si="20"/>
        <v>0.45873120922756927</v>
      </c>
      <c r="N46">
        <f t="shared" si="5"/>
        <v>1.3761936276827078</v>
      </c>
      <c r="O46" t="s">
        <v>114</v>
      </c>
      <c r="P46" t="s">
        <v>305</v>
      </c>
      <c r="Q46" s="1">
        <v>44478.691666666666</v>
      </c>
      <c r="R46" s="2">
        <v>44506.479166666664</v>
      </c>
      <c r="S46" s="26">
        <f t="shared" si="6"/>
        <v>666.89999999996508</v>
      </c>
      <c r="T46" s="26">
        <f t="shared" si="7"/>
        <v>25.104583109312841</v>
      </c>
      <c r="U46" s="26">
        <f t="shared" si="8"/>
        <v>24.333452570118933</v>
      </c>
      <c r="V46">
        <v>0.48</v>
      </c>
      <c r="W46">
        <f t="shared" si="21"/>
        <v>0.39254987236456462</v>
      </c>
      <c r="X46">
        <f t="shared" si="9"/>
        <v>1.1776496170936939</v>
      </c>
      <c r="Y46" t="s">
        <v>118</v>
      </c>
      <c r="Z46" t="s">
        <v>306</v>
      </c>
      <c r="AA46" s="1">
        <v>44478.701388888891</v>
      </c>
      <c r="AB46" s="1">
        <v>44506.479166666664</v>
      </c>
      <c r="AC46" s="26">
        <f t="shared" si="10"/>
        <v>666.66666666656965</v>
      </c>
      <c r="AD46" s="26">
        <f t="shared" si="11"/>
        <v>31.161869162681718</v>
      </c>
      <c r="AE46" s="26">
        <f t="shared" si="12"/>
        <v>30.204678642326307</v>
      </c>
      <c r="AF46">
        <v>0.57999999999999996</v>
      </c>
      <c r="AG46">
        <f t="shared" si="13"/>
        <v>0.48709463931171404</v>
      </c>
      <c r="AH46">
        <f t="shared" si="14"/>
        <v>1.461283917935142</v>
      </c>
      <c r="AI46" t="s">
        <v>116</v>
      </c>
      <c r="AJ46" t="s">
        <v>307</v>
      </c>
      <c r="AK46" s="2">
        <v>44478.725694444445</v>
      </c>
      <c r="AL46" s="1">
        <v>44506.479166666664</v>
      </c>
      <c r="AM46" s="26">
        <f t="shared" si="15"/>
        <v>666.08333333325572</v>
      </c>
      <c r="AN46" s="26">
        <f t="shared" si="16"/>
        <v>12.42239046157256</v>
      </c>
      <c r="AO46" s="26">
        <f t="shared" si="17"/>
        <v>12.040815327940638</v>
      </c>
      <c r="AP46">
        <v>0.27</v>
      </c>
      <c r="AQ46">
        <f t="shared" si="18"/>
        <v>0.19400586177555074</v>
      </c>
      <c r="AR46">
        <f t="shared" si="19"/>
        <v>0.58201758532665226</v>
      </c>
    </row>
    <row r="47" spans="1:53" s="15" customFormat="1" x14ac:dyDescent="0.25">
      <c r="A47">
        <v>28</v>
      </c>
      <c r="B47" s="15">
        <v>6372</v>
      </c>
      <c r="D47" s="15" t="s">
        <v>200</v>
      </c>
      <c r="E47" s="16" t="s">
        <v>308</v>
      </c>
      <c r="F47" s="16"/>
      <c r="G47" s="17">
        <v>44479.717361111114</v>
      </c>
      <c r="H47" s="17">
        <v>44511.493750000001</v>
      </c>
      <c r="I47" s="26">
        <f t="shared" si="2"/>
        <v>762.63333333330229</v>
      </c>
      <c r="J47" s="26">
        <f t="shared" si="3"/>
        <v>16.665824786156001</v>
      </c>
      <c r="K47" s="26">
        <f t="shared" si="4"/>
        <v>16.15390525347544</v>
      </c>
      <c r="L47" s="15">
        <v>0.38</v>
      </c>
      <c r="M47">
        <f t="shared" si="20"/>
        <v>0.29800510541741515</v>
      </c>
      <c r="N47">
        <f t="shared" si="5"/>
        <v>0.89401531625224551</v>
      </c>
      <c r="O47" s="15" t="s">
        <v>202</v>
      </c>
      <c r="P47" s="15" t="s">
        <v>309</v>
      </c>
      <c r="Q47" s="17">
        <v>44479.724305555559</v>
      </c>
      <c r="R47" s="17">
        <v>44511.499305555553</v>
      </c>
      <c r="S47" s="26">
        <f t="shared" si="6"/>
        <v>762.5999999998603</v>
      </c>
      <c r="T47" s="26">
        <f t="shared" si="7"/>
        <v>18.252836872899223</v>
      </c>
      <c r="U47" s="26">
        <f t="shared" si="8"/>
        <v>17.692169528680477</v>
      </c>
      <c r="V47" s="15">
        <v>0.41</v>
      </c>
      <c r="W47">
        <f t="shared" si="21"/>
        <v>0.32636853550155992</v>
      </c>
      <c r="X47">
        <f t="shared" si="9"/>
        <v>0.9791056065046797</v>
      </c>
      <c r="Y47" s="15" t="s">
        <v>204</v>
      </c>
      <c r="Z47" s="15" t="s">
        <v>310</v>
      </c>
      <c r="AA47" s="17">
        <v>44479.73333333333</v>
      </c>
      <c r="AB47" s="17">
        <v>44511.504166666666</v>
      </c>
      <c r="AC47" s="26">
        <f t="shared" si="10"/>
        <v>762.50000000005821</v>
      </c>
      <c r="AD47" s="26">
        <f t="shared" si="11"/>
        <v>13.495755711086126</v>
      </c>
      <c r="AE47" s="26">
        <f t="shared" si="12"/>
        <v>13.08121031381727</v>
      </c>
      <c r="AF47" s="15">
        <v>0.32</v>
      </c>
      <c r="AG47">
        <f t="shared" si="13"/>
        <v>0.24127824524912542</v>
      </c>
      <c r="AH47">
        <f t="shared" si="14"/>
        <v>0.72383473574737622</v>
      </c>
      <c r="AI47" s="15" t="s">
        <v>206</v>
      </c>
      <c r="AJ47" s="15" t="s">
        <v>311</v>
      </c>
      <c r="AK47" s="17">
        <v>44479.744444444441</v>
      </c>
      <c r="AL47" s="17">
        <v>44511.507638888892</v>
      </c>
      <c r="AM47" s="26">
        <f t="shared" si="15"/>
        <v>762.31666666682577</v>
      </c>
      <c r="AN47" s="26">
        <f t="shared" si="16"/>
        <v>33.599395266011115</v>
      </c>
      <c r="AO47" s="26">
        <f t="shared" si="17"/>
        <v>32.567331930195074</v>
      </c>
      <c r="AP47" s="15">
        <v>0.7</v>
      </c>
      <c r="AQ47">
        <f t="shared" si="18"/>
        <v>0.60054835964829345</v>
      </c>
      <c r="AR47">
        <f t="shared" si="19"/>
        <v>1.8016450789448804</v>
      </c>
    </row>
    <row r="48" spans="1:53" x14ac:dyDescent="0.25">
      <c r="A48">
        <v>28</v>
      </c>
      <c r="B48">
        <v>6373</v>
      </c>
      <c r="D48" t="s">
        <v>36</v>
      </c>
      <c r="E48" t="s">
        <v>312</v>
      </c>
      <c r="G48" s="1">
        <v>44478.517361111109</v>
      </c>
      <c r="H48" s="1">
        <v>44504.477777777778</v>
      </c>
      <c r="I48" s="26">
        <f t="shared" si="2"/>
        <v>623.05000000004657</v>
      </c>
      <c r="J48" s="26">
        <f t="shared" si="3"/>
        <v>13.927582927901991</v>
      </c>
      <c r="K48" s="26">
        <f t="shared" si="4"/>
        <v>13.499773213393055</v>
      </c>
      <c r="L48">
        <v>0.28000000000000003</v>
      </c>
      <c r="M48">
        <f t="shared" si="20"/>
        <v>0.20346033847026568</v>
      </c>
      <c r="N48">
        <f t="shared" si="5"/>
        <v>0.61038101541079703</v>
      </c>
      <c r="O48" t="s">
        <v>38</v>
      </c>
      <c r="P48" t="s">
        <v>313</v>
      </c>
      <c r="Q48" s="1">
        <v>44478.522222222222</v>
      </c>
      <c r="R48" s="1">
        <v>44504.479861111111</v>
      </c>
      <c r="S48" s="26">
        <f t="shared" si="6"/>
        <v>622.98333333333721</v>
      </c>
      <c r="T48" s="26">
        <f t="shared" si="7"/>
        <v>9.3982409378000877</v>
      </c>
      <c r="U48" s="26">
        <f t="shared" si="8"/>
        <v>9.1095577690622012</v>
      </c>
      <c r="V48">
        <v>0.21</v>
      </c>
      <c r="W48">
        <f t="shared" si="21"/>
        <v>0.13727900160726103</v>
      </c>
      <c r="X48">
        <f t="shared" si="9"/>
        <v>0.41183700482178309</v>
      </c>
      <c r="Y48" t="s">
        <v>39</v>
      </c>
      <c r="Z48" t="s">
        <v>314</v>
      </c>
      <c r="AA48" s="1">
        <v>44478.532638888886</v>
      </c>
      <c r="AB48" s="1">
        <v>44504.463888888888</v>
      </c>
      <c r="AC48" s="26">
        <f t="shared" si="10"/>
        <v>622.35000000003492</v>
      </c>
      <c r="AD48" s="26" t="e">
        <f t="shared" si="11"/>
        <v>#VALUE!</v>
      </c>
      <c r="AE48" s="26" t="e">
        <f t="shared" si="12"/>
        <v>#VALUE!</v>
      </c>
      <c r="AF48" t="s">
        <v>40</v>
      </c>
      <c r="AG48" t="e">
        <f t="shared" si="13"/>
        <v>#VALUE!</v>
      </c>
      <c r="AH48" t="e">
        <f t="shared" si="14"/>
        <v>#VALUE!</v>
      </c>
      <c r="AI48" t="s">
        <v>41</v>
      </c>
      <c r="AJ48" t="s">
        <v>315</v>
      </c>
      <c r="AK48" s="1">
        <v>44478.539583333331</v>
      </c>
      <c r="AL48" s="1">
        <v>44504.469444444447</v>
      </c>
      <c r="AM48" s="26">
        <f t="shared" si="15"/>
        <v>622.31666666676756</v>
      </c>
      <c r="AN48" s="26">
        <f t="shared" si="16"/>
        <v>8.1123986293088528</v>
      </c>
      <c r="AO48" s="26">
        <f t="shared" si="17"/>
        <v>7.8632123232891269</v>
      </c>
      <c r="AP48">
        <v>0.19</v>
      </c>
      <c r="AQ48">
        <f t="shared" si="18"/>
        <v>0.11837004821783113</v>
      </c>
      <c r="AR48">
        <f t="shared" si="19"/>
        <v>0.35511014465349339</v>
      </c>
    </row>
    <row r="49" spans="1:37" x14ac:dyDescent="0.25">
      <c r="A49">
        <v>28</v>
      </c>
      <c r="B49">
        <v>6374</v>
      </c>
    </row>
    <row r="50" spans="1:37" x14ac:dyDescent="0.25">
      <c r="A50">
        <v>28</v>
      </c>
      <c r="B50">
        <v>6375</v>
      </c>
    </row>
    <row r="51" spans="1:37" x14ac:dyDescent="0.25">
      <c r="A51">
        <v>28</v>
      </c>
      <c r="B51">
        <v>6376</v>
      </c>
      <c r="R51" s="2"/>
      <c r="S51" s="2"/>
      <c r="T51" s="2"/>
      <c r="U51" s="2"/>
    </row>
    <row r="53" spans="1:37" x14ac:dyDescent="0.25">
      <c r="G53" s="1"/>
      <c r="Q53" s="1"/>
      <c r="AA53" s="1"/>
      <c r="AK53" s="1"/>
    </row>
    <row r="82" spans="1:1" x14ac:dyDescent="0.25">
      <c r="A82">
        <v>30</v>
      </c>
    </row>
  </sheetData>
  <phoneticPr fontId="1" type="noConversion"/>
  <conditionalFormatting sqref="H7:AP48">
    <cfRule type="containsBlanks" dxfId="8" priority="1">
      <formula>LEN(TRIM(H7))=0</formula>
    </cfRule>
  </conditionalFormatting>
  <pageMargins left="0.7" right="0.7" top="0.75" bottom="0.75" header="0.3" footer="0.3"/>
  <pageSetup paperSize="9" orientation="portrait" r:id="rId1"/>
  <legacy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95F40554-7EC7-47B7-889E-884CCE4CE2DC}">
          <xm:f>#REF!</xm:f>
        </x15:webExtension>
        <x15:webExtension appRef="{2056C0C3-EC02-4017-B0DE-472E29666D94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8EC4-FBC5-436D-9616-FA314AAB6024}">
  <dimension ref="A1:C170"/>
  <sheetViews>
    <sheetView tabSelected="1" workbookViewId="0">
      <selection activeCell="G27" sqref="G27"/>
    </sheetView>
  </sheetViews>
  <sheetFormatPr defaultRowHeight="15" x14ac:dyDescent="0.25"/>
  <sheetData>
    <row r="1" spans="1:3" x14ac:dyDescent="0.25">
      <c r="A1" t="s">
        <v>340</v>
      </c>
      <c r="B1" t="s">
        <v>341</v>
      </c>
      <c r="C1" t="s">
        <v>342</v>
      </c>
    </row>
    <row r="3" spans="1:3" x14ac:dyDescent="0.25">
      <c r="A3">
        <v>51.450640999999997</v>
      </c>
      <c r="B3">
        <v>-2.6388975000000001</v>
      </c>
      <c r="C3">
        <v>21.492709649652348</v>
      </c>
    </row>
    <row r="4" spans="1:3" x14ac:dyDescent="0.25">
      <c r="A4">
        <v>51.454253000000001</v>
      </c>
      <c r="B4">
        <v>-2.6360695000000001</v>
      </c>
      <c r="C4">
        <v>3.7896116243599507</v>
      </c>
    </row>
    <row r="5" spans="1:3" x14ac:dyDescent="0.25">
      <c r="A5">
        <v>51.464103999999999</v>
      </c>
      <c r="B5">
        <v>-2.6434039999999999</v>
      </c>
      <c r="C5">
        <v>3.9227117914722922</v>
      </c>
    </row>
    <row r="6" spans="1:3" x14ac:dyDescent="0.25">
      <c r="A6">
        <v>51.473157</v>
      </c>
      <c r="B6">
        <v>-2.6320131</v>
      </c>
      <c r="C6">
        <v>11.348114997107757</v>
      </c>
    </row>
    <row r="7" spans="1:3" x14ac:dyDescent="0.25">
      <c r="A7">
        <v>51.484822000000001</v>
      </c>
      <c r="B7">
        <v>-2.6364949000000002</v>
      </c>
      <c r="C7">
        <v>25.207932434076163</v>
      </c>
    </row>
    <row r="8" spans="1:3" x14ac:dyDescent="0.25">
      <c r="A8">
        <v>51.449826999999999</v>
      </c>
      <c r="B8">
        <v>-2.6230565000000001</v>
      </c>
      <c r="C8">
        <v>16.996598076219453</v>
      </c>
    </row>
    <row r="9" spans="1:3" x14ac:dyDescent="0.25">
      <c r="A9">
        <v>51.454329999999999</v>
      </c>
      <c r="B9">
        <v>-2.6216786000000001</v>
      </c>
      <c r="C9">
        <v>14.5050647797437</v>
      </c>
    </row>
    <row r="10" spans="1:3" x14ac:dyDescent="0.25">
      <c r="A10">
        <v>51.471359</v>
      </c>
      <c r="B10">
        <v>-2.6319883000000002</v>
      </c>
      <c r="C10">
        <v>2.3725678201233628E-3</v>
      </c>
    </row>
    <row r="11" spans="1:3" x14ac:dyDescent="0.25">
      <c r="A11">
        <v>51.477684000000004</v>
      </c>
      <c r="B11">
        <v>-2.6263160000000001</v>
      </c>
      <c r="C11">
        <v>3.6676212000295165</v>
      </c>
    </row>
    <row r="12" spans="1:3" x14ac:dyDescent="0.25">
      <c r="A12">
        <v>51.484869000000003</v>
      </c>
      <c r="B12">
        <v>-2.6278546</v>
      </c>
      <c r="C12">
        <v>26.295487118704742</v>
      </c>
    </row>
    <row r="13" spans="1:3" x14ac:dyDescent="0.25">
      <c r="A13">
        <v>51.449010999999999</v>
      </c>
      <c r="B13">
        <v>-2.6072161</v>
      </c>
      <c r="C13">
        <v>12.590523885662167</v>
      </c>
    </row>
    <row r="14" spans="1:3" x14ac:dyDescent="0.25">
      <c r="A14">
        <v>51.456204</v>
      </c>
      <c r="B14">
        <v>-2.6073114999999998</v>
      </c>
      <c r="C14">
        <v>19.068566076976378</v>
      </c>
    </row>
    <row r="15" spans="1:3" x14ac:dyDescent="0.25">
      <c r="A15">
        <v>51.466985000000001</v>
      </c>
      <c r="B15">
        <v>-2.6088943000000002</v>
      </c>
      <c r="C15">
        <v>17.849423117768353</v>
      </c>
    </row>
    <row r="16" spans="1:3" x14ac:dyDescent="0.25">
      <c r="A16">
        <v>51.474141000000003</v>
      </c>
      <c r="B16">
        <v>-2.6161886999999999</v>
      </c>
      <c r="C16">
        <v>20.198162071508673</v>
      </c>
    </row>
    <row r="17" spans="1:3" x14ac:dyDescent="0.25">
      <c r="A17">
        <v>51.483123999999997</v>
      </c>
      <c r="B17">
        <v>-2.6177499000000002</v>
      </c>
      <c r="C17">
        <v>17.991890669877787</v>
      </c>
    </row>
    <row r="18" spans="1:3" x14ac:dyDescent="0.25">
      <c r="A18">
        <v>51.448163999999998</v>
      </c>
      <c r="B18">
        <v>-2.5971318000000001</v>
      </c>
      <c r="C18">
        <v>19.086104899214344</v>
      </c>
    </row>
    <row r="19" spans="1:3" x14ac:dyDescent="0.25">
      <c r="A19">
        <v>51.455342000000002</v>
      </c>
      <c r="B19">
        <v>-2.600104</v>
      </c>
      <c r="C19" t="e">
        <v>#VALUE!</v>
      </c>
    </row>
    <row r="20" spans="1:3" x14ac:dyDescent="0.25">
      <c r="A20">
        <v>51.466101000000002</v>
      </c>
      <c r="B20">
        <v>-2.6060034000000001</v>
      </c>
      <c r="C20">
        <v>-3.2975593322870922</v>
      </c>
    </row>
    <row r="21" spans="1:3" x14ac:dyDescent="0.25">
      <c r="A21">
        <v>51.476889999999997</v>
      </c>
      <c r="B21">
        <v>-2.6061464000000001</v>
      </c>
      <c r="C21">
        <v>-1.8155068742548823</v>
      </c>
    </row>
    <row r="22" spans="1:3" x14ac:dyDescent="0.25">
      <c r="A22">
        <v>51.481400999999998</v>
      </c>
      <c r="B22">
        <v>-2.6033262000000001</v>
      </c>
      <c r="C22">
        <v>21.124656769718968</v>
      </c>
    </row>
    <row r="23" spans="1:3" x14ac:dyDescent="0.25">
      <c r="A23">
        <v>51.448236000000001</v>
      </c>
      <c r="B23">
        <v>-2.5827426999999998</v>
      </c>
      <c r="C23">
        <v>23.556622947096869</v>
      </c>
    </row>
    <row r="24" spans="1:3" x14ac:dyDescent="0.25">
      <c r="A24">
        <v>51.455393000000001</v>
      </c>
      <c r="B24">
        <v>-2.5900300000000001</v>
      </c>
      <c r="C24">
        <v>32.229602638918863</v>
      </c>
    </row>
    <row r="25" spans="1:3" x14ac:dyDescent="0.25">
      <c r="A25">
        <v>51.467073999999997</v>
      </c>
      <c r="B25">
        <v>-2.5916203000000002</v>
      </c>
      <c r="C25">
        <v>-3.1354471984803116E-2</v>
      </c>
    </row>
    <row r="26" spans="1:3" x14ac:dyDescent="0.25">
      <c r="A26">
        <v>51.477021999999998</v>
      </c>
      <c r="B26">
        <v>-2.5802298000000001</v>
      </c>
      <c r="C26">
        <v>29.619340188798212</v>
      </c>
    </row>
    <row r="27" spans="1:3" x14ac:dyDescent="0.25">
      <c r="A27">
        <v>51.489573</v>
      </c>
      <c r="B27">
        <v>-2.5875906999999998</v>
      </c>
      <c r="C27">
        <v>13.848236112948653</v>
      </c>
    </row>
    <row r="28" spans="1:3" x14ac:dyDescent="0.25">
      <c r="A28">
        <v>51.446466000000001</v>
      </c>
      <c r="B28">
        <v>-2.5769644</v>
      </c>
      <c r="C28">
        <v>34.300208933051202</v>
      </c>
    </row>
    <row r="29" spans="1:3" x14ac:dyDescent="0.25">
      <c r="A29">
        <v>51.456370999999997</v>
      </c>
      <c r="B29">
        <v>-2.5742107999999999</v>
      </c>
      <c r="C29">
        <v>11.111638685735132</v>
      </c>
    </row>
    <row r="30" spans="1:3" x14ac:dyDescent="0.25">
      <c r="A30">
        <v>51.464447999999997</v>
      </c>
      <c r="B30">
        <v>-2.5771912000000001</v>
      </c>
      <c r="C30">
        <v>26.839214435390598</v>
      </c>
    </row>
    <row r="31" spans="1:3" x14ac:dyDescent="0.25">
      <c r="A31">
        <v>51.474395000000001</v>
      </c>
      <c r="B31">
        <v>-2.5657982000000001</v>
      </c>
      <c r="C31">
        <v>15.421185628150134</v>
      </c>
    </row>
    <row r="32" spans="1:3" x14ac:dyDescent="0.25">
      <c r="A32">
        <v>51.487845999999998</v>
      </c>
      <c r="B32">
        <v>-2.5731660000000001</v>
      </c>
      <c r="C32">
        <v>21.198628313480643</v>
      </c>
    </row>
    <row r="33" spans="1:3" x14ac:dyDescent="0.25">
      <c r="A33">
        <v>51.451085999999997</v>
      </c>
      <c r="B33">
        <v>-2.5511189999999999</v>
      </c>
      <c r="C33">
        <v>21.803236110699633</v>
      </c>
    </row>
    <row r="34" spans="1:3" x14ac:dyDescent="0.25">
      <c r="A34">
        <v>51.458244999999998</v>
      </c>
      <c r="B34">
        <v>-2.5584018999999998</v>
      </c>
      <c r="C34">
        <v>10.949697563253842</v>
      </c>
    </row>
    <row r="35" spans="1:3" x14ac:dyDescent="0.25">
      <c r="A35">
        <v>51.463673999999997</v>
      </c>
      <c r="B35">
        <v>-2.5512706999999999</v>
      </c>
      <c r="C35">
        <v>13.706391622508164</v>
      </c>
    </row>
    <row r="36" spans="1:3" x14ac:dyDescent="0.25">
      <c r="A36">
        <v>51.474409000000001</v>
      </c>
      <c r="B36">
        <v>-2.5629187</v>
      </c>
      <c r="C36">
        <v>22.950759319007499</v>
      </c>
    </row>
    <row r="37" spans="1:3" x14ac:dyDescent="0.25">
      <c r="A37">
        <v>51.485211999999997</v>
      </c>
      <c r="B37">
        <v>-2.5601715</v>
      </c>
      <c r="C37">
        <v>10.030011077587339</v>
      </c>
    </row>
    <row r="38" spans="1:3" x14ac:dyDescent="0.25">
      <c r="A38">
        <v>51.450201</v>
      </c>
      <c r="B38">
        <v>-2.5482301999999999</v>
      </c>
      <c r="C38">
        <v>13.687692219196782</v>
      </c>
    </row>
    <row r="39" spans="1:3" x14ac:dyDescent="0.25">
      <c r="A39">
        <v>51.461016999999998</v>
      </c>
      <c r="B39">
        <v>-2.5426023</v>
      </c>
      <c r="C39">
        <v>17.100188190835564</v>
      </c>
    </row>
    <row r="40" spans="1:3" x14ac:dyDescent="0.25">
      <c r="A40">
        <v>51.469074999999997</v>
      </c>
      <c r="B40">
        <v>-2.5498962000000001</v>
      </c>
      <c r="C40">
        <v>26.508479833738132</v>
      </c>
    </row>
    <row r="41" spans="1:3" x14ac:dyDescent="0.25">
      <c r="A41">
        <v>51.694754000000003</v>
      </c>
      <c r="B41">
        <v>-2.5511813999999999</v>
      </c>
      <c r="C41">
        <v>26.123567857028675</v>
      </c>
    </row>
    <row r="42" spans="1:3" x14ac:dyDescent="0.25">
      <c r="A42">
        <v>51.488883000000001</v>
      </c>
      <c r="B42">
        <v>-2.5443734</v>
      </c>
      <c r="C42">
        <v>28.42028757436622</v>
      </c>
    </row>
    <row r="43" spans="1:3" x14ac:dyDescent="0.25">
      <c r="A43">
        <v>51.447589000000001</v>
      </c>
      <c r="B43">
        <v>-2.5294922</v>
      </c>
      <c r="C43">
        <v>16.15390525347544</v>
      </c>
    </row>
    <row r="44" spans="1:3" x14ac:dyDescent="0.25">
      <c r="A44">
        <v>51.457473</v>
      </c>
      <c r="B44">
        <v>-2.5310459000000001</v>
      </c>
      <c r="C44">
        <v>13.499773213393055</v>
      </c>
    </row>
    <row r="45" spans="1:3" x14ac:dyDescent="0.25">
      <c r="A45">
        <v>51.452430999999997</v>
      </c>
      <c r="B45">
        <v>-2.6403615999999999</v>
      </c>
      <c r="C45">
        <v>8.4206767872772552</v>
      </c>
    </row>
    <row r="46" spans="1:3" x14ac:dyDescent="0.25">
      <c r="A46">
        <v>51.454205999999999</v>
      </c>
      <c r="B46">
        <v>-2.6447039999999999</v>
      </c>
      <c r="C46">
        <v>13.08959647775534</v>
      </c>
    </row>
    <row r="47" spans="1:3" x14ac:dyDescent="0.25">
      <c r="A47">
        <v>51.465910000000001</v>
      </c>
      <c r="B47">
        <v>-2.6419899</v>
      </c>
      <c r="C47">
        <v>0.91449722746004414</v>
      </c>
    </row>
    <row r="48" spans="1:3" x14ac:dyDescent="0.25">
      <c r="A48">
        <v>51.473157</v>
      </c>
      <c r="B48">
        <v>-2.6320131</v>
      </c>
      <c r="C48">
        <v>7.6568136504630946</v>
      </c>
    </row>
    <row r="49" spans="1:3" x14ac:dyDescent="0.25">
      <c r="A49">
        <v>51.367915000000004</v>
      </c>
      <c r="B49">
        <v>-2.6391816000000001</v>
      </c>
      <c r="C49">
        <v>6.8863310545410927</v>
      </c>
    </row>
    <row r="50" spans="1:3" x14ac:dyDescent="0.25">
      <c r="A50">
        <v>51.449818999999998</v>
      </c>
      <c r="B50">
        <v>-2.6244953999999998</v>
      </c>
      <c r="C50">
        <v>12.80795123377764</v>
      </c>
    </row>
    <row r="51" spans="1:3" x14ac:dyDescent="0.25">
      <c r="A51">
        <v>51.455205999999997</v>
      </c>
      <c r="B51">
        <v>-2.6260081999999998</v>
      </c>
      <c r="C51">
        <v>10.574374479546046</v>
      </c>
    </row>
    <row r="52" spans="1:3" x14ac:dyDescent="0.25">
      <c r="A52">
        <v>51.470475</v>
      </c>
      <c r="B52">
        <v>-2.6290966</v>
      </c>
      <c r="C52">
        <v>2.3741154032323303E-3</v>
      </c>
    </row>
    <row r="53" spans="1:3" x14ac:dyDescent="0.25">
      <c r="A53">
        <v>51.476799999999997</v>
      </c>
      <c r="B53">
        <v>-2.6234240999999998</v>
      </c>
      <c r="C53">
        <v>4.9416584665220897</v>
      </c>
    </row>
    <row r="54" spans="1:3" x14ac:dyDescent="0.25">
      <c r="A54">
        <v>51.482179000000002</v>
      </c>
      <c r="B54">
        <v>-2.6263776000000001</v>
      </c>
      <c r="C54" t="e">
        <v>#VALUE!</v>
      </c>
    </row>
    <row r="55" spans="1:3" x14ac:dyDescent="0.25">
      <c r="A55">
        <v>51.450809</v>
      </c>
      <c r="B55">
        <v>-2.6072399000000002</v>
      </c>
      <c r="C55">
        <v>29.865003215141723</v>
      </c>
    </row>
    <row r="56" spans="1:3" x14ac:dyDescent="0.25">
      <c r="A56">
        <v>51.458871000000002</v>
      </c>
      <c r="B56">
        <v>-2.6131042999999998</v>
      </c>
      <c r="C56">
        <v>15.320239106971934</v>
      </c>
    </row>
    <row r="57" spans="1:3" x14ac:dyDescent="0.25">
      <c r="A57">
        <v>51.467824</v>
      </c>
      <c r="B57">
        <v>-2.6204223999999998</v>
      </c>
      <c r="C57">
        <v>22.239320422085679</v>
      </c>
    </row>
    <row r="58" spans="1:3" x14ac:dyDescent="0.25">
      <c r="A58">
        <v>51.47683</v>
      </c>
      <c r="B58">
        <v>-2.6176648999999999</v>
      </c>
      <c r="C58">
        <v>9.3569426255255355</v>
      </c>
    </row>
    <row r="59" spans="1:3" x14ac:dyDescent="0.25">
      <c r="A59">
        <v>51.484037999999998</v>
      </c>
      <c r="B59">
        <v>-2.6148820000000002</v>
      </c>
      <c r="C59">
        <v>11.761874783216598</v>
      </c>
    </row>
    <row r="60" spans="1:3" x14ac:dyDescent="0.25">
      <c r="A60">
        <v>51.449063000000002</v>
      </c>
      <c r="B60">
        <v>-2.5971435</v>
      </c>
      <c r="C60">
        <v>18.093222289782567</v>
      </c>
    </row>
    <row r="61" spans="1:3" x14ac:dyDescent="0.25">
      <c r="A61">
        <v>51.455348999999998</v>
      </c>
      <c r="B61">
        <v>-2.5986647999999999</v>
      </c>
      <c r="C61">
        <v>23.30836742259384</v>
      </c>
    </row>
    <row r="62" spans="1:3" x14ac:dyDescent="0.25">
      <c r="A62">
        <v>51.466124000000001</v>
      </c>
      <c r="B62">
        <v>-2.6016849999999998</v>
      </c>
      <c r="C62">
        <v>-3.2979171559053184</v>
      </c>
    </row>
    <row r="63" spans="1:3" x14ac:dyDescent="0.25">
      <c r="A63">
        <v>51.476036000000001</v>
      </c>
      <c r="B63">
        <v>-2.5974957999999999</v>
      </c>
      <c r="C63">
        <v>15.973132939843563</v>
      </c>
    </row>
    <row r="64" spans="1:3" x14ac:dyDescent="0.25">
      <c r="A64">
        <v>51.483213999999997</v>
      </c>
      <c r="B64">
        <v>-2.6004698999999998</v>
      </c>
      <c r="C64">
        <v>12.032734240334207</v>
      </c>
    </row>
    <row r="65" spans="1:3" x14ac:dyDescent="0.25">
      <c r="A65">
        <v>51.446409000000003</v>
      </c>
      <c r="B65">
        <v>-2.5884752</v>
      </c>
      <c r="C65">
        <v>14.539351361165295</v>
      </c>
    </row>
    <row r="66" spans="1:3" x14ac:dyDescent="0.25">
      <c r="A66">
        <v>51.455385999999997</v>
      </c>
      <c r="B66">
        <v>-2.5914692000000001</v>
      </c>
      <c r="C66">
        <v>31.767256779718547</v>
      </c>
    </row>
    <row r="67" spans="1:3" x14ac:dyDescent="0.25">
      <c r="A67">
        <v>51.465276000000003</v>
      </c>
      <c r="B67">
        <v>-2.5915971</v>
      </c>
      <c r="C67">
        <v>-4.5902474107021004E-3</v>
      </c>
    </row>
    <row r="68" spans="1:3" x14ac:dyDescent="0.25">
      <c r="A68">
        <v>51.473396999999999</v>
      </c>
      <c r="B68">
        <v>-2.5859429999999999</v>
      </c>
      <c r="C68">
        <v>29.620851186899745</v>
      </c>
    </row>
    <row r="69" spans="1:3" x14ac:dyDescent="0.25">
      <c r="A69">
        <v>51.488681</v>
      </c>
      <c r="B69">
        <v>-2.5861390000000002</v>
      </c>
      <c r="C69">
        <v>40.444268720937664</v>
      </c>
    </row>
    <row r="70" spans="1:3" x14ac:dyDescent="0.25">
      <c r="A70">
        <v>51.451867999999997</v>
      </c>
      <c r="B70">
        <v>-2.5755933999999998</v>
      </c>
      <c r="C70">
        <v>5.8571166309097045</v>
      </c>
    </row>
    <row r="71" spans="1:3" x14ac:dyDescent="0.25">
      <c r="A71">
        <v>51.456384999999997</v>
      </c>
      <c r="B71">
        <v>-2.5713325</v>
      </c>
      <c r="C71">
        <v>40.515865637434473</v>
      </c>
    </row>
    <row r="72" spans="1:3" x14ac:dyDescent="0.25">
      <c r="A72">
        <v>51.465369000000003</v>
      </c>
      <c r="B72">
        <v>-2.5728841999999998</v>
      </c>
      <c r="C72">
        <v>26.837524308537379</v>
      </c>
    </row>
    <row r="73" spans="1:3" x14ac:dyDescent="0.25">
      <c r="A73">
        <v>51.474381000000001</v>
      </c>
      <c r="B73">
        <v>-2.5686776999999998</v>
      </c>
      <c r="C73">
        <v>43.825659895687856</v>
      </c>
    </row>
    <row r="74" spans="1:3" x14ac:dyDescent="0.25">
      <c r="A74">
        <v>51.488751999999998</v>
      </c>
      <c r="B74">
        <v>-2.5717371</v>
      </c>
      <c r="C74">
        <v>21.780172813499465</v>
      </c>
    </row>
    <row r="75" spans="1:3" x14ac:dyDescent="0.25">
      <c r="A75">
        <v>51.449288000000003</v>
      </c>
      <c r="B75">
        <v>-2.5510974000000002</v>
      </c>
      <c r="C75">
        <v>14.647829907681807</v>
      </c>
    </row>
    <row r="76" spans="1:3" x14ac:dyDescent="0.25">
      <c r="A76">
        <v>51.457366999999998</v>
      </c>
      <c r="B76">
        <v>-2.5540733000000002</v>
      </c>
      <c r="C76">
        <v>15.310449034851102</v>
      </c>
    </row>
    <row r="77" spans="1:3" x14ac:dyDescent="0.25">
      <c r="A77">
        <v>51.465465000000002</v>
      </c>
      <c r="B77">
        <v>-2.5527318000000001</v>
      </c>
      <c r="C77">
        <v>29.955415414980248</v>
      </c>
    </row>
    <row r="78" spans="1:3" x14ac:dyDescent="0.25">
      <c r="A78">
        <v>51.474421999999997</v>
      </c>
      <c r="B78">
        <v>-2.5600393000000001</v>
      </c>
      <c r="C78">
        <v>27.316703028857109</v>
      </c>
    </row>
    <row r="79" spans="1:3" x14ac:dyDescent="0.25">
      <c r="A79">
        <v>51.486131</v>
      </c>
      <c r="B79">
        <v>-2.5558622</v>
      </c>
      <c r="C79">
        <v>2.9896446281164573</v>
      </c>
    </row>
    <row r="80" spans="1:3" x14ac:dyDescent="0.25">
      <c r="A80">
        <v>51.452897999999998</v>
      </c>
      <c r="B80">
        <v>-2.5482626000000002</v>
      </c>
      <c r="C80">
        <v>29.915733092328551</v>
      </c>
    </row>
    <row r="81" spans="1:3" x14ac:dyDescent="0.25">
      <c r="A81">
        <v>51.461036999999997</v>
      </c>
      <c r="B81">
        <v>-2.5382842999999999</v>
      </c>
      <c r="C81">
        <v>6.6982575399195063</v>
      </c>
    </row>
    <row r="82" spans="1:3" x14ac:dyDescent="0.25">
      <c r="A82">
        <v>51.470894000000001</v>
      </c>
      <c r="B82">
        <v>-2.5455988999999999</v>
      </c>
      <c r="C82">
        <v>12.662449543161461</v>
      </c>
    </row>
    <row r="83" spans="1:3" x14ac:dyDescent="0.25">
      <c r="A83">
        <v>51.473584000000002</v>
      </c>
      <c r="B83">
        <v>-2.5470708000000002</v>
      </c>
      <c r="C83">
        <v>15.581187742234418</v>
      </c>
    </row>
    <row r="84" spans="1:3" x14ac:dyDescent="0.25">
      <c r="A84">
        <v>51.483468000000002</v>
      </c>
      <c r="B84">
        <v>-2.5486292000000002</v>
      </c>
      <c r="C84">
        <v>24.333452570118933</v>
      </c>
    </row>
    <row r="85" spans="1:3" x14ac:dyDescent="0.25">
      <c r="A85">
        <v>51.449407000000001</v>
      </c>
      <c r="B85">
        <v>-2.5251961000000001</v>
      </c>
      <c r="C85">
        <v>17.692169528680477</v>
      </c>
    </row>
    <row r="86" spans="1:3" x14ac:dyDescent="0.25">
      <c r="A86">
        <v>51.457479999999997</v>
      </c>
      <c r="B86">
        <v>-2.5296067</v>
      </c>
      <c r="C86">
        <v>9.1095577690622012</v>
      </c>
    </row>
    <row r="87" spans="1:3" x14ac:dyDescent="0.25">
      <c r="A87">
        <v>51.447912000000002</v>
      </c>
      <c r="B87">
        <v>-2.6446152999999999</v>
      </c>
      <c r="C87">
        <v>20.878408273548018</v>
      </c>
    </row>
    <row r="88" spans="1:3" x14ac:dyDescent="0.25">
      <c r="A88">
        <v>51.456918999999999</v>
      </c>
      <c r="B88">
        <v>-2.6418637</v>
      </c>
      <c r="C88">
        <v>2.6274145526506474</v>
      </c>
    </row>
    <row r="89" spans="1:3" x14ac:dyDescent="0.25">
      <c r="A89">
        <v>51.468583000000002</v>
      </c>
      <c r="B89">
        <v>-2.6463464000000001</v>
      </c>
      <c r="C89" t="e">
        <v>#VALUE!</v>
      </c>
    </row>
    <row r="90" spans="1:3" x14ac:dyDescent="0.25">
      <c r="A90">
        <v>51.473157</v>
      </c>
      <c r="B90">
        <v>-2.6320131</v>
      </c>
      <c r="C90" t="e">
        <v>#VALUE!</v>
      </c>
    </row>
    <row r="91" spans="1:3" x14ac:dyDescent="0.25">
      <c r="A91">
        <v>51.359791999999999</v>
      </c>
      <c r="B91">
        <v>-2.6448133999999999</v>
      </c>
      <c r="C91">
        <v>6.8882538050800699</v>
      </c>
    </row>
    <row r="92" spans="1:3" x14ac:dyDescent="0.25">
      <c r="A92">
        <v>51.449818999999998</v>
      </c>
      <c r="B92">
        <v>-2.6244953999999998</v>
      </c>
      <c r="C92">
        <v>18.393178721302295</v>
      </c>
    </row>
    <row r="93" spans="1:3" x14ac:dyDescent="0.25">
      <c r="C93" t="e">
        <v>#VALUE!</v>
      </c>
    </row>
    <row r="94" spans="1:3" x14ac:dyDescent="0.25">
      <c r="A94">
        <v>51.465065000000003</v>
      </c>
      <c r="B94">
        <v>-2.6319013</v>
      </c>
      <c r="C94">
        <v>2.3725672274385718E-3</v>
      </c>
    </row>
    <row r="95" spans="1:3" x14ac:dyDescent="0.25">
      <c r="A95">
        <v>51.479505000000003</v>
      </c>
      <c r="B95">
        <v>-2.6220210000000002</v>
      </c>
      <c r="C95">
        <v>23.508273760801682</v>
      </c>
    </row>
    <row r="96" spans="1:3" x14ac:dyDescent="0.25">
      <c r="C96">
        <v>2.7330991748341913</v>
      </c>
    </row>
    <row r="97" spans="1:3" x14ac:dyDescent="0.25">
      <c r="A97">
        <v>51.452592000000003</v>
      </c>
      <c r="B97">
        <v>-2.6101418999999999</v>
      </c>
      <c r="C97">
        <v>25.92430872356687</v>
      </c>
    </row>
    <row r="98" spans="1:3" x14ac:dyDescent="0.25">
      <c r="A98">
        <v>51.460692000000002</v>
      </c>
      <c r="B98">
        <v>-2.6088105000000001</v>
      </c>
      <c r="C98">
        <v>17.819937232834015</v>
      </c>
    </row>
    <row r="99" spans="1:3" x14ac:dyDescent="0.25">
      <c r="A99">
        <v>51.468746000000003</v>
      </c>
      <c r="B99">
        <v>-2.6161159999999999</v>
      </c>
      <c r="C99" t="e">
        <v>#VALUE!</v>
      </c>
    </row>
    <row r="100" spans="1:3" x14ac:dyDescent="0.25">
      <c r="A100">
        <v>51.477744999999999</v>
      </c>
      <c r="B100">
        <v>-2.6147974</v>
      </c>
      <c r="C100">
        <v>14.174642705251712</v>
      </c>
    </row>
    <row r="101" spans="1:3" x14ac:dyDescent="0.25">
      <c r="A101">
        <v>51.482263000000003</v>
      </c>
      <c r="B101">
        <v>-2.6105379000000002</v>
      </c>
      <c r="C101">
        <v>11.767892564967131</v>
      </c>
    </row>
    <row r="102" spans="1:3" x14ac:dyDescent="0.25">
      <c r="A102">
        <v>51.446342999999999</v>
      </c>
      <c r="B102">
        <v>-2.6014249</v>
      </c>
      <c r="C102">
        <v>13.641816326363768</v>
      </c>
    </row>
    <row r="103" spans="1:3" x14ac:dyDescent="0.25">
      <c r="A103">
        <v>51.456240999999999</v>
      </c>
      <c r="B103">
        <v>-2.6001156999999999</v>
      </c>
      <c r="C103">
        <v>26.008472266926521</v>
      </c>
    </row>
    <row r="104" spans="1:3" x14ac:dyDescent="0.25">
      <c r="A104">
        <v>51.469720000000002</v>
      </c>
      <c r="B104">
        <v>-2.6017323000000001</v>
      </c>
      <c r="C104">
        <v>-3.2986330361597878</v>
      </c>
    </row>
    <row r="105" spans="1:3" x14ac:dyDescent="0.25">
      <c r="A105">
        <v>51.479632000000002</v>
      </c>
      <c r="B105">
        <v>-2.5975427999999998</v>
      </c>
      <c r="C105">
        <v>-1.6610340922254658</v>
      </c>
    </row>
    <row r="106" spans="1:3" x14ac:dyDescent="0.25">
      <c r="A106">
        <v>51.484098000000003</v>
      </c>
      <c r="B106">
        <v>-2.6033618000000001</v>
      </c>
      <c r="C106">
        <v>4.8864033711068435</v>
      </c>
    </row>
    <row r="107" spans="1:3" x14ac:dyDescent="0.25">
      <c r="A107">
        <v>51.449098999999997</v>
      </c>
      <c r="B107">
        <v>-2.5899489</v>
      </c>
      <c r="C107">
        <v>37.807675571081802</v>
      </c>
    </row>
    <row r="108" spans="1:3" x14ac:dyDescent="0.25">
      <c r="A108">
        <v>51.455385999999997</v>
      </c>
      <c r="B108">
        <v>-2.5914692000000001</v>
      </c>
      <c r="C108">
        <v>37.33217540320728</v>
      </c>
    </row>
    <row r="109" spans="1:3" x14ac:dyDescent="0.25">
      <c r="A109">
        <v>51.465282999999999</v>
      </c>
      <c r="B109">
        <v>-2.5901575999999999</v>
      </c>
      <c r="C109">
        <v>-1.2273240990486158E-2</v>
      </c>
    </row>
    <row r="110" spans="1:3" x14ac:dyDescent="0.25">
      <c r="A110">
        <v>51.476985999999997</v>
      </c>
      <c r="B110">
        <v>-2.5874288999999999</v>
      </c>
      <c r="C110">
        <v>17.65811452091874</v>
      </c>
    </row>
    <row r="111" spans="1:3" x14ac:dyDescent="0.25">
      <c r="A111">
        <v>51.485092000000002</v>
      </c>
      <c r="B111">
        <v>-2.5846528000000002</v>
      </c>
      <c r="C111">
        <v>17.107653773431306</v>
      </c>
    </row>
    <row r="112" spans="1:3" x14ac:dyDescent="0.25">
      <c r="A112">
        <v>51.449164000000003</v>
      </c>
      <c r="B112">
        <v>-2.5769983999999999</v>
      </c>
      <c r="C112">
        <v>21.098131552345333</v>
      </c>
    </row>
    <row r="113" spans="1:3" x14ac:dyDescent="0.25">
      <c r="A113">
        <v>51.458218000000002</v>
      </c>
      <c r="B113">
        <v>-2.5641588</v>
      </c>
      <c r="C113">
        <v>23.123080396638088</v>
      </c>
    </row>
    <row r="114" spans="1:3" x14ac:dyDescent="0.25">
      <c r="A114">
        <v>51.467194999999997</v>
      </c>
      <c r="B114">
        <v>-2.5671487000000002</v>
      </c>
      <c r="C114">
        <v>21.920996147275247</v>
      </c>
    </row>
    <row r="115" spans="1:3" x14ac:dyDescent="0.25">
      <c r="A115">
        <v>51.476179000000002</v>
      </c>
      <c r="B115">
        <v>-2.5687001</v>
      </c>
      <c r="C115">
        <v>40.80613728260154</v>
      </c>
    </row>
    <row r="116" spans="1:3" x14ac:dyDescent="0.25">
      <c r="A116">
        <v>51.489659000000003</v>
      </c>
      <c r="B116">
        <v>-2.5703081000000001</v>
      </c>
      <c r="C116">
        <v>25.265644552436495</v>
      </c>
    </row>
    <row r="117" spans="1:3" x14ac:dyDescent="0.25">
      <c r="A117">
        <v>51.448354999999999</v>
      </c>
      <c r="B117">
        <v>-2.5582810999999999</v>
      </c>
      <c r="C117">
        <v>21.153955064867159</v>
      </c>
    </row>
    <row r="118" spans="1:3" x14ac:dyDescent="0.25">
      <c r="A118">
        <v>51.454649000000003</v>
      </c>
      <c r="B118">
        <v>-2.5583580000000001</v>
      </c>
      <c r="C118" t="e">
        <v>#VALUE!</v>
      </c>
    </row>
    <row r="119" spans="1:3" x14ac:dyDescent="0.25">
      <c r="A119">
        <v>51.463659999999997</v>
      </c>
      <c r="B119">
        <v>-2.5541494999999999</v>
      </c>
      <c r="C119">
        <v>7.5028040239096194</v>
      </c>
    </row>
    <row r="120" spans="1:3" x14ac:dyDescent="0.25">
      <c r="A120">
        <v>51.475321000000001</v>
      </c>
      <c r="B120">
        <v>-2.5600502999999999</v>
      </c>
      <c r="C120" t="e">
        <v>#VALUE!</v>
      </c>
    </row>
    <row r="121" spans="1:3" x14ac:dyDescent="0.25">
      <c r="A121">
        <v>51.487057999999998</v>
      </c>
      <c r="B121">
        <v>-2.5501125999999998</v>
      </c>
      <c r="C121">
        <v>31.152963588633806</v>
      </c>
    </row>
    <row r="122" spans="1:3" x14ac:dyDescent="0.25">
      <c r="A122">
        <v>51.453803999999998</v>
      </c>
      <c r="B122">
        <v>-2.5468342000000002</v>
      </c>
      <c r="C122">
        <v>13.69094062333</v>
      </c>
    </row>
    <row r="123" spans="1:3" x14ac:dyDescent="0.25">
      <c r="A123">
        <v>51.456527999999999</v>
      </c>
      <c r="B123">
        <v>-2.5411098000000001</v>
      </c>
      <c r="C123">
        <v>8.8235460611857075</v>
      </c>
    </row>
    <row r="124" spans="1:3" x14ac:dyDescent="0.25">
      <c r="A124">
        <v>51.470906999999997</v>
      </c>
      <c r="B124">
        <v>-2.5427195999999999</v>
      </c>
      <c r="C124">
        <v>12.663480876227476</v>
      </c>
    </row>
    <row r="125" spans="1:3" x14ac:dyDescent="0.25">
      <c r="A125">
        <v>51.474490000000003</v>
      </c>
      <c r="B125">
        <v>-2.5456417999999998</v>
      </c>
      <c r="C125">
        <v>25.644936159933195</v>
      </c>
    </row>
    <row r="126" spans="1:3" x14ac:dyDescent="0.25">
      <c r="A126">
        <v>51.48171</v>
      </c>
      <c r="B126">
        <v>-2.5399677999999999</v>
      </c>
      <c r="C126">
        <v>30.204678642326307</v>
      </c>
    </row>
    <row r="127" spans="1:3" x14ac:dyDescent="0.25">
      <c r="A127">
        <v>51.451217999999997</v>
      </c>
      <c r="B127">
        <v>-2.5223387000000002</v>
      </c>
      <c r="C127">
        <v>13.08121031381727</v>
      </c>
    </row>
    <row r="128" spans="1:3" x14ac:dyDescent="0.25">
      <c r="C128" t="e">
        <v>#VALUE!</v>
      </c>
    </row>
    <row r="129" spans="1:3" x14ac:dyDescent="0.25">
      <c r="A129">
        <v>51.452446999999999</v>
      </c>
      <c r="B129">
        <v>-2.6374835000000001</v>
      </c>
      <c r="C129">
        <v>5.3128708782531797</v>
      </c>
    </row>
    <row r="130" spans="1:3" x14ac:dyDescent="0.25">
      <c r="A130">
        <v>51.455159999999999</v>
      </c>
      <c r="B130">
        <v>-2.6346428999999998</v>
      </c>
      <c r="C130">
        <v>3.7908330492391773</v>
      </c>
    </row>
    <row r="131" spans="1:3" x14ac:dyDescent="0.25">
      <c r="A131">
        <v>51.463189</v>
      </c>
      <c r="B131">
        <v>-2.6462701000000002</v>
      </c>
      <c r="C131">
        <v>2.7231986768471441</v>
      </c>
    </row>
    <row r="132" spans="1:3" x14ac:dyDescent="0.25">
      <c r="A132">
        <v>51.473157</v>
      </c>
      <c r="B132">
        <v>-2.6320131</v>
      </c>
      <c r="C132">
        <v>6.6020076663824154</v>
      </c>
    </row>
    <row r="133" spans="1:3" x14ac:dyDescent="0.25">
      <c r="A133">
        <v>51.404738999999999</v>
      </c>
      <c r="B133">
        <v>-2.6468832</v>
      </c>
      <c r="C133">
        <v>10.824471493720417</v>
      </c>
    </row>
    <row r="134" spans="1:3" x14ac:dyDescent="0.25">
      <c r="A134">
        <v>51.449812000000001</v>
      </c>
      <c r="B134">
        <v>-2.6259343999999998</v>
      </c>
      <c r="C134">
        <v>21.186085836574495</v>
      </c>
    </row>
    <row r="135" spans="1:3" x14ac:dyDescent="0.25">
      <c r="A135">
        <v>51.456128</v>
      </c>
      <c r="B135">
        <v>-2.6217031</v>
      </c>
      <c r="C135">
        <v>15.981500744854941</v>
      </c>
    </row>
    <row r="136" spans="1:3" x14ac:dyDescent="0.25">
      <c r="A136">
        <v>51.465111999999998</v>
      </c>
      <c r="B136">
        <v>-2.6232647</v>
      </c>
      <c r="C136">
        <v>2.3725670051818509E-3</v>
      </c>
    </row>
    <row r="137" spans="1:3" x14ac:dyDescent="0.25">
      <c r="A137">
        <v>51.474094999999998</v>
      </c>
      <c r="B137">
        <v>-2.6248269999999998</v>
      </c>
      <c r="C137">
        <v>11.534028057356888</v>
      </c>
    </row>
    <row r="138" spans="1:3" x14ac:dyDescent="0.25">
      <c r="A138">
        <v>51.483038999999998</v>
      </c>
      <c r="B138">
        <v>-2.6335899</v>
      </c>
      <c r="C138">
        <v>13.022191826297611</v>
      </c>
    </row>
    <row r="139" spans="1:3" x14ac:dyDescent="0.25">
      <c r="A139">
        <v>51.453484000000003</v>
      </c>
      <c r="B139">
        <v>-2.6115929000000002</v>
      </c>
      <c r="C139">
        <v>9.6321931471645463</v>
      </c>
    </row>
    <row r="140" spans="1:3" x14ac:dyDescent="0.25">
      <c r="A140">
        <v>51.461606000000003</v>
      </c>
      <c r="B140">
        <v>-2.6059437999999999</v>
      </c>
      <c r="C140">
        <v>19.696503852814466</v>
      </c>
    </row>
    <row r="141" spans="1:3" x14ac:dyDescent="0.25">
      <c r="A141">
        <v>51.469675000000002</v>
      </c>
      <c r="B141">
        <v>-2.6103698</v>
      </c>
      <c r="C141">
        <v>17.847041607014365</v>
      </c>
    </row>
    <row r="142" spans="1:3" x14ac:dyDescent="0.25">
      <c r="A142">
        <v>51.475960999999998</v>
      </c>
      <c r="B142">
        <v>-2.6118936000000001</v>
      </c>
      <c r="C142">
        <v>12.372375805552913</v>
      </c>
    </row>
    <row r="143" spans="1:3" x14ac:dyDescent="0.25">
      <c r="A143">
        <v>51.485852000000001</v>
      </c>
      <c r="B143">
        <v>-2.6120260000000002</v>
      </c>
      <c r="C143">
        <v>25.698495477046784</v>
      </c>
    </row>
    <row r="144" spans="1:3" x14ac:dyDescent="0.25">
      <c r="A144">
        <v>51.452652</v>
      </c>
      <c r="B144">
        <v>-2.5986294999999999</v>
      </c>
      <c r="C144">
        <v>26.034454704237834</v>
      </c>
    </row>
    <row r="145" spans="1:3" x14ac:dyDescent="0.25">
      <c r="A145">
        <v>51.455334000000001</v>
      </c>
      <c r="B145">
        <v>-2.6015431000000002</v>
      </c>
      <c r="C145">
        <v>55.041813582550631</v>
      </c>
    </row>
    <row r="146" spans="1:3" x14ac:dyDescent="0.25">
      <c r="A146">
        <v>51.469698000000001</v>
      </c>
      <c r="B146">
        <v>-2.6060511000000002</v>
      </c>
      <c r="C146">
        <v>-3.303006644854225</v>
      </c>
    </row>
    <row r="147" spans="1:3" x14ac:dyDescent="0.25">
      <c r="A147">
        <v>51.477848999999999</v>
      </c>
      <c r="B147">
        <v>-2.5946397000000001</v>
      </c>
      <c r="C147">
        <v>12.222587502026771</v>
      </c>
    </row>
    <row r="148" spans="1:3" x14ac:dyDescent="0.25">
      <c r="C148">
        <v>15.935884887675543</v>
      </c>
    </row>
    <row r="149" spans="1:3" x14ac:dyDescent="0.25">
      <c r="A149">
        <v>51.451788999999998</v>
      </c>
      <c r="B149">
        <v>-2.5914226999999999</v>
      </c>
      <c r="C149">
        <v>17.787526783735377</v>
      </c>
    </row>
    <row r="150" spans="1:3" x14ac:dyDescent="0.25">
      <c r="A150">
        <v>51.455393000000001</v>
      </c>
      <c r="B150">
        <v>-2.5900300000000001</v>
      </c>
      <c r="C150">
        <v>47.208600304968961</v>
      </c>
    </row>
    <row r="151" spans="1:3" x14ac:dyDescent="0.25">
      <c r="A151">
        <v>51.466203999999998</v>
      </c>
      <c r="B151">
        <v>-2.5858507999999998</v>
      </c>
      <c r="C151">
        <v>-1.4103973486971738E-2</v>
      </c>
    </row>
    <row r="152" spans="1:3" x14ac:dyDescent="0.25">
      <c r="A152">
        <v>51.479689999999998</v>
      </c>
      <c r="B152">
        <v>-2.5860237000000001</v>
      </c>
      <c r="C152">
        <v>19.453134557141503</v>
      </c>
    </row>
    <row r="153" spans="1:3" x14ac:dyDescent="0.25">
      <c r="A153">
        <v>51.484178999999997</v>
      </c>
      <c r="B153">
        <v>-2.5875213000000001</v>
      </c>
      <c r="C153">
        <v>37.190468509735908</v>
      </c>
    </row>
    <row r="154" spans="1:3" x14ac:dyDescent="0.25">
      <c r="A154">
        <v>51.449191999999996</v>
      </c>
      <c r="B154">
        <v>-2.5712426000000002</v>
      </c>
      <c r="C154">
        <v>44.974069621855762</v>
      </c>
    </row>
    <row r="155" spans="1:3" x14ac:dyDescent="0.25">
      <c r="A155">
        <v>51.460852000000003</v>
      </c>
      <c r="B155">
        <v>-2.5771459000000001</v>
      </c>
      <c r="C155">
        <v>18.321248153927392</v>
      </c>
    </row>
    <row r="156" spans="1:3" x14ac:dyDescent="0.25">
      <c r="A156">
        <v>51.463605000000001</v>
      </c>
      <c r="B156">
        <v>-2.5656647000000001</v>
      </c>
      <c r="C156">
        <v>25.854107711242573</v>
      </c>
    </row>
    <row r="157" spans="1:3" x14ac:dyDescent="0.25">
      <c r="A157">
        <v>51.476179000000002</v>
      </c>
      <c r="B157">
        <v>-2.5687001</v>
      </c>
      <c r="C157">
        <v>19.298072626236628</v>
      </c>
    </row>
    <row r="158" spans="1:3" x14ac:dyDescent="0.25">
      <c r="A158">
        <v>51.486061999999997</v>
      </c>
      <c r="B158">
        <v>-2.5702633000000001</v>
      </c>
      <c r="C158">
        <v>23.523404720525637</v>
      </c>
    </row>
    <row r="159" spans="1:3" x14ac:dyDescent="0.25">
      <c r="A159">
        <v>51.451937999999998</v>
      </c>
      <c r="B159">
        <v>-2.5612031000000002</v>
      </c>
      <c r="C159">
        <v>23.104786042648769</v>
      </c>
    </row>
    <row r="160" spans="1:3" x14ac:dyDescent="0.25">
      <c r="A160">
        <v>51.460064000000003</v>
      </c>
      <c r="B160">
        <v>-2.5541059000000002</v>
      </c>
      <c r="C160">
        <v>32.828773085881942</v>
      </c>
    </row>
    <row r="161" spans="1:3" x14ac:dyDescent="0.25">
      <c r="A161">
        <v>51.463653999999998</v>
      </c>
      <c r="B161">
        <v>-2.5555889000000001</v>
      </c>
      <c r="C161" t="e">
        <v>#VALUE!</v>
      </c>
    </row>
    <row r="162" spans="1:3" x14ac:dyDescent="0.25">
      <c r="A162">
        <v>51.475315000000002</v>
      </c>
      <c r="B162">
        <v>-2.56149</v>
      </c>
      <c r="C162">
        <v>25.522924352303068</v>
      </c>
    </row>
    <row r="163" spans="1:3" x14ac:dyDescent="0.25">
      <c r="A163">
        <v>51.481636000000002</v>
      </c>
      <c r="B163">
        <v>-2.5558074999999998</v>
      </c>
      <c r="C163">
        <v>20.863483815853115</v>
      </c>
    </row>
    <row r="164" spans="1:3" x14ac:dyDescent="0.25">
      <c r="A164">
        <v>51.452938000000003</v>
      </c>
      <c r="B164">
        <v>-2.5396280999999998</v>
      </c>
      <c r="C164" t="e">
        <v>#VALUE!</v>
      </c>
    </row>
    <row r="165" spans="1:3" x14ac:dyDescent="0.25">
      <c r="A165">
        <v>51.458326</v>
      </c>
      <c r="B165">
        <v>-2.541131</v>
      </c>
      <c r="C165">
        <v>4.2219832456779613</v>
      </c>
    </row>
    <row r="166" spans="1:3" x14ac:dyDescent="0.25">
      <c r="A166">
        <v>51.474510000000002</v>
      </c>
      <c r="B166">
        <v>-2.5413226</v>
      </c>
      <c r="C166">
        <v>7.7747463276442845</v>
      </c>
    </row>
    <row r="167" spans="1:3" x14ac:dyDescent="0.25">
      <c r="A167">
        <v>51.472698999999999</v>
      </c>
      <c r="B167">
        <v>-2.5441807000000001</v>
      </c>
      <c r="C167">
        <v>12.707468366244923</v>
      </c>
    </row>
    <row r="168" spans="1:3" x14ac:dyDescent="0.25">
      <c r="A168">
        <v>51.487110999999999</v>
      </c>
      <c r="B168">
        <v>-2.5385914000000001</v>
      </c>
      <c r="C168">
        <v>12.040815327940638</v>
      </c>
    </row>
    <row r="169" spans="1:3" x14ac:dyDescent="0.25">
      <c r="A169">
        <v>51.452103999999999</v>
      </c>
      <c r="B169">
        <v>-2.5252270999999999</v>
      </c>
      <c r="C169">
        <v>32.567331930195074</v>
      </c>
    </row>
    <row r="170" spans="1:3" x14ac:dyDescent="0.25">
      <c r="A170">
        <v>51.456619000000003</v>
      </c>
      <c r="B170">
        <v>-2.5209611000000001</v>
      </c>
      <c r="C170">
        <v>7.8632123232891269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1CE8-2EBA-45AC-8E87-36F0BE468846}">
  <dimension ref="A3:F172"/>
  <sheetViews>
    <sheetView topLeftCell="A140" workbookViewId="0">
      <selection activeCell="C3" sqref="C3:E172"/>
    </sheetView>
  </sheetViews>
  <sheetFormatPr defaultRowHeight="15" x14ac:dyDescent="0.25"/>
  <cols>
    <col min="2" max="2" width="13.140625" bestFit="1" customWidth="1"/>
    <col min="3" max="5" width="13.140625" customWidth="1"/>
  </cols>
  <sheetData>
    <row r="3" spans="1:6" x14ac:dyDescent="0.25">
      <c r="A3" t="s">
        <v>8</v>
      </c>
      <c r="C3" t="s">
        <v>340</v>
      </c>
      <c r="D3" t="s">
        <v>341</v>
      </c>
      <c r="E3" t="s">
        <v>342</v>
      </c>
      <c r="F3" s="25" t="s">
        <v>11</v>
      </c>
    </row>
    <row r="5" spans="1:6" x14ac:dyDescent="0.25">
      <c r="A5">
        <v>557726</v>
      </c>
      <c r="B5" t="str">
        <f>"ST"&amp;LEFT(A5,3)&amp;"00"&amp;RIGHT(A5,3)&amp;"00"</f>
        <v>ST5570072600</v>
      </c>
      <c r="C5">
        <v>51.450640999999997</v>
      </c>
      <c r="D5">
        <v>-2.6388975000000001</v>
      </c>
      <c r="E5">
        <v>21.492709649652348</v>
      </c>
      <c r="F5">
        <v>0.41</v>
      </c>
    </row>
    <row r="6" spans="1:6" x14ac:dyDescent="0.25">
      <c r="A6" t="s">
        <v>20</v>
      </c>
      <c r="B6" t="str">
        <f t="shared" ref="B6:B69" si="0">"ST"&amp;LEFT(A6,3)&amp;"00"&amp;RIGHT(A6,3)&amp;"00"</f>
        <v>ST5590073000</v>
      </c>
      <c r="C6">
        <v>51.454253000000001</v>
      </c>
      <c r="D6">
        <v>-2.6360695000000001</v>
      </c>
      <c r="E6">
        <v>3.7896116243599507</v>
      </c>
      <c r="F6">
        <v>0.13</v>
      </c>
    </row>
    <row r="7" spans="1:6" x14ac:dyDescent="0.25">
      <c r="A7" t="s">
        <v>28</v>
      </c>
      <c r="B7" t="str">
        <f t="shared" si="0"/>
        <v>ST5540074100</v>
      </c>
      <c r="C7">
        <v>51.464103999999999</v>
      </c>
      <c r="D7">
        <v>-2.6434039999999999</v>
      </c>
      <c r="E7">
        <v>3.9227117914722922</v>
      </c>
      <c r="F7">
        <v>0.13</v>
      </c>
    </row>
    <row r="8" spans="1:6" x14ac:dyDescent="0.25">
      <c r="A8" t="s">
        <v>37</v>
      </c>
      <c r="B8" t="str">
        <f t="shared" si="0"/>
        <v>ST5620075100</v>
      </c>
      <c r="C8">
        <v>51.473157</v>
      </c>
      <c r="D8">
        <v>-2.6320131</v>
      </c>
      <c r="E8">
        <v>11.348114997107757</v>
      </c>
      <c r="F8">
        <v>0.28000000000000003</v>
      </c>
    </row>
    <row r="9" spans="1:6" x14ac:dyDescent="0.25">
      <c r="A9" t="s">
        <v>43</v>
      </c>
      <c r="B9" t="str">
        <f t="shared" si="0"/>
        <v>ST5590076400</v>
      </c>
      <c r="C9">
        <v>51.484822000000001</v>
      </c>
      <c r="D9">
        <v>-2.6364949000000002</v>
      </c>
      <c r="E9">
        <v>25.207932434076163</v>
      </c>
      <c r="F9">
        <v>0.45</v>
      </c>
    </row>
    <row r="10" spans="1:6" x14ac:dyDescent="0.25">
      <c r="A10" t="s">
        <v>51</v>
      </c>
      <c r="B10" t="str">
        <f t="shared" si="0"/>
        <v>ST5680072500</v>
      </c>
      <c r="C10">
        <v>51.449826999999999</v>
      </c>
      <c r="D10">
        <v>-2.6230565000000001</v>
      </c>
      <c r="E10">
        <v>16.996598076219453</v>
      </c>
      <c r="F10">
        <v>0.43</v>
      </c>
    </row>
    <row r="11" spans="1:6" x14ac:dyDescent="0.25">
      <c r="A11" s="9" t="s">
        <v>58</v>
      </c>
      <c r="B11" t="str">
        <f t="shared" si="0"/>
        <v>ST5690073000</v>
      </c>
      <c r="C11">
        <v>51.454329999999999</v>
      </c>
      <c r="D11">
        <v>-2.6216786000000001</v>
      </c>
      <c r="E11">
        <v>14.5050647797437</v>
      </c>
      <c r="F11" s="9">
        <v>0.36</v>
      </c>
    </row>
    <row r="12" spans="1:6" x14ac:dyDescent="0.25">
      <c r="A12" t="s">
        <v>67</v>
      </c>
      <c r="B12" t="str">
        <f t="shared" si="0"/>
        <v>ST5620074900</v>
      </c>
      <c r="C12">
        <v>51.471359</v>
      </c>
      <c r="D12">
        <v>-2.6319883000000002</v>
      </c>
      <c r="E12">
        <v>2.3725678201233628E-3</v>
      </c>
    </row>
    <row r="13" spans="1:6" x14ac:dyDescent="0.25">
      <c r="A13" t="s">
        <v>75</v>
      </c>
      <c r="B13" t="str">
        <f t="shared" si="0"/>
        <v>ST5660075600</v>
      </c>
      <c r="C13">
        <v>51.477684000000004</v>
      </c>
      <c r="D13">
        <v>-2.6263160000000001</v>
      </c>
      <c r="E13">
        <v>3.6676212000295165</v>
      </c>
      <c r="F13">
        <v>0.13</v>
      </c>
    </row>
    <row r="14" spans="1:6" x14ac:dyDescent="0.25">
      <c r="A14" t="s">
        <v>83</v>
      </c>
      <c r="B14" t="str">
        <f t="shared" si="0"/>
        <v>ST5650076400</v>
      </c>
      <c r="C14">
        <v>51.484869000000003</v>
      </c>
      <c r="D14">
        <v>-2.6278546</v>
      </c>
      <c r="E14">
        <v>26.295487118704742</v>
      </c>
      <c r="F14">
        <v>0.5</v>
      </c>
    </row>
    <row r="15" spans="1:6" x14ac:dyDescent="0.25">
      <c r="A15" t="s">
        <v>92</v>
      </c>
      <c r="B15" t="str">
        <f t="shared" si="0"/>
        <v>ST5790072400</v>
      </c>
      <c r="C15">
        <v>51.449010999999999</v>
      </c>
      <c r="D15">
        <v>-2.6072161</v>
      </c>
      <c r="E15">
        <v>12.590523885662167</v>
      </c>
      <c r="F15">
        <v>0.32</v>
      </c>
    </row>
    <row r="16" spans="1:6" x14ac:dyDescent="0.25">
      <c r="A16" t="s">
        <v>97</v>
      </c>
      <c r="B16" t="str">
        <f t="shared" si="0"/>
        <v>ST5790073200</v>
      </c>
      <c r="C16">
        <v>51.456204</v>
      </c>
      <c r="D16">
        <v>-2.6073114999999998</v>
      </c>
      <c r="E16">
        <v>19.068566076976378</v>
      </c>
      <c r="F16">
        <v>0.37</v>
      </c>
    </row>
    <row r="17" spans="1:6" x14ac:dyDescent="0.25">
      <c r="A17" t="s">
        <v>105</v>
      </c>
      <c r="B17" t="str">
        <f t="shared" si="0"/>
        <v>ST5780074400</v>
      </c>
      <c r="C17">
        <v>51.466985000000001</v>
      </c>
      <c r="D17">
        <v>-2.6088943000000002</v>
      </c>
      <c r="E17">
        <v>17.849423117768353</v>
      </c>
      <c r="F17">
        <v>0.35</v>
      </c>
    </row>
    <row r="18" spans="1:6" x14ac:dyDescent="0.25">
      <c r="A18" t="s">
        <v>113</v>
      </c>
      <c r="B18" t="str">
        <f t="shared" si="0"/>
        <v>ST5730075200</v>
      </c>
      <c r="C18">
        <v>51.474141000000003</v>
      </c>
      <c r="D18">
        <v>-2.6161886999999999</v>
      </c>
      <c r="E18">
        <v>20.198162071508673</v>
      </c>
      <c r="F18">
        <v>0.4</v>
      </c>
    </row>
    <row r="19" spans="1:6" x14ac:dyDescent="0.25">
      <c r="A19" t="s">
        <v>121</v>
      </c>
      <c r="B19" t="str">
        <f t="shared" si="0"/>
        <v>ST5720076200</v>
      </c>
      <c r="C19">
        <v>51.483123999999997</v>
      </c>
      <c r="D19">
        <v>-2.6177499000000002</v>
      </c>
      <c r="E19">
        <v>17.991890669877787</v>
      </c>
      <c r="F19">
        <v>0.44</v>
      </c>
    </row>
    <row r="20" spans="1:6" x14ac:dyDescent="0.25">
      <c r="A20" t="s">
        <v>129</v>
      </c>
      <c r="B20" t="str">
        <f t="shared" si="0"/>
        <v>ST5860072300</v>
      </c>
      <c r="C20">
        <v>51.448163999999998</v>
      </c>
      <c r="D20">
        <v>-2.5971318000000001</v>
      </c>
      <c r="E20">
        <v>19.086104899214344</v>
      </c>
      <c r="F20">
        <v>0.45</v>
      </c>
    </row>
    <row r="21" spans="1:6" x14ac:dyDescent="0.25">
      <c r="A21" t="s">
        <v>137</v>
      </c>
      <c r="B21" t="str">
        <f t="shared" si="0"/>
        <v>ST5840073100</v>
      </c>
      <c r="C21">
        <v>51.455342000000002</v>
      </c>
      <c r="D21">
        <v>-2.600104</v>
      </c>
      <c r="E21" t="e">
        <v>#VALUE!</v>
      </c>
    </row>
    <row r="22" spans="1:6" x14ac:dyDescent="0.25">
      <c r="A22" s="9" t="s">
        <v>146</v>
      </c>
      <c r="B22" t="str">
        <f t="shared" si="0"/>
        <v>ST5800074300</v>
      </c>
      <c r="C22">
        <v>51.466101000000002</v>
      </c>
      <c r="D22">
        <v>-2.6060034000000001</v>
      </c>
      <c r="E22">
        <v>-3.2975593322870922</v>
      </c>
      <c r="F22" s="9"/>
    </row>
    <row r="23" spans="1:6" x14ac:dyDescent="0.25">
      <c r="A23" s="21" t="s">
        <v>154</v>
      </c>
      <c r="B23" t="str">
        <f t="shared" si="0"/>
        <v>ST5800075500</v>
      </c>
      <c r="C23">
        <v>51.476889999999997</v>
      </c>
      <c r="D23">
        <v>-2.6061464000000001</v>
      </c>
      <c r="E23">
        <v>-1.8155068742548823</v>
      </c>
      <c r="F23" s="21">
        <v>0.3</v>
      </c>
    </row>
    <row r="24" spans="1:6" x14ac:dyDescent="0.25">
      <c r="A24" t="s">
        <v>162</v>
      </c>
      <c r="B24" t="str">
        <f t="shared" si="0"/>
        <v>ST5820076000</v>
      </c>
      <c r="C24">
        <v>51.481400999999998</v>
      </c>
      <c r="D24">
        <v>-2.6033262000000001</v>
      </c>
      <c r="E24">
        <v>21.124656769718968</v>
      </c>
      <c r="F24">
        <v>0.39</v>
      </c>
    </row>
    <row r="25" spans="1:6" x14ac:dyDescent="0.25">
      <c r="A25" t="s">
        <v>170</v>
      </c>
      <c r="B25" t="str">
        <f t="shared" si="0"/>
        <v>ST5960072300</v>
      </c>
      <c r="C25">
        <v>51.448236000000001</v>
      </c>
      <c r="D25">
        <v>-2.5827426999999998</v>
      </c>
      <c r="E25">
        <v>23.556622947096869</v>
      </c>
      <c r="F25">
        <v>0.43</v>
      </c>
    </row>
    <row r="26" spans="1:6" x14ac:dyDescent="0.25">
      <c r="A26" s="19" t="s">
        <v>177</v>
      </c>
      <c r="B26" t="str">
        <f t="shared" si="0"/>
        <v>ST5910073100</v>
      </c>
      <c r="C26">
        <v>51.455393000000001</v>
      </c>
      <c r="D26">
        <v>-2.5900300000000001</v>
      </c>
      <c r="E26">
        <v>32.229602638918863</v>
      </c>
      <c r="F26" s="19">
        <v>0.76</v>
      </c>
    </row>
    <row r="27" spans="1:6" x14ac:dyDescent="0.25">
      <c r="A27" t="s">
        <v>185</v>
      </c>
      <c r="B27" t="str">
        <f t="shared" si="0"/>
        <v>ST5900074400</v>
      </c>
      <c r="C27">
        <v>51.467073999999997</v>
      </c>
      <c r="D27">
        <v>-2.5916203000000002</v>
      </c>
      <c r="E27">
        <v>-3.1354471984803116E-2</v>
      </c>
      <c r="F27">
        <v>0.92</v>
      </c>
    </row>
    <row r="28" spans="1:6" x14ac:dyDescent="0.25">
      <c r="A28" t="s">
        <v>193</v>
      </c>
      <c r="B28" t="str">
        <f t="shared" si="0"/>
        <v>ST5980075500</v>
      </c>
      <c r="C28">
        <v>51.477021999999998</v>
      </c>
      <c r="D28">
        <v>-2.5802298000000001</v>
      </c>
      <c r="E28">
        <v>29.619340188798212</v>
      </c>
      <c r="F28">
        <v>0.56000000000000005</v>
      </c>
    </row>
    <row r="29" spans="1:6" x14ac:dyDescent="0.25">
      <c r="A29" t="s">
        <v>201</v>
      </c>
      <c r="B29" t="str">
        <f t="shared" si="0"/>
        <v>ST5930076900</v>
      </c>
      <c r="C29">
        <v>51.489573</v>
      </c>
      <c r="D29">
        <v>-2.5875906999999998</v>
      </c>
      <c r="E29">
        <v>13.848236112948653</v>
      </c>
      <c r="F29">
        <v>0.32</v>
      </c>
    </row>
    <row r="30" spans="1:6" x14ac:dyDescent="0.25">
      <c r="A30" s="13" t="s">
        <v>209</v>
      </c>
      <c r="B30" t="str">
        <f t="shared" si="0"/>
        <v>ST6000072100</v>
      </c>
      <c r="C30">
        <v>51.446466000000001</v>
      </c>
      <c r="D30">
        <v>-2.5769644</v>
      </c>
      <c r="E30">
        <v>34.300208933051202</v>
      </c>
      <c r="F30" s="13">
        <v>0.74</v>
      </c>
    </row>
    <row r="31" spans="1:6" x14ac:dyDescent="0.25">
      <c r="A31" t="s">
        <v>217</v>
      </c>
      <c r="B31" t="str">
        <f t="shared" si="0"/>
        <v>ST6020073200</v>
      </c>
      <c r="C31">
        <v>51.456370999999997</v>
      </c>
      <c r="D31">
        <v>-2.5742107999999999</v>
      </c>
      <c r="E31">
        <v>11.111638685735132</v>
      </c>
      <c r="F31">
        <v>0.25</v>
      </c>
    </row>
    <row r="32" spans="1:6" x14ac:dyDescent="0.25">
      <c r="A32" t="s">
        <v>225</v>
      </c>
      <c r="B32" t="str">
        <f t="shared" si="0"/>
        <v>ST6000074100</v>
      </c>
      <c r="C32">
        <v>51.464447999999997</v>
      </c>
      <c r="D32">
        <v>-2.5771912000000001</v>
      </c>
      <c r="E32">
        <v>26.839214435390598</v>
      </c>
      <c r="F32">
        <v>0.61</v>
      </c>
    </row>
    <row r="33" spans="1:6" x14ac:dyDescent="0.25">
      <c r="A33" t="s">
        <v>233</v>
      </c>
      <c r="B33" t="str">
        <f t="shared" si="0"/>
        <v>ST6080075200</v>
      </c>
      <c r="C33">
        <v>51.474395000000001</v>
      </c>
      <c r="D33">
        <v>-2.5657982000000001</v>
      </c>
      <c r="E33">
        <v>15.421185628150134</v>
      </c>
      <c r="F33">
        <v>0.32</v>
      </c>
    </row>
    <row r="34" spans="1:6" x14ac:dyDescent="0.25">
      <c r="A34" t="s">
        <v>240</v>
      </c>
      <c r="B34" t="str">
        <f t="shared" si="0"/>
        <v>ST6030076700</v>
      </c>
      <c r="C34">
        <v>51.487845999999998</v>
      </c>
      <c r="D34">
        <v>-2.5731660000000001</v>
      </c>
      <c r="E34">
        <v>21.198628313480643</v>
      </c>
      <c r="F34">
        <v>0.43</v>
      </c>
    </row>
    <row r="35" spans="1:6" x14ac:dyDescent="0.25">
      <c r="A35" t="s">
        <v>247</v>
      </c>
      <c r="B35" t="str">
        <f t="shared" si="0"/>
        <v>ST6180072600</v>
      </c>
      <c r="C35">
        <v>51.451085999999997</v>
      </c>
      <c r="D35">
        <v>-2.5511189999999999</v>
      </c>
      <c r="E35">
        <v>21.803236110699633</v>
      </c>
      <c r="F35">
        <v>0.4</v>
      </c>
    </row>
    <row r="36" spans="1:6" x14ac:dyDescent="0.25">
      <c r="A36" t="s">
        <v>255</v>
      </c>
      <c r="B36" t="str">
        <f t="shared" si="0"/>
        <v>ST6130073400</v>
      </c>
      <c r="C36">
        <v>51.458244999999998</v>
      </c>
      <c r="D36">
        <v>-2.5584018999999998</v>
      </c>
      <c r="E36">
        <v>10.949697563253842</v>
      </c>
      <c r="F36">
        <v>0.22</v>
      </c>
    </row>
    <row r="37" spans="1:6" x14ac:dyDescent="0.25">
      <c r="A37" t="s">
        <v>262</v>
      </c>
      <c r="B37" t="str">
        <f t="shared" si="0"/>
        <v>ST6180074000</v>
      </c>
      <c r="C37">
        <v>51.463673999999997</v>
      </c>
      <c r="D37">
        <v>-2.5512706999999999</v>
      </c>
      <c r="E37">
        <v>13.706391622508164</v>
      </c>
      <c r="F37">
        <v>0.36</v>
      </c>
    </row>
    <row r="38" spans="1:6" x14ac:dyDescent="0.25">
      <c r="A38" s="9" t="s">
        <v>271</v>
      </c>
      <c r="B38" t="str">
        <f t="shared" si="0"/>
        <v>ST6100075200</v>
      </c>
      <c r="C38">
        <v>51.474409000000001</v>
      </c>
      <c r="D38">
        <v>-2.5629187</v>
      </c>
      <c r="E38">
        <v>22.950759319007499</v>
      </c>
      <c r="F38" s="9">
        <v>0.56000000000000005</v>
      </c>
    </row>
    <row r="39" spans="1:6" x14ac:dyDescent="0.25">
      <c r="A39" t="s">
        <v>279</v>
      </c>
      <c r="B39" t="str">
        <f t="shared" si="0"/>
        <v>ST6120076400</v>
      </c>
      <c r="C39">
        <v>51.485211999999997</v>
      </c>
      <c r="D39">
        <v>-2.5601715</v>
      </c>
      <c r="E39">
        <v>10.030011077587339</v>
      </c>
      <c r="F39">
        <v>0.25</v>
      </c>
    </row>
    <row r="40" spans="1:6" x14ac:dyDescent="0.25">
      <c r="A40" s="3" t="s">
        <v>283</v>
      </c>
      <c r="B40" t="str">
        <f t="shared" si="0"/>
        <v>ST6200072500</v>
      </c>
      <c r="C40">
        <v>51.450201</v>
      </c>
      <c r="D40">
        <v>-2.5482301999999999</v>
      </c>
      <c r="E40">
        <v>13.687692219196782</v>
      </c>
      <c r="F40">
        <v>0.36</v>
      </c>
    </row>
    <row r="41" spans="1:6" x14ac:dyDescent="0.25">
      <c r="A41" t="s">
        <v>288</v>
      </c>
      <c r="B41" t="str">
        <f t="shared" si="0"/>
        <v>ST6240073700</v>
      </c>
      <c r="C41">
        <v>51.461016999999998</v>
      </c>
      <c r="D41">
        <v>-2.5426023</v>
      </c>
      <c r="E41">
        <v>17.100188190835564</v>
      </c>
      <c r="F41">
        <v>0.41</v>
      </c>
    </row>
    <row r="42" spans="1:6" x14ac:dyDescent="0.25">
      <c r="A42" t="s">
        <v>291</v>
      </c>
      <c r="B42" t="str">
        <f t="shared" si="0"/>
        <v>ST6190074600</v>
      </c>
      <c r="C42">
        <v>51.469074999999997</v>
      </c>
      <c r="D42">
        <v>-2.5498962000000001</v>
      </c>
      <c r="E42">
        <v>26.508479833738132</v>
      </c>
      <c r="F42">
        <v>0.62</v>
      </c>
    </row>
    <row r="43" spans="1:6" x14ac:dyDescent="0.25">
      <c r="A43" s="9" t="s">
        <v>296</v>
      </c>
      <c r="B43" t="str">
        <f t="shared" si="0"/>
        <v>ST6200099700</v>
      </c>
      <c r="C43">
        <v>51.694754000000003</v>
      </c>
      <c r="D43">
        <v>-2.5511813999999999</v>
      </c>
      <c r="E43">
        <v>26.123567857028675</v>
      </c>
      <c r="F43" s="9">
        <v>0.61</v>
      </c>
    </row>
    <row r="44" spans="1:6" x14ac:dyDescent="0.25">
      <c r="A44" t="s">
        <v>304</v>
      </c>
      <c r="B44" t="str">
        <f t="shared" si="0"/>
        <v>ST6230076800</v>
      </c>
      <c r="C44">
        <v>51.488883000000001</v>
      </c>
      <c r="D44">
        <v>-2.5443734</v>
      </c>
      <c r="E44">
        <v>28.42028757436622</v>
      </c>
      <c r="F44">
        <v>0.55000000000000004</v>
      </c>
    </row>
    <row r="45" spans="1:6" x14ac:dyDescent="0.25">
      <c r="A45" s="16" t="s">
        <v>308</v>
      </c>
      <c r="B45" t="str">
        <f t="shared" si="0"/>
        <v>ST6330072200</v>
      </c>
      <c r="C45">
        <v>51.447589000000001</v>
      </c>
      <c r="D45">
        <v>-2.5294922</v>
      </c>
      <c r="E45">
        <v>16.15390525347544</v>
      </c>
      <c r="F45" s="15">
        <v>0.38</v>
      </c>
    </row>
    <row r="46" spans="1:6" x14ac:dyDescent="0.25">
      <c r="A46" t="s">
        <v>312</v>
      </c>
      <c r="B46" t="str">
        <f t="shared" si="0"/>
        <v>ST6320073300</v>
      </c>
      <c r="C46">
        <v>51.457473</v>
      </c>
      <c r="D46">
        <v>-2.5310459000000001</v>
      </c>
      <c r="E46">
        <v>13.499773213393055</v>
      </c>
      <c r="F46">
        <v>0.28000000000000003</v>
      </c>
    </row>
    <row r="47" spans="1:6" x14ac:dyDescent="0.25">
      <c r="A47" t="s">
        <v>14</v>
      </c>
      <c r="B47" t="str">
        <f t="shared" si="0"/>
        <v>ST5560072800</v>
      </c>
      <c r="C47">
        <v>51.452430999999997</v>
      </c>
      <c r="D47">
        <v>-2.6403615999999999</v>
      </c>
      <c r="E47">
        <v>8.4206767872772552</v>
      </c>
      <c r="F47">
        <v>0.2</v>
      </c>
    </row>
    <row r="48" spans="1:6" x14ac:dyDescent="0.25">
      <c r="A48" t="s">
        <v>22</v>
      </c>
      <c r="B48" t="str">
        <f t="shared" si="0"/>
        <v>ST5530073000</v>
      </c>
      <c r="C48">
        <v>51.454205999999999</v>
      </c>
      <c r="D48">
        <v>-2.6447039999999999</v>
      </c>
      <c r="E48">
        <v>13.08959647775534</v>
      </c>
      <c r="F48">
        <v>0.28999999999999998</v>
      </c>
    </row>
    <row r="49" spans="1:6" x14ac:dyDescent="0.25">
      <c r="A49" t="s">
        <v>30</v>
      </c>
      <c r="B49" t="str">
        <f t="shared" si="0"/>
        <v>ST5550074300</v>
      </c>
      <c r="C49">
        <v>51.465910000000001</v>
      </c>
      <c r="D49">
        <v>-2.6419899</v>
      </c>
      <c r="E49">
        <v>0.91449722746004414</v>
      </c>
      <c r="F49">
        <v>0.08</v>
      </c>
    </row>
    <row r="50" spans="1:6" x14ac:dyDescent="0.25">
      <c r="A50" s="7" t="s">
        <v>37</v>
      </c>
      <c r="B50" t="str">
        <f t="shared" si="0"/>
        <v>ST5620075100</v>
      </c>
      <c r="C50">
        <v>51.473157</v>
      </c>
      <c r="D50">
        <v>-2.6320131</v>
      </c>
      <c r="E50">
        <v>7.6568136504630946</v>
      </c>
      <c r="F50">
        <v>0.21</v>
      </c>
    </row>
    <row r="51" spans="1:6" x14ac:dyDescent="0.25">
      <c r="A51" t="s">
        <v>45</v>
      </c>
      <c r="B51" t="str">
        <f t="shared" si="0"/>
        <v>ST5560063400</v>
      </c>
      <c r="C51">
        <v>51.367915000000004</v>
      </c>
      <c r="D51">
        <v>-2.6391816000000001</v>
      </c>
      <c r="E51">
        <v>6.8863310545410927</v>
      </c>
      <c r="F51">
        <v>0.17</v>
      </c>
    </row>
    <row r="52" spans="1:6" x14ac:dyDescent="0.25">
      <c r="A52" t="s">
        <v>53</v>
      </c>
      <c r="B52" t="str">
        <f t="shared" si="0"/>
        <v>ST5670072500</v>
      </c>
      <c r="C52">
        <v>51.449818999999998</v>
      </c>
      <c r="D52">
        <v>-2.6244953999999998</v>
      </c>
      <c r="E52">
        <v>12.80795123377764</v>
      </c>
      <c r="F52">
        <v>0.34</v>
      </c>
    </row>
    <row r="53" spans="1:6" x14ac:dyDescent="0.25">
      <c r="A53" s="9" t="s">
        <v>60</v>
      </c>
      <c r="B53" t="str">
        <f t="shared" si="0"/>
        <v>ST5660073100</v>
      </c>
      <c r="C53">
        <v>51.455205999999997</v>
      </c>
      <c r="D53">
        <v>-2.6260081999999998</v>
      </c>
      <c r="E53">
        <v>10.574374479546046</v>
      </c>
      <c r="F53" s="9">
        <v>0.28000000000000003</v>
      </c>
    </row>
    <row r="54" spans="1:6" x14ac:dyDescent="0.25">
      <c r="A54" t="s">
        <v>69</v>
      </c>
      <c r="B54" t="str">
        <f t="shared" si="0"/>
        <v>ST5640074800</v>
      </c>
      <c r="C54">
        <v>51.470475</v>
      </c>
      <c r="D54">
        <v>-2.6290966</v>
      </c>
      <c r="E54">
        <v>2.3741154032323303E-3</v>
      </c>
    </row>
    <row r="55" spans="1:6" x14ac:dyDescent="0.25">
      <c r="A55" t="s">
        <v>77</v>
      </c>
      <c r="B55" t="str">
        <f t="shared" si="0"/>
        <v>ST5680075500</v>
      </c>
      <c r="C55">
        <v>51.476799999999997</v>
      </c>
      <c r="D55">
        <v>-2.6234240999999998</v>
      </c>
      <c r="E55">
        <v>4.9416584665220897</v>
      </c>
      <c r="F55">
        <v>0.15</v>
      </c>
    </row>
    <row r="56" spans="1:6" x14ac:dyDescent="0.25">
      <c r="A56" t="s">
        <v>85</v>
      </c>
      <c r="B56" t="str">
        <f t="shared" si="0"/>
        <v>ST5660076100</v>
      </c>
      <c r="C56">
        <v>51.482179000000002</v>
      </c>
      <c r="D56">
        <v>-2.6263776000000001</v>
      </c>
      <c r="E56" t="e">
        <v>#VALUE!</v>
      </c>
      <c r="F56" t="s">
        <v>87</v>
      </c>
    </row>
    <row r="57" spans="1:6" x14ac:dyDescent="0.25">
      <c r="A57" t="s">
        <v>93</v>
      </c>
      <c r="B57" t="str">
        <f t="shared" si="0"/>
        <v>ST5790072600</v>
      </c>
      <c r="C57">
        <v>51.450809</v>
      </c>
      <c r="D57">
        <v>-2.6072399000000002</v>
      </c>
      <c r="E57">
        <v>29.865003215141723</v>
      </c>
      <c r="F57">
        <v>0.67</v>
      </c>
    </row>
    <row r="58" spans="1:6" x14ac:dyDescent="0.25">
      <c r="A58" t="s">
        <v>99</v>
      </c>
      <c r="B58" t="str">
        <f t="shared" si="0"/>
        <v>ST5750073500</v>
      </c>
      <c r="C58">
        <v>51.458871000000002</v>
      </c>
      <c r="D58">
        <v>-2.6131042999999998</v>
      </c>
      <c r="E58">
        <v>15.320239106971934</v>
      </c>
      <c r="F58">
        <v>0.31</v>
      </c>
    </row>
    <row r="59" spans="1:6" x14ac:dyDescent="0.25">
      <c r="A59" t="s">
        <v>107</v>
      </c>
      <c r="B59" t="str">
        <f t="shared" si="0"/>
        <v>ST5700074500</v>
      </c>
      <c r="C59">
        <v>51.467824</v>
      </c>
      <c r="D59">
        <v>-2.6204223999999998</v>
      </c>
      <c r="E59">
        <v>22.239320422085679</v>
      </c>
      <c r="F59">
        <v>0.42</v>
      </c>
    </row>
    <row r="60" spans="1:6" x14ac:dyDescent="0.25">
      <c r="A60" t="s">
        <v>115</v>
      </c>
      <c r="B60" t="str">
        <f t="shared" si="0"/>
        <v>ST5720075500</v>
      </c>
      <c r="C60">
        <v>51.47683</v>
      </c>
      <c r="D60">
        <v>-2.6176648999999999</v>
      </c>
      <c r="E60">
        <v>9.3569426255255355</v>
      </c>
      <c r="F60">
        <v>0.22</v>
      </c>
    </row>
    <row r="61" spans="1:6" x14ac:dyDescent="0.25">
      <c r="A61" t="s">
        <v>123</v>
      </c>
      <c r="B61" t="str">
        <f t="shared" si="0"/>
        <v>ST5740076300</v>
      </c>
      <c r="C61">
        <v>51.484037999999998</v>
      </c>
      <c r="D61">
        <v>-2.6148820000000002</v>
      </c>
      <c r="E61">
        <v>11.761874783216598</v>
      </c>
      <c r="F61">
        <v>0.31</v>
      </c>
    </row>
    <row r="62" spans="1:6" x14ac:dyDescent="0.25">
      <c r="A62" t="s">
        <v>131</v>
      </c>
      <c r="B62" t="str">
        <f t="shared" si="0"/>
        <v>ST5860072400</v>
      </c>
      <c r="C62">
        <v>51.449063000000002</v>
      </c>
      <c r="D62">
        <v>-2.5971435</v>
      </c>
      <c r="E62">
        <v>18.093222289782567</v>
      </c>
      <c r="F62">
        <v>0.43</v>
      </c>
    </row>
    <row r="63" spans="1:6" x14ac:dyDescent="0.25">
      <c r="A63" t="s">
        <v>140</v>
      </c>
      <c r="B63" t="str">
        <f t="shared" si="0"/>
        <v>ST5850073100</v>
      </c>
      <c r="C63">
        <v>51.455348999999998</v>
      </c>
      <c r="D63">
        <v>-2.5986647999999999</v>
      </c>
      <c r="E63">
        <v>23.30836742259384</v>
      </c>
      <c r="F63">
        <v>0.41</v>
      </c>
    </row>
    <row r="64" spans="1:6" x14ac:dyDescent="0.25">
      <c r="A64" s="9" t="s">
        <v>148</v>
      </c>
      <c r="B64" t="str">
        <f t="shared" si="0"/>
        <v>ST5830074300</v>
      </c>
      <c r="C64">
        <v>51.466124000000001</v>
      </c>
      <c r="D64">
        <v>-2.6016849999999998</v>
      </c>
      <c r="E64">
        <v>-3.2979171559053184</v>
      </c>
      <c r="F64" s="9"/>
    </row>
    <row r="65" spans="1:6" x14ac:dyDescent="0.25">
      <c r="A65" s="21" t="s">
        <v>156</v>
      </c>
      <c r="B65" t="str">
        <f t="shared" si="0"/>
        <v>ST5860075400</v>
      </c>
      <c r="C65">
        <v>51.476036000000001</v>
      </c>
      <c r="D65">
        <v>-2.5974957999999999</v>
      </c>
      <c r="E65">
        <v>15.973132939843563</v>
      </c>
      <c r="F65" s="21">
        <v>0.32</v>
      </c>
    </row>
    <row r="66" spans="1:6" x14ac:dyDescent="0.25">
      <c r="A66" t="s">
        <v>164</v>
      </c>
      <c r="B66" t="str">
        <f t="shared" si="0"/>
        <v>ST5840076200</v>
      </c>
      <c r="C66">
        <v>51.483213999999997</v>
      </c>
      <c r="D66">
        <v>-2.6004698999999998</v>
      </c>
      <c r="E66">
        <v>12.032734240334207</v>
      </c>
      <c r="F66">
        <v>0.25</v>
      </c>
    </row>
    <row r="67" spans="1:6" x14ac:dyDescent="0.25">
      <c r="A67" t="s">
        <v>172</v>
      </c>
      <c r="B67" t="str">
        <f t="shared" si="0"/>
        <v>ST5920072100</v>
      </c>
      <c r="C67">
        <v>51.446409000000003</v>
      </c>
      <c r="D67">
        <v>-2.5884752</v>
      </c>
      <c r="E67">
        <v>14.539351361165295</v>
      </c>
      <c r="F67">
        <v>0.28999999999999998</v>
      </c>
    </row>
    <row r="68" spans="1:6" x14ac:dyDescent="0.25">
      <c r="A68" s="19" t="s">
        <v>180</v>
      </c>
      <c r="B68" t="str">
        <f t="shared" si="0"/>
        <v>ST5900073100</v>
      </c>
      <c r="C68">
        <v>51.455385999999997</v>
      </c>
      <c r="D68">
        <v>-2.5914692000000001</v>
      </c>
      <c r="E68">
        <v>31.767256779718547</v>
      </c>
      <c r="F68" s="19">
        <v>0.75</v>
      </c>
    </row>
    <row r="69" spans="1:6" x14ac:dyDescent="0.25">
      <c r="A69" t="s">
        <v>187</v>
      </c>
      <c r="B69" t="str">
        <f t="shared" si="0"/>
        <v>ST5900074200</v>
      </c>
      <c r="C69">
        <v>51.465276000000003</v>
      </c>
      <c r="D69">
        <v>-2.5915971</v>
      </c>
      <c r="E69">
        <v>-4.5902474107021004E-3</v>
      </c>
      <c r="F69">
        <v>0.19</v>
      </c>
    </row>
    <row r="70" spans="1:6" x14ac:dyDescent="0.25">
      <c r="A70" t="s">
        <v>195</v>
      </c>
      <c r="B70" t="str">
        <f t="shared" ref="B70:B133" si="1">"ST"&amp;LEFT(A70,3)&amp;"00"&amp;RIGHT(A70,3)&amp;"00"</f>
        <v>ST5940075100</v>
      </c>
      <c r="C70">
        <v>51.473396999999999</v>
      </c>
      <c r="D70">
        <v>-2.5859429999999999</v>
      </c>
      <c r="E70">
        <v>29.620851186899745</v>
      </c>
      <c r="F70">
        <v>0.56000000000000005</v>
      </c>
    </row>
    <row r="71" spans="1:6" x14ac:dyDescent="0.25">
      <c r="A71" t="s">
        <v>203</v>
      </c>
      <c r="B71" t="str">
        <f t="shared" si="1"/>
        <v>ST5940076800</v>
      </c>
      <c r="C71">
        <v>51.488681</v>
      </c>
      <c r="D71">
        <v>-2.5861390000000002</v>
      </c>
      <c r="E71">
        <v>40.444268720937664</v>
      </c>
      <c r="F71">
        <v>0.81</v>
      </c>
    </row>
    <row r="72" spans="1:6" x14ac:dyDescent="0.25">
      <c r="A72" s="13" t="s">
        <v>211</v>
      </c>
      <c r="B72" t="str">
        <f t="shared" si="1"/>
        <v>ST6010072700</v>
      </c>
      <c r="C72">
        <v>51.451867999999997</v>
      </c>
      <c r="D72">
        <v>-2.5755933999999998</v>
      </c>
      <c r="E72">
        <v>5.8571166309097045</v>
      </c>
      <c r="F72" s="13">
        <v>0.18</v>
      </c>
    </row>
    <row r="73" spans="1:6" x14ac:dyDescent="0.25">
      <c r="A73" t="s">
        <v>219</v>
      </c>
      <c r="B73" t="str">
        <f t="shared" si="1"/>
        <v>ST6040073200</v>
      </c>
      <c r="C73">
        <v>51.456384999999997</v>
      </c>
      <c r="D73">
        <v>-2.5713325</v>
      </c>
      <c r="E73">
        <v>40.515865637434473</v>
      </c>
      <c r="F73">
        <v>0.74</v>
      </c>
    </row>
    <row r="74" spans="1:6" x14ac:dyDescent="0.25">
      <c r="A74" t="s">
        <v>227</v>
      </c>
      <c r="B74" t="str">
        <f t="shared" si="1"/>
        <v>ST6030074200</v>
      </c>
      <c r="C74">
        <v>51.465369000000003</v>
      </c>
      <c r="D74">
        <v>-2.5728841999999998</v>
      </c>
      <c r="E74">
        <v>26.837524308537379</v>
      </c>
      <c r="F74">
        <v>0.61</v>
      </c>
    </row>
    <row r="75" spans="1:6" x14ac:dyDescent="0.25">
      <c r="A75" t="s">
        <v>235</v>
      </c>
      <c r="B75" t="str">
        <f t="shared" si="1"/>
        <v>ST6060075200</v>
      </c>
      <c r="C75">
        <v>51.474381000000001</v>
      </c>
      <c r="D75">
        <v>-2.5686776999999998</v>
      </c>
      <c r="E75">
        <v>43.825659895687856</v>
      </c>
      <c r="F75">
        <v>0.79</v>
      </c>
    </row>
    <row r="76" spans="1:6" x14ac:dyDescent="0.25">
      <c r="A76" t="s">
        <v>242</v>
      </c>
      <c r="B76" t="str">
        <f t="shared" si="1"/>
        <v>ST6040076800</v>
      </c>
      <c r="C76">
        <v>51.488751999999998</v>
      </c>
      <c r="D76">
        <v>-2.5717371</v>
      </c>
      <c r="E76">
        <v>21.780172813499465</v>
      </c>
      <c r="F76">
        <v>0.44</v>
      </c>
    </row>
    <row r="77" spans="1:6" x14ac:dyDescent="0.25">
      <c r="A77" t="s">
        <v>249</v>
      </c>
      <c r="B77" t="str">
        <f t="shared" si="1"/>
        <v>ST6180072400</v>
      </c>
      <c r="C77">
        <v>51.449288000000003</v>
      </c>
      <c r="D77">
        <v>-2.5510974000000002</v>
      </c>
      <c r="E77">
        <v>14.647829907681807</v>
      </c>
      <c r="F77">
        <v>0.28999999999999998</v>
      </c>
    </row>
    <row r="78" spans="1:6" x14ac:dyDescent="0.25">
      <c r="A78" t="s">
        <v>257</v>
      </c>
      <c r="B78" t="str">
        <f t="shared" si="1"/>
        <v>ST6160073300</v>
      </c>
      <c r="C78">
        <v>51.457366999999998</v>
      </c>
      <c r="D78">
        <v>-2.5540733000000002</v>
      </c>
      <c r="E78">
        <v>15.310449034851102</v>
      </c>
      <c r="F78">
        <v>0.31</v>
      </c>
    </row>
    <row r="79" spans="1:6" x14ac:dyDescent="0.25">
      <c r="A79" t="s">
        <v>264</v>
      </c>
      <c r="B79" t="str">
        <f t="shared" si="1"/>
        <v>ST6170074200</v>
      </c>
      <c r="C79">
        <v>51.465465000000002</v>
      </c>
      <c r="D79">
        <v>-2.5527318000000001</v>
      </c>
      <c r="E79">
        <v>29.955415414980248</v>
      </c>
      <c r="F79">
        <v>0.71</v>
      </c>
    </row>
    <row r="80" spans="1:6" x14ac:dyDescent="0.25">
      <c r="A80" s="9" t="s">
        <v>273</v>
      </c>
      <c r="B80" t="str">
        <f t="shared" si="1"/>
        <v>ST6120075200</v>
      </c>
      <c r="C80">
        <v>51.474421999999997</v>
      </c>
      <c r="D80">
        <v>-2.5600393000000001</v>
      </c>
      <c r="E80">
        <v>27.316703028857109</v>
      </c>
      <c r="F80" s="9">
        <v>0.52</v>
      </c>
    </row>
    <row r="81" spans="1:6" x14ac:dyDescent="0.25">
      <c r="A81" t="s">
        <v>280</v>
      </c>
      <c r="B81" t="str">
        <f t="shared" si="1"/>
        <v>ST6150076500</v>
      </c>
      <c r="C81">
        <v>51.486131</v>
      </c>
      <c r="D81">
        <v>-2.5558622</v>
      </c>
      <c r="E81">
        <v>2.9896446281164573</v>
      </c>
      <c r="F81">
        <v>0.12</v>
      </c>
    </row>
    <row r="82" spans="1:6" x14ac:dyDescent="0.25">
      <c r="A82" s="3" t="s">
        <v>284</v>
      </c>
      <c r="B82" t="str">
        <f t="shared" si="1"/>
        <v>ST6200072800</v>
      </c>
      <c r="C82">
        <v>51.452897999999998</v>
      </c>
      <c r="D82">
        <v>-2.5482626000000002</v>
      </c>
      <c r="E82">
        <v>29.915733092328551</v>
      </c>
      <c r="F82">
        <v>0.71</v>
      </c>
    </row>
    <row r="83" spans="1:6" x14ac:dyDescent="0.25">
      <c r="A83" t="s">
        <v>289</v>
      </c>
      <c r="B83" t="str">
        <f t="shared" si="1"/>
        <v>ST6270073700</v>
      </c>
      <c r="C83">
        <v>51.461036999999997</v>
      </c>
      <c r="D83">
        <v>-2.5382842999999999</v>
      </c>
      <c r="E83">
        <v>6.6982575399195063</v>
      </c>
      <c r="F83">
        <v>0.2</v>
      </c>
    </row>
    <row r="84" spans="1:6" x14ac:dyDescent="0.25">
      <c r="A84" t="s">
        <v>292</v>
      </c>
      <c r="B84" t="str">
        <f t="shared" si="1"/>
        <v>ST6220074800</v>
      </c>
      <c r="C84">
        <v>51.470894000000001</v>
      </c>
      <c r="D84">
        <v>-2.5455988999999999</v>
      </c>
      <c r="E84">
        <v>12.662449543161461</v>
      </c>
      <c r="F84">
        <v>0.33</v>
      </c>
    </row>
    <row r="85" spans="1:6" x14ac:dyDescent="0.25">
      <c r="A85" s="9" t="s">
        <v>298</v>
      </c>
      <c r="B85" t="str">
        <f t="shared" si="1"/>
        <v>ST6210075100</v>
      </c>
      <c r="C85">
        <v>51.473584000000002</v>
      </c>
      <c r="D85">
        <v>-2.5470708000000002</v>
      </c>
      <c r="E85">
        <v>15.581187742234418</v>
      </c>
      <c r="F85" s="9">
        <v>0.39</v>
      </c>
    </row>
    <row r="86" spans="1:6" x14ac:dyDescent="0.25">
      <c r="A86" t="s">
        <v>305</v>
      </c>
      <c r="B86" t="str">
        <f t="shared" si="1"/>
        <v>ST6200076200</v>
      </c>
      <c r="C86">
        <v>51.483468000000002</v>
      </c>
      <c r="D86">
        <v>-2.5486292000000002</v>
      </c>
      <c r="E86">
        <v>24.333452570118933</v>
      </c>
      <c r="F86">
        <v>0.48</v>
      </c>
    </row>
    <row r="87" spans="1:6" x14ac:dyDescent="0.25">
      <c r="A87" s="15" t="s">
        <v>309</v>
      </c>
      <c r="B87" t="str">
        <f t="shared" si="1"/>
        <v>ST6360072400</v>
      </c>
      <c r="C87">
        <v>51.449407000000001</v>
      </c>
      <c r="D87">
        <v>-2.5251961000000001</v>
      </c>
      <c r="E87">
        <v>17.692169528680477</v>
      </c>
      <c r="F87" s="15">
        <v>0.41</v>
      </c>
    </row>
    <row r="88" spans="1:6" x14ac:dyDescent="0.25">
      <c r="A88" t="s">
        <v>313</v>
      </c>
      <c r="B88" t="str">
        <f t="shared" si="1"/>
        <v>ST6330073300</v>
      </c>
      <c r="C88">
        <v>51.457479999999997</v>
      </c>
      <c r="D88">
        <v>-2.5296067</v>
      </c>
      <c r="E88">
        <v>9.1095577690622012</v>
      </c>
      <c r="F88">
        <v>0.21</v>
      </c>
    </row>
    <row r="89" spans="1:6" x14ac:dyDescent="0.25">
      <c r="A89" t="s">
        <v>16</v>
      </c>
      <c r="B89" t="str">
        <f t="shared" si="1"/>
        <v>ST5530072300</v>
      </c>
      <c r="C89">
        <v>51.447912000000002</v>
      </c>
      <c r="D89">
        <v>-2.6446152999999999</v>
      </c>
      <c r="E89">
        <v>20.878408273548018</v>
      </c>
      <c r="F89">
        <v>0.4</v>
      </c>
    </row>
    <row r="90" spans="1:6" x14ac:dyDescent="0.25">
      <c r="A90" t="s">
        <v>24</v>
      </c>
      <c r="B90" t="str">
        <f t="shared" si="1"/>
        <v>ST5550073300</v>
      </c>
      <c r="C90">
        <v>51.456918999999999</v>
      </c>
      <c r="D90">
        <v>-2.6418637</v>
      </c>
      <c r="E90">
        <v>2.6274145526506474</v>
      </c>
      <c r="F90">
        <v>0.11</v>
      </c>
    </row>
    <row r="91" spans="1:6" x14ac:dyDescent="0.25">
      <c r="A91" t="s">
        <v>32</v>
      </c>
      <c r="B91" t="str">
        <f t="shared" si="1"/>
        <v>ST5520074600</v>
      </c>
      <c r="C91">
        <v>51.468583000000002</v>
      </c>
      <c r="D91">
        <v>-2.6463464000000001</v>
      </c>
      <c r="E91" t="e">
        <v>#VALUE!</v>
      </c>
      <c r="F91" t="s">
        <v>33</v>
      </c>
    </row>
    <row r="92" spans="1:6" x14ac:dyDescent="0.25">
      <c r="A92" s="7" t="s">
        <v>37</v>
      </c>
      <c r="B92" t="str">
        <f t="shared" si="1"/>
        <v>ST5620075100</v>
      </c>
      <c r="C92">
        <v>51.473157</v>
      </c>
      <c r="D92">
        <v>-2.6320131</v>
      </c>
      <c r="E92" t="e">
        <v>#VALUE!</v>
      </c>
      <c r="F92" t="s">
        <v>40</v>
      </c>
    </row>
    <row r="93" spans="1:6" x14ac:dyDescent="0.25">
      <c r="A93" t="s">
        <v>47</v>
      </c>
      <c r="B93" t="str">
        <f t="shared" si="1"/>
        <v>ST5520062500</v>
      </c>
      <c r="C93">
        <v>51.359791999999999</v>
      </c>
      <c r="D93">
        <v>-2.6448133999999999</v>
      </c>
      <c r="E93">
        <v>6.8882538050800699</v>
      </c>
      <c r="F93">
        <v>0.17</v>
      </c>
    </row>
    <row r="94" spans="1:6" x14ac:dyDescent="0.25">
      <c r="A94" t="s">
        <v>53</v>
      </c>
      <c r="B94" t="str">
        <f t="shared" si="1"/>
        <v>ST5670072500</v>
      </c>
      <c r="C94">
        <v>51.449818999999998</v>
      </c>
      <c r="D94">
        <v>-2.6244953999999998</v>
      </c>
      <c r="E94">
        <v>18.393178721302295</v>
      </c>
      <c r="F94">
        <v>0.46</v>
      </c>
    </row>
    <row r="95" spans="1:6" x14ac:dyDescent="0.25">
      <c r="A95" s="9" t="s">
        <v>62</v>
      </c>
      <c r="B95" t="str">
        <f t="shared" si="1"/>
        <v>ST5620030 00</v>
      </c>
      <c r="E95" t="e">
        <v>#VALUE!</v>
      </c>
      <c r="F95" s="9" t="s">
        <v>63</v>
      </c>
    </row>
    <row r="96" spans="1:6" x14ac:dyDescent="0.25">
      <c r="A96" t="s">
        <v>71</v>
      </c>
      <c r="B96" t="str">
        <f t="shared" si="1"/>
        <v>ST5620074200</v>
      </c>
      <c r="C96">
        <v>51.465065000000003</v>
      </c>
      <c r="D96">
        <v>-2.6319013</v>
      </c>
      <c r="E96">
        <v>2.3725672274385718E-3</v>
      </c>
    </row>
    <row r="97" spans="1:6" x14ac:dyDescent="0.25">
      <c r="A97" t="s">
        <v>79</v>
      </c>
      <c r="B97" t="str">
        <f t="shared" si="1"/>
        <v>ST5690075800</v>
      </c>
      <c r="C97">
        <v>51.479505000000003</v>
      </c>
      <c r="D97">
        <v>-2.6220210000000002</v>
      </c>
      <c r="E97">
        <v>23.508273760801682</v>
      </c>
      <c r="F97">
        <v>0.47</v>
      </c>
    </row>
    <row r="98" spans="1:6" x14ac:dyDescent="0.25">
      <c r="A98" t="s">
        <v>89</v>
      </c>
      <c r="B98" t="str">
        <f t="shared" si="1"/>
        <v>ST5620067 00</v>
      </c>
      <c r="E98">
        <v>2.7330991748341913</v>
      </c>
      <c r="F98">
        <v>0.11</v>
      </c>
    </row>
    <row r="99" spans="1:6" x14ac:dyDescent="0.25">
      <c r="A99" t="s">
        <v>94</v>
      </c>
      <c r="B99" t="str">
        <f t="shared" si="1"/>
        <v>ST5770072800</v>
      </c>
      <c r="C99">
        <v>51.452592000000003</v>
      </c>
      <c r="D99">
        <v>-2.6101418999999999</v>
      </c>
      <c r="E99">
        <v>25.92430872356687</v>
      </c>
      <c r="F99">
        <v>0.59</v>
      </c>
    </row>
    <row r="100" spans="1:6" x14ac:dyDescent="0.25">
      <c r="A100" t="s">
        <v>101</v>
      </c>
      <c r="B100" t="str">
        <f t="shared" si="1"/>
        <v>ST5780073700</v>
      </c>
      <c r="C100">
        <v>51.460692000000002</v>
      </c>
      <c r="D100">
        <v>-2.6088105000000001</v>
      </c>
      <c r="E100">
        <v>17.819937232834015</v>
      </c>
      <c r="F100">
        <v>0.35</v>
      </c>
    </row>
    <row r="101" spans="1:6" x14ac:dyDescent="0.25">
      <c r="A101" t="s">
        <v>109</v>
      </c>
      <c r="B101" t="str">
        <f t="shared" si="1"/>
        <v>ST5730074600</v>
      </c>
      <c r="C101">
        <v>51.468746000000003</v>
      </c>
      <c r="D101">
        <v>-2.6161159999999999</v>
      </c>
      <c r="E101" t="e">
        <v>#VALUE!</v>
      </c>
    </row>
    <row r="102" spans="1:6" x14ac:dyDescent="0.25">
      <c r="A102" t="s">
        <v>117</v>
      </c>
      <c r="B102" t="str">
        <f t="shared" si="1"/>
        <v>ST5740075600</v>
      </c>
      <c r="C102">
        <v>51.477744999999999</v>
      </c>
      <c r="D102">
        <v>-2.6147974</v>
      </c>
      <c r="E102">
        <v>14.174642705251712</v>
      </c>
      <c r="F102">
        <v>0.3</v>
      </c>
    </row>
    <row r="103" spans="1:6" x14ac:dyDescent="0.25">
      <c r="A103" t="s">
        <v>125</v>
      </c>
      <c r="B103" t="str">
        <f t="shared" si="1"/>
        <v>ST5770076100</v>
      </c>
      <c r="C103">
        <v>51.482263000000003</v>
      </c>
      <c r="D103">
        <v>-2.6105379000000002</v>
      </c>
      <c r="E103">
        <v>11.767892564967131</v>
      </c>
      <c r="F103">
        <v>0.31</v>
      </c>
    </row>
    <row r="104" spans="1:6" x14ac:dyDescent="0.25">
      <c r="A104" t="s">
        <v>133</v>
      </c>
      <c r="B104" t="str">
        <f t="shared" si="1"/>
        <v>ST5830072100</v>
      </c>
      <c r="C104">
        <v>51.446342999999999</v>
      </c>
      <c r="D104">
        <v>-2.6014249</v>
      </c>
      <c r="E104">
        <v>13.641816326363768</v>
      </c>
      <c r="F104">
        <v>0.34</v>
      </c>
    </row>
    <row r="105" spans="1:6" x14ac:dyDescent="0.25">
      <c r="A105" t="s">
        <v>142</v>
      </c>
      <c r="B105" t="str">
        <f t="shared" si="1"/>
        <v>ST5840073200</v>
      </c>
      <c r="C105">
        <v>51.456240999999999</v>
      </c>
      <c r="D105">
        <v>-2.6001156999999999</v>
      </c>
      <c r="E105">
        <v>26.008472266926521</v>
      </c>
      <c r="F105">
        <v>0.45</v>
      </c>
    </row>
    <row r="106" spans="1:6" x14ac:dyDescent="0.25">
      <c r="A106" s="9" t="s">
        <v>150</v>
      </c>
      <c r="B106" t="str">
        <f t="shared" si="1"/>
        <v>ST5830074700</v>
      </c>
      <c r="C106">
        <v>51.469720000000002</v>
      </c>
      <c r="D106">
        <v>-2.6017323000000001</v>
      </c>
      <c r="E106">
        <v>-3.2986330361597878</v>
      </c>
      <c r="F106" s="9"/>
    </row>
    <row r="107" spans="1:6" x14ac:dyDescent="0.25">
      <c r="A107" s="21" t="s">
        <v>158</v>
      </c>
      <c r="B107" t="str">
        <f t="shared" si="1"/>
        <v>ST5860075800</v>
      </c>
      <c r="C107">
        <v>51.479632000000002</v>
      </c>
      <c r="D107">
        <v>-2.5975427999999998</v>
      </c>
      <c r="E107">
        <v>-1.6610340922254658</v>
      </c>
      <c r="F107" s="21">
        <v>0.28000000000000003</v>
      </c>
    </row>
    <row r="108" spans="1:6" x14ac:dyDescent="0.25">
      <c r="A108" t="s">
        <v>166</v>
      </c>
      <c r="B108" t="str">
        <f t="shared" si="1"/>
        <v>ST5820076300</v>
      </c>
      <c r="C108">
        <v>51.484098000000003</v>
      </c>
      <c r="D108">
        <v>-2.6033618000000001</v>
      </c>
      <c r="E108">
        <v>4.8864033711068435</v>
      </c>
      <c r="F108">
        <v>0.14000000000000001</v>
      </c>
    </row>
    <row r="109" spans="1:6" x14ac:dyDescent="0.25">
      <c r="A109" t="s">
        <v>174</v>
      </c>
      <c r="B109" t="str">
        <f t="shared" si="1"/>
        <v>ST5910072400</v>
      </c>
      <c r="C109">
        <v>51.449098999999997</v>
      </c>
      <c r="D109">
        <v>-2.5899489</v>
      </c>
      <c r="E109">
        <v>37.807675571081802</v>
      </c>
      <c r="F109">
        <v>0.65</v>
      </c>
    </row>
    <row r="110" spans="1:6" x14ac:dyDescent="0.25">
      <c r="A110" s="19" t="s">
        <v>180</v>
      </c>
      <c r="B110" t="str">
        <f t="shared" si="1"/>
        <v>ST5900073100</v>
      </c>
      <c r="C110">
        <v>51.455385999999997</v>
      </c>
      <c r="D110">
        <v>-2.5914692000000001</v>
      </c>
      <c r="E110">
        <v>37.33217540320728</v>
      </c>
      <c r="F110" s="19">
        <v>0.87</v>
      </c>
    </row>
    <row r="111" spans="1:6" x14ac:dyDescent="0.25">
      <c r="A111" t="s">
        <v>189</v>
      </c>
      <c r="B111" t="str">
        <f t="shared" si="1"/>
        <v>ST5910074200</v>
      </c>
      <c r="C111">
        <v>51.465282999999999</v>
      </c>
      <c r="D111">
        <v>-2.5901575999999999</v>
      </c>
      <c r="E111">
        <v>-1.2273240990486158E-2</v>
      </c>
      <c r="F111">
        <v>0.4</v>
      </c>
    </row>
    <row r="112" spans="1:6" x14ac:dyDescent="0.25">
      <c r="A112" t="s">
        <v>197</v>
      </c>
      <c r="B112" t="str">
        <f t="shared" si="1"/>
        <v>ST5930075500</v>
      </c>
      <c r="C112">
        <v>51.476985999999997</v>
      </c>
      <c r="D112">
        <v>-2.5874288999999999</v>
      </c>
      <c r="E112">
        <v>17.65811452091874</v>
      </c>
      <c r="F112">
        <v>0.36</v>
      </c>
    </row>
    <row r="113" spans="1:6" x14ac:dyDescent="0.25">
      <c r="A113" t="s">
        <v>205</v>
      </c>
      <c r="B113" t="str">
        <f t="shared" si="1"/>
        <v>ST5950076400</v>
      </c>
      <c r="C113">
        <v>51.485092000000002</v>
      </c>
      <c r="D113">
        <v>-2.5846528000000002</v>
      </c>
      <c r="E113">
        <v>17.107653773431306</v>
      </c>
      <c r="F113">
        <v>0.38</v>
      </c>
    </row>
    <row r="114" spans="1:6" x14ac:dyDescent="0.25">
      <c r="A114" s="13" t="s">
        <v>213</v>
      </c>
      <c r="B114" t="str">
        <f t="shared" si="1"/>
        <v>ST6000072400</v>
      </c>
      <c r="C114">
        <v>51.449164000000003</v>
      </c>
      <c r="D114">
        <v>-2.5769983999999999</v>
      </c>
      <c r="E114">
        <v>21.098131552345333</v>
      </c>
      <c r="F114" s="13">
        <v>0.48</v>
      </c>
    </row>
    <row r="115" spans="1:6" x14ac:dyDescent="0.25">
      <c r="A115" t="s">
        <v>221</v>
      </c>
      <c r="B115" t="str">
        <f t="shared" si="1"/>
        <v>ST6090073400</v>
      </c>
      <c r="C115">
        <v>51.458218000000002</v>
      </c>
      <c r="D115">
        <v>-2.5641588</v>
      </c>
      <c r="E115">
        <v>23.123080396638088</v>
      </c>
      <c r="F115">
        <v>0.45</v>
      </c>
    </row>
    <row r="116" spans="1:6" x14ac:dyDescent="0.25">
      <c r="A116" t="s">
        <v>229</v>
      </c>
      <c r="B116" t="str">
        <f t="shared" si="1"/>
        <v>ST6070074400</v>
      </c>
      <c r="C116">
        <v>51.467194999999997</v>
      </c>
      <c r="D116">
        <v>-2.5671487000000002</v>
      </c>
      <c r="E116">
        <v>21.920996147275247</v>
      </c>
      <c r="F116">
        <v>0.51</v>
      </c>
    </row>
    <row r="117" spans="1:6" x14ac:dyDescent="0.25">
      <c r="A117" t="s">
        <v>237</v>
      </c>
      <c r="B117" t="str">
        <f t="shared" si="1"/>
        <v>ST6060075400</v>
      </c>
      <c r="C117">
        <v>51.476179000000002</v>
      </c>
      <c r="D117">
        <v>-2.5687001</v>
      </c>
      <c r="E117">
        <v>40.80613728260154</v>
      </c>
      <c r="F117">
        <v>0.74</v>
      </c>
    </row>
    <row r="118" spans="1:6" x14ac:dyDescent="0.25">
      <c r="A118" t="s">
        <v>244</v>
      </c>
      <c r="B118" t="str">
        <f t="shared" si="1"/>
        <v>ST6050076900</v>
      </c>
      <c r="C118">
        <v>51.489659000000003</v>
      </c>
      <c r="D118">
        <v>-2.5703081000000001</v>
      </c>
      <c r="E118">
        <v>25.265644552436495</v>
      </c>
      <c r="F118">
        <v>0.5</v>
      </c>
    </row>
    <row r="119" spans="1:6" x14ac:dyDescent="0.25">
      <c r="A119" t="s">
        <v>251</v>
      </c>
      <c r="B119" t="str">
        <f t="shared" si="1"/>
        <v>ST6130072300</v>
      </c>
      <c r="C119">
        <v>51.448354999999999</v>
      </c>
      <c r="D119">
        <v>-2.5582810999999999</v>
      </c>
      <c r="E119">
        <v>21.153955064867159</v>
      </c>
      <c r="F119">
        <v>0.39</v>
      </c>
    </row>
    <row r="120" spans="1:6" x14ac:dyDescent="0.25">
      <c r="A120" t="s">
        <v>259</v>
      </c>
      <c r="B120" t="str">
        <f t="shared" si="1"/>
        <v>ST6130073000</v>
      </c>
      <c r="C120">
        <v>51.454649000000003</v>
      </c>
      <c r="D120">
        <v>-2.5583580000000001</v>
      </c>
      <c r="E120" t="e">
        <v>#VALUE!</v>
      </c>
    </row>
    <row r="121" spans="1:6" x14ac:dyDescent="0.25">
      <c r="A121" t="s">
        <v>266</v>
      </c>
      <c r="B121" t="str">
        <f t="shared" si="1"/>
        <v>ST6160074000</v>
      </c>
      <c r="C121">
        <v>51.463659999999997</v>
      </c>
      <c r="D121">
        <v>-2.5541494999999999</v>
      </c>
      <c r="E121">
        <v>7.5028040239096194</v>
      </c>
      <c r="F121">
        <v>0.36</v>
      </c>
    </row>
    <row r="122" spans="1:6" x14ac:dyDescent="0.25">
      <c r="A122" s="9" t="s">
        <v>275</v>
      </c>
      <c r="B122" t="str">
        <f t="shared" si="1"/>
        <v>ST6120075300</v>
      </c>
      <c r="C122">
        <v>51.475321000000001</v>
      </c>
      <c r="D122">
        <v>-2.5600502999999999</v>
      </c>
      <c r="E122" t="e">
        <v>#VALUE!</v>
      </c>
      <c r="F122" s="9"/>
    </row>
    <row r="123" spans="1:6" x14ac:dyDescent="0.25">
      <c r="A123" t="s">
        <v>281</v>
      </c>
      <c r="B123" t="str">
        <f t="shared" si="1"/>
        <v>ST6190076600</v>
      </c>
      <c r="C123">
        <v>51.487057999999998</v>
      </c>
      <c r="D123">
        <v>-2.5501125999999998</v>
      </c>
      <c r="E123">
        <v>31.152963588633806</v>
      </c>
      <c r="F123">
        <v>0.64</v>
      </c>
    </row>
    <row r="124" spans="1:6" x14ac:dyDescent="0.25">
      <c r="A124" s="3" t="s">
        <v>285</v>
      </c>
      <c r="B124" t="str">
        <f t="shared" si="1"/>
        <v>ST6210072900</v>
      </c>
      <c r="C124">
        <v>51.453803999999998</v>
      </c>
      <c r="D124">
        <v>-2.5468342000000002</v>
      </c>
      <c r="E124">
        <v>13.69094062333</v>
      </c>
      <c r="F124">
        <v>0.36</v>
      </c>
    </row>
    <row r="125" spans="1:6" x14ac:dyDescent="0.25">
      <c r="A125" t="s">
        <v>290</v>
      </c>
      <c r="B125" t="str">
        <f t="shared" si="1"/>
        <v>ST6250073200</v>
      </c>
      <c r="C125">
        <v>51.456527999999999</v>
      </c>
      <c r="D125">
        <v>-2.5411098000000001</v>
      </c>
      <c r="E125">
        <v>8.8235460611857075</v>
      </c>
      <c r="F125">
        <v>0.4</v>
      </c>
    </row>
    <row r="126" spans="1:6" x14ac:dyDescent="0.25">
      <c r="A126" t="s">
        <v>293</v>
      </c>
      <c r="B126" t="str">
        <f t="shared" si="1"/>
        <v>ST6240074800</v>
      </c>
      <c r="C126">
        <v>51.470906999999997</v>
      </c>
      <c r="D126">
        <v>-2.5427195999999999</v>
      </c>
      <c r="E126">
        <v>12.663480876227476</v>
      </c>
      <c r="F126">
        <v>0.33</v>
      </c>
    </row>
    <row r="127" spans="1:6" x14ac:dyDescent="0.25">
      <c r="A127" s="9" t="s">
        <v>300</v>
      </c>
      <c r="B127" t="str">
        <f t="shared" si="1"/>
        <v>ST6220075200</v>
      </c>
      <c r="C127">
        <v>51.474490000000003</v>
      </c>
      <c r="D127">
        <v>-2.5456417999999998</v>
      </c>
      <c r="E127">
        <v>25.644936159933195</v>
      </c>
      <c r="F127" s="9">
        <v>0.6</v>
      </c>
    </row>
    <row r="128" spans="1:6" x14ac:dyDescent="0.25">
      <c r="A128" t="s">
        <v>306</v>
      </c>
      <c r="B128" t="str">
        <f t="shared" si="1"/>
        <v>ST6260076000</v>
      </c>
      <c r="C128">
        <v>51.48171</v>
      </c>
      <c r="D128">
        <v>-2.5399677999999999</v>
      </c>
      <c r="E128">
        <v>30.204678642326307</v>
      </c>
      <c r="F128">
        <v>0.57999999999999996</v>
      </c>
    </row>
    <row r="129" spans="1:6" x14ac:dyDescent="0.25">
      <c r="A129" s="15" t="s">
        <v>310</v>
      </c>
      <c r="B129" t="str">
        <f t="shared" si="1"/>
        <v>ST6380072600</v>
      </c>
      <c r="C129">
        <v>51.451217999999997</v>
      </c>
      <c r="D129">
        <v>-2.5223387000000002</v>
      </c>
      <c r="E129">
        <v>13.08121031381727</v>
      </c>
      <c r="F129" s="15">
        <v>0.32</v>
      </c>
    </row>
    <row r="130" spans="1:6" x14ac:dyDescent="0.25">
      <c r="A130" t="s">
        <v>314</v>
      </c>
      <c r="B130" t="str">
        <f t="shared" si="1"/>
        <v>ST6390036 00</v>
      </c>
      <c r="E130" t="e">
        <v>#VALUE!</v>
      </c>
      <c r="F130" t="s">
        <v>40</v>
      </c>
    </row>
    <row r="131" spans="1:6" x14ac:dyDescent="0.25">
      <c r="A131" t="s">
        <v>18</v>
      </c>
      <c r="B131" t="str">
        <f t="shared" si="1"/>
        <v>ST5580072800</v>
      </c>
      <c r="C131">
        <v>51.452446999999999</v>
      </c>
      <c r="D131">
        <v>-2.6374835000000001</v>
      </c>
      <c r="E131">
        <v>5.3128708782531797</v>
      </c>
      <c r="F131">
        <v>0.15</v>
      </c>
    </row>
    <row r="132" spans="1:6" x14ac:dyDescent="0.25">
      <c r="A132" t="s">
        <v>26</v>
      </c>
      <c r="B132" t="str">
        <f t="shared" si="1"/>
        <v>ST5600073100</v>
      </c>
      <c r="C132">
        <v>51.455159999999999</v>
      </c>
      <c r="D132">
        <v>-2.6346428999999998</v>
      </c>
      <c r="E132">
        <v>3.7908330492391773</v>
      </c>
      <c r="F132">
        <v>0.13</v>
      </c>
    </row>
    <row r="133" spans="1:6" x14ac:dyDescent="0.25">
      <c r="A133" t="s">
        <v>35</v>
      </c>
      <c r="B133" t="str">
        <f t="shared" si="1"/>
        <v>ST5520074000</v>
      </c>
      <c r="C133">
        <v>51.463189</v>
      </c>
      <c r="D133">
        <v>-2.6462701000000002</v>
      </c>
      <c r="E133">
        <v>2.7231986768471441</v>
      </c>
      <c r="F133">
        <v>0.11</v>
      </c>
    </row>
    <row r="134" spans="1:6" x14ac:dyDescent="0.25">
      <c r="A134" t="s">
        <v>37</v>
      </c>
      <c r="B134" t="str">
        <f t="shared" ref="B134:B172" si="2">"ST"&amp;LEFT(A134,3)&amp;"00"&amp;RIGHT(A134,3)&amp;"00"</f>
        <v>ST5620075100</v>
      </c>
      <c r="C134">
        <v>51.473157</v>
      </c>
      <c r="D134">
        <v>-2.6320131</v>
      </c>
      <c r="E134">
        <v>6.6020076663824154</v>
      </c>
      <c r="F134">
        <v>0.19</v>
      </c>
    </row>
    <row r="135" spans="1:6" x14ac:dyDescent="0.25">
      <c r="A135" t="s">
        <v>49</v>
      </c>
      <c r="B135" t="str">
        <f t="shared" si="2"/>
        <v>ST5510067500</v>
      </c>
      <c r="C135">
        <v>51.404738999999999</v>
      </c>
      <c r="D135">
        <v>-2.6468832</v>
      </c>
      <c r="E135">
        <v>10.824471493720417</v>
      </c>
      <c r="F135">
        <v>0.23</v>
      </c>
    </row>
    <row r="136" spans="1:6" x14ac:dyDescent="0.25">
      <c r="A136" t="s">
        <v>56</v>
      </c>
      <c r="B136" t="str">
        <f t="shared" si="2"/>
        <v>ST5660072500</v>
      </c>
      <c r="C136">
        <v>51.449812000000001</v>
      </c>
      <c r="D136">
        <v>-2.6259343999999998</v>
      </c>
      <c r="E136">
        <v>21.186085836574495</v>
      </c>
      <c r="F136">
        <v>0.52</v>
      </c>
    </row>
    <row r="137" spans="1:6" x14ac:dyDescent="0.25">
      <c r="A137" s="9" t="s">
        <v>65</v>
      </c>
      <c r="B137" t="str">
        <f t="shared" si="2"/>
        <v>ST5690073200</v>
      </c>
      <c r="C137">
        <v>51.456128</v>
      </c>
      <c r="D137">
        <v>-2.6217031</v>
      </c>
      <c r="E137">
        <v>15.981500744854941</v>
      </c>
      <c r="F137" s="9">
        <v>0.39</v>
      </c>
    </row>
    <row r="138" spans="1:6" x14ac:dyDescent="0.25">
      <c r="A138" t="s">
        <v>73</v>
      </c>
      <c r="B138" t="str">
        <f t="shared" si="2"/>
        <v>ST5680074200</v>
      </c>
      <c r="C138">
        <v>51.465111999999998</v>
      </c>
      <c r="D138">
        <v>-2.6232647</v>
      </c>
      <c r="E138">
        <v>2.3725670051818509E-3</v>
      </c>
    </row>
    <row r="139" spans="1:6" x14ac:dyDescent="0.25">
      <c r="A139" t="s">
        <v>81</v>
      </c>
      <c r="B139" t="str">
        <f t="shared" si="2"/>
        <v>ST5670075200</v>
      </c>
      <c r="C139">
        <v>51.474094999999998</v>
      </c>
      <c r="D139">
        <v>-2.6248269999999998</v>
      </c>
      <c r="E139">
        <v>11.534028057356888</v>
      </c>
      <c r="F139">
        <v>0.27</v>
      </c>
    </row>
    <row r="140" spans="1:6" x14ac:dyDescent="0.25">
      <c r="A140" t="s">
        <v>91</v>
      </c>
      <c r="B140" t="str">
        <f t="shared" si="2"/>
        <v>ST5610076200</v>
      </c>
      <c r="C140">
        <v>51.483038999999998</v>
      </c>
      <c r="D140">
        <v>-2.6335899</v>
      </c>
      <c r="E140">
        <v>13.022191826297611</v>
      </c>
      <c r="F140">
        <v>0.28000000000000003</v>
      </c>
    </row>
    <row r="141" spans="1:6" x14ac:dyDescent="0.25">
      <c r="A141" t="s">
        <v>95</v>
      </c>
      <c r="B141" t="str">
        <f t="shared" si="2"/>
        <v>ST5760072900</v>
      </c>
      <c r="C141">
        <v>51.453484000000003</v>
      </c>
      <c r="D141">
        <v>-2.6115929000000002</v>
      </c>
      <c r="E141">
        <v>9.6321931471645463</v>
      </c>
      <c r="F141">
        <v>0.26</v>
      </c>
    </row>
    <row r="142" spans="1:6" x14ac:dyDescent="0.25">
      <c r="A142" t="s">
        <v>103</v>
      </c>
      <c r="B142" t="str">
        <f t="shared" si="2"/>
        <v>ST5800073800</v>
      </c>
      <c r="C142">
        <v>51.461606000000003</v>
      </c>
      <c r="D142">
        <v>-2.6059437999999999</v>
      </c>
      <c r="E142">
        <v>19.696503852814466</v>
      </c>
      <c r="F142">
        <v>0.38</v>
      </c>
    </row>
    <row r="143" spans="1:6" x14ac:dyDescent="0.25">
      <c r="A143" t="s">
        <v>111</v>
      </c>
      <c r="B143" t="str">
        <f t="shared" si="2"/>
        <v>ST5770074700</v>
      </c>
      <c r="C143">
        <v>51.469675000000002</v>
      </c>
      <c r="D143">
        <v>-2.6103698</v>
      </c>
      <c r="E143">
        <v>17.847041607014365</v>
      </c>
      <c r="F143">
        <v>0.35</v>
      </c>
    </row>
    <row r="144" spans="1:6" x14ac:dyDescent="0.25">
      <c r="A144" t="s">
        <v>119</v>
      </c>
      <c r="B144" t="str">
        <f t="shared" si="2"/>
        <v>ST5760075400</v>
      </c>
      <c r="C144">
        <v>51.475960999999998</v>
      </c>
      <c r="D144">
        <v>-2.6118936000000001</v>
      </c>
      <c r="E144">
        <v>12.372375805552913</v>
      </c>
      <c r="F144">
        <v>0.27</v>
      </c>
    </row>
    <row r="145" spans="1:6" x14ac:dyDescent="0.25">
      <c r="A145" t="s">
        <v>127</v>
      </c>
      <c r="B145" t="str">
        <f t="shared" si="2"/>
        <v>ST5760076500</v>
      </c>
      <c r="C145">
        <v>51.485852000000001</v>
      </c>
      <c r="D145">
        <v>-2.6120260000000002</v>
      </c>
      <c r="E145">
        <v>25.698495477046784</v>
      </c>
      <c r="F145">
        <v>0.6</v>
      </c>
    </row>
    <row r="146" spans="1:6" x14ac:dyDescent="0.25">
      <c r="A146" t="s">
        <v>135</v>
      </c>
      <c r="B146" t="str">
        <f t="shared" si="2"/>
        <v>ST5850072800</v>
      </c>
      <c r="C146">
        <v>51.452652</v>
      </c>
      <c r="D146">
        <v>-2.5986294999999999</v>
      </c>
      <c r="E146">
        <v>26.034454704237834</v>
      </c>
      <c r="F146">
        <v>0.59</v>
      </c>
    </row>
    <row r="147" spans="1:6" x14ac:dyDescent="0.25">
      <c r="A147" t="s">
        <v>144</v>
      </c>
      <c r="B147" t="str">
        <f t="shared" si="2"/>
        <v>ST5830073100</v>
      </c>
      <c r="C147">
        <v>51.455334000000001</v>
      </c>
      <c r="D147">
        <v>-2.6015431000000002</v>
      </c>
      <c r="E147">
        <v>55.041813582550631</v>
      </c>
      <c r="F147">
        <v>0.88</v>
      </c>
    </row>
    <row r="148" spans="1:6" x14ac:dyDescent="0.25">
      <c r="A148" s="9" t="s">
        <v>152</v>
      </c>
      <c r="B148" t="str">
        <f t="shared" si="2"/>
        <v>ST5800074700</v>
      </c>
      <c r="C148">
        <v>51.469698000000001</v>
      </c>
      <c r="D148">
        <v>-2.6060511000000002</v>
      </c>
      <c r="E148">
        <v>-3.303006644854225</v>
      </c>
      <c r="F148" s="9"/>
    </row>
    <row r="149" spans="1:6" x14ac:dyDescent="0.25">
      <c r="A149" s="21" t="s">
        <v>160</v>
      </c>
      <c r="B149" t="str">
        <f t="shared" si="2"/>
        <v>ST5880075600</v>
      </c>
      <c r="C149">
        <v>51.477848999999999</v>
      </c>
      <c r="D149">
        <v>-2.5946397000000001</v>
      </c>
      <c r="E149">
        <v>12.222587502026771</v>
      </c>
      <c r="F149" s="21">
        <v>0.26</v>
      </c>
    </row>
    <row r="150" spans="1:6" x14ac:dyDescent="0.25">
      <c r="A150" t="s">
        <v>168</v>
      </c>
      <c r="B150" t="str">
        <f t="shared" si="2"/>
        <v>ST5860065 00</v>
      </c>
      <c r="E150">
        <v>15.935884887675543</v>
      </c>
      <c r="F150">
        <v>0.31</v>
      </c>
    </row>
    <row r="151" spans="1:6" x14ac:dyDescent="0.25">
      <c r="A151" t="s">
        <v>176</v>
      </c>
      <c r="B151" t="str">
        <f t="shared" si="2"/>
        <v>ST5900072700</v>
      </c>
      <c r="C151">
        <v>51.451788999999998</v>
      </c>
      <c r="D151">
        <v>-2.5914226999999999</v>
      </c>
      <c r="E151">
        <v>17.787526783735377</v>
      </c>
      <c r="F151">
        <v>0.34</v>
      </c>
    </row>
    <row r="152" spans="1:6" x14ac:dyDescent="0.25">
      <c r="A152" s="19" t="s">
        <v>177</v>
      </c>
      <c r="B152" t="str">
        <f t="shared" si="2"/>
        <v>ST5910073100</v>
      </c>
      <c r="C152">
        <v>51.455393000000001</v>
      </c>
      <c r="D152">
        <v>-2.5900300000000001</v>
      </c>
      <c r="E152">
        <v>47.208600304968961</v>
      </c>
      <c r="F152" s="19">
        <v>0.88</v>
      </c>
    </row>
    <row r="153" spans="1:6" x14ac:dyDescent="0.25">
      <c r="A153" t="s">
        <v>191</v>
      </c>
      <c r="B153" t="str">
        <f t="shared" si="2"/>
        <v>ST5940074300</v>
      </c>
      <c r="C153">
        <v>51.466203999999998</v>
      </c>
      <c r="D153">
        <v>-2.5858507999999998</v>
      </c>
      <c r="E153">
        <v>-1.4103973486971738E-2</v>
      </c>
      <c r="F153">
        <v>0.45</v>
      </c>
    </row>
    <row r="154" spans="1:6" x14ac:dyDescent="0.25">
      <c r="A154" t="s">
        <v>199</v>
      </c>
      <c r="B154" t="str">
        <f t="shared" si="2"/>
        <v>ST5940075800</v>
      </c>
      <c r="C154">
        <v>51.479689999999998</v>
      </c>
      <c r="D154">
        <v>-2.5860237000000001</v>
      </c>
      <c r="E154">
        <v>19.453134557141503</v>
      </c>
      <c r="F154">
        <v>0.39</v>
      </c>
    </row>
    <row r="155" spans="1:6" x14ac:dyDescent="0.25">
      <c r="A155" t="s">
        <v>207</v>
      </c>
      <c r="B155" t="str">
        <f t="shared" si="2"/>
        <v>ST5930076300</v>
      </c>
      <c r="C155">
        <v>51.484178999999997</v>
      </c>
      <c r="D155">
        <v>-2.5875213000000001</v>
      </c>
      <c r="E155">
        <v>37.190468509735908</v>
      </c>
      <c r="F155">
        <v>0.75</v>
      </c>
    </row>
    <row r="156" spans="1:6" x14ac:dyDescent="0.25">
      <c r="A156" s="13" t="s">
        <v>215</v>
      </c>
      <c r="B156" t="str">
        <f t="shared" si="2"/>
        <v>ST6040072400</v>
      </c>
      <c r="C156">
        <v>51.449191999999996</v>
      </c>
      <c r="D156">
        <v>-2.5712426000000002</v>
      </c>
      <c r="E156">
        <v>44.974069621855762</v>
      </c>
      <c r="F156" s="13">
        <v>0.95</v>
      </c>
    </row>
    <row r="157" spans="1:6" x14ac:dyDescent="0.25">
      <c r="A157" t="s">
        <v>223</v>
      </c>
      <c r="B157" t="str">
        <f t="shared" si="2"/>
        <v>ST6000073700</v>
      </c>
      <c r="C157">
        <v>51.460852000000003</v>
      </c>
      <c r="D157">
        <v>-2.5771459000000001</v>
      </c>
      <c r="E157">
        <v>18.321248153927392</v>
      </c>
      <c r="F157">
        <v>0.37</v>
      </c>
    </row>
    <row r="158" spans="1:6" x14ac:dyDescent="0.25">
      <c r="A158" t="s">
        <v>231</v>
      </c>
      <c r="B158" t="str">
        <f t="shared" si="2"/>
        <v>ST6080074000</v>
      </c>
      <c r="C158">
        <v>51.463605000000001</v>
      </c>
      <c r="D158">
        <v>-2.5656647000000001</v>
      </c>
      <c r="E158">
        <v>25.854107711242573</v>
      </c>
      <c r="F158">
        <v>0.59</v>
      </c>
    </row>
    <row r="159" spans="1:6" x14ac:dyDescent="0.25">
      <c r="A159">
        <v>606754</v>
      </c>
      <c r="B159" t="str">
        <f t="shared" si="2"/>
        <v>ST6060075400</v>
      </c>
      <c r="C159">
        <v>51.476179000000002</v>
      </c>
      <c r="D159">
        <v>-2.5687001</v>
      </c>
      <c r="E159">
        <v>19.298072626236628</v>
      </c>
      <c r="F159">
        <v>0.39</v>
      </c>
    </row>
    <row r="160" spans="1:6" x14ac:dyDescent="0.25">
      <c r="A160">
        <v>605765</v>
      </c>
      <c r="B160" t="str">
        <f t="shared" si="2"/>
        <v>ST6050076500</v>
      </c>
      <c r="C160">
        <v>51.486061999999997</v>
      </c>
      <c r="D160">
        <v>-2.5702633000000001</v>
      </c>
      <c r="E160">
        <v>23.523404720525637</v>
      </c>
      <c r="F160">
        <v>0.47</v>
      </c>
    </row>
    <row r="161" spans="1:6" x14ac:dyDescent="0.25">
      <c r="A161" t="s">
        <v>253</v>
      </c>
      <c r="B161" t="str">
        <f t="shared" si="2"/>
        <v>ST6110072700</v>
      </c>
      <c r="C161">
        <v>51.451937999999998</v>
      </c>
      <c r="D161">
        <v>-2.5612031000000002</v>
      </c>
      <c r="E161">
        <v>23.104786042648769</v>
      </c>
      <c r="F161">
        <v>0.42</v>
      </c>
    </row>
    <row r="162" spans="1:6" x14ac:dyDescent="0.25">
      <c r="A162">
        <v>616736</v>
      </c>
      <c r="B162" t="str">
        <f t="shared" si="2"/>
        <v>ST6160073600</v>
      </c>
      <c r="C162">
        <v>51.460064000000003</v>
      </c>
      <c r="D162">
        <v>-2.5541059000000002</v>
      </c>
      <c r="E162">
        <v>32.828773085881942</v>
      </c>
      <c r="F162">
        <v>0.53</v>
      </c>
    </row>
    <row r="163" spans="1:6" x14ac:dyDescent="0.25">
      <c r="A163" t="s">
        <v>268</v>
      </c>
      <c r="B163" t="str">
        <f t="shared" si="2"/>
        <v>ST6150074000</v>
      </c>
      <c r="C163">
        <v>51.463653999999998</v>
      </c>
      <c r="D163">
        <v>-2.5555889000000001</v>
      </c>
      <c r="E163" t="e">
        <v>#VALUE!</v>
      </c>
    </row>
    <row r="164" spans="1:6" x14ac:dyDescent="0.25">
      <c r="A164" s="9" t="s">
        <v>277</v>
      </c>
      <c r="B164" t="str">
        <f t="shared" si="2"/>
        <v>ST6110075300</v>
      </c>
      <c r="C164">
        <v>51.475315000000002</v>
      </c>
      <c r="D164">
        <v>-2.56149</v>
      </c>
      <c r="E164">
        <v>25.522924352303068</v>
      </c>
      <c r="F164" s="9">
        <v>0.49</v>
      </c>
    </row>
    <row r="165" spans="1:6" x14ac:dyDescent="0.25">
      <c r="A165" t="s">
        <v>282</v>
      </c>
      <c r="B165" t="str">
        <f t="shared" si="2"/>
        <v>ST6150076000</v>
      </c>
      <c r="C165">
        <v>51.481636000000002</v>
      </c>
      <c r="D165">
        <v>-2.5558074999999998</v>
      </c>
      <c r="E165">
        <v>20.863483815853115</v>
      </c>
      <c r="F165">
        <v>0.45</v>
      </c>
    </row>
    <row r="166" spans="1:6" x14ac:dyDescent="0.25">
      <c r="A166" t="s">
        <v>286</v>
      </c>
      <c r="B166" t="str">
        <f t="shared" si="2"/>
        <v>ST6260072800</v>
      </c>
      <c r="C166">
        <v>51.452938000000003</v>
      </c>
      <c r="D166">
        <v>-2.5396280999999998</v>
      </c>
      <c r="E166" t="e">
        <v>#VALUE!</v>
      </c>
      <c r="F166" t="s">
        <v>287</v>
      </c>
    </row>
    <row r="167" spans="1:6" x14ac:dyDescent="0.25">
      <c r="A167">
        <v>625734</v>
      </c>
      <c r="B167" t="str">
        <f t="shared" si="2"/>
        <v>ST6250073400</v>
      </c>
      <c r="C167">
        <v>51.458326</v>
      </c>
      <c r="D167">
        <v>-2.541131</v>
      </c>
      <c r="E167">
        <v>4.2219832456779613</v>
      </c>
      <c r="F167">
        <v>0.15</v>
      </c>
    </row>
    <row r="168" spans="1:6" x14ac:dyDescent="0.25">
      <c r="A168" t="s">
        <v>294</v>
      </c>
      <c r="B168" t="str">
        <f t="shared" si="2"/>
        <v>ST6250075200</v>
      </c>
      <c r="C168">
        <v>51.474510000000002</v>
      </c>
      <c r="D168">
        <v>-2.5413226</v>
      </c>
      <c r="E168">
        <v>7.7747463276442845</v>
      </c>
      <c r="F168">
        <v>0.23</v>
      </c>
    </row>
    <row r="169" spans="1:6" x14ac:dyDescent="0.25">
      <c r="A169" s="9" t="s">
        <v>302</v>
      </c>
      <c r="B169" t="str">
        <f t="shared" si="2"/>
        <v>ST6230075000</v>
      </c>
      <c r="C169">
        <v>51.472698999999999</v>
      </c>
      <c r="D169">
        <v>-2.5441807000000001</v>
      </c>
      <c r="E169">
        <v>12.707468366244923</v>
      </c>
      <c r="F169" s="9">
        <v>0.33</v>
      </c>
    </row>
    <row r="170" spans="1:6" x14ac:dyDescent="0.25">
      <c r="A170" t="s">
        <v>307</v>
      </c>
      <c r="B170" t="str">
        <f t="shared" si="2"/>
        <v>ST6270076600</v>
      </c>
      <c r="C170">
        <v>51.487110999999999</v>
      </c>
      <c r="D170">
        <v>-2.5385914000000001</v>
      </c>
      <c r="E170">
        <v>12.040815327940638</v>
      </c>
      <c r="F170">
        <v>0.27</v>
      </c>
    </row>
    <row r="171" spans="1:6" x14ac:dyDescent="0.25">
      <c r="A171" s="15" t="s">
        <v>311</v>
      </c>
      <c r="B171" t="str">
        <f t="shared" si="2"/>
        <v>ST6360072700</v>
      </c>
      <c r="C171">
        <v>51.452103999999999</v>
      </c>
      <c r="D171">
        <v>-2.5252270999999999</v>
      </c>
      <c r="E171">
        <v>32.567331930195074</v>
      </c>
      <c r="F171" s="15">
        <v>0.7</v>
      </c>
    </row>
    <row r="172" spans="1:6" x14ac:dyDescent="0.25">
      <c r="A172" t="s">
        <v>315</v>
      </c>
      <c r="B172" t="str">
        <f t="shared" si="2"/>
        <v>ST6390073200</v>
      </c>
      <c r="C172">
        <v>51.456619000000003</v>
      </c>
      <c r="D172">
        <v>-2.5209611000000001</v>
      </c>
      <c r="E172">
        <v>7.8632123232891269</v>
      </c>
      <c r="F172">
        <v>0.19</v>
      </c>
    </row>
  </sheetData>
  <conditionalFormatting sqref="F5:F46">
    <cfRule type="containsBlanks" dxfId="7" priority="7">
      <formula>LEN(TRIM(F5))=0</formula>
    </cfRule>
  </conditionalFormatting>
  <conditionalFormatting sqref="A47:A88">
    <cfRule type="containsBlanks" dxfId="6" priority="6">
      <formula>LEN(TRIM(A47))=0</formula>
    </cfRule>
  </conditionalFormatting>
  <conditionalFormatting sqref="F47:F88">
    <cfRule type="containsBlanks" dxfId="5" priority="5">
      <formula>LEN(TRIM(F47))=0</formula>
    </cfRule>
  </conditionalFormatting>
  <conditionalFormatting sqref="A89:A130">
    <cfRule type="containsBlanks" dxfId="4" priority="4">
      <formula>LEN(TRIM(A89))=0</formula>
    </cfRule>
  </conditionalFormatting>
  <conditionalFormatting sqref="F89:F130">
    <cfRule type="containsBlanks" dxfId="3" priority="3">
      <formula>LEN(TRIM(F89))=0</formula>
    </cfRule>
  </conditionalFormatting>
  <conditionalFormatting sqref="A131:A172">
    <cfRule type="containsBlanks" dxfId="2" priority="2">
      <formula>LEN(TRIM(A131))=0</formula>
    </cfRule>
  </conditionalFormatting>
  <conditionalFormatting sqref="F131:F172">
    <cfRule type="containsBlanks" dxfId="1" priority="1">
      <formula>LEN(TRIM(F131))=0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D286-FDB4-41D6-8742-2CFB5ADC4EA7}">
  <dimension ref="A1:M24"/>
  <sheetViews>
    <sheetView zoomScale="85" zoomScaleNormal="85" workbookViewId="0">
      <selection activeCell="B24" sqref="B24"/>
    </sheetView>
  </sheetViews>
  <sheetFormatPr defaultColWidth="8.85546875" defaultRowHeight="15" x14ac:dyDescent="0.25"/>
  <cols>
    <col min="1" max="2" width="24.7109375" customWidth="1"/>
    <col min="5" max="5" width="14" customWidth="1"/>
    <col min="6" max="6" width="22.7109375" customWidth="1"/>
    <col min="7" max="7" width="20.42578125" customWidth="1"/>
    <col min="8" max="8" width="23" bestFit="1" customWidth="1"/>
    <col min="9" max="9" width="12.28515625" bestFit="1" customWidth="1"/>
    <col min="10" max="10" width="22.42578125" customWidth="1"/>
    <col min="11" max="11" width="28" customWidth="1"/>
    <col min="12" max="12" width="29.42578125" customWidth="1"/>
    <col min="13" max="13" width="7.28515625" customWidth="1"/>
  </cols>
  <sheetData>
    <row r="1" spans="1:13" x14ac:dyDescent="0.25">
      <c r="A1" t="s">
        <v>316</v>
      </c>
      <c r="B1">
        <v>9.2299999999999993E-2</v>
      </c>
      <c r="E1" t="s">
        <v>317</v>
      </c>
    </row>
    <row r="2" spans="1:13" x14ac:dyDescent="0.25">
      <c r="A2" t="s">
        <v>318</v>
      </c>
      <c r="B2">
        <v>68.995000000000005</v>
      </c>
      <c r="F2" t="s">
        <v>319</v>
      </c>
      <c r="G2" t="s">
        <v>320</v>
      </c>
      <c r="H2" t="s">
        <v>321</v>
      </c>
      <c r="I2" t="s">
        <v>322</v>
      </c>
      <c r="J2" t="s">
        <v>323</v>
      </c>
      <c r="K2" t="s">
        <v>324</v>
      </c>
      <c r="L2" t="s">
        <v>325</v>
      </c>
      <c r="M2" t="s">
        <v>11</v>
      </c>
    </row>
    <row r="3" spans="1:13" x14ac:dyDescent="0.25">
      <c r="A3" t="s">
        <v>326</v>
      </c>
      <c r="B3">
        <v>1.338E-3</v>
      </c>
      <c r="E3" t="s">
        <v>327</v>
      </c>
      <c r="F3">
        <v>0</v>
      </c>
      <c r="G3">
        <f t="shared" ref="G3" si="0">F3*$B$6</f>
        <v>0</v>
      </c>
      <c r="H3">
        <v>100</v>
      </c>
      <c r="I3">
        <f>G3/H3</f>
        <v>0</v>
      </c>
      <c r="J3">
        <f>I3*0.05*(2/3)</f>
        <v>0</v>
      </c>
      <c r="K3">
        <f t="shared" ref="K3:K8" si="1">J3/3.05</f>
        <v>0</v>
      </c>
      <c r="L3">
        <f t="shared" ref="L3:L8" si="2">K3*1000000</f>
        <v>0</v>
      </c>
      <c r="M3">
        <v>0.05</v>
      </c>
    </row>
    <row r="4" spans="1:13" x14ac:dyDescent="0.25">
      <c r="E4" t="s">
        <v>328</v>
      </c>
      <c r="F4">
        <v>2</v>
      </c>
      <c r="G4">
        <f>F4*$B$6</f>
        <v>7.3839999999999995E-4</v>
      </c>
      <c r="H4">
        <v>100</v>
      </c>
      <c r="I4">
        <f t="shared" ref="I4:I8" si="3">G4/H4</f>
        <v>7.3839999999999991E-6</v>
      </c>
      <c r="J4">
        <f t="shared" ref="J4:J8" si="4">I4*0.05*(2/3)</f>
        <v>2.4613333333333331E-7</v>
      </c>
      <c r="K4">
        <f>J4/3.05</f>
        <v>8.0699453551912562E-8</v>
      </c>
      <c r="L4">
        <f>K4*1000000</f>
        <v>8.0699453551912562E-2</v>
      </c>
      <c r="M4">
        <v>0.16</v>
      </c>
    </row>
    <row r="5" spans="1:13" x14ac:dyDescent="0.25">
      <c r="A5" t="s">
        <v>329</v>
      </c>
      <c r="B5">
        <v>250</v>
      </c>
      <c r="E5" t="s">
        <v>330</v>
      </c>
      <c r="F5">
        <v>4</v>
      </c>
      <c r="G5">
        <f>F5*$B$6</f>
        <v>1.4767999999999999E-3</v>
      </c>
      <c r="H5">
        <v>100</v>
      </c>
      <c r="I5">
        <f t="shared" si="3"/>
        <v>1.4767999999999998E-5</v>
      </c>
      <c r="J5">
        <f t="shared" si="4"/>
        <v>4.9226666666666663E-7</v>
      </c>
      <c r="K5">
        <f t="shared" si="1"/>
        <v>1.6139890710382512E-7</v>
      </c>
      <c r="L5">
        <f t="shared" si="2"/>
        <v>0.16139890710382512</v>
      </c>
      <c r="M5">
        <v>0.24</v>
      </c>
    </row>
    <row r="6" spans="1:13" x14ac:dyDescent="0.25">
      <c r="A6" t="s">
        <v>331</v>
      </c>
      <c r="B6">
        <f>B1/B5</f>
        <v>3.6919999999999998E-4</v>
      </c>
      <c r="E6" t="s">
        <v>332</v>
      </c>
      <c r="F6">
        <v>6</v>
      </c>
      <c r="G6">
        <f>F6*$B$6</f>
        <v>2.2151999999999996E-3</v>
      </c>
      <c r="H6">
        <v>100</v>
      </c>
      <c r="I6">
        <f>G6/H6</f>
        <v>2.2151999999999997E-5</v>
      </c>
      <c r="J6">
        <f t="shared" si="4"/>
        <v>7.3839999999999999E-7</v>
      </c>
      <c r="K6">
        <f t="shared" si="1"/>
        <v>2.4209836065573771E-7</v>
      </c>
      <c r="L6">
        <f t="shared" si="2"/>
        <v>0.24209836065573773</v>
      </c>
      <c r="M6">
        <v>0.33</v>
      </c>
    </row>
    <row r="7" spans="1:13" x14ac:dyDescent="0.25">
      <c r="E7" t="s">
        <v>333</v>
      </c>
      <c r="F7">
        <v>8</v>
      </c>
      <c r="G7">
        <f>F7*$B$6</f>
        <v>2.9535999999999998E-3</v>
      </c>
      <c r="H7">
        <v>100</v>
      </c>
      <c r="I7">
        <f>G7/H7</f>
        <v>2.9535999999999996E-5</v>
      </c>
      <c r="J7">
        <f t="shared" si="4"/>
        <v>9.8453333333333326E-7</v>
      </c>
      <c r="K7">
        <f>J7/3.05</f>
        <v>3.2279781420765025E-7</v>
      </c>
      <c r="L7">
        <f t="shared" si="2"/>
        <v>0.32279781420765025</v>
      </c>
      <c r="M7">
        <v>0.41</v>
      </c>
    </row>
    <row r="8" spans="1:13" x14ac:dyDescent="0.25">
      <c r="E8" t="s">
        <v>334</v>
      </c>
      <c r="F8">
        <v>10</v>
      </c>
      <c r="G8">
        <f>F8*$B$6</f>
        <v>3.692E-3</v>
      </c>
      <c r="H8">
        <v>100</v>
      </c>
      <c r="I8">
        <f t="shared" si="3"/>
        <v>3.6919999999999999E-5</v>
      </c>
      <c r="J8">
        <f t="shared" si="4"/>
        <v>1.2306666666666665E-6</v>
      </c>
      <c r="K8">
        <f t="shared" si="1"/>
        <v>4.0349726775956284E-7</v>
      </c>
      <c r="L8">
        <f t="shared" si="2"/>
        <v>0.40349726775956285</v>
      </c>
      <c r="M8">
        <v>0.48</v>
      </c>
    </row>
    <row r="19" spans="1:5" x14ac:dyDescent="0.25">
      <c r="A19" t="s">
        <v>335</v>
      </c>
      <c r="B19">
        <v>1</v>
      </c>
      <c r="C19">
        <v>2</v>
      </c>
      <c r="D19">
        <v>3</v>
      </c>
      <c r="E19">
        <v>4</v>
      </c>
    </row>
    <row r="20" spans="1:5" x14ac:dyDescent="0.25">
      <c r="A20" t="s">
        <v>336</v>
      </c>
      <c r="B20">
        <v>0.45</v>
      </c>
      <c r="C20">
        <v>0.43</v>
      </c>
      <c r="D20">
        <v>0.34</v>
      </c>
      <c r="E20">
        <v>0.59</v>
      </c>
    </row>
    <row r="21" spans="1:5" x14ac:dyDescent="0.25">
      <c r="A21" t="s">
        <v>337</v>
      </c>
      <c r="B21">
        <f>(B20-0.0648)/1.0586</f>
        <v>0.3638768184394483</v>
      </c>
      <c r="C21">
        <f t="shared" ref="C21:E21" si="5">(C20-0.0648)/1.0586</f>
        <v>0.34498394105422253</v>
      </c>
      <c r="D21">
        <f t="shared" si="5"/>
        <v>0.25996599282070659</v>
      </c>
      <c r="E21">
        <f t="shared" si="5"/>
        <v>0.49612696013602875</v>
      </c>
    </row>
    <row r="22" spans="1:5" x14ac:dyDescent="0.25">
      <c r="A22" t="s">
        <v>338</v>
      </c>
      <c r="B22">
        <f>B21*3</f>
        <v>1.0916304553183449</v>
      </c>
      <c r="C22">
        <f t="shared" ref="C22:E22" si="6">C21*3</f>
        <v>1.0349518231626675</v>
      </c>
      <c r="D22">
        <f t="shared" si="6"/>
        <v>0.77989797846211983</v>
      </c>
      <c r="E22">
        <f t="shared" si="6"/>
        <v>1.4883808804080862</v>
      </c>
    </row>
    <row r="24" spans="1:5" x14ac:dyDescent="0.25">
      <c r="A24" t="s">
        <v>339</v>
      </c>
      <c r="B24">
        <f>(1/0.00007034)*(B22/789)</f>
        <v>19.669633882545956</v>
      </c>
      <c r="C24">
        <f>(1/0.00007034)*(C22/789)</f>
        <v>18.648365248976589</v>
      </c>
      <c r="D24">
        <f>(1/0.00007034)*(D22/789)</f>
        <v>14.052656397914456</v>
      </c>
      <c r="E24">
        <f>(1/0.00007034)*(E22/789)</f>
        <v>26.818514317531509</v>
      </c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onToolsData xmlns="Mapcite">
  <Data>{"AppConfig":[{"ConfigTitle":"MultiDataAndStyle","ConfigWebTitle":"ConfigTitle","startLatitude":42.55,"startLongitude":-99.2,"startZoom":4,"MaxZoom":16,"DataArray":[{"title":"Mapdata2","ZIndex":15,"data":"{\"address\":\"'Map data'!A1:C149\",\"id\":\"{0042D979-2A02-4E9D-A8DF-DCABB2627A3F}\",\"DataRows\":[],\"rowIndex\":0,\"columnIndex\":0,\"rowCount\":149,\"columnCount\":3,\"longitude\":\"1\",\"latitude\":\"0\",\"Header\":true,\"DatasetTitle\":\"Mapdata2\",\"Properties\":[],\"Heatmap\":false,\"HeatmapWeighting\":\"2\",\"HeatmapIntensity\":0.5,\"HeatmapOpacity\":8,\"visible\":true,\"clustering\":true,\"clisterDistance\":40,\"Stroke\":\"#ff7675\",\"strokeSize\":\"3\",\"Points\":\"20\",\"Fill\":\"#e74c3c\",\"Size\":\"10\",\"icon\":true,\"Image\":\"Red.png\",\"autoOpen\":false}","heatmap":true,"moveablePins":true,"autoOpen":true,"dataformat":"EXCEL","id":2,"style":{"fillColor":"rgba(231,76,60, 1)","strokeColor":"rgba(255,118,117, 1)","strokeWidth":"3","points":"20","radius":"10","icon":true,"iconType":"image","iconPath":"../Images/Red.png"},"LayerKey":"yu20bh5a30rf6t1gmqolaj","feature":"{\"type\": \"FeatureCollection\",\"features\": [{\"type\": \"Feature\", \"geometry\": { \"type\": \"Point\", \"coordinates\":  [ -2.6431891,51.448819]  },\"properties\": {\"metadata\": {\"Sheet\" : \"'Map data'\", \"SheetId\" : \"{0042D979-2A02-4E9D-A8DF-DCABB2627A3F}\", \"Column\" : \"A\", \"Row\" : \"2\", \"latitude\" : \"0\", \"longitude\" : \"1\", \"Weighing\" : \"14.0255151004792\"},\"Title\" : \"Mapdata2\"}},{\"type\": \"Feature\", \"geometry\": { \"type\": \"Point\", \"coordinates\":  [ -2.6317523,51.454276]  },\"properties\": {\"metadata\": {\"Sheet\" : \"'Map data'\", \"SheetId\" : \"{0042D979-2A02-4E9D-A8DF-DCABB2627A3F}\", \"Column\" : \"A\", \"Row\" : \"3\", \"latitude\" : \"0\", \"longitude\" : \"1\", \"Weighing\" : \"39.123393461587\"},\"Title\" : \"Mapdata2\"}},{\"type\": \"Feature\", \"geometry\": { \"type\": \"Point\", \"coordinates\":  [ -2.637471,51.451548]  },\"properties\": {\"metadata\": {\"Sheet\" : \"'Map data'\", \"SheetId\" : \"{0042D979-2A02-4E9D-A8DF-DCABB2627A3F}\", \"Column\" : \"A\", \"Row\" : \"4\", \"latitude\" : \"0\", \"longitude\" : \"1\", \"Weighing\" : \"16.0091349692134\"},\"Title\" : \"Mapdata2\"}},{\"type\": \"Feature\", \"geometry\": { \"type\": \"Point\", \"coordinates\":  [ -2.6406764,51.474909]  },\"properties\": {\"metadata\": {\"Sheet\" : \"'Map data'\", \"SheetId\" : \"{0042D979-2A02-4E9D-A8DF-DCABB2627A3F}\", \"Column\" : \"A\", \"Row\" : \"5\", \"latitude\" : \"0\", \"longitude\" : \"1\", \"Weighing\" : \"21.993272704164\"},\"Title\" : \"Mapdata2\"}},{\"type\": \"Feature\", \"geometry\": { \"type\": \"Point\", \"coordinates\":  [ -2.6364949,51.484822]  },\"properties\": {\"metadata\": {\"Sheet\" : \"'Map data'\", \"SheetId\" : \"{0042D979-2A02-4E9D-A8DF-DCABB2627A3F}\", \"Column\" : \"A\", \"Row\" : \"6\", \"latitude\" : \"0\", \"longitude\" : \"1\", \"Weighing\" : \"14.6029753208293\"},\"Title\" : \"Mapdata2\"}},{\"type\": \"Feature\", \"geometry\": { \"type\": \"Point\", \"coordinates\":  [ -2.6245936,51.457012]  },\"properties\": {\"metadata\": {\"Sheet\" : \"'Map data'\", \"SheetId\" : \"{0042D979-2A02-4E9D-A8DF-DCABB2627A3F}\", \"Column\" : \"A\", \"Row\" : \"8\", \"latitude\" : \"0\", \"longitude\" : \"1\", \"Weighing\" : \"30.3164122728709\"},\"Title\" : \"Mapdata2\"}},{\"type\": \"Feature\", \"geometry\": { \"type\": \"Point\", \"coordinates\":  [ -2.6247901,51.471398]  },\"properties\": {\"metadata\": {\"Sheet\" : \"'Map data'\", \"SheetId\" : \"{0042D979-2A02-4E9D-A8DF-DCABB2627A3F}\", \"Column\" : \"A\", \"Row\" : \"9\", \"latitude\" : \"0\", \"longitude\" : \"1\", \"Weighing\" : \"15.3564983757532\"},\"Title\" : \"Mapdata2\"}},{\"type\": \"Feature\", \"geometry\": { \"type\": \"Point\", \"coordinates\":  [ -2.6249253,51.481288]  },\"properties\": {\"metadata\": {\"Sheet\" : \"'Map data'\", \"SheetId\" : \"{0042D979-2A02-4E9D-A8DF-DCABB2627A3F}\", \"Column\" : \"A\", \"Row\" : \"11\", \"latitude\" : \"0\", \"longitude\" : \"1\", \"Weighing\" : \"22.2770351492032\"},\"Title\" : \"Mapdata2\"}},{\"type\": \"Feature\", \"geometry\": { \"type\": \"Point\", \"coordinates\":  [ -2.6072161,51.449011]  },\"properties\": {\"metadata\": {\"Sheet\" : \"'Map data'\", \"SheetId\" : \"{0042D979-2A02-4E9D-A8DF-DCABB2627A3F}\", \"Column\" : \"A\", \"Row\" : \"12\", \"latitude\" : \"0\", \"longitude\" : \"1\", \"Weighing\" : \"57.4935228977391\"},\"Title\" : \"Mapdata2\"}},{\"type\": \"Feature\", \"geometry\": { \"type\": \"Point\", \"coordinates\":  [ -2.6144952,51.455267]  },\"properties\": {\"metadata\": {\"Sheet\" : \"'Map data'\", \"SheetId\" : \"{0042D979-2A02-4E9D-A8DF-DCABB2627A3F}\", \"Column\" : \"A\", \"Row\" : \"13\", \"latitude\" : \"0\", \"longitude\" : \"1\", \"Weighing\" : \"29.7500413144197\"},\"Title\" : \"Mapdata2\"}},{\"type\": \"Feature\", \"geometry\": { \"type\": \"Point\", \"coordinates\":  [ -2.6161281,51.469645]  },\"properties\": {\"metadata\": {\"Sheet\" : \"'Map data'\", \"SheetId\" : \"{0042D979-2A02-4E9D-A8DF-DCABB2627A3F}\", \"Column\" : \"A\", \"Row\" : \"14\", \"latitude\" : \"0\", \"longitude\" : \"1\", \"Weighing\" : \"38.8514007199387\"},\"Title\" : \"Mapdata2\"}},{\"type\": \"Feature\", \"geometry\": { \"type\": \"Point\", \"coordinates\":  [ -2.7664778,51.678261]  },\"properties\": {\"metadata\": {\"Sheet\" : \"'Map data'\", \"SheetId\" : \"{0042D979-2A02-4E9D-A8DF-DCABB2627A3F}\", \"Column\" : \"A\", \"Row\" : \"15\", \"latitude\" : \"0\", \"longitude\" : \"1\", \"Weighing\" : \"27.9488788734656\"},\"Title\" : \"Mapdata2\"}},{\"type\": \"Feature\", \"geometry\": { \"type\": \"Point\", \"coordinates\":  [ -2.6120501,51.48765]  },\"properties\": {\"metadata\": {\"Sheet\" : \"'Map data'\", \"SheetId\" : \"{0042D979-2A02-4E9D-A8DF-DCABB2627A3F}\", \"Column\" : \"A\", \"Row\" : \"16\", \"latitude\" : \"0\", \"longitude\" : \"1\", \"Weighing\" : \"25.5127453357611\"},\"Title\" : \"Mapdata2\"}},{\"type\": \"Feature\", \"geometry\": { \"type\": \"Point\", \"coordinates\":  [ -2.5986295,51.452652]  },\"properties\": {\"metadata\": {\"Sheet\" : \"'Map data'\", \"SheetId\" : \"{0042D979-2A02-4E9D-A8DF-DCABB2627A3F}\", \"Column\" : \"A\", \"Row\" : \"17\", \"latitude\" : \"0\", \"longitude\" : \"1\", \"Weighing\" : \"42.5322392529033\"},\"Title\" : \"Mapdata2\"}},{\"type\": \"Feature\", \"geometry\": { \"type\": \"Point\", \"coordinates\":  [ -2.5916149,51.020173]  },\"properties\": {\"metadata\": {\"Sheet\" : \"'Map data'\", \"SheetId\" : \"{0042D979-2A02-4E9D-A8DF-DCABB2627A3F}\", \"Column\" : \"A\", \"Row\" : \"19\", \"latitude\" : \"0\", \"longitude\" : \"1\", \"Weighing\" : \"35.8875749450749\"},\"Title\" : \"Mapdata2\"}},{\"type\": \"Feature\", \"geometry\": { \"type\": \"Point\", \"coordinates\":  [ -2.6017205,51.468821]  },\"properties\": {\"metadata\": {\"Sheet\" : \"'Map data'\", \"SheetId\" : \"{0042D979-2A02-4E9D-A8DF-DCABB2627A3F}\", \"Column\" : \"A\", \"Row\" : \"20\", \"latitude\" : \"0\", \"longitude\" : \"1\", \"Weighing\" : \"30.1132094223805\"},\"Title\" : \"Mapdata2\"}},{\"type\": \"Feature\", \"geometry\": { \"type\": \"Point\", \"coordinates\":  [ -2.6004817,51.484113]  },\"properties\": {\"metadata\": {\"Sheet\" : \"'Map data'\", \"SheetId\" : \"{0042D979-2A02-4E9D-A8DF-DCABB2627A3F}\", \"Column\" : \"A\", \"Row\" : \"21\", \"latitude\" : \"0\", \"longitude\" : \"1\", \"Weighing\" : \"31.8945846304383\"},\"Title\" : \"Mapdata2\"}},{\"type\": \"Feature\", \"geometry\": { \"type\": \"Point\", \"coordinates\":  [ -2.5813038,51.448243]  },\"properties\": {\"metadata\": {\"Sheet\" : \"'Map data'\", \"SheetId\" : \"{0042D979-2A02-4E9D-A8DF-DCABB2627A3F}\", \"Column\" : \"A\", \"Row\" : \"22\", \"latitude\" : \"0\", \"longitude\" : \"1\", \"Weighing\" : \"52.0417492431513\"},\"Title\" : \"Mapdata2\"}},{\"type\": \"Feature\", \"geometry\": { \"type\": \"Point\", \"coordinates\":  [ -2.5885909,51.4554]  },\"properties\": {\"metadata\": {\"Sheet\" : \"'Map data'\", \"SheetId\" : \"{0042D979-2A02-4E9D-A8DF-DCABB2627A3F}\", \"Column\" : \"A\", \"Row\" : \"23\", \"latitude\" : \"0\", \"longitude\" : \"1\", \"Weighing\" : \"30.6459777147595\"},\"Title\" : \"Mapdata2\"}},{\"type\": \"Feature\", \"geometry\": { \"type\": \"Point\", \"coordinates\":  [ -2.5901576,51.465283]  },\"properties\": {\"metadata\": {\"Sheet\" : \"'Map data'\", \"SheetId\" : \"{0042D979-2A02-4E9D-A8DF-DCABB2627A3F}\", \"Column\" : \"A\", \"Row\" : \"24\", \"latitude\" : \"0\", \"longitude\" : \"1\", \"Weighing\" : \"70.1979730205176\"},\"Title\" : \"Mapdata2\"}},{\"type\": \"Feature\", \"geometry\": { \"type\": \"Point\", \"coordinates\":  [ -2.5816925,51.478813]  },\"properties\": {\"metadata\": {\"Sheet\" : \"'Map data'\", \"SheetId\" : \"{0042D979-2A02-4E9D-A8DF-DCABB2627A3F}\", \"Column\" : \"A\", \"Row\" : \"25\", \"latitude\" : \"0\", \"longitude\" : \"1\", \"Weighing\" : \"14.3748865788877\"},\"Title\" : \"Mapdata2\"}},{\"type\": \"Feature\", \"geometry\": { \"type\": \"Point\", \"coordinates\":  [ -2.5889846,51.48597]  },\"properties\": {\"metadata\": {\"Sheet\" : \"'Map data'\", \"SheetId\" : \"{0042D979-2A02-4E9D-A8DF-DCABB2627A3F}\", \"Column\" : \"A\", \"Row\" : \"26\", \"latitude\" : \"0\", \"longitude\" : \"1\", \"Weighing\" : \"19.3234106005333\"},\"Title\" : \"Mapdata2\"}},{\"type\": \"Feature\", \"geometry\": { \"type\": \"Point\", \"coordinates\":  [ -2.5741318,51.450077]  },\"properties\": {\"metadata\": {\"Sheet\" : \"'Map data'\", \"SheetId\" : \"{0042D979-2A02-4E9D-A8DF-DCABB2627A3F}\", \"Column\" : \"A\", \"Row\" : \"27\", \"latitude\" : \"0\", \"longitude\" : \"1\", \"Weighing\" : \"51.4110909681705\"},\"Title\" : \"Mapdata2\"}},{\"type\": \"Feature\", \"geometry\": { \"type\": \"Point\", \"coordinates\":  [ -2.5698933,51.456392]  },\"properties\": {\"metadata\": {\"Sheet\" : \"'Map data'\", \"SheetId\" : \"{0042D979-2A02-4E9D-A8DF-DCABB2627A3F}\", \"Column\" : \"A\", \"Row\" : \"28\", \"latitude\" : \"0\", \"longitude\" : \"1\", \"Weighing\" : \"45.7338987200308\"},\"Title\" : \"Mapdata2\"}},{\"type\": \"Feature\", \"geometry\": { \"type\": \"Point\", \"coordinates\":  [ -2.5771912,51.464448]  },\"properties\": {\"metadata\": {\"Sheet\" : \"'Map data'\", \"SheetId\" : \"{0042D979-2A02-4E9D-A8DF-DCABB2627A3F}\", \"Column\" : \"A\", \"Row\" : \"29\", \"latitude\" : \"0\", \"longitude\" : \"1\", \"Weighing\" : \"35.8196658263335\"},\"Title\" : \"Mapdata2\"}},{\"type\": \"Feature\", \"geometry\": { \"type\": \"Point\", \"coordinates\":  [ -2.5657982,51.474395]  },\"properties\": {\"metadata\": {\"Sheet\" : \"'Map data'\", \"SheetId\" : \"{0042D979-2A02-4E9D-A8DF-DCABB2627A3F}\", \"Column\" : \"A\", \"Row\" : \"30\", \"latitude\" : \"0\", \"longitude\" : \"1\", \"Weighing\" : \"45.4180747174007\"},\"Title\" : \"Mapdata2\"}},{\"type\": \"Feature\", \"geometry\": { \"type\": \"Point\", \"coordinates\":  [ -2.5746288,51.489637]  },\"properties\": {\"metadata\": {\"Sheet\" : \"'Map data'\", \"SheetId\" : \"{0042D979-2A02-4E9D-A8DF-DCABB2627A3F}\", \"Column\" : \"A\", \"Row\" : \"31\", \"latitude\" : \"0\", \"longitude\" : \"1\", \"Weighing\" : \"34.7543450444339\"},\"Title\" : \"Mapdata2\"}},{\"type\": \"Feature\", \"geometry\": { \"type\": \"Point\", \"coordinates\":  [ -2.5583909,51.457346]  },\"properties\": {\"metadata\": {\"Sheet\" : \"'Map data'\", \"SheetId\" : \"{0042D979-2A02-4E9D-A8DF-DCABB2627A3F}\", \"Column\" : \"A\", \"Row\" : \"32\", \"latitude\" : \"0\", \"longitude\" : \"1\", \"Weighing\" : \"35.007951794947\"},\"Title\" : \"Mapdata2\"}},{\"type\": \"Feature\", \"geometry\": { \"type\": \"Point\", \"coordinates\":  [ -2.5599622,51.468129]  },\"properties\": {\"metadata\": {\"Sheet\" : \"'Map data'\", \"SheetId\" : \"{0042D979-2A02-4E9D-A8DF-DCABB2627A3F}\", \"Column\" : \"A\", \"Row\" : \"33\", \"latitude\" : \"0\", \"longitude\" : \"1\", \"Weighing\" : \"56.9893850749558\"},\"Title\" : \"Mapdata2\"}},{\"type\": \"Feature\", \"geometry\": { \"type\": \"Point\", \"coordinates\":  [ -2.5555889,51.463654]  },\"properties\": {\"metadata\": {\"Sheet\" : \"'Map data'\", \"SheetId\" : \"{0042D979-2A02-4E9D-A8DF-DCABB2627A3F}\", \"Column\" : \"A\", \"Row\" : \"34\", \"latitude\" : \"0\", \"longitude\" : \"1\", \"Weighing\" : \"37.7248581391557\"},\"Title\" : \"Mapdata2\"}},{\"type\": \"Feature\", \"geometry\": { \"type\": \"Point\", \"coordinates\":  [ -2.5586545,51.478925]  },\"properties\": {\"metadata\": {\"Sheet\" : \"'Map data'\", \"SheetId\" : \"{0042D979-2A02-4E9D-A8DF-DCABB2627A3F}\", \"Column\" : \"A\", \"Row\" : \"35\", \"latitude\" : \"0\", \"longitude\" : \"1\", \"Weighing\" : \"49.548805156033\"},\"Title\" : \"Mapdata2\"}},{\"type\": \"Feature\", \"geometry\": { \"type\": \"Point\", \"coordinates\":  [ -2.5455238,51.4646]  },\"properties\": {\"metadata\": {\"Sheet\" : \"'Map data'\", \"SheetId\" : \"{0042D979-2A02-4E9D-A8DF-DCABB2627A3F}\", \"Column\" : \"A\", \"Row\" : \"36\", \"latitude\" : \"0\", \"longitude\" : \"1\", \"Weighing\" : \"33.0778956224871\"},\"Title\" : \"Mapdata2\"}},{\"type\": \"Feature\", \"geometry\": { \"type\": \"Point\", \"coordinates\":  [ -2.5413013,51.472712]  },\"properties\": {\"metadata\": {\"Sheet\" : \"'Map data'\", \"SheetId\" : \"{0042D979-2A02-4E9D-A8DF-DCABB2627A3F}\", \"Column\" : \"A\", \"Row\" : \"37\", \"latitude\" : \"0\", \"longitude\" : \"1\", \"Weighing\" : \"25.3799876930956\"},\"Title\" : \"Mapdata2\"}},{\"type\": \"Feature\", \"geometry\": { \"type\": \"Point\", \"coordinates\":  [ -2.5266247,51.448502]  },\"properties\": {\"metadata\": {\"Sheet\" : \"'Map data'\", \"SheetId\" : \"{0042D979-2A02-4E9D-A8DF-DCABB2627A3F}\", \"Column\" : \"A\", \"Row\" : \"38\", \"latitude\" : \"0\", \"longitude\" : \"1\", \"Weighing\" : \"29.8079038460946\"},\"Title\" : \"Mapdata2\"}},{\"type\": \"Feature\", \"geometry\": { \"type\": \"Point\", \"coordinates\":  [ -2.6418006,51.452423]  },\"properties\": {\"metadata\": {\"Sheet\" : \"'Map data'\", \"SheetId\" : \"{0042D979-2A02-4E9D-A8DF-DCABB2627A3F}\", \"Column\" : \"A\", \"Row\" : \"39\", \"latitude\" : \"0\", \"longitude\" : \"1\", \"Weighing\" : \"30.2866659975399\"},\"Title\" : \"Mapdata2\"}},{\"type\": \"Feature\", \"geometry\": { \"type\": \"Point\", \"coordinates\":  [ -2.6331913,51.454268]  },\"properties\": {\"metadata\": {\"Sheet\" : \"'Map data'\", \"SheetId\" : \"{0042D979-2A02-4E9D-A8DF-DCABB2627A3F}\", \"Column\" : \"A\", \"Row\" : \"40\", \"latitude\" : \"0\", \"longitude\" : \"1\", \"Weighing\" : \"35.7188683920175\"},\"Title\" : \"Mapdata2\"}},{\"type\": \"Feature\", \"geometry\": { \"type\": \"Point\", \"coordinates\":  [ -2.6407268,51.478505]  },\"properties\": {\"metadata\": {\"Sheet\" : \"'Map data'\", \"SheetId\" : \"{0042D979-2A02-4E9D-A8DF-DCABB2627A3F}\", \"Column\" : \"A\", \"Row\" : \"42\", \"latitude\" : \"0\", \"longitude\" : \"1\", \"Weighing\" : \"17.9003750160668\"},\"Title\" : \"Mapdata2\"}},{\"type\": \"Feature\", \"geometry\": { \"type\": \"Point\", \"coordinates\":  [ -2.6408277,51.485698]  },\"properties\": {\"metadata\": {\"Sheet\" : \"'Map data'\", \"SheetId\" : \"{0042D979-2A02-4E9D-A8DF-DCABB2627A3F}\", \"Column\" : \"A\", \"Row\" : \"43\", \"latitude\" : \"0\", \"longitude\" : \"1\", \"Weighing\" : \"29.2059506416445\"},\"Title\" : \"Mapdata2\"}},{\"type\": \"Feature\", \"geometry\": { \"type\": \"Point\", \"coordinates\":  [ -2.6217397,51.458826]  },\"properties\": {\"metadata\": {\"Sheet\" : \"'Map data'\", \"SheetId\" : \"{0042D979-2A02-4E9D-A8DF-DCABB2627A3F}\", \"Column\" : \"A\", \"Row\" : \"45\", \"latitude\" : \"0\", \"longitude\" : \"1\", \"Weighing\" : \"26.0721145546689\"},\"Title\" : \"Mapdata2\"}},{\"type\": \"Feature\", \"geometry\": { \"type\": \"Point\", \"coordinates\":  [ -2.6290472,51.466879]  },\"properties\": {\"metadata\": {\"Sheet\" : \"'Map data'\", \"SheetId\" : \"{0042D979-2A02-4E9D-A8DF-DCABB2627A3F}\", \"Column\" : \"A\", \"Row\" : \"46\", \"latitude\" : \"0\", \"longitude\" : \"1\", \"Weighing\" : \"21.0092827436862\"},\"Title\" : \"Mapdata2\"}},{\"type\": \"Feature\", \"geometry\": { \"type\": \"Point\", \"coordinates\":  [ -2.6219109,51.471413]  },\"properties\": {\"metadata\": {\"Sheet\" : \"'Map data'\", \"SheetId\" : \"{0042D979-2A02-4E9D-A8DF-DCABB2627A3F}\", \"Column\" : \"A\", \"Row\" : \"47\", \"latitude\" : \"0\", \"longitude\" : \"1\", \"Weighing\" : \"32.5790877755644\"},\"Title\" : \"Mapdata2\"}},{\"type\": \"Feature\", \"geometry\": { \"type\": \"Point\", \"coordinates\":  [ -2.6350299,51.483032]  },\"properties\": {\"metadata\": {\"Sheet\" : \"'Map data'\", \"SheetId\" : \"{0042D979-2A02-4E9D-A8DF-DCABB2627A3F}\", \"Column\" : \"A\", \"Row\" : \"48\", \"latitude\" : \"0\", \"longitude\" : \"1\", \"Weighing\" : \"29.9653771151623\"},\"Title\" : \"Mapdata2\"}},{\"type\": \"Feature\", \"geometry\": { \"type\": \"Point\", \"coordinates\":  [ -2.6086669,51.449903]  },\"properties\": {\"metadata\": {\"Sheet\" : \"'Map data'\", \"SheetId\" : \"{0042D979-2A02-4E9D-A8DF-DCABB2627A3F}\", \"Column\" : \"A\", \"Row\" : \"49\", \"latitude\" : \"0\", \"longitude\" : \"1\", \"Weighing\" : \"19.6991274837044\"},\"Title\" : \"Mapdata2\"}},{\"type\": \"Feature\", \"geometry\": { \"type\": \"Point\", \"coordinates\":  [ -2.607407,51.463397]  },\"properties\": {\"metadata\": {\"Sheet\" : \"'Map data'\", \"SheetId\" : \"{0042D979-2A02-4E9D-A8DF-DCABB2627A3F}\", \"Column\" : \"A\", \"Row\" : \"50\", \"latitude\" : \"0\", \"longitude\" : \"1\", \"Weighing\" : \"19.3345910354441\"},\"Title\" : \"Mapdata2\"}},{\"type\": \"Feature\", \"geometry\": { \"type\": \"Point\", \"coordinates\":  [ -2.6146644,51.467855]  },\"properties\": {\"metadata\": {\"Sheet\" : \"'Map data'\", \"SheetId\" : \"{0042D979-2A02-4E9D-A8DF-DCABB2627A3F}\", \"Column\" : \"A\", \"Row\" : \"51\", \"latitude\" : \"0\", \"longitude\" : \"1\", \"Weighing\" : \"42.6537010968293\"},\"Title\" : \"Mapdata2\"}},{\"type\": \"Feature\", \"geometry\": { \"type\": \"Point\", \"coordinates\":  [ -2.7636006,51.679179]  },\"properties\": {\"metadata\": {\"Sheet\" : \"'Map data'\", \"SheetId\" : \"{0042D979-2A02-4E9D-A8DF-DCABB2627A3F}\", \"Column\" : \"A\", \"Row\" : \"52\", \"latitude\" : \"0\", \"longitude\" : \"1\", \"Weighing\" : \"18.1753787518381\"},\"Title\" : \"Mapdata2\"}},{\"type\": \"Feature\", \"geometry\": { \"type\": \"Point\", \"coordinates\":  [ -2.612026,51.485852]  },\"properties\": {\"metadata\": {\"Sheet\" : \"'Map data'\", \"SheetId\" : \"{0042D979-2A02-4E9D-A8DF-DCABB2627A3F}\", \"Column\" : \"A\", \"Row\" : \"53\", \"latitude\" : \"0\", \"longitude\" : \"1\", \"Weighing\" : \"34.3643475779967\"},\"Title\" : \"Mapdata2\"}},{\"type\": \"Feature\", \"geometry\": { \"type\": \"Point\", \"coordinates\":  [ -2.5957163,51.449969]  },\"properties\": {\"metadata\": {\"Sheet\" : \"'Map data'\", \"SheetId\" : \"{0042D979-2A02-4E9D-A8DF-DCABB2627A3F}\", \"Column\" : \"A\", \"Row\" : \"54\", \"latitude\" : \"0\", \"longitude\" : \"1\", \"Weighing\" : \"24.6770245384069\"},\"Title\" : \"Mapdata2\"}},{\"type\": \"Feature\", \"geometry\": { \"type\": \"Point\", \"coordinates\":  [ -2.6044213,51.455319]  },\"properties\": {\"metadata\": {\"Sheet\" : \"'Map data'\", \"SheetId\" : \"{0042D979-2A02-4E9D-A8DF-DCABB2627A3F}\", \"Column\" : \"A\", \"Row\" : \"55\", \"latitude\" : \"0\", \"longitude\" : \"1\", \"Weighing\" : \"33.7382868068973\"},\"Title\" : \"Mapdata2\"}},{\"type\": \"Feature\", \"geometry\": { \"type\": \"Point\", \"coordinates\":  [ -2.6031719,51.469713]  },\"properties\": {\"metadata\": {\"Sheet\" : \"'Map data'\", \"SheetId\" : \"{0042D979-2A02-4E9D-A8DF-DCABB2627A3F}\", \"Column\" : \"A\", \"Row\" : \"57\", \"latitude\" : \"0\", \"longitude\" : \"1\", \"Weighing\" : \"32.7762077515218\"},\"Title\" : \"Mapdata2\"}},{\"type\": \"Feature\", \"geometry\": { \"type\": \"Point\", \"coordinates\":  [ -2.5990534,51.485019]  },\"properties\": {\"metadata\": {\"Sheet\" : \"'Map data'\", \"SheetId\" : \"{0042D979-2A02-4E9D-A8DF-DCABB2627A3F}\", \"Column\" : \"A\", \"Row\" : \"58\", \"latitude\" : \"0\", \"longitude\" : \"1\", \"Weighing\" : \"29.1545410725875\"},\"Title\" : \"Mapdata2\"}},{\"type\": \"Feature\", \"geometry\": { \"type\": \"Point\", \"coordinates\":  [ -2.5784033,51.446459]  },\"properties\": {\"metadata\": {\"Sheet\" : \"'Map data'\", \"SheetId\" : \"{0042D979-2A02-4E9D-A8DF-DCABB2627A3F}\", \"Column\" : \"A\", \"Row\" : \"59\", \"latitude\" : \"0\", \"longitude\" : \"1\", \"Weighing\" : \"63.4764400268272\"},\"Title\" : \"Mapdata2\"}},{\"type\": \"Feature\", \"geometry\": { \"type\": \"Point\", \"coordinates\":  [ -2.5785169,51.45545]  },\"properties\": {\"metadata\": {\"Sheet\" : \"'Map data'\", \"SheetId\" : \"{0042D979-2A02-4E9D-A8DF-DCABB2627A3F}\", \"Column\" : \"A\", \"Row\" : \"60\", \"latitude\" : \"0\", \"longitude\" : \"1\", \"Weighing\" : \"34.7357652846145\"},\"Title\" : \"Mapdata2\"}},{\"type\": \"Feature\", \"geometry\": { \"type\": \"Point\", \"coordinates\":  [ -2.5858508,51.466204]  },\"properties\": {\"metadata\": {\"Sheet\" : \"'Map data'\", \"SheetId\" : \"{0042D979-2A02-4E9D-A8DF-DCABB2627A3F}\", \"Column\" : \"A\", \"Row\" : \"61\", \"latitude\" : \"0\", \"longitude\" : \"1\", \"Weighing\" : \"38.7632542661164\"},\"Title\" : \"Mapdata2\"}},{\"type\": \"Feature\", \"geometry\": { \"type\": \"Point\", \"coordinates\":  [ -2.585943,51.473397]  },\"properties\": {\"metadata\": {\"Sheet\" : \"'Map data'\", \"SheetId\" : \"{0042D979-2A02-4E9D-A8DF-DCABB2627A3F}\", \"Column\" : \"A\", \"Row\" : \"62\", \"latitude\" : \"0\", \"longitude\" : \"1\", \"Weighing\" : \"5.32775321395081\"},\"Title\" : \"Mapdata2\"}},{\"type\": \"Feature\", \"geometry\": { \"type\": \"Point\", \"coordinates\":  [ -2.5861159,51.486883]  },\"properties\": {\"metadata\": {\"Sheet\" : \"'Map data'\", \"SheetId\" : \"{0042D979-2A02-4E9D-A8DF-DCABB2627A3F}\", \"Column\" : \"A\", \"Row\" : \"63\", \"latitude\" : \"0\", \"longitude\" : \"1\", \"Weighing\" : \"19.6558481400216\"},\"Title\" : \"Mapdata2\"}},{\"type\": \"Feature\", \"geometry\": { \"type\": \"Point\", \"coordinates\":  [ -2.5727041,51.450983]  },\"properties\": {\"metadata\": {\"Sheet\" : \"'Map data'\", \"SheetId\" : \"{0042D979-2A02-4E9D-A8DF-DCABB2627A3F}\", \"Column\" : \"A\", \"Row\" : \"64\", \"latitude\" : \"0\", \"longitude\" : \"1\", \"Weighing\" : \"40.5044752300253\"},\"Title\" : \"Mapdata2\"}},{\"type\": \"Feature\", \"geometry\": { \"type\": \"Point\", \"coordinates\":  [ -2.5699381,51.459988]  },\"properties\": {\"metadata\": {\"Sheet\" : \"'Map data'\", \"SheetId\" : \"{0042D979-2A02-4E9D-A8DF-DCABB2627A3F}\", \"Column\" : \"A\", \"Row\" : \"65\", \"latitude\" : \"0\", \"longitude\" : \"1\", \"Weighing\" : \"31.6398743003206\"},\"Title\" : \"Mapdata2\"}},{\"type\": \"Feature\", \"geometry\": { \"type\": \"Point\", \"coordinates\":  [ -2.5743237,51.465362]  },\"properties\": {\"metadata\": {\"Sheet\" : \"'Map data'\", \"SheetId\" : \"{0042D979-2A02-4E9D-A8DF-DCABB2627A3F}\", \"Column\" : \"A\", \"Row\" : \"66\", \"latitude\" : \"0\", \"longitude\" : \"1\", \"Weighing\" : \"41.2836826472996\"},\"Title\" : \"Mapdata2\"}},{\"type\": \"Feature\", \"geometry\": { \"type\": \"Point\", \"coordinates\":  [ -2.5644029,51.477998]  },\"properties\": {\"metadata\": {\"Sheet\" : \"'Map data'\", \"SheetId\" : \"{0042D979-2A02-4E9D-A8DF-DCABB2627A3F}\", \"Column\" : \"A\", \"Row\" : \"67\", \"latitude\" : \"0\", \"longitude\" : \"1\", \"Weighing\" : \"41.5900857881505\"},\"Title\" : \"Mapdata2\"}},{\"type\": \"Feature\", \"geometry\": { \"type\": \"Point\", \"coordinates\":  [ -2.5679042,50.946554]  },\"properties\": {\"metadata\": {\"Sheet\" : \"'Map data'\", \"SheetId\" : \"{0042D979-2A02-4E9D-A8DF-DCABB2627A3F}\", \"Column\" : \"A\", \"Row\" : \"68\", \"latitude\" : \"0\", \"longitude\" : \"1\", \"Weighing\" : \"25.8175134615684\"},\"Title\" : \"Mapdata2\"}},{\"type\": \"Feature\", \"geometry\": { \"type\": \"Point\", \"coordinates\":  [ -2.5583689,51.455548]  },\"properties\": {\"metadata\": {\"Sheet\" : \"'Map data'\", \"SheetId\" : \"{0042D979-2A02-4E9D-A8DF-DCABB2627A3F}\", \"Column\" : \"A\", \"Row\" : \"69\", \"latitude\" : \"0\", \"longitude\" : \"1\", \"Weighing\" : \"34.4525307361717\"},\"Title\" : \"Mapdata2\"}},{\"type\": \"Feature\", \"geometry\": { \"type\": \"Point\", \"coordinates\":  [ -2.5570831,51.468142]  },\"properties\": {\"metadata\": {\"Sheet\" : \"'Map data'\", \"SheetId\" : \"{0042D979-2A02-4E9D-A8DF-DCABB2627A3F}\", \"Column\" : \"A\", \"Row\" : \"70\", \"latitude\" : \"0\", \"longitude\" : \"1\", \"Weighing\" : \"36.6593767736106\"},\"Title\" : \"Mapdata2\"}},{\"type\": \"Feature\", \"geometry\": { \"type\": \"Point\", \"coordinates\":  [ -2.5584787,51.464539]  },\"properties\": {\"metadata\": {\"Sheet\" : \"'Map data'\", \"SheetId\" : \"{0042D979-2A02-4E9D-A8DF-DCABB2627A3F}\", \"Column\" : \"A\", \"Row\" : \"71\", \"latitude\" : \"0\", \"longitude\" : \"1\", \"Weighing\" : \"51.5845974398094\"},\"Title\" : \"Mapdata2\"}},{\"type\": \"Feature\", \"geometry\": { \"type\": \"Point\", \"coordinates\":  [ -2.5586655,51.479824]  },\"properties\": {\"metadata\": {\"Sheet\" : \"'Map data'\", \"SheetId\" : \"{0042D979-2A02-4E9D-A8DF-DCABB2627A3F}\", \"Column\" : \"A\", \"Row\" : \"72\", \"latitude\" : \"0\", \"longitude\" : \"1\", \"Weighing\" : \"41.3927714471184\"},\"Title\" : \"Mapdata2\"}},{\"type\": \"Feature\", \"geometry\": { \"type\": \"Point\", \"coordinates\":  [ -2.5441058,51.466405]  },\"properties\": {\"metadata\": {\"Sheet\" : \"'Map data'\", \"SheetId\" : \"{0042D979-2A02-4E9D-A8DF-DCABB2627A3F}\", \"Column\" : \"A\", \"Row\" : \"73\", \"latitude\" : \"0\", \"longitude\" : \"1\", \"Weighing\" : \"36.4541999556211\"},\"Title\" : \"Mapdata2\"}},{\"type\": \"Feature\", \"geometry\": { \"type\": \"Point\", \"coordinates\":  [ -2.5413439,51.476309]  },\"properties\": {\"metadata\": {\"Sheet\" : \"'Map data'\", \"SheetId\" : \"{0042D979-2A02-4E9D-A8DF-DCABB2627A3F}\", \"Column\" : \"A\", \"Row\" : \"74\", \"latitude\" : \"0\", \"longitude\" : \"1\", \"Weighing\" : \"41.0649584423603\"},\"Title\" : \"Mapdata2\"}},{\"type\": \"Feature\", \"geometry\": { \"type\": \"Point\", \"coordinates\":  [ -2.5251755,51.447609]  },\"properties\": {\"metadata\": {\"Sheet\" : \"'Map data'\", \"SheetId\" : \"{0042D979-2A02-4E9D-A8DF-DCABB2627A3F}\", \"Column\" : \"A\", \"Row\" : \"75\", \"latitude\" : \"0\", \"longitude\" : \"1\", \"Weighing\" : \"27.8631699217535\"},\"Title\" : \"Mapdata2\"}},{\"type\": \"Feature\", \"geometry\": { \"type\": \"Point\", \"coordinates\":  [ -2.6374835,51.452447]  },\"properties\": {\"metadata\": {\"Sheet\" : \"'Map data'\", \"SheetId\" : \"{0042D979-2A02-4E9D-A8DF-DCABB2627A3F}\", \"Column\" : \"A\", \"Row\" : \"76\", \"latitude\" : \"0\", \"longitude\" : \"1\", \"Weighing\" : \"13.3046433643083\"},\"Title\" : \"Mapdata2\"}},{\"type\": \"Feature\", \"geometry\": { \"type\": \"Point\", \"coordinates\":  [ -2.6346304,51.454261]  },\"properties\": {\"metadata\": {\"Sheet\" : \"'Map data'\", \"SheetId\" : \"{0042D979-2A02-4E9D-A8DF-DCABB2627A3F}\", \"Column\" : \"A\", \"Row\" : \"77\", \"latitude\" : \"0\", \"longitude\" : \"1\", \"Weighing\" : \"25.5170360360745\"},\"Title\" : \"Mapdata2\"}},{\"type\": \"Feature\", \"geometry\": { \"type\": \"Point\", \"coordinates\":  [ -2.6375211,51.455144]  },\"properties\": {\"metadata\": {\"Sheet\" : \"'Map data'\", \"SheetId\" : \"{0042D979-2A02-4E9D-A8DF-DCABB2627A3F}\", \"Column\" : \"A\", \"Row\" : \"78\", \"latitude\" : \"0\", \"longitude\" : \"1\", \"Weighing\" : \"23.4585100946209\"},\"Title\" : \"Mapdata2\"}},{\"type\": \"Feature\", \"geometry\": { \"type\": \"Point\", \"coordinates\":  [ -2.6450337,51.477582]  },\"properties\": {\"metadata\": {\"Sheet\" : \"'Map data'\", \"SheetId\" : \"{0042D979-2A02-4E9D-A8DF-DCABB2627A3F}\", \"Column\" : \"A\", \"Row\" : \"79\", \"latitude\" : \"0\", \"longitude\" : \"1\", \"Weighing\" : \"19.4363229599621\"},\"Title\" : \"Mapdata2\"}},{\"type\": \"Feature\", \"geometry\": { \"type\": \"Point\", \"coordinates\":  [ -2.6437205,51.486581]  },\"properties\": {\"metadata\": {\"Sheet\" : \"'Map data'\", \"SheetId\" : \"{0042D979-2A02-4E9D-A8DF-DCABB2627A3F}\", \"Column\" : \"A\", \"Row\" : \"80\", \"latitude\" : \"0\", \"longitude\" : \"1\", \"Weighing\" : \"17.9753760609742\"},\"Title\" : \"Mapdata2\"}},{\"type\": \"Feature\", \"geometry\": { \"type\": \"Point\", \"coordinates\":  [ -2.6202761,51.457035]  },\"properties\": {\"metadata\": {\"Sheet\" : \"'Map data'\", \"SheetId\" : \"{0042D979-2A02-4E9D-A8DF-DCABB2627A3F}\", \"Column\" : \"A\", \"Row\" : \"82\", \"latitude\" : \"0\", \"longitude\" : \"1\", \"Weighing\" : \"23.6468015728393\"},\"Title\" : \"Mapdata2\"}},{\"type\": \"Feature\", \"geometry\": { \"type\": \"Point\", \"coordinates\":  [ -2.6218375,51.466018]  },\"properties\": {\"metadata\": {\"Sheet\" : \"'Map data'\", \"SheetId\" : \"{0042D979-2A02-4E9D-A8DF-DCABB2627A3F}\", \"Column\" : \"A\", \"Row\" : \"83\", \"latitude\" : \"0\", \"longitude\" : \"1\", \"Weighing\" : \"19.4144076259865\"},\"Title\" : \"Mapdata2\"}},{\"type\": \"Feature\", \"geometry\": { \"type\": \"Point\", \"coordinates\":  [ -2.6161645,51.472342]  },\"properties\": {\"metadata\": {\"Sheet\" : \"'Map data'\", \"SheetId\" : \"{0042D979-2A02-4E9D-A8DF-DCABB2627A3F}\", \"Column\" : \"A\", \"Row\" : \"84\", \"latitude\" : \"0\", \"longitude\" : \"1\", \"Weighing\" : \"36.6464128402861\"},\"Title\" : \"Mapdata2\"}},{\"type\": \"Feature\", \"geometry\": { \"type\": \"Point\", \"coordinates\":  [ -2.632237,51.489341]  },\"properties\": {\"metadata\": {\"Sheet\" : \"'Map data'\", \"SheetId\" : \"{0042D979-2A02-4E9D-A8DF-DCABB2627A3F}\", \"Column\" : \"A\", \"Row\" : \"85\", \"latitude\" : \"0\", \"longitude\" : \"1\", \"Weighing\" : \"23.052468480424\"},\"Title\" : \"Mapdata2\"}},{\"type\": \"Feature\", \"geometry\": { \"type\": \"Point\", \"coordinates\":  [ -2.6086909,51.451701]  },\"properties\": {\"metadata\": {\"Sheet\" : \"'Map data'\", \"SheetId\" : \"{0042D979-2A02-4E9D-A8DF-DCABB2627A3F}\", \"Column\" : \"A\", \"Row\" : \"86\", \"latitude\" : \"0\", \"longitude\" : \"1\", \"Weighing\" : \"33.7231745695008\"},\"Title\" : \"Mapdata2\"}},{\"type\": \"Feature\", \"geometry\": { \"type\": \"Point\", \"coordinates\":  [ -2.6131766,51.464266]  },\"properties\": {\"metadata\": {\"Sheet\" : \"'Map data'\", \"SheetId\" : \"{0042D979-2A02-4E9D-A8DF-DCABB2627A3F}\", \"Column\" : \"A\", \"Row\" : \"87\", \"latitude\" : \"0\", \"longitude\" : \"1\", \"Weighing\" : \"17.1656965356362\"},\"Title\" : \"Mapdata2\"}},{\"type\": \"Feature\", \"geometry\": { \"type\": \"Point\", \"coordinates\":  [ -2.6117613,51.466071]  },\"properties\": {\"metadata\": {\"Sheet\" : \"'Map data'\", \"SheetId\" : \"{0042D979-2A02-4E9D-A8DF-DCABB2627A3F}\", \"Column\" : \"A\", \"Row\" : \"88\", \"latitude\" : \"0\", \"longitude\" : \"1\", \"Weighing\" : \"28.9390646881238\"},\"Title\" : \"Mapdata2\"}},{\"type\": \"Feature\", \"geometry\": { \"type\": \"Point\", \"coordinates\":  [ -2.754614,51.224257]  },\"properties\": {\"metadata\": {\"Sheet\" : \"'Map data'\", \"SheetId\" : \"{0042D979-2A02-4E9D-A8DF-DCABB2627A3F}\", \"Column\" : \"A\", \"Row\" : \"89\", \"latitude\" : \"0\", \"longitude\" : \"1\", \"Weighing\" : \"16.1369637474044\"},\"Title\" : \"Mapdata2\"}},{\"type\": \"Feature\", \"geometry\": { \"type\": \"Point\", \"coordinates\":  [ -2.6177742,51.484922]  },\"properties\": {\"metadata\": {\"Sheet\" : \"'Map data'\", \"SheetId\" : \"{0042D979-2A02-4E9D-A8DF-DCABB2627A3F}\", \"Column\" : \"A\", \"Row\" : \"90\", \"latitude\" : \"0\", \"longitude\" : \"1\", \"Weighing\" : \"42.5257839492915\"},\"Title\" : \"Mapdata2\"}},{\"type\": \"Feature\", \"geometry\": { \"type\": \"Point\", \"coordinates\":  [ -2.5971318,51.448164]  },\"properties\": {\"metadata\": {\"Sheet\" : \"'Map data'\", \"SheetId\" : \"{0042D979-2A02-4E9D-A8DF-DCABB2627A3F}\", \"Column\" : \"A\", \"Row\" : \"91\", \"latitude\" : \"0\", \"longitude\" : \"1\", \"Weighing\" : \"29.8154651486154\"},\"Title\" : \"Mapdata2\"}},{\"type\": \"Feature\", \"geometry\": { \"type\": \"Point\", \"coordinates\":  [ -2.6073115,51.456204]  },\"properties\": {\"metadata\": {\"Sheet\" : \"'Map data'\", \"SheetId\" : \"{0042D979-2A02-4E9D-A8DF-DCABB2627A3F}\", \"Column\" : \"A\", \"Row\" : \"92\", \"latitude\" : \"0\", \"longitude\" : \"1\", \"Weighing\" : \"47.9327088361886\"},\"Title\" : \"Mapdata2\"}},{\"type\": \"Feature\", \"geometry\": { \"type\": \"Point\", \"coordinates\":  [ -2.5977802,51.056111]  },\"properties\": {\"metadata\": {\"Sheet\" : \"'Map data'\", \"SheetId\" : \"{0042D979-2A02-4E9D-A8DF-DCABB2627A3F}\", \"Column\" : \"A\", \"Row\" : \"93\", \"latitude\" : \"0\", \"longitude\" : \"1\", \"Weighing\" : \"37.4119406667947\"},\"Title\" : \"Mapdata2\"}},{\"type\": \"Feature\", \"geometry\": { \"type\": \"Point\", \"coordinates\":  [ -2.6031838,51.470612]  },\"properties\": {\"metadata\": {\"Sheet\" : \"'Map data'\", \"SheetId\" : \"{0042D979-2A02-4E9D-A8DF-DCABB2627A3F}\", \"Column\" : \"A\", \"Row\" : \"94\", \"latitude\" : \"0\", \"longitude\" : \"1\", \"Weighing\" : \"22.1452820884186\"},\"Title\" : \"Mapdata2\"}},{\"type\": \"Feature\", \"geometry\": { \"type\": \"Point\", \"coordinates\":  [ -2.5990534,51.485019]  },\"properties\": {\"metadata\": {\"Sheet\" : \"'Map data'\", \"SheetId\" : \"{0042D979-2A02-4E9D-A8DF-DCABB2627A3F}\", \"Column\" : \"A\", \"Row\" : \"95\", \"latitude\" : \"0\", \"longitude\" : \"1\", \"Weighing\" : \"7.71932020240748\"},\"Title\" : \"Mapdata2\"}},{\"type\": \"Feature\", \"geometry\": { \"type\": \"Point\", \"coordinates\":  [ -2.5828802,51.459025]  },\"properties\": {\"metadata\": {\"Sheet\" : \"'Map data'\", \"SheetId\" : \"{0042D979-2A02-4E9D-A8DF-DCABB2627A3F}\", \"Column\" : \"A\", \"Row\" : \"97\", \"latitude\" : \"0\", \"longitude\" : \"1\", \"Weighing\" : \"42.0129984554074\"},\"Title\" : \"Mapdata2\"}},{\"type\": \"Feature\", \"geometry\": { \"type\": \"Point\", \"coordinates\":  [ -2.5844343,51.468009]  },\"properties\": {\"metadata\": {\"Sheet\" : \"'Map data'\", \"SheetId\" : \"{0042D979-2A02-4E9D-A8DF-DCABB2627A3F}\", \"Column\" : \"A\", \"Row\" : \"98\", \"latitude\" : \"0\", \"longitude\" : \"1\", \"Weighing\" : \"26.249755517625\"},\"Title\" : \"Mapdata2\"}},{\"type\": \"Feature\", \"geometry\": { \"type\": \"Point\", \"coordinates\":  [ -2.5816124,51.472519]  },\"properties\": {\"metadata\": {\"Sheet\" : \"'Map data'\", \"SheetId\" : \"{0042D979-2A02-4E9D-A8DF-DCABB2627A3F}\", \"Column\" : \"A\", \"Row\" : \"99\", \"latitude\" : \"0\", \"longitude\" : \"1\", \"Weighing\" : \"26.1094123907298\"},\"Title\" : \"Mapdata2\"}},{\"type\": \"Feature\", \"geometry\": { \"type\": \"Point\", \"coordinates\":  [ -2.5846758,51.48689]  },\"properties\": {\"metadata\": {\"Sheet\" : \"'Map data'\", \"SheetId\" : \"{0042D979-2A02-4E9D-A8DF-DCABB2627A3F}\", \"Column\" : \"A\", \"Row\" : \"100\", \"latitude\" : \"0\", \"longitude\" : \"1\", \"Weighing\" : \"24.1734130365374\"},\"Title\" : \"Mapdata2\"}},{\"type\": \"Feature\", \"geometry\": { \"type\": \"Point\", \"coordinates\":  [ -2.5683983,51.451903]  },\"properties\": {\"metadata\": {\"Sheet\" : \"'Map data'\", \"SheetId\" : \"{0042D979-2A02-4E9D-A8DF-DCABB2627A3F}\", \"Column\" : \"A\", \"Row\" : \"101\", \"latitude\" : \"0\", \"longitude\" : \"1\", \"Weighing\" : \"35.5605844063831\"},\"Title\" : \"Mapdata2\"}},{\"type\": \"Feature\", \"geometry\": { \"type\": \"Point\", \"coordinates\":  [ -2.5756613,51.457263]  },\"properties\": {\"metadata\": {\"Sheet\" : \"'Map data'\", \"SheetId\" : \"{0042D979-2A02-4E9D-A8DF-DCABB2627A3F}\", \"Column\" : \"A\", \"Row\" : \"102\", \"latitude\" : \"0\", \"longitude\" : \"1\", \"Weighing\" : \"31.0643972819205\"},\"Title\" : \"Mapdata2\"}},{\"type\": \"Feature\", \"geometry\": { \"type\": \"Point\", \"coordinates\":  [ -2.571456,51.466275]  },\"properties\": {\"metadata\": {\"Sheet\" : \"'Map data'\", \"SheetId\" : \"{0042D979-2A02-4E9D-A8DF-DCABB2627A3F}\", \"Column\" : \"A\", \"Row\" : \"103\", \"latitude\" : \"0\", \"longitude\" : \"1\", \"Weighing\" : \"44.9129463371945\"},\"Title\" : \"Mapdata2\"}},{\"type\": \"Feature\", \"geometry\": { \"type\": \"Point\", \"coordinates\":  [ -2.5648363,51.513063]  },\"properties\": {\"metadata\": {\"Sheet\" : \"'Map data'\", \"SheetId\" : \"{0042D979-2A02-4E9D-A8DF-DCABB2627A3F}\", \"Column\" : \"A\", \"Row\" : \"104\", \"latitude\" : \"0\", \"longitude\" : \"1\", \"Weighing\" : \"29.2837406236595\"},\"Title\" : \"Mapdata2\"}},{\"type\": \"Feature\", \"geometry\": { \"type\": \"Point\", \"coordinates\":  [ -2.5688679,51.489666]  },\"properties\": {\"metadata\": {\"Sheet\" : \"'Map data'\", \"SheetId\" : \"{0042D979-2A02-4E9D-A8DF-DCABB2627A3F}\", \"Column\" : \"A\", \"Row\" : \"105\", \"latitude\" : \"0\", \"longitude\" : \"1\", \"Weighing\" : \"30.7849263020545\"},\"Title\" : \"Mapdata2\"}},{\"type\": \"Feature\", \"geometry\": { \"type\": \"Point\", \"coordinates\":  [ -2.558325,51.451951]  },\"properties\": {\"metadata\": {\"Sheet\" : \"'Map data'\", \"SheetId\" : \"{0042D979-2A02-4E9D-A8DF-DCABB2627A3F}\", \"Column\" : \"A\", \"Row\" : \"106\", \"latitude\" : \"0\", \"longitude\" : \"1\", \"Weighing\" : \"49.6367780646969\"},\"Title\" : \"Mapdata2\"}},{\"type\": \"Feature\", \"geometry\": { \"type\": \"Point\", \"coordinates\":  [ -2.5527862,51.469961]  },\"properties\": {\"metadata\": {\"Sheet\" : \"'Map data'\", \"SheetId\" : \"{0042D979-2A02-4E9D-A8DF-DCABB2627A3F}\", \"Column\" : \"A\", \"Row\" : \"107\", \"latitude\" : \"0\", \"longitude\" : \"1\", \"Weighing\" : \"26.5075493593864\"},\"Title\" : \"Mapdata2\"}},{\"type\": \"Feature\", \"geometry\": { \"type\": \"Point\", \"coordinates\":  [ -2.5600723,51.47712]  },\"properties\": {\"metadata\": {\"Sheet\" : \"'Map data'\", \"SheetId\" : \"{0042D979-2A02-4E9D-A8DF-DCABB2627A3F}\", \"Column\" : \"A\", \"Row\" : \"109\", \"latitude\" : \"0\", \"longitude\" : \"1\", \"Weighing\" : \"48.9775825609893\"},\"Title\" : \"Mapdata2\"}},{\"type\": \"Feature\", \"geometry\": { \"type\": \"Point\", \"coordinates\":  [ -2.5498745,51.467277]  },\"properties\": {\"metadata\": {\"Sheet\" : \"'Map data'\", \"SheetId\" : \"{0042D979-2A02-4E9D-A8DF-DCABB2627A3F}\", \"Column\" : \"A\", \"Row\" : \"110\", \"latitude\" : \"0\", \"longitude\" : \"1\", \"Weighing\" : \"33.7576258888302\"},\"Title\" : \"Mapdata2\"}},{\"type\": \"Feature\", \"geometry\": { \"type\": \"Point\", \"coordinates\":  [ -2.5399359,51.479012]  },\"properties\": {\"metadata\": {\"Sheet\" : \"'Map data'\", \"SheetId\" : \"{0042D979-2A02-4E9D-A8DF-DCABB2627A3F}\", \"Column\" : \"A\", \"Row\" : \"111\", \"latitude\" : \"0\", \"longitude\" : \"1\", \"Weighing\" : \"1.42272692118124\"},\"Title\" : \"Mapdata2\"}},{\"type\": \"Feature\", \"geometry\": { \"type\": \"Point\", \"coordinates\":  [ -2.5323596,51.446677]  },\"properties\": {\"metadata\": {\"Sheet\" : \"'Map data'\", \"SheetId\" : \"{0042D979-2A02-4E9D-A8DF-DCABB2627A3F}\", \"Column\" : \"A\", \"Row\" : \"112\", \"latitude\" : \"0\", \"longitude\" : \"1\", \"Weighing\" : \"22.0401259853201\"},\"Title\" : \"Mapdata2\"}},{\"type\": \"Feature\", \"geometry\": { \"type\": \"Point\", \"coordinates\":  [ -2.637471,51.451548]  },\"properties\": {\"metadata\": {\"Sheet\" : \"'Map data'\", \"SheetId\" : \"{0042D979-2A02-4E9D-A8DF-DCABB2627A3F}\", \"Column\" : \"A\", \"Row\" : \"113\", \"latitude\" : \"0\", \"longitude\" : \"1\", \"Weighing\" : \"32.4929234309987\"},\"Title\" : \"Mapdata2\"}},{\"type\": \"Feature\", \"geometry\": { \"type\": \"Point\", \"coordinates\":  [ -2.6479006,51.476667]  },\"properties\": {\"metadata\": {\"Sheet\" : \"'Map data'\", \"SheetId\" : \"{0042D979-2A02-4E9D-A8DF-DCABB2627A3F}\", \"Column\" : \"A\", \"Row\" : \"116\", \"latitude\" : \"0\", \"longitude\" : \"1\", \"Weighing\" : \"38.3611637367674\"},\"Title\" : \"Mapdata2\"}},{\"type\": \"Feature\", \"geometry\": { \"type\": \"Point\", \"coordinates\":  [ -2.6364573,51.482125]  },\"properties\": {\"metadata\": {\"Sheet\" : \"'Map data'\", \"SheetId\" : \"{0042D979-2A02-4E9D-A8DF-DCABB2627A3F}\", \"Column\" : \"A\", \"Row\" : \"117\", \"latitude\" : \"0\", \"longitude\" : \"1\", \"Weighing\" : \"16.8604571089445\"},\"Title\" : \"Mapdata2\"}},{\"type\": \"Feature\", \"geometry\": { \"type\": \"Point\", \"coordinates\":  [ -2.6232157,51.461515]  },\"properties\": {\"metadata\": {\"Sheet\" : \"'Map data'\", \"SheetId\" : \"{0042D979-2A02-4E9D-A8DF-DCABB2627A3F}\", \"Column\" : \"A\", \"Row\" : \"119\", \"latitude\" : \"0\", \"longitude\" : \"1\", \"Weighing\" : \"19.5696207235311\"},\"Title\" : \"Mapdata2\"}},{\"type\": \"Feature\", \"geometry\": { \"type\": \"Point\", \"coordinates\":  [ -2.6219109,51.471413]  },\"properties\": {\"metadata\": {\"Sheet\" : \"'Map data'\", \"SheetId\" : \"{0042D979-2A02-4E9D-A8DF-DCABB2627A3F}\", \"Column\" : \"A\", \"Row\" : \"120\", \"latitude\" : \"0\", \"longitude\" : \"1\", \"Weighing\" : \"27.518345633469\"},\"Title\" : \"Mapdata2\"}},{\"type\": \"Feature\", \"geometry\": { \"type\": \"Point\", \"coordinates\":  [ -2.6219353,51.473211]  },\"properties\": {\"metadata\": {\"Sheet\" : \"'Map data'\", \"SheetId\" : \"{0042D979-2A02-4E9D-A8DF-DCABB2627A3F}\", \"Column\" : \"A\", \"Row\" : \"121\", \"latitude\" : \"0\", \"longitude\" : \"1\", \"Weighing\" : \"27.8571329554787\"},\"Title\" : \"Mapdata2\"}},{\"type\": \"Feature\", \"geometry\": { \"type\": \"Point\", \"coordinates\":  [ -2.6207643,51.492999]  },\"properties\": {\"metadata\": {\"Sheet\" : \"'Map data'\", \"SheetId\" : \"{0042D979-2A02-4E9D-A8DF-DCABB2627A3F}\", \"Column\" : \"A\", \"Row\" : \"122\", \"latitude\" : \"0\", \"longitude\" : \"1\", \"Weighing\" : \"21.5169929057152\"},\"Title\" : \"Mapdata2\"}},{\"type\": \"Feature\", \"geometry\": { \"type\": \"Point\", \"coordinates\":  [ -2.605789,51.449917]  },\"properties\": {\"metadata\": {\"Sheet\" : \"'Map data'\", \"SheetId\" : \"{0042D979-2A02-4E9D-A8DF-DCABB2627A3F}\", \"Column\" : \"A\", \"Row\" : \"123\", \"latitude\" : \"0\", \"longitude\" : \"1\", \"Weighing\" : \"36.0417337795487\"},\"Title\" : \"Mapdata2\"}},{\"type\": \"Feature\", \"geometry\": { \"type\": \"Point\", \"coordinates\":  [ -2.6116891,51.460677]  },\"properties\": {\"metadata\": {\"Sheet\" : \"'Map data'\", \"SheetId\" : \"{0042D979-2A02-4E9D-A8DF-DCABB2627A3F}\", \"Column\" : \"A\", \"Row\" : \"124\", \"latitude\" : \"0\", \"longitude\" : \"1\", \"Weighing\" : \"24.352609506852\"},\"Title\" : \"Mapdata2\"}},{\"type\": \"Feature\", \"geometry\": { \"type\": \"Point\", \"coordinates\":  [ -2.6131887,51.465165]  },\"properties\": {\"metadata\": {\"Sheet\" : \"'Map data'\", \"SheetId\" : \"{0042D979-2A02-4E9D-A8DF-DCABB2627A3F}\", \"Column\" : \"A\", \"Row\" : \"125\", \"latitude\" : \"0\", \"longitude\" : \"1\", \"Weighing\" : \"24.3811566475716\"},\"Title\" : \"Mapdata2\"}},{\"type\": \"Feature\", \"geometry\": { \"type\": \"Point\", \"coordinates\":  [ -2.7525809,51.187402]  },\"properties\": {\"metadata\": {\"Sheet\" : \"'Map data'\", \"SheetId\" : \"{0042D979-2A02-4E9D-A8DF-DCABB2627A3F}\", \"Column\" : \"A\", \"Row\" : \"126\", \"latitude\" : \"0\", \"longitude\" : \"1\", \"Weighing\" : \"22.8939338336437\"},\"Title\" : \"Mapdata2\"}},{\"type\": \"Feature\", \"geometry\": { \"type\": \"Point\", \"coordinates\":  [ -2.614882,51.484038]  },\"properties\": {\"metadata\": {\"Sheet\" : \"'Map data'\", \"SheetId\" : \"{0042D979-2A02-4E9D-A8DF-DCABB2627A3F}\", \"Column\" : \"A\", \"Row\" : \"127\", \"latitude\" : \"0\", \"longitude\" : \"1\", \"Weighing\" : \"23.8120396094795\"},\"Title\" : \"Mapdata2\"}},{\"type\": \"Feature\", \"geometry\": { \"type\": \"Point\", \"coordinates\":  [ -2.6014603,51.449041]  },\"properties\": {\"metadata\": {\"Sheet\" : \"'Map data'\", \"SheetId\" : \"{0042D979-2A02-4E9D-A8DF-DCABB2627A3F}\", \"Column\" : \"A\", \"Row\" : \"128\", \"latitude\" : \"0\", \"longitude\" : \"1\", \"Weighing\" : \"22.8241008111949\"},\"Title\" : \"Mapdata2\"}},{\"type\": \"Feature\", \"geometry\": { \"type\": \"Point\", \"coordinates\":  [ -2.6087627,51.457095]  },\"properties\": {\"metadata\": {\"Sheet\" : \"'Map data'\", \"SheetId\" : \"{0042D979-2A02-4E9D-A8DF-DCABB2627A3F}\", \"Column\" : \"A\", \"Row\" : \"129\", \"latitude\" : \"0\", \"longitude\" : \"1\", \"Weighing\" : \"64.5526463176469\"},\"Title\" : \"Mapdata2\"}},{\"type\": \"Feature\", \"geometry\": { \"type\": \"Point\", \"coordinates\":  [ -2.6083266,51.640524]  },\"properties\": {\"metadata\": {\"Sheet\" : \"'Map data'\", \"SheetId\" : \"{0042D979-2A02-4E9D-A8DF-DCABB2627A3F}\", \"Column\" : \"A\", \"Row\" : \"130\", \"latitude\" : \"0\", \"longitude\" : \"1\", \"Weighing\" : \"39.4177233183726\"},\"Title\" : \"Mapdata2\"}},{\"type\": \"Feature\", \"geometry\": { \"type\": \"Point\", \"coordinates\":  [ -2.6031956,51.471511]  },\"properties\": {\"metadata\": {\"Sheet\" : \"'Map data'\", \"SheetId\" : \"{0042D979-2A02-4E9D-A8DF-DCABB2627A3F}\", \"Column\" : \"A\", \"Row\" : \"131\", \"latitude\" : \"0\", \"longitude\" : \"1\", \"Weighing\" : \"20.3795801605356\"},\"Title\" : \"Mapdata2\"}},{\"type\": \"Feature\", \"geometry\": { \"type\": \"Point\", \"coordinates\":  [ -2.5842276,51.451825]  },\"properties\": {\"metadata\": {\"Sheet\" : \"'Map data'\", \"SheetId\" : \"{0042D979-2A02-4E9D-A8DF-DCABB2627A3F}\", \"Column\" : \"A\", \"Row\" : \"133\", \"latitude\" : \"0\", \"longitude\" : \"1\", \"Weighing\" : \"52.0699928930305\"},\"Title\" : \"Mapdata2\"}},{\"type\": \"Feature\", \"geometry\": { \"type\": \"Point\", \"coordinates\":  [ -2.5858854,51.468901]  },\"properties\": {\"metadata\": {\"Sheet\" : \"'Map data'\", \"SheetId\" : \"{0042D979-2A02-4E9D-A8DF-DCABB2627A3F}\", \"Column\" : \"A\", \"Row\" : \"135\", \"latitude\" : \"0\", \"longitude\" : \"1\", \"Weighing\" : \"31.4982725407346\"},\"Title\" : \"Mapdata2\"}},{\"type\": \"Feature\", \"geometry\": { \"type\": \"Point\", \"coordinates\":  [ -2.5802526,51.47882]  },\"properties\": {\"metadata\": {\"Sheet\" : \"'Map data'\", \"SheetId\" : \"{0042D979-2A02-4E9D-A8DF-DCABB2627A3F}\", \"Column\" : \"A\", \"Row\" : \"136\", \"latitude\" : \"0\", \"longitude\" : \"1\", \"Weighing\" : \"23.9754131263555\"},\"Title\" : \"Mapdata2\"}},{\"type\": \"Feature\", \"geometry\": { \"type\": \"Point\", \"coordinates\":  [ -2.5846873,51.487789]  },\"properties\": {\"metadata\": {\"Sheet\" : \"'Map data'\", \"SheetId\" : \"{0042D979-2A02-4E9D-A8DF-DCABB2627A3F}\", \"Column\" : \"A\", \"Row\" : \"137\", \"latitude\" : \"0\", \"longitude\" : \"1\", \"Weighing\" : \"30.6317991394958\"},\"Title\" : \"Mapdata2\"}},{\"type\": \"Feature\", \"geometry\": { \"type\": \"Point\", \"coordinates\":  [ -2.5740754,51.445581]  },\"properties\": {\"metadata\": {\"Sheet\" : \"'Map data'\", \"SheetId\" : \"{0042D979-2A02-4E9D-A8DF-DCABB2627A3F}\", \"Column\" : \"A\", \"Row\" : \"138\", \"latitude\" : \"0\", \"longitude\" : \"1\", \"Weighing\" : \"56.2723556314108\"},\"Title\" : \"Mapdata2\"}},{\"type\": \"Feature\", \"geometry\": { \"type\": \"Point\", \"coordinates\":  [ -2.5713661,51.459082]  },\"properties\": {\"metadata\": {\"Sheet\" : \"'Map data'\", \"SheetId\" : \"{0042D979-2A02-4E9D-A8DF-DCABB2627A3F}\", \"Column\" : \"A\", \"Row\" : \"139\", \"latitude\" : \"0\", \"longitude\" : \"1\", \"Weighing\" : \"36.9140733804745\"},\"Title\" : \"Mapdata2\"}},{\"type\": \"Feature\", \"geometry\": { \"type\": \"Point\", \"coordinates\":  [ -2.5700053,51.465383]  },\"properties\": {\"metadata\": {\"Sheet\" : \"'Map data'\", \"SheetId\" : \"{0042D979-2A02-4E9D-A8DF-DCABB2627A3F}\", \"Column\" : \"A\", \"Row\" : \"140\", \"latitude\" : \"0\", \"longitude\" : \"1\", \"Weighing\" : \"44.916299133833\"},\"Title\" : \"Mapdata2\"}},{\"type\": \"Feature\", \"geometry\": { \"type\": \"Point\", \"coordinates\":  [ -2.5715909,51.477064]  },\"properties\": {\"metadata\": {\"Sheet\" : \"'Map data'\", \"SheetId\" : \"{0042D979-2A02-4E9D-A8DF-DCABB2627A3F}\", \"Column\" : \"A\", \"Row\" : \"141\", \"latitude\" : \"0\", \"longitude\" : \"1\", \"Weighing\" : \"84.878665842808\"},\"Title\" : \"Mapdata2\"}},{\"type\": \"Feature\", \"geometry\": { \"type\": \"Point\", \"coordinates\":  [ -2.5645139,51.486989]  },\"properties\": {\"metadata\": {\"Sheet\" : \"'Map data'\", \"SheetId\" : \"{0042D979-2A02-4E9D-A8DF-DCABB2627A3F}\", \"Column\" : \"A\", \"Row\" : \"142\", \"latitude\" : \"0\", \"longitude\" : \"1\", \"Weighing\" : \"32.7870683632757\"},\"Title\" : \"Mapdata2\"}},{\"type\": \"Feature\", \"geometry\": { \"type\": \"Point\", \"coordinates\":  [ -2.5540079,51.451972]  },\"properties\": {\"metadata\": {\"Sheet\" : \"'Map data'\", \"SheetId\" : \"{0042D979-2A02-4E9D-A8DF-DCABB2627A3F}\", \"Column\" : \"A\", \"Row\" : \"143\", \"latitude\" : \"0\", \"longitude\" : \"1\", \"Weighing\" : \"45.1884865872591\"},\"Title\" : \"Mapdata2\"}},{\"type\": \"Feature\", \"geometry\": { \"type\": \"Point\", \"coordinates\":  [ -2.5498421,51.46458]  },\"properties\": {\"metadata\": {\"Sheet\" : \"'Map data'\", \"SheetId\" : \"{0042D979-2A02-4E9D-A8DF-DCABB2627A3F}\", \"Column\" : \"A\", \"Row\" : \"144\", \"latitude\" : \"0\", \"longitude\" : \"1\", \"Weighing\" : \"33.7173737638737\"},\"Title\" : \"Mapdata2\"}},{\"type\": \"Feature\", \"geometry\": { \"type\": \"Point\", \"coordinates\":  [ -2.5556545,51.469048]  },\"properties\": {\"metadata\": {\"Sheet\" : \"'Map data'\", \"SheetId\" : \"{0042D979-2A02-4E9D-A8DF-DCABB2627A3F}\", \"Column\" : \"A\", \"Row\" : \"145\", \"latitude\" : \"0\", \"longitude\" : \"1\", \"Weighing\" : \"35.425235981516\"},\"Title\" : \"Mapdata2\"}},{\"type\": \"Feature\", \"geometry\": { \"type\": \"Point\", \"coordinates\":  [ -2.555731,51.475342]  },\"properties\": {\"metadata\": {\"Sheet\" : \"'Map data'\", \"SheetId\" : \"{0042D979-2A02-4E9D-A8DF-DCABB2627A3F}\", \"Column\" : \"A\", \"Row\" : \"146\", \"latitude\" : \"0\", \"longitude\" : \"1\", \"Weighing\" : \"43.1469179704062\"},\"Title\" : \"Mapdata2\"}},{\"type\": \"Feature\", \"geometry\": { \"type\": \"Point\", \"coordinates\":  [ -2.5498854,51.468176]  },\"properties\": {\"metadata\": {\"Sheet\" : \"'Map data'\", \"SheetId\" : \"{0042D979-2A02-4E9D-A8DF-DCABB2627A3F}\", \"Column\" : \"A\", \"Row\" : \"147\", \"latitude\" : \"0\", \"longitude\" : \"1\", \"Weighing\" : \"39.1631819586341\"},\"Title\" : \"Mapdata2\"}},{\"type\": \"Feature\", \"geometry\": { \"type\": \"Point\", \"coordinates\":  [ -2.5427944,51.477201]  },\"properties\": {\"metadata\": {\"Sheet\" : \"'Map data'\", \"SheetId\" : \"{0042D979-2A02-4E9D-A8DF-DCABB2627A3F}\", \"Column\" : \"A\", \"Row\" : \"148\", \"latitude\" : \"0\", \"longitude\" : \"1\", \"Weighing\" : \"28.9899003443533\"},\"Title\" : \"Mapdata2\"}},{\"type\": \"Feature\", \"geometry\": { \"type\": \"Point\", \"coordinates\":  [ -2.5366762,51.446658]  },\"properties\": {\"metadata\": {\"Sheet\" : \"'Map data'\", \"SheetId\" : \"{0042D979-2A02-4E9D-A8DF-DCABB2627A3F}\", \"Column\" : \"A\", \"Row\" : \"149\", \"latitude\" : \"0\", \"longitude\" : \"1\", \"Weighing\" : \"18.8044280431637\"},\"Title\" : \"Mapdata2\"}}]}"}],"UIArray":{"menuBarOpen":false,"scale":true,"zoomIn":true,"zoomOut":true,"myLocation":false,"baseLayers":["osm","toner","toner-lite","labels","open-topo","blank"],"mapLayers":true,"drawTools":true,"dataLayers":true,"annotate":true,"print":true,"searchLocation":true}}]}</Data>
</CommonToolsData>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2 D 5 3 3 A B - E 2 2 9 - 4 0 C 8 - A 8 F 3 - C 8 7 7 C A 2 9 4 5 5 F } "   T o u r I d = " 4 6 4 0 3 2 6 e - 0 8 5 6 - 4 f 8 7 - 9 7 4 6 - a 8 f 0 7 1 3 2 1 f 3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L d P S U R B V H h e v L 0 F g G T X e S V 8 i r m q G Y d Z g 2 K y W L I M k m X L z E 5 i B z d 2 k t 3 s B v 5 N N s l u s v G C A x t 2 E s c s s 2 V b t p i Z N R r m 7 m n m Y q 7 6 z 7 m 3 X l d 1 T 4 8 0 c r J 7 5 P Z U v X p w 7 3 c / O N + l 5 / r 2 0 6 k 6 f k r c t K X Q + L Q U I y N T C G a 9 6 N w c h 9 c X R L V a a f y y M t w e L 2 q v c 4 4 D t 9 u D e r 3 G v 2 a x X / 7 G P M 7 / Q D s / u Z D L F x E O + e F y u c 1 5 h Q K / R 8 L 8 7 k K 1 Y p 9 R z U 3 g 4 P e 7 E d 0 1 i n W 7 1 p h j O r d Y T W O y s N d 8 b 0 V P c D d C 3 k T j 2 1 J 4 q 2 O o e A b M 5 7 j 7 P q R q b z a f X w 8 u 1 a N W b X x b G a p D N p t H K B R E K p V C I h E z x 9 w e K w N 9 l t x a Z V E q l X l + m D I v G 1 n V G s / w e H 2 s f x k J 7 4 O Y r W x B r V 6 G 3 7 W e 1 7 o w N 5 9 C Z 0 f j 3 r w m l 8 t T j g V E w i H e K 2 C e V a v V z H 2 E 6 e k F 9 P d 3 o U J 5 q i y V U g Y + f 9 y 0 s 8 f j 5 r / V J W 0 q 2 Z s y 8 l 8 P j / M L V G I d D w R C y G V T 5 r x W R G N 1 P P 7 N k w h 1 1 L D t 8 s 2 m X K p b O p 0 1 8 g h 5 5 1 H z d D f O B o L e F A q V O M K + B e T K 7 f B 6 v S x f 2 f x W q 2 T h 9 k b M 5 6 e H / L h 8 b c l 8 P h v i n s d w N L U J E V 8 E J 5 P H z L F d 3 R d S Z n X s n 3 n J f B c C 3 j D O i 1 H W 3 l X 8 5 j b H f i q D S g R r u G R N a U m D O f B 5 / S h X S p h + q Y T e i 0 L m d 0 9 l D O F E L 3 L J C d S 8 / R S m f b g g o R r F W E G 5 J P y z G a P b z Q a r V f D c N 4 Z x y Q e s U Q g e C t J l 7 l 9 H u V w y 9 3 e 7 d X + r E K 9 + r Y S N 7 6 i i I 5 F D o d Z p j i 2 H G n 8 4 + z i 8 7 h A G w x c 3 j i 5 F t V p D N p f j y V Q g l l 2 N 7 U K N z / e j u 6 u d w u f z W h T d Q W t Z V o J k s Z B M 0 x E U 0 N X Z D p / P S + X 0 8 V b V R Y f w W p i Z m U V X V 6 e p t + r h M d f K A d X Y N l 4 q c B X p + V E 2 V P 9 i W a w h u X i 1 j I H 1 4 H e d 3 w r d L 5 n M 8 r g k W 6 e h 5 4 z S 6 h 4 9 3 e 2 o F u f g C 3 V Z Q + G f z t H z 6 4 2 6 e n 1 + V N g e 0 h n 9 a p 7 L a / W 7 b S M Z T I X G n U Q 8 G k E 4 7 K M M 6 S y / m s L A Z S V 0 b 7 R t 1 W q o P k y g j D 7 z W f C U T 6 H q W 4 e g Z 4 F l i a G c m 0 W p W E Y F E b h 9 b e a c Z 4 Y C u G x t 0 X x e C d 6 F J / F S O d j 4 t j L C / i g 2 J r Y 0 v l k E v b M 0 6 E 5 4 3 v + p 3 / m D x r F z g q L S Y M I q f 6 t n d O B l A 5 5 4 6 D R W X 9 X F i t v z v P 4 O F E o U m k + K p m v o w Q q H U H P F K H 2 v u Y 8 a U Y I W J G C f G q C h Q D K s 5 Q 3 s f B / Z O 4 d V u x S d L N w u z 6 J S F C l M 3 U f G + v I d 9 G C u G W y 9 k U o a 8 K F S D y O A M Z Y k y q u k A k 3 o + W 3 + t Y j 7 b O Q R v P T w B w 8 e R U 9 P t y m v v z Y B f 6 Q H A b + X j R + i N w 8 i F o u i L / o k i r V 1 5 o 6 6 j / R p c m q W x l 1 F k J 5 V 5 Z P y S B G T C x k U a Y g R R l C J p V Q q w u 8 P 8 M + D K I / p s w y i R m O S A q o M r Y 5 n 3 / R L m M y N Y 6 r x l y 4 t Y F W n d S 6 B g K K y D L 9 s y i u E 5 v 4 R G f f 5 8 A W 7 2 T Y l B D x T 9 A c J n l P F 7 X f f i T W 5 O N b 2 K x I 3 I o o + U Y 7 p d I 5 l k T H 6 E A z q z 4 9 4 L I J Y N I y 2 9 j b U 5 p 9 H p I 0 R q 5 i H y x M y r G C G U S w a C S K f K 2 J + I Y u h 4 V F 4 6 A R V b w + N t 2 l M b h p b g G 0 t Y 4 O R o 9 c r g 2 Z b F k 8 h s i 6 G s Y e j 8 C Z S C C W C P N 7 U g z D l X W o J N n V P G + 9 d N 2 1 a p M 1 U 6 h E e i 7 O + c S O 3 S D C P n g h Z S 9 W D x 0 8 E s K 7 j T C f u m 3 8 c Y + 4 u 8 9 k r p 7 1 M 7 4 Q y Z d c V 7 s G x h U P o D N k o W X e 3 o V 4 Y O f c I 5 f P U c e 3 G M y 3 7 o W N B b O 8 t o S 9 e p z e o G m U Y f m I S q 9 / U 0 z h j K a Q g g q K L u 3 g U V f 8 m 8 1 1 Y H p F E U y T Z s 0 W p f V + r Y u e H 5 f H O j l d + d I o U I I c d N 6 4 z i u / z q b G W V j n o k S c r o e 4 b 5 D f G T 7 a s j O H o 0 S G s W z 9 o F F l 0 y T G E e n G U k b Z v S e M 6 i F d + g J T 3 n U a Z b Q S 3 0 U H U y H E w r d B z n P I Y x 8 F / d b 4 T J Y x M R F 1 0 H u / 1 6 v S L 5 t z l q F X q 2 N a 5 g w Z O h Z S C l m 1 b O Z 8 j 8 1 9 E t v 0 T 5 p i e a Q r I h y l y 3 H H / s 3 j 3 7 n + H n 6 / 3 4 g t d 3 z f P V b n d P E f U 9 L U o e 9 A 7 R 8 / c Y T 6 H g 1 k U i k F 4 a p O k w a t s d C q e p v x I C x u 0 2 E G d S u n D l D l P O i H D X 4 5 Y n M a c Y p 2 / z t S C T M C 7 c R j n X d b U F 3 e J 7 e B X m z U R C R V x 5 y u J J e m I d P S G L X Q s N C o Z c j l 3 G o n 2 d v O 9 X M i i z M j o 9 d K J B 8 N s s z K y x R 4 s F O b Q F u z A y Y W j y J T T Z G X t S B b m G 3 d c i h 2 d 5 x u 9 E F 7 X o K 5 a X 0 T Q 1 z z F a W j h w a N B E 5 a d w k t p 5 v e 7 k N i 2 t A G k F I 5 n l f L I U 1 V l U G y s S I Q U J G 0 N T U I 1 y s s G d H I M h X i j U M u w 7 2 s V G h P 5 + F l w 8 p X T S B / o w u 4 P h R p H m p C y Z E h Z Q s E g H Y D f l E n a 5 S 4 N o + 7 i Z / 9 6 l o 0 5 F w 2 g V e F V d 7 9 r n D S j 3 x z X 7 8 u R 8 D + K T O 2 G R X r m J Q U k w e E z R X / s + S 5 G K V G 4 s 8 H K Q t f z u U b x b f l e Z U R y o P t V G f V 8 A S u D C G n I h h Y a I p l L e V T m c q k A d + Y A X I n d / E X 3 s j T b R H K e I 0 M v l 2 b o w E h Z m A O l 0 n l G H x r G W R R d 0 P W x a I 3 n N g 4 Q U R K O X I 5 R l N d 4 a r M m h 3 H 5 m 5 R s J f g x j h I N m Q V p H F m K / W z n Y n i E v 7 M c 7 h o u f M f W x i + s R 0 3 H / I 3 v P F J e Y M U Z m V u O t W I h 7 8 Z o 0 s v g U M P W X j o 6 G f w y x M r f Q 9 p 3 + x J q e X z + C H K V j P n 8 W v B 7 / C 3 J z D L 4 G Z F k K I 4 x y d O N J T 2 4 7 7 D f R I 4 H l h n T z E w S h S R D f v R M K 5 Z y S C m N M b X Q F i m l j M l X I f d t N J w a w Z z T u E b G J K V s x W s Z U y F X M J F r 7 a 7 B F Y 1 J k D e J k y 4 o P 7 H O w d Y R w X X G m + q Y Y y y O M R l k D 5 H O 9 R p l l U K v h H o h b Y x J D k F Q X a W w j j E p x 5 L j W Q m i Q l T z h i z q O D p 7 A K 9 O v W C i U q s x q U w y e M e Y h M 2 M T j I U K Y I g Z 6 W c R d F J c q 5 F t 6 O W 2 k 9 H 1 s h d + J / O k V J J v j 5 / F 5 P w O S O b 9 k Q U o + P T Z z U m I U b j y e Z p t L y 3 / n z U D 0 H G J F T d z O N e w 5 h 0 j T 8 Q R I n O S c Y U i Y i 7 N W V a J l 3 f z 3 b c / b E g L n x r H Z e + d w d 8 h U E c f H i 4 c Q b r l D n Y + E w 6 G 6 A i V Q v G m I 5 M W R Y k y P A d t I V q 2 N F X w n k s l u q t + i 9 H f p Y O j H C M S d j Y v s V 0 S o g C v h Z K j L o r G t S O / j K u W U b v J h b K O D D p w 1 u 3 V 3 H / I U U p a 0 w q l J e N 2 N W V Q G W m H Y k 1 K / e G C R K i D E S N K T h U o l h v p 3 i s w q l B p Q h q d E E C E b 9 2 s P d r + R W N q U 4 F l 6 F l 5 n O G B j o h + F y g c s l I 1 L B V 7 1 p S u v H G L 0 v h C Y R 4 n g z O O g c H u l b H h Z T 7 F n q 5 7 5 P + F B F w z / F f y q h 4 H P V K i o W k s e R H 4 c 4 d Q j R c N l R T e U J d n r Y 4 Y h x U l Y 2 C / J C 5 1 6 a O 8 8 y / y 6 H y t q I / t s r I V f m i n I G R c 0 O x n b J K H v 7 U k 6 R x r C P P l c I 4 j k 5 G r 2 t y 6 S S P s R 3 4 W d V b / h w h F m G b s R 4 p U r G A e 9 4 4 C h e N u 1 z M I D d 3 u n H W U j g 0 X 3 C c i Z 5 b K j Z p W T Y r p 6 n n V n n f G R z 5 j h v b 3 6 v y 8 H m k d Z V C C r v e F 0 V 1 b I D l t 7 o S i M T N v 0 K h n I A r a A 0 4 G r B U W X D Y V C s c v X P q 7 U C f K 3 3 v a n w 7 E + d 1 7 s Z g Y m 3 j 2 8 p Y Q v l 0 7 + s 3 F Y y n b F W Y T M W P p 0 + 4 c f N 5 Z T x 8 1 I t S x d U w J t t L p I 6 I k R f H 0 L O z E 1 5 S K E r Z H F 8 J r b l E g J y 1 W M i Z z 3 6 o + 3 n N E s + w H C 9 / L Y l d H 4 h R W E u N 5 Z U 7 M v D 2 z W D H d e s a R 8 4 d T j R U 7 2 C t q n I z p a X S Z B d m m F P 1 G S U 1 g i m c M n l A q 1 y a q D P B T y F b m G A k 3 w p 3 i t E k c T 4 N x D a W n I I M T j J x G t G 5 j 4 s U 0 6 V c w K e u V w s 5 K b 9 r i t S y 1 5 y f L a d I O 4 4 2 f j 0 T F / R f z v + 3 H T t l J 3 d i 1 J E j 0 j E Z b K z y Q 1 K Z d 5 l 7 h z N f h z t o o 3 e N z i v v e w t q T N 5 1 D 9 F e V 2 g D Z m a T 6 O x M G E e l f F d G 4 c M E E / p O O g I a k s r v 7 U e x Z C O g F N j p p l 4 O E x F Z 9 1 A 4 i n z u 9 a m T I t P 2 D 5 K u U g + F e i U H L + Y a 3 d O W B u 5 6 / 7 T V l c B q c + y R 4 w H 0 R K 1 s t 5 B B u u v N s h g Z r G B Y y y H Z S N 6 v C z 5 D z G E l L D E o G Y k a v j U 3 I E v H Q 0 c 8 e M t 5 F T x y 1 M M E 1 B q T g / n 5 N N r b Y x h / N o f + S 8 O N o z 8 d p M i Z 7 N L o 4 y h f O V f B 9 J F J D J z f T E K f / + 5 x + I v K k 8 4 e F X 9 a u O p F u H 0 x e s M S I 9 Y 0 6 U n F 5 E 7 L E Y v V M T R z A u 2 B D c p M F h 1 G Z P 7 z y H f + E s + w N L d M x V u O S C i P X C F y 1 s a O J z Q O p f v Z S F K o 5 H F 0 / i D i u U 6 k w r O N s y w S / n a s S a x f N C R P e R r e I G k R E 2 n P w t P w J d g 2 z K U K h S j K X e 8 0 y q O y i g 0 I H j q B a G c W 9 d A 1 J v q U S r a D y U + n V 6 L T U 7 6 U z r j h q w 8 z G l H R g 6 t N h 4 Z z / V n B 9 m P h j Q x W y o W X Q 0 7 t 1 W 9 m s O d D c U N f H Q f b 6 o S E V 7 + e o 8 9 a w J r z B p A r u x B u y f P f K J x c 0 R i e G M L r U D s H K 3 U Q u e 5 5 K V l f 1 1 5 B b 7 x q v H T r W I c i 6 8 P H g 4 b m P X H c j T Q F K W N S x 4 G 8 k b y 3 x n q G H 5 3 F m m v s 2 I c a y g m p y y E v p t + 8 P k U F G a 2 6 l V s 9 A u l J 4 Q R D 9 8 b G 9 y a O P H g C W 2 7 Y Y D 6 f f G E E 2 c P d p H a W t 7 8 e l j f G u U K e 0 e U N 0 9 B F k W h g n u C i w d e r O b i r c 6 j 7 V 9 l 6 N y i G 6 m 9 6 1 b L f Q D 7 + U d Z Q e a F V O p 1 n q C y 9 Z z U / D n 9 s o z l X c t F w w v L o L I U X Z c w X w 6 + p j O r a F Z W T g p t I Q L q Z o S E 6 8 I 1 + D e X B D z e + W a g N K m V F H t t e K k M 9 s w + 1 0 D b + K t f g Q n D 2 6 / A x S l X T K d S K d C j u X g Q H r 0 Y m 3 8 x p l S u K q d j y q b Y r y 9 k f o G E W L R t 5 L e z 9 w T A 6 z / N i z b Y 1 p s 0 c / a j n q R e M n K 3 Y 9 9 A J V M e 7 s e f D s d e M L k 6 E f C 0 s G m 8 1 T 0 V d O f d e G b a z S P m V K K G J U A k m a 5 e s X u p p 9 P w H j w W x e 1 U d p 2 f r m M + 7 c a M x J m t 0 r c Y 3 / N g 4 1 l x 9 p v d + L S x X c s d I l b + 4 A k v v d f i + 4 w i 3 R 5 D P M l k d 7 c K 6 t 5 U Q a X / t a C h v 4 x i 4 e L m e 5 f G Q 6 5 d X F v p K C H q m M T 1 / B N O 8 X g q m 3 G 9 H z x 5 T D r T M n F C D e W R I D a W X j F y l e V K U B O V o G 9 L n D x r j q W b l M A Z 4 T c C U T T A K S W X Q d 5 X Z 5 J A N + a i h K 9 n T b O O z 0 c 0 W s J y + G v O / k A z V t q e 9 R h H C v 8 Q o W x V Q n 7 1 V U d q 1 p r y q i x w G C w m P q 4 Z y P Q B X J Y l I 5 T 4 a 9 z o a + R D S g f e Y a 4 X W e y 2 H E 5 l o t / A O / w P 8 H c x 1 f C H q b Q 6 V T B G V z j e j 6 u v h s 7 x I z a Y x f E + Q j r K Z c w m S R d A z h 3 y l O d 7 Y i h e / f x L + 3 A B 2 f E g z Z C x N X A 5 H n i u h k C n g + I u j q E / 2 0 t d 5 Q d d k 2 p o 1 5 6 + U B 0 L 8 V k H F v 4 D w m g J W b + 9 F K L p 0 8 N c x S N e L R + f q G z q X e k Y l x + o S b 0 V r Z H K 6 v Y X U U T / i W / j g l s I 6 X d / L K 2 A 7 C u T N 1 f F g G 1 e K r + + O c R p D K E 0 y p + g 2 j Z u d y 2 H h d B q p g 9 2 o d 5 3 G z p v X m / P O B l P G c g G u w m G E O z Y i t Z C C x 9 e O e u 4 g I p 1 r 4 f Z b b 5 a Z e A m u 6 I W Y y y X R F e 0 w u c d 8 c R h t t Q X m E 3 4 M 5 a c b d 6 R S K K i w K p K L j / n I 6 v Y b G 7 9 Y S G l 0 g u q n i O 3 k l r 7 k s y g n L m 2 c R S + t n D E 7 a w Y / r Y I v d W K W r k k u M n 5 L Q z z 1 A s I x P + k W l d 5 E l a X X L C J 7 A P X w V p 4 T W J S l 4 B / 5 Z 1 T X / Y I p 3 / J u f s 0 2 U W + h K W t d Y 0 d 9 v F Y z M m r w V 2 f M O d V A c 3 r P Y v 5 L w 4 1 V 7 0 I 9 O 4 N M 4 u c W I 8 B i r s I / X / Z 5 B M M T q C 1 M o 1 L g M 9 b + C m X T T B U E h z K p B 6 0 y f C + m F / Z g / m A H N t 9 G O Y e W G l U 0 4 m L U X a p P w s P H A r h u k 6 X T B x 4 / i v r w B g 1 S o P v S B f R u 6 G L Z l h p Y M V / E 0 a f H 4 B q 3 A + A l z M L T N o 2 1 G 5 n z s m 7 + c A j J 2 Z M Y u K j H y F L y 9 g d C Z 0 T X A 4 8 f Q 2 1 4 L a P 2 P M 5 7 Z 9 w M 2 g u L O V R r X n T / k T O N y Y G d w W D 5 5 s J I k k J 2 I d p r 5 0 n 9 t F j u 4 T R Y O H 7 S j a m D C 8 j P k / N 7 F t D Z H 8 G G N 7 1 2 F H S X R 2 n o i t h W W H J W U q J W A 5 e n M o Z d p 9 c j n R q e z a D T P 4 d C K Y e x 8 p y 5 j v q 8 i C A p X 7 m W M / d 1 4 H P R e / E + a 2 P X m O 5 i G Z F z k T y V e S 6 V W v P m M r h 5 U c F j U e W I P m u A h K m z y s T 6 O 9 H D c V r u y r i J D l X f G n t e Y Y y F s Q P P 6 v i p l E o s c w V B v 5 f K V j U U b z F P U Q E a d Y 0 k v 4 A s l V 4 y l o H q X 0 M 7 B Z 6 j f h N 9 M 9 S T d V E O k 0 p l m R t a 2 r N o J O a z 9 f L L U 4 N w + v u s T I U O h 0 6 C j t D X f Q k K y X E 6 R d t h U C + O I R D w U H l 7 z X d h n g 5 r J G N 7 B W V Q i u D H n j 8 O d z 6 O 9 q 5 u Z O Y X y E L a k M / M I d J f Y z 4 5 R u N e O t 1 H O D T l x b a e Z l k c q D P l y B N j K E 2 H + Z n M x 0 f K m i / A F y 5 j 3 d Y d N N g g / Q L r O j N N G a T R u a 0 D g a j f d N 5 k f O / C 6 F O k 8 6 4 q V l 3 e Z f T l b G m M k G e E O / r g A j w Z G r B j U G q D G z d b w 3 n y V A C 5 E g 8 Q O q b f H G j s p k z u n Z 8 t o p Z u Z y W n E O / X 9 J 2 f D i v R h f m T B Y z u W y A l C O D 8 D 7 W T 8 o 1 g 6 5 u b v W D L o X v U s 0 e Y U C / N v R p 6 Z Q Q i Z X D o l 1 A v 7 E e V 3 q s 1 E h l n x v N c u q g F V X 1 t O b S t c z u O z h / g J x n V 1 b x E P V K K S t Z A H C Q 8 9 y O N t x j P 5 y T 1 Q m t P p 6 D c R 4 Y g Y / T W R k h B c v B E N 5 r y O g Y W C m Z Q K M a t x + U z 9 F s 5 N 4 V A b Q z u 9 k u N J 1 U 5 p O x O F D O d B s U 0 H 2 h z z e H M s y z v Z c Y o W h G L 1 m m Q d m K s o H I I G h B 2 4 B i T + S x 5 N 9 q s t S 4 2 2 r F s p L X u C C O F O n Z c L X l u v Y J w o I B C i s Y W 3 N w 4 S F B 2 5 U o B B 7 9 e x c 4 P k g o 3 e n H l I F T P 1 N A Q k p M u x O P r 4 Q 3 4 M X n y C B W d h h v 0 Y T 7 p Q 3 v C O i M Z p e S o d t D f 0 K M T 6 F m 7 G W 7 q 7 N S J E 4 j 2 e 9 C + o Y 2 O g 8 6 H 0 b k 1 t 1 2 U S T V L F k M 5 6 z + W a 3 Y / d S Y 8 h / Y 1 Z D k 8 Z 8 U O p N I o W U Q b c s X I 0 r l 8 s x S q 5 u m t b q v i x C w b 1 1 3 H p h 4 9 z N 5 E c 8 v K D a o W 9 E 8 i 0 B O B 2 + v C y U d G E f K v x t j e I b S v j d P o 5 I F V Q B c V Q g b T a A h p e M u / Q m v j y j v u u / 8 w 0 k c 6 c M H t W f T s t t O X X C 4 2 R P t K i a K 9 j 8 + 9 A A S Y x L Y Y j J T D G B r L L m o j D + M q j S M Q r O D I / L O Y Z 4 6 Q r D T D u L G l B j 1 w S h f w x c 3 1 V B P + 2 z h I V A s z q L h V x x o S A Y 1 L N A V t n 2 l P L q R p S I k I S n R O p b I 1 O u f e 6 k S w C q P c C Y h o j l m B z 3 E l 4 A l 0 m n P 1 U P u 7 q K Q P r u I Q 6 u 6 4 e U Y s Y u e s u R i 1 n E 4 F H W 8 d s w v n 7 k D J t x s L p W G M Z V + h g l f Q F d 5 o y u p l W x p D y O 2 j 9 2 b u x G N 6 l p 9 G q M + K W I J o j 4 4 7 s B 0 f 9 r s x Y D 6 3 X i f N 9 c 3 T C Z 9 G p T 6 L e L Q X m f I w j 2 d J l 9 p Y Z 5 1 D m f D 8 c p X X e + 1 E V 1 f h G K J t n S h l 0 5 g p k C U c i a N 3 d 6 M z p Z H 3 8 v / I T q J I 9 F b h i e c R 7 v G j b S 0 d O H X o 1 B O j i P t 7 U Z r z m k j m i 0 r 2 w O S L y l W D 6 L s w A n 9 7 B b 5 4 k d e E E e 4 M L Z G r o 4 f O 2 K K p a 5 1 1 W n g C V f 8 q c 0 6 o q 4 6 J l + e R H i k h v v r M S b M B T K D q G T D 1 E p Z 0 m w t v 3 l o 0 N x f F U T j d R Z a x 2 H X J w i h h F d x V T R m x k w g F X V M Y S e D 4 Y 7 N n J J W t W O I N C O f 7 k f t H U Z 7 q x Y Z 3 V B C K 2 Y I H P V P Y e 1 8 F W 2 5 Y O g 9 s E b w u H E y j U G 5 j 5 Z s j 3 1 Z Y l q r o m L 7 H o l W T h 5 x I P c o G F s 2 y X n A 5 W q O T z x u h 5 1 Q P h I v 1 J p 2 q l S h w 8 1 h s C f e h 4 l t K Q f R M h x 4 E x 7 + A Q v / P N n 6 x h m Y j p C h T g 5 q V p x A K e X B g 9 i A 2 t F + z 6 B A c m b g Z b f Q w H Z f i I n / c 1 K k C e l B / h 6 m D f k t l 5 t G W 6 D L 3 V G 7 W 0 B P U C l O k v 3 0 Y S b 6 E Q j V p D E p 1 2 d J 5 g y m L q 6 q 2 Z p 1 c Y R O V F h a S S M S j J u o 4 l E 7 P V X l L x b z 5 r i j Q G r m k j N n y Q V U L X p e P T j i K S v Y U 3 N F B 1 l n U s E T q e n Z 2 4 S C X z O L k K y M 4 / 9 o u l G o d i N J m c j k 3 / 3 U h k 7 H 0 V W V H 8 S R z 3 A E 6 h G a n l J z I 6 R c m m Q f G 0 d b f h 1 p 0 A u E E j Y f X S O 7 G 4 T R k 7 s i 2 F T o m u c l R V H P j j B w d / C 5 H Y u d h C v k 5 O p h s N 8 J r M o v H Y n E P 0 q m m s 9 G z l m i V T b 5 t c q 3 P 6 z v o F S g w Q Z 6 J P y K V z q K U e h V H U 0 s H G k 2 F + b 8 a m f J L P 7 J r S F a C U x l n q k p m O o N 9 X y s i N O j C j g 9 7 F 4 1 J O P J 0 F R e 8 / c w x J j 0 q F G B U I n K i Q V R k w X Q f s + x W a L b S M q Y A J o 0 x C Q r 1 j j G p K I a i N C L o c h R K W e N Y q v y 9 x E Y r V U h 3 K / S o F S p z o 5 d P l M z 8 y / r o m Q 7 X r v u a N F h l c o x J h X c V j 6 K W O 4 I T u U P Y P 7 u f R + 2 8 M q M A x l s C J 5 K P 4 d j s g z z O 6 6 n U o n 2 B W D e 9 I S N Y s N s 8 9 / j C I / x 7 F G O 5 V z G d P c z r e a 2 U g s a g 6 O O Z f x 7 7 D x x E l 3 8 r 1 s X e h K 3 d b 8 H m 9 u u N v I z x V 0 d J f 9 q M I m i Z Q 2 d n J z / b / E i G Z B w o j d o x p k C I + W S L M U k n X D z f Q a V e p u H O o x J M w E U m U y i x j W q 2 5 / L 1 c P w u N 3 Z c s x X l u h 1 + S U 8 e Y 1 3 K S M 1 O N X R G d J J U j j l l w M V j j M / 6 r t 4 4 o W d P H / o u D q G 7 6 5 + N M U m / z A w N I 1 M 5 J q s P j v 6 1 T m f T M d M D S 5 l F C n e x X n Y N n 4 r t t G + o I 4 D Q 6 h S y Q 2 F G V I c F M K r J 6 T V g H H l r h L p q Q 4 l J u H 2 w A 8 f D O 5 / N k g h v n d R J v U Z 2 v Z N V F i r B Q + O I r w p g d G g a n q n 1 R j C l 8 D h W X x x B r C P G B m l W o p w v 4 + C P k 3 A H y Z t v 6 T W V S k / l E e + 1 n u f o w 2 P Y f J 2 N T G F / i n S C j a R 2 K c + i V p o l R 9 9 q 7 q / n q 6 N E A n D K 4 c B V H q H 3 j Z P a z W C h M m o P 8 j m t 9 q N 7 t j a 4 E 6 E K F R 9 p G W l Y e S n V D P k i y J c V t e r Y H W f C G t l o F Z C C V x 0 0 Q 9 v S L n t P O S T l H M p r Q r 4 k C n m W s b K A U F s P p u Z P I x h c R w / u N 4 p c Y R 4 x l H 6 a N H I V u i N b D D N w P G s 0 X E Q 2 H 0 I 4 l E c 2 Z 5 2 R o q 2 D D f F r G p + a i O U 1 F v Y x 8 2 y V w z o O 6 0 A S c U 2 C Z e T j / f W c a k V d 9 N Z I d L 6 U 0 D y f / z p O Y j m k D 3 I i V H u W v T l d K 0 a D D w a 7 M J e c J R 1 v W 7 z n 2 V A u l r D 3 u 3 O 4 6 E N 2 6 l C t O E k K S W p b m U b N b z u Y n P I I k V C Z s r D G Y p h I Q z / V j i 5 N 8 g 2 T g q m T R Q Z F q D P G O L y a p l t R 6 e k o 5 M A k c 8 0 C c R A r f B O F 8 D s Y Z T I o V j t 4 Q + s M H C M 0 j p g f F w 6 5 a O j j 2 P 7 W P k Z R G 8 2 d 3 t I l B q X Z E I 7 w H j p K K + U v 1 2 4 s w M 8 8 y b m p 4 A j Z T S V l s E T V a w U x / U o J C z M T W H d l / 2 K 3 p 3 R V l x a y R R x 5 a A w D W 9 s x d n g G 9 V Q P Q n 0 5 l t l D g 6 i h m C u h b 1 s C 6 e k 8 V l 3 Q 7 A 1 y E A 6 k S I H C V C a r u K 1 o R o A G 6 N m C V N 7 Z o g v T h Q N n N S I + m X 7 O 5 o Q O Z F C p w r l 1 s l z S O 4 g i + o 0 8 9 A w V y 4 y 4 U 7 h 1 G o f T G c A 0 G m V X N 4 8 z P 1 m m n J P Z A + j w B N D W M Y C F + W N 0 O u e z L p b f S 2 E l Z w 0 s Z 3 O a p 8 d n z M / B E 8 0 Y T 2 2 U q e F 5 W x v e g R Q k H X y / U W g Z 5 Z L f a 3 k m 9 C V U G I L 7 + 3 p M B F w O U w a 1 9 Q q / t U K 9 j p n 8 P v v Z 3 Y F K b Q 7 h M h U s a F f a q o z L y 9 a K V 7 + W x 6 4 P N x 2 X 5 j l m x k f 4 i b l W k H o U a P 4 m p a 6 k T z L P j P F h d t m I 8 M g x P 6 7 d p C E L D 8 K p L y K f + F n T F t I N U w a e I y O S b P X d / O s Y K a l 8 a P 5 b y H d + x E Q c r W L W t f V q H n 5 3 l h r S z g d 7 F v X e x / z z y N 0 n + G 8 E a 0 l R p X u 2 H W j Q r Q Z 1 M w 3 K a f C j M 1 4 M M d k T N E 7 V O l Y 1 P Z N k a E 0 s F q x W o g D J 4 a d e 8 W L i 5 C l s e Y u N L I 4 n c D D 8 0 g j S B / s Q W T + O d V f Y L t V z Q d C X Z a R g l K M M M 5 m l i u O U w U E k 6 s a B y c d 5 j i L n 0 k a U F x G k i G s j b z K f T 2 U e 5 / 8 3 z 6 v V v M g W W 3 q m l o F P x / a u P Y x E V j Y h 7 x T y V T q A l j K Z e p c z b I M I A t 5 p R j v m B Y U c f I G g e b Z w I t m M L u s T V / G + 9 n h l 4 V m 4 / T 3 w R B T h l U P U k J 4 p o Z 6 z t M v F K F / P M 0 F e 0 4 a F 4 a f h b m u O c 7 X C l 9 q L c n z 3 Y g S S z E R z 5 J G 9 N e a / 6 D X 3 l 9 G M j 0 2 R O u e w f u 1 q Q 3 F k X O q 0 U L e y F O u 1 I G M V 7 a q S 4 k l 5 W f n F 5 + n e e o Z V 3 G U G 3 U A u m c O B e y d x 8 f v s + K J y G Q 0 y F 4 r d l A g p H e v K G 6 t h w L D K M 9 i G C 0 8 B b Z d T H x h L S B b U m c V H G Y X X M 8 u l N K l s 1 J R D P 6 g D q F V H B M c B B a e + h k L H b f C G 6 A g U y Y 2 8 7 F C L M y + y m j u N Q H x j g 3 n o W u p c 9 i i y G b K m / B p E 1 m a N b P X 7 E o P y e u q 4 Y b O 6 H a 0 R z D M p f G H E 0 j Q v 6 c B 1 j F Y O 9 E B j T D x X A l P Y z Q 1 H G Q o P Y 8 3 F 7 S h V t Q q 1 K c D 9 d 5 Q Q 3 T W L t T v O f U a F q z i K C o X h 8 d t r 1 G B B 7 3 x j Q Z u o i y 1 n l p Q u 4 u 1 C P v 8 i J q u i Y 2 f C 5 w q g P 3 w + h d u o D w U g z 3 s y 0 1 R s Y Q 0 N T Q 1 w r p B B R 8 I F 5 m h 2 f C m U + R r S g X f D W z 6 F e k i 0 z T a k o 2 A O R j M v k l Z k s C p 2 E b 2 g H c d r p V e a 1 y j D T K e p 9 P R + p V Q a f u Y w x r A M j a T R R u S 5 q b T V W Y Q j Q X L 7 O Z R c N B S 3 D 9 7 M f l S i W t K x F H q G t 3 Y a 9 c B G 1 E h V N E M j m U w j H h P V t k Z n B o B V V j 5 X O Z T G d J x y C Y p I u l b N 2 + z A a H E o U m I + x 1 c Z R t m r c b S a o e V O L t a K f V 8 r L + n E q t M 5 I 2 f H 8 o R g O 2 X D L 7 W K Z J A z R i X q n C / b H F Z r o N y 1 J E 9 c z 7 r Z i C 5 Z x 2 s / Q j 7 w H p N X O 5 F J c L r 5 V a / A 2 N + g 0 P 8 r x v C a 8 / k 0 0 V d O Z R l F L Y 7 B G 1 1 n j E 4 D 7 A F / m X T P n p s 8 6 k F w M A M v o 6 n r u Y M T 9 a H k 0 m k 8 W k Z 8 4 1 a b 2 O Y Z u v V 3 Y M K 3 O D F W B Z c i S f A K d T Z K 1 M g t 2 c i h e d N 1 7 i q O M C T 6 M T b i w f i j U e z 6 i J L 2 M z 3 U c t h 7 a b w i Q 6 8 Z a x x t A Q W t 7 v x K t a m c w 9 k n K b g q y L r J 5 q 2 R U c 3 Q T / o U 8 O o e 8 k Y 2 6 V c Z 9 I x 0 a Z J 0 s L m e x s G 6 6 N W N T + c O 3 S 8 a P I R U d h 2 V 2 W 4 Q U 8 2 R D j e W E x g v z Q a s L s s j b F 2 b n t M p n w w z G M i y w Q L G c I x R a n J t q X G u F F j R N m 4 3 V m n S P t v L W J t 9 E u G + 3 c i n p w w 1 9 P t p b K X G T B c z L m U 7 E 6 S 0 a j c / 8 4 t S w x t L 8 e s q R 8 O o p G w y D k F U V p F I Z V L Z M 4 V Z z B Q O s 1 g 5 b G q 7 3 t R F Z e e Z N D J 6 6 9 J p R t T 1 x t k q 0 S + X 8 k i m U 6 Z j S B v A 7 P + 6 s 6 6 t 2 Z Y x M o z 0 B M / R 7 J l S 0 4 g 9 j M x V R S s a V C z G 9 k s 3 5 S a U 8 + N M M 6 z j l R z C s 3 + P b M f P w x 9 g 3 b Q e 3 h x f S m G j 6 a 8 g m / i E K Z 8 1 x q X 3 d C A j 1 N Y F f v e M 6 d k O h a q L v X u S g + R 0 6 h F R V H 7 v o 3 c d c J 8 0 X x x U a y 7 c e 9 B n Z k z E w n 5 0 h G u 4 a k N x c Z B X j S D h Z j I 5 8 z B 5 B c k 8 M z + D Q M z m O F q a / O T X a 8 i m M h S a 5 f / n g n B I l X e t a E w S i D a B q e e O Y L 5 4 y h z j k 4 w x 7 e x / 0 6 I x C W u j V 5 E q W i 9 m q I j 5 1 / b 0 q e G r 9 W a 0 P R t E Z 8 4 F n s k 7 k M p t Q S z u j L e 4 E A y p K 9 Z 6 X i n 8 c m N S p J D 3 F F Q v w R g 7 F c l d O G L W B + m 7 O j R c T N o p E G t I + g u y X D Q m c f n l U F v E o h P I F o L M P U S j X C i l j / I Y n W x m i G V k m R p G q H s L T j m E U k m L E k v m P k 7 e Z f M Q u i j m F l L I E w u P 4 s j s / R j L v m S M S X C M W p A x m U 4 A / 2 r m 2 Z N G 7 j I m I R q O M P q G 8 d L X p 8 0 Q i c q n n G V q i s Z f m k J Z 9 R P V b D E m e g J j T L 4 Y 8 + j S M e o d I x 6 d R C s q 3 g G E f X b 3 J J W l V r O y 1 2 Y 6 k r U W M 6 o u q p M M T s j V d v L / r V 7 K m F R m l c f R E w f S d 0 W s X I k u u 3 R 8 0 Z j U b v p N z 1 t 3 7 S q s u a o P r o W 5 q b r t J a v i 2 I n T O F F a O q N X 2 N h V 4 Z 8 K 2 R S a g 9 Z 5 f R q Z X n e t J n H W T F f 4 1 v d q + r 8 f A V + F n L i F R t X K 8 H t m S G H s A F + d d C y 7 M M E c 3 l 6 r i l s + b B c X t n r h U 5 n H s C W + C a f S o x i I 2 B 2 J d M z N a z Q d S F C U s d d I W K I x V r j L E 2 + H Y k n x W x N v J / x 7 y d V d V d I J D 6 k W q W K d O V F N M 5 F Z X t 0 7 n L + P J h x D I X o j 4 O 8 0 z i U a r S M 5 K c + 8 S i 3 b u O O Z W P 5 M N S S q j B 4 V P i 8 w a B p L C m / y E d I 8 V 6 n l 3 D Y 7 u K t I Y X s Y H d r V Q C U H T z B h r p U c n L m T X s 1 y y Y w y + p F 1 5 M g 0 + D 0 Y 6 W J u R / n P j 6 J K p W w 1 b g c y K O U 2 6 l r W 4 R O p R x q / N K E I Z c t j F d Z p r 7 A / T U W M m f v p m M r 9 0 t d I U T c u Y O t l d m a L n h n y z C N b j r G s d B a F Y U q D B m 9 + Z J 7 a t g q p O R p m w E Z 8 M y O C d T M 5 E n F 6 w W M m I w h e 0 s w K a W b g 9 N + h u P q X F t t Y k A N a 7 G 0 s z 6 H u 1 Z C B e v p U V q t z p t w s v 3 P v R V B n o 3 F G 5 X m 2 j 6 9 9 S f v p O j l p 1 d E a F K l Z m Z 5 p f G I O / X 0 d 5 g H z C x m 8 N N P c a E W V 6 w h X c e m G O s 9 t P i y V z q G z s 4 M 3 L 2 F 2 P 9 B + X h 3 7 y Y u 3 f 0 h d j j I i C p K F Q Z 5 e s n c 7 M n M z V L 4 u S z + M E l g P q G e q Y I K u U w F 1 X E Y g o z 2 Z e o w i b j 5 3 t b + D A t m M U C C K S v p 5 n J Q i E o p M o n u C B C h F c 2 i V 9 o + Q B x Z s g m 7 H M l q h h o w W v o 2 M 7 2 1 s w H Z M M y 9 R n q F 7 K v k W P O 4 C o r M / h L / 9 7 a R 1 3 c b Y X C y 7 q z B E i r X K 9 F z a b t k G X W t A i u M o q t O V v H g s f 5 I e n f k P j V e Q L K S g x g n o 9 w V 6 X 0 P z o k Y + p v F 4 r c l f + V m U R W u u w g t M s j s / x u c r u m k 8 s T F h l 7 8 H / J q x o Q g i G m c 7 K z R Q r / L K W F z l M f O s O t m F o y R N i q S I S / o + c R o Z / 5 m L H d V t 3 9 q N v z p 6 E U L + d i r 7 U + g L 7 2 Z Z f C j m C z j 2 P d + S x Y O C m 7 S x F t Q w S E N f V N 8 G l j s e t a n q 6 b A H y T B d c C E W b M o 1 4 M 2 i N P 4 s y m 3 M h 0 1 b 2 N 9 k L J Y 1 u B D O f R 1 p f 3 P G v A O d r 2 a 2 + m c p u d K P b J Y R L N i F g H u a D s J u S S Y s L 5 8 r O T / D 8 j c j j 9 / v o 9 I 1 T 7 j 7 2 Q l 4 2 5 o r Y W / a I k p m C + j z e + j p 7 I 4 x S v I y p 8 I 4 8 e i c G a A V W u d 8 B U M e F P I q p I z j 4 U X l l K J G f X 2 I e n s Z t b T r D J N 7 n q P I V K 2 X c D r 7 j D l v J f T U 3 C j 6 e 5 i A e j F e n 0 F X c D O C n j a b A O d m E I 5 q i U Q d q f E D S A z s o O L 4 y b 2 b D S k 4 X s k z f Q / q h U l U B j 9 q G k X K l i n l 6 D X z P I e e l 9 R B C A c 9 m E y 9 b D 6 7 S T X 3 P 7 g X X 7 v 6 G c w c e D s e v u 6 t q L h 7 U a B y + l g H Q 9 f 4 O M e o W r 2 / 5 G U 4 O z 8 H 3 J N m r w o H M o T W 3 t F F 8 F z 1 F L Y u V p R j c B S l k M / Q o O 5 C u f s 9 J s J K u k 6 i r k 6 S i m + d U U g 5 L y d 6 T U 7 O o K e H z q l R J r 9 r m j m z X S Z h Z k W o L r z m 6 M w D h l q f K 7 Z 0 3 m R o o e C d b s P k A d Y 9 G 8 c l H 1 y 6 h L x W m G B + 1 E E K P 4 2 O k J 3 G 5 W E 7 j Y 2 P o p u O O k f / x 6 z D O C f H 0 T o G p + / 3 v z y P K 7 c E z O a X g i b h V q p u G n M J m Z y L b d n c A U p Q E w R G / g 6 F w V 8 y z u K M S N S A Z S k l e L Q z V 2 C L u Y 9 Z u V w Z Q v k s M z / U B i Z C N b 4 b F A r a J 0 6 F U 1 9 8 B a M L b u w f z s A d t H 3 + b f Q E l 2 + s s J C O k l i v U i q U c P g 7 w O 6 P 2 r 3 T b A M 1 r b e e P Q Z X x G 4 B N V 5 4 C c V z 2 E X m X L A 2 R J r i a U 6 K d R X H G D H 4 w T 9 A w 6 I w N b 2 G u u l E Q c 2 Z y 2 Y t / T Q e X s q b 2 o + a G S i m R 5 f n Z q P p T 5 j O z 1 M S q i E b g v e b y T 5 v j g s + T x D f + u 4 R H L z t e 5 h 6 8 h P 4 4 Y 1 7 4 A u G 4 P b J M d C 7 V e g p 6 Z X V g e K q q 1 u Z / / L + m q E v x x G I W y M q 5 0 k / a A A F O q c 6 o 7 f L J b r b j G a C u r E r N K T l x 9 V O p g 6 s p H / i 2 y j 2 v q d h R M 1 E W 7 H V U 0 + i 4 r K e V X V 0 l s w k m e P G o i w z H Y A U R g q n g X O X z 8 5 Y 0 I H j C w + b 6 x w U 6 K 2 D E d F R 5 X y S j m z d R s w a 6 z o 3 k U c o 4 k W k j Y 6 V R c 3 d d T l 6 r k 6 i Z 3 X L U h D K p 1 r O M S q O I k U a P U M G s 7 n j x k V 9 2 T f u o / N 4 l j k z a T A x O 7 o a 7 d 0 b K f 8 s g v X D u H D j x c Y Y l h u F z 6 c 6 s w 7 F e T P r I R v 7 U I M N 2 W 5 9 6 U C s + B 2 z n s s 4 t V a q v A y R c A n 5 Q m O z V t 7 D Y R 2 t q Y O T H j h w p R Z m e Z 5 V H q O A P N l 4 + J Y p J k L r k o 6 L V 5 f Q E b W C l P e d H p v D 2 M N e d G 3 J Y f B i y 3 M N 1 C A U t B S J 4 q Z k T 8 A b 2 0 y v p 2 R X d K J G w y o i U 5 5 E S n T j d R D 2 d K I 7 d B 7 v x P t p h x l G p U h c G y y m e Z 8 w y V q A j 5 R R W N 5 s F C 1 7 G t H q w 8 i E b z e 5 m h r d M / s g I + Y s n U c 3 3 L U F l L r e b T x z q W 6 n 9 L Q K T E i V s i j y e V F / B D 5 W w + 8 L s t 4 2 g n h S z 6 I a v 9 Q s o c j l G 7 M l y q d p G G t Y f 1 E + 2 / 3 d G n G G F h 7 B 2 v g V C I T b k E + e I r V 0 J g H b X r p q p c B k f g q h e L u Z H b E c t n 6 6 X 5 M m q 7 6 e 4 k l 6 U z t D p U l 1 m O u F q s j m + J 1 G J w X U 7 1 J c I w s q h N i A Q 0 E F z Y z X T A S N t 8 g b H Z 1 / 0 B x / o 8 i M s d V f v A y R W 5 / F j q 6 L k S 9 Z O q v n S k 7 + 2 h C q v g 2 M T i O Y y V k a K e r 4 8 D E f 1 v Q 8 Y L 6 v h M H I H g Q 8 8 Y Y y N w 0 i m 8 k g E h U l p m F n h + A K s w 2 q K e b C z 6 P S e Y M 5 x 1 D Y I h 2 G N 0 E j s U z E y K V B 7 x z H E g 7 k W N 4 I 7 2 W j o q N T g q d 8 w p T b g Z E 3 r z P d 7 p n U P O U u C q C b i d t 6 M D E x Y w Z u W y G n q K 3 D H D h r p D S h c e 4 Q c O H 7 B r F w 2 M s c q k k L V E h L R 8 T R K 4 j F t G 2 Y 9 a 6 O 4 s u w 5 E V L j F h j j F z t n l 6 G V K Y U 1 Q U z 1 N l V c 6 G z d 6 d 5 / v T E f p w u 1 l B q D K o 6 i N Z K W N e x z X D c V g H H c n d A U 2 9 0 z P H q T m P y E / / k V a 1 3 d + W P o R 7 c Y I T c e o / l s H U S z 1 c v G U u Y O 0 1 P y t z E N d i 4 J a N B R W u B B s 0 5 Q v O Z j E a 1 A t o T A W R I P R V B a r k h 1 A O W Q u j e P N k 0 s g N f 5 R j z i 2 3 G k 6 q n y u R d a v y W O g l x z z N I V S 9 b b H i 1 p Z S n n j v c a H x 7 r i i i 4 H T 2 8 H H G a 7 d 6 a x e Y t 9 a m S F 8 1 w d W N Y 8 s i 1 L l g / q 5 N K N N p 9 d z Q 3 F b O M S o X o 5 E 3 E E L B 1 Y u h 9 F O N X y 0 G w x f g i e P t W N e / s h F v T F x r Z G Q U / T X a y V M a R r U x b U l w o p I D F / W u L o f R A u P M C n L S A d J 2 O 0 d 0 S X 7 E 5 2 r S r N 8 9 R Q f b u f i b Y 4 z m s 5 S Z Y j V f J F j j u c y 3 R g M 3 I M F 3 l O z 0 E k E R a + 8 9 J 5 G d r e D S D 4 u b 2 9 W f r T A 5 l J R P e s U b i G p p U x P B U T Y 9 U / B 7 7 X S f + e o k M p V J b I i t Q i o L H C l 4 8 N T Q Q T w 9 f B D H S + 4 z j E n I u P 3 I 5 0 + g X E i Z M s t z h e f / G d n o h / l c P a u p e M 5 n K b O g c p j 9 + U K b G O I 1 Q b L C X K G O P / r u s 3 j 0 J T u 2 o H D v w E Q b / i 7 h S k e 9 / h q C 1 e f 4 C 7 / w u F l V W 2 t u G S y l d i Y C 6 x q f O 0 S Z T Z j v R v Y u G y k M K D 9 H S Z x n 1 o L b z Q 5 I g r b d k r z U 8 L Y M / D c / C l d p C L W U n Z C s W x n H y N / 8 r h k a E / O S O q M k G c D v Z t + O 3 5 i 5 G e V F R X D h p s f / F n + d f z O + e P e r 9 l h 5 B L E 4 D b e Q Y Q Q Z R S V v y / p G k P / R m 5 C 4 c W i J M Q m Z z B D c R T q u E F m K e 7 U x p o H I + a b + m r y r 6 P T 4 8 a 6 z G p N w P P m I i f a S k + M c J C s f W Y M j M 7 U / c s 1 1 b k I 6 + F 7 4 U k 8 x n 7 v b R G / k R 4 y u O K i T n o f D j E S B L r N x j g K M k / 8 L Z h i A M t d q c H V Q y P l o b E 1 T l W R M T h v y 3 k r i l l k 6 f x P t c 6 z O w Y U 7 m 9 v g x l 8 4 i r m Q D z t v W G e U M M / s s V i f x I m H h 0 w S K 1 h O b n O x 6 d y c 8 Z 7 5 v B + R E K N b 5 k X j J R e V n R 5 j a 3 w r d v V f R a 9 d x 4 u T E + T 8 Z x r P 2 X C c e e f + h U N M T i s I p b 6 A X P v P 8 a g m q p 7 p x Z w y C a I 6 W j A p i F 7 F 4 s D H v / E A L r / 9 1 / D f 2 / / U H G / 1 U k a h m X / o 3 j p X i q G t l 2 P l O 3 n E h W K a C u 5 v 7 n 2 g h n e e p Y Z 0 Z V 8 i H W z O F n E z e j s y 0 O w D D c I K l p K J K l K 2 5 f Z F R y Q 4 n R I + T x 6 + + F p 4 I l v g i q 2 B N q y 3 H V o u 5 o p 1 M 2 7 C J / C r B + l y F / 6 o m s G f Z T N 4 a e 8 L 8 N V P k b p W 4 R 3 Y j 3 9 P q n R P g T m u D C + 0 j g p D B Q h v M w s Y 5 + p 2 V v + 5 Y P w R D 7 I / u h S h W 5 9 g z t 2 U 2 c 7 e y 7 H O t 4 r K u h 2 e m M Z + h L q J N k F S t 8 0 d N 5 m B 0 y O T X q z v v 6 / x + 8 p I + G 3 e a W d 0 2 G d I V l p e 7 7 S T 5 B 2 E 7 T h a B G V c J s 2 u d L / V y D T S 0 U E Z U b / T L 7 I d 6 Y A 8 Y T u t T e c 2 j E N t 7 R j K k t 5 a b w f q m o l S L h r 9 a j o 4 a s D y T g k H V S a c g Y D m J z U F 4 + C J r 5 9 E b v c G J q 4 B 3 L C Z f J / P V K D h f Z E 6 7 E N s s 2 i J L Y i g x D 4 R i C D E Z F 2 V d W i J 1 i i p o m l W R I 0 u D C W P M W d p v N 6 E J f O m A v C d T C D e 3 Y d C c g E p 3 y T q 6 6 l Q Z 7 G 1 N 8 V P I o W r z P l 6 O U a l 0 q y e I o U z P 0 u Q I J w I K T i 5 T o Y c 9 q M P H c c f X 3 A Z d m z o M l G m l V 5 E g l l k m a x K W V t z j 0 j y S 8 h 7 d 6 A e u Z h F t 8 9 d S B f w 6 P 5 R 3 H a 5 7 T i J B D O 8 N m q 8 o + Q Q J F f X h F 8 Z m 8 a K l l A v G R Q j n Y 2 m d A 7 J V z H H 3 C p J 2 e 7 q u Z j 3 C V t Z s g o f / u 7 X 8 f a 2 X f j Y F f S a f s o z u J W G t z Q P 1 j I U 2 W 5 b r I p M z o v 5 h T T a 2 2 L m e I B 0 U r L Q n D t D F e l M A 5 4 Z H J j b 3 7 j 6 t Z H 7 4 R X w 7 D q C w L r m 9 m Z r 6 y H q S B / c 4 d W q j O m 9 l Z N V 3 R 0 n 4 3 S D C w 8 e C W B d 3 2 s b l D O r 3 u m 9 0 7 2 k z J K b 2 s H k Q J U c / I y E p R A N W I Z H x + 3 A 6 X m O e o 4 w 7 4 4 w v W h s S 0 d n E v Q m U S u n U A K P k f U I u r / N r Z p U X 6 j X 1 H U v f b a G p q h o 6 m a + t c A Z B N U O Q a r 0 1 L Q 8 V N M 4 N M Z 0 + f v X G m M S n M 1 c Z E y z c 2 n E t 5 a R G 2 p O Z b L 0 w 8 X G 0 c R Q e x / T 8 1 Q + h V x y E m l t y 0 V j q h V H a W B 1 V F 8 p Y G P u G k S P r M K a / B Z s 2 7 g H H V e t R / c F Y U R 3 B X D B t R e g d 2 E N N h e u Q / X g 0 p k C l w f 3 I y W e H O h F K i W P Q e N m g o 3 C S f P s 5 R 0 t r R 5 I k D H J q C L x A X z 3 1 i u M M e n 3 V m M K U s m y p A R m A J I w j W g U n h E u 8 X H E 2 g u L x i T 8 e v k T 2 H b x R / E L X y J V q R a Q y w c X G 0 n G n Z k + Y c u x 2 B Q t 5 W k 0 n u S l t n D H d h j n t b N r N + Z n T p n 7 F E k D 3 / 2 d 7 + C b v X + B D W / 6 C L 1 n F F V 0 o 5 R k Y r s M 2 s D U y 3 b N L 9 j t j P U 6 H t 1 D r 7 m R c s q Y 8 s U q 3 v n D b + P l l 5 / B f L F J i c 6 G e T 5 G x r T z I z 5 s 3 7 P L d J e r B n s G r o e v 4 w p r T I T G u x Y j S o s 8 Z U x P n L S y v M E M y Z w d 6 6 J X L L I f e Q b R P M l R c l J 0 8 v n V I 1 d B 8 u h X U Y v t M b r X G l n k K H R d v P Z D Z M p r j T E t t r 8 W k D J n L H u Y b z a M S T s 9 B d z W Q e g 8 p z 0 E b S n n q 2 l 6 n d V r / W a i l B O h l n v r V t i l 7 y X s + 2 p 5 c Y x p 7 6 E h T L n t x u 3 b e 8 s Y S I h H 0 m O z c W a H 5 j D 1 a g r b 3 7 G + M Z B a N + N b f A o K u R k E X L M s u B 3 b U m H G X p l E R + c W T J 4 4 h k 0 3 r j I F Y 9 F w d 8 M 5 1 i r 0 R M b Q 3 e i P V 7 F r U E p e w u F 7 R t g g W V x 5 C 6 O a + x Z 7 c g O 6 r 5 R F H l y G 9 J + / + E M 8 d c 3 9 6 H j i 7 b j z 5 9 5 5 h n E t Q p 5 B C p 7 f T 6 6 / Y 2 k E C j A y F V 9 7 Q 5 p a j o o e b o 7 b f e S O + z C 6 Z S / u O u / X 0 d O W R 7 7 S Z g x U Z X O X T q H i X T r r 3 j G 2 5 V A 5 Q o E i h u Z O o s O / A f l C G e F Q A G 9 9 8 B v 4 1 H W f w 7 V / u R r 3 f W Y U H 3 I 9 x T q r L a W 8 l o q 0 Q t s / V 9 w D x o C c O X x q N z k S l e u W n 3 w H d 4 X / A X 9 z Z Q m / 4 n t o y W D t c s i Q 6 u t P Y N e V W 4 0 j l u F H N R c v T Y O p M u / z r P w G l u X Q F E V / i + 2 e S D 3 G / 7 f l 3 t r 1 5 s U I 1 g r l S 8 a Y W n R W s p s 5 + A V 0 b P 1 4 4 0 g T 3 t x B y o v s x f V 2 G k o G 9 U b O L q N U 3 U U Z d a + V 9 g 9 0 8 d q 6 O w Z v T G v f 1 E O t 8 0 I I + O k g 5 0 + Z i c a K e t I 5 V z o 5 V 2 / 1 G G e D I t O O Z U v b n z k 4 j 7 T H 5 g P O 0 n m H p h y / f x T x g R B 6 d 3 a z o j a X i W t R W 8 p 2 U c 6 f T s J T 6 E K Z H j a y t g R / x M / G Z Y J P w 9 M A o j o 9 4 u V j u H R H c x D t n l d J F w N R r G m v I F q e x M B A J 0 7 c q 9 2 A a t h w j X O e P E 6 r E m l f C y / e 8 f U f o H z l d 9 D 7 w H s w e u E z 2 D D 4 P P 4 Q 3 0 T 3 W f b 3 c 5 d O I x h r Y 2 N 3 G N p r F z k q J 7 G N 6 f B 1 N Y a e 0 Z r A + i e + j l L f h 8 x 5 n 2 O 0 / V U q 2 P d e + h O 8 5 / o L G Y z t 0 m x d F 8 A 4 8 l W r d P L g Z k 6 d v F 1 D S e Q M P D 7 N a C j D W x v D A Y Y D n z u A p 5 + L 4 U d 7 / g u G J 8 7 D 7 2 Q + i f + V e x D 1 2 B w 6 T u z E N 9 / / N n O t 2 s B X P U 3 H 1 T T Y e k H L u 7 V f h d / M i d S L 8 Y R W Z + r 3 Z v D 2 B 7 6 H P Z O b 8 I m 3 n k n 3 h U R + J 8 b u j 5 p Z 4 q q L 8 j 4 Z k 6 8 + a r Z L 1 q y b a J j U O d c k Q K + M + N B D q n l k 2 m v W L T l Q S x X 5 G C 1 7 E s r V S c q t g l J j 6 w G f q 5 N R 1 W 6 1 4 B i 9 n X O n K 7 X 3 h e S u z 6 S U 6 f 2 o R r f x + g A d 2 2 l E K w 8 x p + X v 3 W 9 C y a M 3 q t h 6 e m b v R 7 3 n L b y G V + o 7 Z d E 6 + C v 6 J v n J Y F U / B y E 6 1 G J J s 9 8 9 C D N H 1 Z y + W N z F f 5 v 6 d t Y c y o H 2 a T v 4 z R r O + 4 A 2 x G / e 3 M H 9 h x k e a U Q + d 5 2 C s o W q V G g Y w Q C O P X Q C H b 0 b k J w b I h V h x K j l E Y y s R y g W o 2 c m x R t I G M 8 2 O 7 u A 9 o 4 4 h W W j 3 A N H / C a 5 b t 2 + z I E z H q a J u t O T 8 + j p a 8 f Y M y m E + u p o X 2 u 7 + u 3 s a k d A G n x k 2 S l M v e Z y n j R z t O 3 d 0 E w V 7 8 l / w K 5 t A / j Y 5 / c i G S r j G x + 8 W f p s D K G W f M E 2 Y G g n w o E k c s W E o X b q e N A 9 H e 7 s o D V J D s 9 / C d m 2 j 5 n P / 1 K 5 G u 8 l j d p / 6 j u 4 Y t e g a V C H V l f L 9 J S N s T E n k t z 2 / R 8 h v + s B f O j Y L + D n b 9 m N W v o g Z i r z S F J 2 5 t F E u + t y v P v U / 0 B o f D t + f P O 7 E U l 9 G Y X 2 n + X v i t z 0 2 i p f d h h t P a u Q n j q B W M 9 6 Z G a H D e V U Z 4 N w 5 O g p b N n c s h c 8 r 4 1 p L K 1 A Z e Q 9 j i d t V 7 m X B l x h v u D A O 7 Y O c y 8 k c P 5 H r K w l I y m l u z R N y h S G L 9 i G Y 5 M l r I + c R I F R N e B x d t Z V 5 N V S C t X z 7 C p X q p x g X q m 8 r k p n l k b I 3 0 G G 0 o m Z q V G 0 d f Q Y y t e M S r Y t H N R H v g L X q g + b d 3 T l g u + l H j r G x j / S N 7 e / n W W o I z z 3 L y j 2 f I q 6 b Y 2 z 1 Z i E V o c p a K M h j f t J N w 1 7 Y L 7 l r 4 + j 5 F 6 N k G 8 B + b J W J W u a G + l / 4 5 o V k Z 5 P Y + + 3 5 o 0 n 0 k 3 N Q N 8 y X L 3 e h s d y z Y X J j M 2 X 9 A Y 6 I b I 9 j s T W K t Z e v h q D e / o w e M l m h D Z U k f Q P I T 7 Y Y T y G F D O R i B g P L e R K d n X t Y M T O z V u O S / o s p 9 W Y m I w p k y l g 4 L I 4 A v W B R d l K O U V 7 l M y z O G w A 5 S s l t E U L 6 O n s R 3 z 8 x 1 h V f A x b t + 7 B 8 X E / j l 7 y A G Z 2 P k d l a h h E u A J X d B d q 9 I x a e i 5 j E h R Z F c 3 P M C Y 2 s u X y / M I H / u 6 d f t z w / F / i 0 M k Z / I z 7 P t 7 j U V y z Q 0 p n 3 6 o h 1 L K H j D E J a o w y o / M 7 T v 8 C / s N t f 8 y 8 b w b j y T Q p S g G e + H Z 0 x C 8 0 5 z n I e w 7 g o V 3 / G T 9 5 y 3 s M F a z l r T e V E r j y R y Q A e C N r k J s 9 x s p s N N u X 1 Q P r 4 G v b Y 6 5 X G 2 3 b 2 v K i O 0 Z w G Z M G c 3 U P x 5 i i v p 4 l x p Q f C d O Y 4 r j g Y + r F p G v h f R R F J X g X M r x R B M + c 5 L 3 7 M 8 j 7 K j y a Q 6 F 6 x L S H l N c Y n v I 4 1 t d G m T M R p c P N l e Z N l H H V v Z T 9 r D H a r h 7 7 4 j v H m K T c z t C H y h E r f R f x v o S h c y n v u w w j c o Z x X L n 9 a h b b P o Q n w j z T G B M d m 1 j B M j j G Z O u m A K G 2 5 c U N h 6 Z 5 i W X P G n i Q R z F j h z Q c Z 3 r W C H V y 3 x C S J 4 H z 3 9 G c e 2 U 3 p B B 9 a 1 q v 8 O A r S X p y 2 5 1 5 5 f o i 6 Z G S 3 4 Z H c m p B q O d P i l 5 u z B U 0 3 J 0 1 t X T D p v I P K A K R 8 t 2 0 d e k z W v H k o R x y 7 g 4 j p J u 3 q W f H h 8 x c G h q K 6 b 7 A z 3 K q d 7 L E M j D Z b t B Z v e d X s 6 l l x K q D Y L w N 8 c z + K Z y e n k e x N o V f v v 0 6 p J K a a m J 7 2 7 Q a 2 V u f Q z 2 4 h X W x d N X 2 y J 1 J l 1 Q f / + Q d e E v 5 P v z H / n 3 4 6 6 / 9 I e 7 6 p R v N B j G O 1 3 N V F x A K 0 W P 7 I 3 Q G t s G E x 1 4 6 j e t W f w x p 0 t d k 7 g d Y 1 1 t E s d 5 r P L K e V a p l S X + 0 O x H l S o N e 0 v N I e W l 9 k y Y h u z S L 2 t 9 r z q s y v 3 R 5 r O L a W Q V W p h O T s + j r 7 S S d 9 M s s a L g V R p X 9 6 I v s w L G F h 8 w 5 f m + k Q b v o G H 1 d 5 r y p 7 2 7 G r o / a 2 S C t U G e S e m p J T B j R + K z q M F l C l I a R g 4 s 5 C m r a L H J p b t i M A m o L e z 9 H H 6 Q J M h w Z o x A J 7 O B 3 u 5 h V 5 5 t z 1 B Y N W Y R n v 4 i y e y 2 K z N n c d E A O n N + R P 0 W + 1 o z G i u j Z + M c a u m C f r j f I t P Y A O 2 g t t w x b z 9 Y x p / 3 N G F 9 l k g J j J G Y b r G h Q L 9 9 z B L 6 w G z 3 n d a O z I 8 H E T T M a b M i T 1 U 9 O z a O r U / t 2 a w 2 J 7 R E 5 M e 3 C k S m r q N e T + m m R o i D l V s M 7 a 2 6 c r m s r l O a j D 0 / 7 c H r e A + / C P l x 3 a d N 7 n g 0 O 9 d M r T C 5 a Z 0 e 0 T z 0 8 h Y 7 t Y U S 7 l u Z F L i b / d X + z E 0 R w n q 3 y j E z O I R l 7 M 7 a n f f j C C 3 + G j 9 1 8 k U 4 w y q x G 1 L 2 D r g n k U n P w t e 9 p K M J S a E m 7 B m 2 3 z D + I I 6 H P 4 A f P H s e v 3 3 4 x K h l 6 a P 8 a c 6 / W 5 D o S y j I i M D L T M J w c 9 u D Q L G K u U x g c 3 E Z D i J i Z E Y q G U g q 7 D T N z K Z 7 f m v t E M l 9 B O X I 9 8 r U + B N 3 T q H l X G / k u K k J p g o 3 d t 2 h Q 9 b r a 0 N J g Y + C l 4 z h R G D N K 7 E D 1 K I t i E h 7 m W 9 o + r T B f R + H Z L b j o / Y 0 9 1 i V H / q s 8 U P t q L I f y E p N X 1 k s 0 s F H m y H 1 k P L N w B / X 2 R 5 t n r 4 R W v X B k o 3 9 V F + e 4 d E 6 f v V P f g 2 / g O u T K W q p i 8 x 3 1 y h W 0 w U o D k p G m q Z k x U f X M s b 3 d Y 1 9 C s f s D x q i N D j M a V i v F M 2 a E O F 3 0 6 m p X d L S 6 U D I 9 e 3 q + y b N Y P l f h K I L x X h T S 0 3 C r E O K V e i 2 N L t K S 5 L X n d 2 P H 1 Z s a + 0 Y o n G k J B G + m i 0 n 7 e n o 0 L c P F 3 E d v 6 9 O k Q w / W t B V x U a / d y v i h Y + S 5 5 p P C Z c k 0 l m P d j h d w h K M x F B m H j K m 7 d v S c j E l w 8 q s p e v 9 8 o Y T j J 0 a x 5 p o u e L J n 9 i x J o f X q G J V T z 3 U 8 k / D J v 7 8 H P 5 P 5 9 / g B / L h m + G 3 4 0 J V t R l E E G Y A T B b T G x t u 2 m 1 G i s V 3 z C p A S e t Z c j a 2 r X f i V N 3 c a h a p r L I Y K p H u p / l I O V + G E M S Z t z c y D 5 l p 3 / h B 2 9 M 1 h 1 Z q L j D H Z d r E N p o a T R 9 S / 9 q U C t v y 6 b 6 6 8 l d 6 Z 3 r E 8 j U I u z 4 i s d U + W g g r B Y L O u F v L s j I x 6 L i N a p p R e Y k w h T 9 u i M c X 9 / c a Y h O L j u x C / 8 S j v 7 3 h m U n M a o v b 6 c P D S q H W u Z q a C D E Z 1 q H t Y v j U o V q K k o a u N o / W U j / M 5 M 6 j r D Y S Z v X D n 9 s F T P A R f d c j s s R 7 w p U j 9 Z H A N H a E M 5 F w k E 9 W 9 y s g X z n w V x Y 5 b k S m Q v u V O G V n w g S g U R A O b 9 Z E M V V V F a h P V K R e P 3 3 G I N F 7 + r s W P O m 8 5 a o 2 6 G 7 0 1 v c J W d 3 R N J b m X T I O G y r x U d D o 7 O 4 a a f 4 P W 5 e k k F 3 x M p 1 7 5 k t 4 O 6 E N 7 7 5 l v O X A a U b m I 2 k o F 6 + p O m G i l v Q K k K E M j E 7 h i F X M f 3 l P U 7 e i M T b 6 N N b M Q j h E J h Y r b G J J e K F z L j B o D 6 e 8 5 t 2 5 W B 1 d r g J f Q h v E b 9 H J p l m F m 8 h i G n 7 J b h s m A J A x + Q p F e L B S w M 9 z l Q E R f 9 X u Z D Z / P 9 O L 0 H X + E R y / + f d b d R j J 5 Q c c T O h T v t q / f i d / M v B f v / t 7 3 z T k O b G N a u N 1 p 8 n 4 a E Z V R D a g N e 0 R 1 t e z C g M W J d G r H I h d p k p d 0 i x 6 8 f M q 8 R k a 0 U s + S 5 9 R z r R H J G b E e / B M k Q f 2 u s v s m / w X 1 9 s u o c G w Q f w + 8 U f J 6 3 c s 4 A V I j t l m h 1 m M W + e m 5 o j W q t 5 6 t F c R 6 V c 5 k r T G I T m j 5 j O Z Q m s / u M F K l 5 t Z g P s R J E d 0 Y y j x l j Y x y 8 7 l F 6 e J G T s K m L q u o x v D l C K g j y r 3 N e B G / 6 0 + r w S t e 5 k m V d r g Z G S J d 2 5 g 4 7 T J D F D o u W q 6 2 0 t b Q m o 0 e C d c R n P k q f D O f N 9 H Y N / M 1 B P 0 5 1 N r e Y W a D R M J V R D t W I e T L w O e Z h x c L m B w f N f t s u K o p 1 E m B q 1 m t S J e D E j V m 7 u W 3 5 X W c p a A 2 3 N p l e / 4 c n M o 8 b f 5 1 z q u W U g h o 8 D d 3 h L n t L j s f 0 6 d e P x + i P X a T G U P 5 n v 3 G K Y S q f d j 1 4 U a j t 0 B U x S b h S v T t a L Q i m d 0 g 3 x Y k m c o i H l N / v s K 8 F e r d e 3 m e t n o i L l x d R n u I V k 1 h P n 3 S h 2 J j P w h 1 G l 5 n l t X b 7 / q 3 1 e h a 4 S j t c q r w 0 F P 7 U e 2 w S f v W 6 G m s H u x B b i i K 6 H p 5 H e u l F + l O l Q Z Y m o I r 1 O x K t m 9 W y N P L H U W s a y 1 y O e 0 J s X I 5 3 v r g 1 / G m q / 8 B + 7 / 1 n 3 D n x y 9 H 2 d V r 5 C G 4 P X U c m 3 8 M O 3 E K 2 e h H F g 1 A 8 w O d f f R E 2 w o z e + G J b e D v A U a 7 L A 0 6 Q s 9 8 E i W X O L h 1 Q H J w z o 5 N k r k i i M k F G p A s J I f Q 3 L d Q 7 P r g Y j 0 F O T 5 X 7 h C V d L s 5 z y l f m P K f S 1 E 5 f X I y b o R J 6 b N Z e f 4 Q c v l 5 s + + 5 g 5 C 3 D f n K 0 i l H + R 9 d i b a 3 P Y b N / d e g n D 5 l N l + R I j l 4 / G T A v O D 8 X K B n S k m d X L x e Z L Q q z 8 M d b e 5 3 r j Z Q H u s e / g o q q z 6 8 W H 8 n L z I y o G J 7 m T M Z l s T j t q O B F D W 9 z z i n R Z Q n z P t + 5 U z K R R p p + h u M m A P w 6 p 1 T t Q z c M e b j d H j u Y A T 1 x K 3 U Y R k Q A 4 D + X 4 y q o Q v 5 I u 2 j M e j r 5 O k O 6 q U F P q M N r i f + a q w e 2 T 2 O d T u t k m k l p / S 7 m Q R a j 2 h u a i p x A K H 4 A F y 8 I Q 9 Q A e l N + W m B l F G 9 d a 3 I F e t 4 8 d W D y I W 2 G 2 8 k u F j Y y 9 Z k G N K X L k t w N h J x I K P V L r U 6 z 5 b D V k q e u V g q M 9 o w W W 8 k 2 T 9 5 i d 4 p 3 I n N 3 V V s 6 v M g y a i Z n y 6 i c 3 O 7 U W I J R 6 / l l 2 P w 1 r R H n i I h 7 1 c v 0 x M r o p a h l y f 7 S g d R D e 5 c o q B L Q M F o Q D V Z O 0 S q N Y d d A 1 c h 2 3 g B g K B B 0 N W k M b 6 B X 2 w c k e y 8 5 g V o 6 Z k x R O J x J u r M S Z V P J U l 3 g u t N + d Q j V a 9 k S H X s H h 3 l f A Z V N x N s n 8 0 F J X o T K V l 3 2 3 P F Z 8 4 8 g K q 2 b 2 4 0 t m N k M i i t B d K k 2 5 p X 0 6 Y c B V T n A 5 l B i V H T V 6 I R q S u b 0 Y r X K p q c S j 9 h r n f o n 8 8 d N D P j H c i g L v 2 U n 8 7 h T G q 0 H C q n A Z / Z G g V e C 7 X i L D w B p h j e k D E Q C + Z o I 3 + F 4 q p P m 3 s u U l P W 2 d S 1 x m j h b j M y 1 k + 2 3 U i T y 5 Q f t H u s j f S a P W + 6 6 2 k M c l C B y c + j 1 P + L x t k 4 c p O O S 0 a h 1 F e Q D r 3 f P o e Q H k p v d I 4 D 3 U M y c + D K H U a o f R W f m 4 Q r O f o k a f 6 m x Z N M g 1 C B V c i K 9 j d j R a r 5 C c S 7 B 5 B K s g B m V W 3 z H M 1 / s l N x P J i e X k B n R 6 z x m N d H q y d 2 I M / u Y S U d Y z k b Z P T J Z A 7 x O K l J J o N n R 7 U g D t j T x c R 8 o o R K o Y K B C 5 U s i z K J K 9 v n D E + k 2 B B F r O q k s j T e z + r U J x g o o 1 C 0 g n U 6 A U y D 8 L u W o J x e e H G R E g m J w A B C j H i 9 q + x O S b W y e t X o a P i o Q n o O w U Q 3 0 t P 0 j o F e O o Y S U r M 2 K S d n Q I 0 e z R 9 b 2 / S 2 b D D H g S 0 B a Z e H N C b c v R P V Q h a l 3 C z r Q r n n H 0 A u w U j Y u F b l d L z m B 7 5 w D + b 7 T q P K n O x / h H 8 G F 2 2 l c a o X s F 5 l Z P K w j o r A z B 0 q e b N T 7 f L l 6 4 K T k M 8 W R p A s n U D m R 5 f g / N t P k J r u o P P z 0 P m d 6 X T 2 T / i Y B 7 5 2 u w m t P Y 6 t C G h N W n 6 B 0 W U T I q m v o R y 8 D r X I O h N 5 B O t U 1 K l C C l 5 k O 9 D o K X D z 2 6 L j 0 C u J f H S k d N B L Z l g U T t O B 2 f Y O z / 0 z C l 2 f M u Y p / W 7 t t W a 2 y 7 y P i t S Y m O 1 0 J k n X V Q 7 p g n T U c R T 1 0 g w v I q v x x v n s G b j D H W u M Z T n W r 0 Z V 2 I y E m c y 5 G R 2 Y r L t C a w 3 f d 3 t p O L o Z K 2 Z 6 w K o 1 8 s g K 4 g l t T g J 0 h i Y w O 9 v k 5 G p g B 0 o q l 2 O 5 M W W y e R M Z H W P y k p 6 c D S y C i Y h 6 R l w P b x z r a I s j M 1 Z C 7 w 4 b h T Q z 3 A i B f 1 + 8 e x / + g / t X 8 L H U 5 1 B y D 5 h r B M c 5 5 B f s I k c p q U b 7 1 Y B y N G Z G f r m C / s h u 8 3 t b Y B B d o Y 1 I F s c w U W d 0 Y a L + y u m H 8 O r E s z g 5 9 A A y j F o 1 T w 8 y p F j e i J 1 8 W W T y L m P S r H F v T Z v 4 D x q D F a z R N i P d E j A X c 4 V 3 I 5 f R T l B B 5 h i r m f z 2 U 0 5 n 9 n 6 p v s f H X s X k x U / g O 9 f 8 A / 5 p 1 3 f x u 1 P 3 m F + k c I G g z 9 A 8 V + E 4 R p P P G 2 P q D e 4 5 w 5 g S w U H K w 9 K 5 h H I z 6 k B d m 0 6 G 7 V Q z G Z N + 1 5 8 / 0 G z j w f h Z I v s y O N 7 e i W R O D l a s d 9 P g s 3 B r E 8 n 4 R 1 D y S 3 a W f j t 1 V F v p z 1 V m f t c y L u p Q Q l R I H x v X l F r e V h l K N F Y g E 3 W m H O q 4 0 V B A E 8 x z 1 X v n C i D m P 0 6 j + 4 r R L c c o Z U w m S v K + r V E 3 0 d 1 r j E m o + 8 g I s n k / 2 j o 1 v 8 w + 3 F s d J u d M m i l C T V j F U p X U / S 0 v o Q d J M C 5 f w o z b 6 M / l 6 8 C a Q S + m Z x Z Y G E a 4 F s t X g R 0 4 F W v F q e G J M 2 i g l o K / F l S 5 5 f f S O N f A 1 m 2 k D 2 5 8 4 M v 3 4 r b T H 8 f t X / y J O W 9 N d x w z E z v Q 8 f I 1 8 N N Y Z b B y D K Z 7 W t 6 H j s N T n z R K 6 k B R W 5 R M o V 9 Y H 7 s a H Y G N i P s G W S M 3 e m k I + 0 Y e w 5 Z o H 3 y V A t K k t v X c c d P o U m K V U c M O i / V n p N C r N y M R y o Y 0 z z g o P q + V Q r T C G D P l q P J b B a T x 8 1 g p q K h o l U z P E U R N t q + / E J 9 Z e D P + / C f / D X / y n d / D t y / + k L n W 5 C y N 5 l C P Z Z 9 / H X o 9 E U w W X r E H W 5 A s j G I 8 9 Q r L 7 U E i G s R A 9 D I U 6 t M 4 M t V s H w 9 z R l G z k r Y 4 I 1 S S m e I T x j j n i 8 0 B b A f q D P j l 7 z + C P / r m M 4 Y x C K q 3 6 X H k x e r 9 i + a + j m z t f I R 7 N 9 P 4 Q 3 A x j 6 t n X o G n S s / f M D 5 B 1 / m C z H l Y b 0 v p L W S Y T u e P 6 J z a e H j Y r m n L z 4 + Y t h B q N c 3 X s z l 2 q 4 5 q x o T R 6 f B 2 F H t + l r + x b n m 9 F I 7 6 z 3 Z r 1 Q u D S h r J 6 c n G F w v T K U F q b 7 x q 0 K c e q r N P / p R R m a 5 H N h z t 1 B x T 7 5 2 8 q x 6 m U K i 9 E e r i k v 5 2 Y 3 i a h j Q 7 t 4 C O 9 j Y E A j K y F u 7 J h h 4 Z m c b q 1 X 2 8 / k y F s k a 5 s q I 5 0 M J G z e e 6 7 5 D 1 c o / v e x S r r v 9 N P P r w 7 2 O i d w R r d v w Q r h 9 8 G p / / + P X m 9 1 Y 4 V M + B y u O q T D C 6 N D d M c W D r b q O I o p d Q L x 3 B q c I k Z W E b a m f n D u y b 3 Y 8 9 q 6 9 H m g 5 G c K i j x + s 2 X e 7 l m t 1 u z N y j c J I 3 T r A S z X E T K Z 5 k 6 p S N R e K 1 W o J g 6 a f g n b k X l a 6 b z X H H 2 + s a B 2 q j U i n L L I I U i p H Y 2 W R m 5 P Q k V q 1 e W r d w o I R 9 0 7 Y 3 S / C S R g 2 E L 4 S P 1 N W V P Y A a o 5 L q / u z 3 D y J + 8 T j m q z v Q T + c x N J + n s R 0 l 3 d 5 h a u 9 y Z d H f 0 d x v Y 0 N c W 1 0 3 j e D R l 0 e w e + s H 6 L D Y R n u / g l v f t N k 4 E c k 8 m H k A R a x B P b r Z 1 J F V R 7 W U o e e 3 z M N M 9 R E d b B n v 0 h q m d M P p 6 x 4 S l B x N w J t r L N / X M U u H V Y 9 6 + D x z r u A q z z O a 2 K 3 A j C 7 z H N H Q S p k p R J u P z I K s o 2 V 9 k K J V u f e T h j m Z t u F z d F 0 8 7 j K r G l p B g 5 q u x + J 1 p B c U 2 l i T R k / T 6 0 H h 0 Y w x m U Z f 2 i v m q 4 6 i 7 G m s M 2 m B q S Q 9 t X O + o w z / G t g w X F s 0 K H f / + d j 6 F x v w a z 8 X x b c H P 8 8 y 2 q 7 b V k j w t u f S o v W 7 e o 6 C 0 Q S q H j v r 3 e H v T q 7 i Q G / B 2 D e p l b p N a M v k O s + L U i 4 9 H T c 1 j t p 6 1 w r D z J n W 8 x 6 2 5 0 1 K b z p + s i d R F 5 X 2 2 w 1 M l F f a h r b P d X Z b a k W 8 + g O k P L e Z z 1 J 2 J 7 o 5 t N E p Z 8 i f R 7 7 U j C q T w 7 P o W 9 t l 6 t U K b + U k l Z c 5 R 0 N h D R 0 q n k S p F s X h + U 7 m R X U c e n Q / O j d 2 Y y F s V 2 1 r i f j Y 7 O X m s 5 A I j 6 A z f g B t / t 1 U x i l S 4 m 1 L 5 C X c c t + 3 k V v 1 E u 7 b 8 l + h m T T e 2 Y f g L x 5 C f v C X 4 a r m E I q 4 7 R J 5 y s u R e y u 0 h Q L T Z V P + S E h v I 2 l O X 9 I 1 q n 9 Y L x p o d B R p k a z d Q o 1 5 U b W R G 1 O 2 h h L m G L l C m q 7 G b w 2 W o B 2 O C t k k / J 2 X W M Z C d d W z x G D c J / 4 S h Y F P 8 U E 2 h T D R k P U s 1 3 s W x 1 Y F E 6 H U u N p k Z L m 1 v R Z U e C m z k s v W R h V 8 n g L K 1 W b O p E o s p X / / d l C l 5 Q j u O + R D J / O + F 5 8 8 g A d j B / H F t 9 z K R r O C d a D Z 7 E / s H c H 1 F 9 n t q h x I Y I o i I X V x N 6 Y D B U N u F D J J a m z M f H e i Z a m W R F v E R 2 N q e u N W O E a 1 K d D D 5 L r p F e u 5 Y 2 z A j X R E G l q g o r H g T g 7 l q s 4 h 4 K u i U O s 2 c l 3 J 0 S j S K W d V w 2 s D z k r b F U b + + q 5 7 K p p Z J Z C z k m G y 4 Q s n U P W 3 b N t F W Z l r 6 D x a 2 Y b a U P e v F q Y R j n e y s D U U S 2 q z E j J F O o h A D a d e 3 k + j y 6 K 6 p t n z t x J k U I J q 0 B f r M X r h T O t x P H t o 4 u 9 4 L x 9 y X Z 8 0 5 z q Q Y y v n Z x B r i 0 B v G 1 k J I X 8 K F d A p a C 5 k U F G u i t k 8 6 6 n X H z A K a d 9 z u y p A i m H b u J 5 + F d P F f q w a X E W q Z 8 s f O v X H K G 7 4 f S t P l k V w F U / A H 0 4 g W 9 R b O O 0 Y p G V I 9 j 5 u x t H A 1 P d R 7 P u w Y R I 1 5 q G I n m / k 7 Z x j D M q s Q M 2 H U S 9 O w K V e q N f B c q q 0 H J 7 S c Z Z 4 i z l n u T f 8 v 4 G a q 4 g H D 8 V x 0 9 Y i M i d C i G 7 I 8 7 n y W M 1 n F 4 o V f H j h k 7 i i 6 x R 8 d / 0 l f u O d 5 1 t D Z 4 N L w Y 3 B L O y F K 7 b D K L U E L W g z e t J 1 e P w y o h f Q T i q 1 4 A s Z o 1 k J G y P 9 K O f m E O v Y Y p a u S 0 k 0 9 a n S s o z i b B C N M R 7 Y l M c 2 s h y R 0 9 M k 5 + G e f Q L V j q u M 4 e i 7 Z L y U u t h p Y h U a h / Z H a J U / r z A T e Z 2 V v M 4 G p 7 q X K I / u F Q p W k C 9 4 j P K 4 a 9 P w q V O F 9 z j w 5 G n 4 P W n k 1 y 7 d q 2 E l a G m 7 G U B t R H 6 V z T v 3 A C P Q A j L u G + E O 2 l f A S A n P p h 8 a H w p H v I y E d i K r A 8 N I M k d p s M y / I p p f W c e p 1 F P M 7 c v Y 1 n O z c V z 2 R d + 2 c 6 0 0 / w r c 0 W 2 L z s P C h V j l + 8 x 3 3 9 n 4 b h G N V s 0 w k K 7 V c w R j c L y P Z G d 2 S G Z x I / k 7 k K w x O l d T v L d 9 I Y N j E 2 5 X L W 2 6 v d U 6 b i r m u c A K 4 + y o 1 z W y v 5 Q G / t / C W O 5 F e n o b V Y 7 P 2 h 4 5 Q a t Q l 4 D K N 7 f Q j / t O n 4 9 f f K u 8 i s 1 8 T L Q g 5 I k 0 q R R s E M e Y J C R N + S 9 W 2 5 C j w 1 k X 7 G D k 6 j y r M Q m Z 2 V f h Z / S Q M U U i l C f l K n o s o 3 g 9 5 P N 6 k 0 e j D V h e K a V B Q 4 6 a 9 h W E V u J a u u y 0 g + q i z 3 I E h i n w 3 4 C 3 s E T + R k F 4 z 5 F h 2 5 M p I 3 R y Q R m h o l H Q X 2 B k s E p U d w V J e 1 c j m 6 3 x W B 3 z B y L o 3 + D D x u A m 7 O y 9 2 m z y e T a U G f G k g I r A 3 o n v I T j 1 V Q R X X 2 d 2 H V L u Y q K W m R 9 q u 8 G X Q 2 X T w H N 6 n j l n e g h B 5 k + O g g s 1 0 m N / G x V Z H k X f a U z C V F J T o 6 x + y k k I a j / j L B r G p O O K l J X p C V N v G Z o M R n / Z 6 d P m N 0 E y s G W z e q w I K 1 3 R v T P B 9 y N I I / a 3 X b B Y L q c t P H / 0 8 6 v + I O A + C s w f g a 9 t M y r 1 l R f c v R H 4 v C W U K 2 r A p h D O B q f i P w 2 q F O R C 6 a R 5 G / 3 o Q g U p 5 g u B 4 e N I T a c Q G 4 i Y L v x w 2 C p y g A r 9 i Y 4 b + H e L e X u H 4 B i O A 4 2 x e b w h + P 0 0 r h z v W 2 e U 0 B h D o 4 z h c B g n 0 8 P 4 7 Q d T O L D h v + P u O 3 f i u m 1 L O 3 H W F I d R i V z I + 9 A 7 V 5 g v p Q 6 h 4 q K h y r P y s R p s d I Q v A 2 i t v o 6 X S L H 0 s r h q P d S I T r b j Q b + p Y a t l P z 2 z j R q V e h E n U 0 / i D 7 7 8 L O 5 5 c R r X 7 h i A X z 2 K f E 4 g x E i k N m h A H R j H 5 h 9 E O O Z F z G + p m K D n S x p a R V 0 o q + 0 Z W Y q M Q n q h t z 9 m l E i d P t M H S x i 8 Z D V q 7 h j v S 2 r n 7 c B g 9 S T i r h 5 0 R n Z i o P Q s M w r b f Z w u j 6 M r 9 S o C 2 S d Q 6 P 4 A 5 b H b j l v V e E / N p u E 5 C 6 k c 5 W m 3 A 5 A S G z r I 9 h D t c t e T K G q G u i / O K N u O c i 1 E + n q K J U u R K n a w b Y 6 j 5 m k 3 U V x u U a u T i 1 V G z + o C E j 5 t f B o 2 c j b O 0 o x V s U 4 8 1 x q I h l J o U K 5 u / m m W j J 2 p o 2 e H Q n r 1 a y M X 5 7 l q L y f q a 5 G n J g J r A 1 C N 6 S F x P v y j f 4 1 S + A J z v g N 3 r v N n a H H v Q 6 n 7 d p R S U w g O / V n j p 5 8 e T M l J D 5 Z u I b U S J M x W L / p G M Z K 1 v V P t v V 6 c v / m w + X x s Y D 2 6 + 8 8 z w u z p o X d S 5 Q n l C Y F g 2 C i m P 9 D s e G n 1 k G q g K o V c L I e Y O u 1 A v Z I k f T 3 B e z F P w Q j 2 T 7 9 I z + 2 C / + q / x 5 / X s h h Z v b T L 9 B e e P Y y r R 2 m I N X V m M E / B N C I d p N A e u 2 h P j e m 8 R V 9 Q Y 5 1 R f 9 6 / X G 8 z e 9 c J G p A W b d I 4 m Z T C 1 X E B d Z 1 0 j l 4 3 U 7 J r c V S D Z I n H j N J 4 c O t 3 7 8 R H x 9 6 B P / x G c x v r g g Z C i W R h j M q a Z F 2 t 4 u j x 3 u J x K p L N O z x F e 8 9 K X T 2 L F X P P A 9 8 q Y M / t C 6 Q 8 t t f R N 3 k H 3 P n T K L W 9 A 4 j v M Q s L C 2 0 f w y Z 3 H 3 Z H S f m 8 p L 2 d b 2 W O 9 A l z L 0 U B T b X y U h 6 i t T e 9 + j / x W O R 6 3 P b 9 7 5 r e O 0 9 1 j H 8 T 5 k U L 7 v A W 0 u M 1 5 j r J x u m c q Q X W o u Z b S 8 M 6 g m i P n V a k 3 z U w 2 8 n c d H P n j d g Y u w S + Q M x E d s n Z d D S 5 K b O a U g A r x 2 w 2 T w d R g j u 2 H i E 3 y x P K I q K 3 x 5 P a V 1 h + Q T p h K b D N N b 3 V E d L M f W b v R W 2 q W s 6 c M g P s u Z 5 P I T z x e X O N g y X x t h b d j s L a 3 0 C s e q e + 2 Y M / J T R V / r V g k r p l E e L c U c d Q 5 r H G Z 2 A 0 9 S J 6 g 7 v h r V g j f i p f Q P p o A J M H J j E z 2 5 z Z U C z k K C B F D n V E W E O T o J 1 8 J V 2 c x K n 0 k + a z K K A r u A r e Q B i Z 1 O M 4 m D y B i W l L k d 5 9 4 t / h z X f + J z x 9 6 6 9 g 1 6 C d J f H D x x f w w + o 3 8 Z P R F / E H X 3 + c D a Q k 3 E d F D r L B K o h q G z A a k O D Q U m n n n U 8 c x y M v a 6 y j F a R g 7 h 7 S z y M m S s n k p N w q a z j 7 d f M S A z M 3 E R q f A j 7 9 v m 5 8 6 d M f Z G T z m g m c 9 Q u / j z 8 N z u G x D U + Y u y 2 U h l A i n d z U e Y N R v G J a Y 1 s y U i p b / h i K V K R 6 w / H I q C p g R D D z M O t I L T B a g D I M r u M v z B + y 3 0 C l 9 w O o x X e Z s j m L T k 2 0 i G 1 F p r g K 1 Z D d v V Y 0 S p B R m L z O s 8 F 0 d Q e H a D S s V K p 3 2 E z F 0 o 6 9 x V o H 8 0 d t D G T L J e h f K b S g e x k D C 2 y i b v k Q d M + g k r b 0 3 H T k 8 F 8 N y l a K W f P s x W v o B M q 5 s c U y j I 7 Z C b / u i e + Y X E v v e 8 p m N I b a Z v J U 1 V n z B H z u W f h r p 1 G e f c 5 M M H b T c d g L A w x 6 A 2 Z l s m h 8 r u / n 4 Z 3 6 o b l O M J 0 S 5 t M y u L P H E Q 3 s Y 5 C 9 k S V r j A e 8 E c j 7 5 k b g i l h v 8 2 8 B U T w n K q 2 E D Y n r 8 N L x N K a K d r b 8 u p P H 2 S h A x y X t a G v T K 1 X O d B I S v h p q l l Q j W b S D g C 4 2 w n m 9 V + D 0 + K N m o F b 4 x a e H m J A / g e 5 7 b 8 J b f / F P 8 S k q 5 c d + 8 l v 4 b 7 d 1 Y W O 4 H x P p C X x 8 / I d w F 0 O 4 b 9 f H E e r Y L N 1 k H p A 3 j W B Q G I J 2 H d I O t f r t W w 8 e x N O X f B r j u T g + 5 / 0 S + j o i 1 q s S 6 m W q Z E 8 x 9 f b D F 6 L C 8 z / / + D + g u u p X j G x N z s d y C 5 Y 6 8 o a k P b X i B G a K g / h v 9 z y L z 7 3 / c q T T Z T N 7 R J H Z 6 1 N 3 t N 6 t R M W j Q b m q G R p g k n n N y r P 8 p c w v f z n L 6 D S E W n A j I s m v o t D 5 c 0 Z 1 n M g h p Z 1 K 2 6 j W Q S X T U o x a 2 N l 7 z / 6 u i O C M x z m Y T x X Q p g n V V v f P C k V m w e m Y k D P y M 7 L k y x 2 G u n l L x 8 k o W P / g G l P e S m O b 5 V b E 4 q S T 5 S w K y R G E u 7 Y i n x x F q P I U 0 r 7 b G 2 f Y u h b n X z J U u e r b Y p 6 j t n D 0 Q + W Q u P X d v p h c z s Q G B U X 7 e u Y Y n x t Z G q F a U Y t s N B s 4 g p E m P P s P 5 M p 3 I z z 6 5 / D M P 0 K F O 4 f O C z 4 s G L W e p n U 0 W 3 A i w r k i X 5 k z E e m 1 j E k 4 k X w Y 2 1 c H c M k a G 0 l O r d + I 2 U g M 7 u l O z J y Y o 5 I u 7 R j Q m I + E N Z x 5 y h j T F u a Q W 2 N b 6 K 1 d O D D 9 z K I x C e 4 S h Z b r w 9 V r f N h X i O O u R A F X d d h 6 H M + N I + + u 4 o l L P 4 s H u t a j 4 t 1 k P H F B A 4 y e k M m D B G 0 i W Q u u R z h q u 7 j V E / k X s y X 8 V n w E 7 R G e y 6 i t R j J a x v 9 5 w m v h L h x D p Z R F N T + F Q v t 7 j R e 1 t N F q o v H O N D B N H 1 O X s y e y G V 2 J A P 7 m Y z c j s 5 B H I q Z X s 6 o n U C P 9 U g B R H x r k 7 O O 0 v x M M 1 b 2 8 0 8 p q 8 M q X c 2 g / f x R u R o J A 8 i F k 2 z 5 u 5 N X 6 y t R M M U N 6 b 9 n I K y d P I 9 R 9 v v m 8 H E 7 y r r b X 5 / b 4 6 x u T I D k 5 x m Q o O Z W 8 m L c r i U W j S 5 5 1 8 E Y 2 I O i Z R i m 5 r y E V g S 4 o 9 T x C / g W U s 9 M 0 u h i q f t s u N e 8 g y v P z 9 E s F R C J 6 K T j b Y + 4 J y p v t 4 7 f T q x z H p r J K x i q D 7 q 3 6 a 2 x L / 8 q 4 9 G d m V E Q 3 s t 3 b z x 6 h l s O x 1 E X U q 4 h V 7 k S m e h k 9 7 p m D u I K 3 P k t + f e Z A 4 r l i t n R 4 M U 9 4 I 1 j X f g W q R S 8 e e X E Y 1 Z h d E t A x O Y a N P b 3 I p z O I D N a Q W K X X a d I Y F h 7 D j o E r s G / k k d f s v W v F z r 5 r s W 9 i 6 U v H 8 p k i f r / y R W S G d + K + y 3 6 e f L 8 5 d 8 x C P X P 2 k y K E l h j 8 9 z t H 8 K v 4 X w h c k 0 K t / X 7 S U O 2 1 Y D 2 5 D M B R p I D W + d C Z V B K 3 m X v o d U O O 5 3 f a R Y / y 1 5 k f Y Q D j 4 7 M Y G O i y G z 4 G Q q Y T Q T D G y n K E m X x n s / K 6 o l T a r 7 C M 5 E I a C U Z x Q d H x 5 S 9 m 4 V l 3 E p d d P 8 + 8 6 y K W O W J 6 u u z v 6 k 3 U v W q Y 0 Y 7 A p H 3 v f v 4 O / N f L / x G / 9 + z P 4 I E L 3 k q K u N 6 M 7 1 m q J Q V 1 I k x z z F K 9 n + r C d + r i f B e W n M f f 7 X K h G p W / b m i 0 I o R y H a e D x 3 R q 0 A g C L u a 1 t Q q K j Q 0 s N W j r z h 8 0 r 6 R R D n j s 2 A l s 3 b I J k e L D y A a u M + e 0 Q m U x B k R K r f v J o C S n 1 k 1 D n W E M Y 2 x 0 v k 4 7 C e e m Q Y R j F C q g / e B h y H y 3 6 Q a N 1 + 6 i x J b u Z S b o z d o / j T G d p v I o I j n G F A 2 e O R X o t X B q / i m c z j 2 G y y 8 M Y 1 f 7 O N q K B z H X O 4 D n W O Z 9 8 Q S G h w u Y P + D C 4 R + f Q n t t D + Z m j i 4 x p u 3 d l 2 N T Z B B 7 V l 1 n B m p b E W S I P z C 2 d O / t 3 v Q R / M e D p / B / v l z F Q 5 G H U a Q 3 N w 3 B R l a j S + n 1 X T B v p 9 c C N U a / Z 6 o l x N j u k Y o P H / / h / a j k J x E I s n E q W g l d M e + N 0 t x K L e W o M w n 2 e u u o Z B h V z H 2 s X D X 1 6 j 9 + 8 3 G 8 + f G / x W y + h 4 o G r F r d Z 5 7 n 9 Z O q F 0 7 y s w y 7 h n B Q X e N 5 s 4 R D 7 / y V F c o R 6 1 w Z k 1 Y L C D K m r q s W c N G 2 x 5 E p n I d I 2 I V a x n b 6 C N p Q R l P F v v n o X n y u / C H c / u r f w U 8 W o G l F 1 a 5 D y F c V 8 4 o o 5 L I o Z U Y Y I S y V N m h x M l J S s Q Y Z k / P d g W N M g p n t U B 6 i s U w h k 7 V z G w X H m A T H e Z W K Z V S Y G 6 n K o Q B p W e G 4 y e c V 3 T Q 7 Q 8 Z k 6 H R j I r S M w 2 k b Q d 3 9 K o d y L x 0 X p X N y f T k 5 P c f m W o Q e y T r r m B y A e v / O O U I 5 H u C s q O U R d z + M 8 u k D T G h D 8 P Z t R g 5 v Q q X W 7 I Z 3 v O n Z 0 N r R o C Z x 5 g v + a + F x + 7 A q f C V O n D q N 0 X w X k 3 D b v d s 7 P o y B z m 6 U N + 5 H h 2 8 r O j q D 2 D / 8 A B X Y C t j H s p Z b F E D Y l t i C Q 0 m 7 e Y i w x z e B T P g D 2 H d 8 B n + c + F W k n v 0 Q f n T T t W z Q A q m F N l m x g 6 f h Y A 7 5 u a N A W F N z G o 1 f r u L W Z 7 6 G H 5 3 / D 4 j N + X D d s U / i n h s + Y i a K B i N e T E 3 m 0 d 4 e Z + N W 6 a + G E U i s w U v P H 8 a u n a v M G + F z s w c Q 7 t y G O 5 J X 4 l 0 v h X C N 9 2 Z 8 f / N n 0 N 3 J R L 9 Y M A o h A 8 p m G d F q U 6 g z o R / N v I y 1 d B Y 1 b 5 9 R H i m u F E Y K k U l l c O J O L 9 b d W k J f + D 5 k f O 9 i K W 3 n g t 9 b Q K 6 g 5 F / t V 8 f T r 4 7 h 9 y O f x f d e P I n E R W k 8 U / k X K o k L a / p i N N g K P r X v + 3 j 7 1 H r 8 x v v f a q N U / j g i i V 7 k S q + d j 4 v 2 t m 4 1 5 q 0 c N x 0 A J f Q 2 I 4 H a p K F H i h 4 2 C t r v t c x B u K P n 2 a g 3 M 2 O O x V Y l z F t f p M M 6 T f L 0 F E 7 B R X r v G L M m 4 2 r r O X O f x r 0 U q W R w m k i r H m J 1 a q 0 E n W f U R P + u a F C N A q t Q + t d a 6 Z n K r c q Y 3 h W e s 5 K h e F K v A D k m 1 n 1 2 R F p j A 6 3 d x g 5 a D c l C i R / D O b 1 5 x N + F r N a c / B u h L 7 o d y W k P j S e M h 4 / G E C t m s T M W x 2 T H 3 X o s V k U u Q H K u g s 6 + K H O Q 5 z B j B g 2 t A W x t 2 4 7 D C w f M Z 2 E n G 7 v Q 9 U l 6 P 6 + p l x T Y 8 a y x / L e Q D r 3 P R J g K D U o r S / U i A 3 F 4 h 6 q I E s n b 3 b D 3 j 3 H T 5 o c Q v e 9 / 4 j P v v N j I m 6 7 H r A K N d c Z J J 6 u M X u P w a f y l 8 2 o z P q Z r 9 d L w X C 6 N j z 1 z D z 5 1 w 5 / j M u Z G n y 1 3 4 n + F f 0 S j t J F H + 6 G 7 G e F d / m 6 2 U Q 3 D 6 e e Q q O T R 1 k m 6 w y Z j U Z B N 5 3 H k + 1 R K / r f z / S F E w 4 p i z L 3 o 1 E R B 1 b Q 1 P t u 8 8 4 r Q L P T f W H g b f v c r Y c T e O Y U P v / z v 8 c 1 b b s d s 1 m 7 x 9 t G H 7 8 U / P v 8 N r H l z H i f W 3 k E j s w 5 M 0 M r c K K N h h h Q z F O Q T m N A X s z M I J V Y h z W M u M h 4 p v h 9 T Z g m 8 X s a w E q S b k r W R p a g Z H Y I c d i V 9 G F 5 j K H Z w u Z 5 K w d O W Q J 2 R u u Z f S y d W J o V m P p Q 9 g V p s h 9 F h d T K o 7 j J Y 0 U 5 t x G I 7 c R Q 9 r Z G Z H L R C X e d / D s z A O 7 9 K r i a a 8 d 8 z D O r 1 o s j r / b 4 c 7 h Q b N H 8 S l d 7 b 7 E O p L K 1 o G p O L x t O N f F l v k L D n R A O 9 T H q X j v X 8 W 0 G z q o P F r X h p q p u 5 X h W 7 G O a T 6 2 y X + e E T e f z V / h z + 5 W 0 3 m v f C R n p y S L I B / K x 2 g Q 3 n Y F f x A H I 9 v 9 z 4 Z m W j h t C / + g t W D y P n 2 t y M 7 k y C 6 + U 0 f B E 7 3 i E f 5 c h D S 1 U q L E P N V 8 D p 1 I t m S y / t i y d Z B w N Z O i 4 3 l T y A S P L L y C b s J p o O 5 C H / + J t P Y / 1 7 f w 3 3 z K / B P 8 a / T i O n d 6 X S l a Y f g b f z G p 6 j n k H b a 1 W s Z t E e D a F Y 9 O C F r y T h r n t w 3 n v 9 C E f D K K d O y N H C E 9 1 k n K X N V R r t Z h b v a f s 2 F 3 7 5 G w / h j 2 / 5 z / j g 8 A 1 4 c M 9 n m z S I + L M f v Y x b 7 9 W b S 7 w 4 + O E / X H x R Q i s 0 t l P x r D K G Y J a c 8 9 6 u y j R l v R 2 5 m W O o + p 0 X x y m X P N M J W 8 j R W V 2 U Y Z l z s 8 f h C T e e x 5 9 N M J D B F e k Q g p t N + 8 R L 3 y W L C i P j e j O b Z I K n V c y U L A 3 G q 2 2 K y Z O M V n Q k n h i 8 g T Y a r r r y m S + Z 5 1 l 5 2 1 5 W y d O Z Y q U o f P L c K d + / B p 7 U y + S y p 1 H p e U f j i M V s 4 S g y l a X v H w p 7 O x D z 9 i P I f 4 U z o 9 e / H U Q r 4 4 X t e H 6 2 D 2 u H h + D a c Z w J T R W f m v o q P r R 5 L 7 7 z w 8 / g 7 6 4 d R J h e s z u w l Y 0 W w E j m G R w + t Y A 1 A w F c F J l F O v B u c 6 / W B N l 0 S 5 N K / O D 7 / 4 x A 3 3 W 4 + T K 7 g Y f o n 1 Y F Z z K K 6 O Y Q l c D H R q E H p D I 4 E z e 1 p m h L p 3 0 9 p s 7 z Y Q x l D C B C G p h N L p h x G G e T T O E f f / I q v t H 5 J P 4 k + i 5 c u L W H 9 7 I N L 7 j L 2 m t 9 s / H Y T b j w / F 3 7 E U p u x v q 3 l R F u b E f t L R y B b + 4 n y A / 8 G m Z m F t D f 3 0 X F s T 2 E q k / I X 0 S e R q 2 6 6 h 5 S V l t v V a a p R s O T W Q T j N 2 D V Q h j / 4 9 n P 4 d f f a W c T 5 I p V / E H 1 H c y x / P i s 9 1 u I B W a Z E k Q Q J 6 3 N Z r T V n N Y 3 2 Z k p 1 k A p p + I M P E g i 3 N G y y 2 0 L Z P T F 5 B B N g t T Y 2 4 Z Y z G / k q + E D t 7 s G n 6 s E X 6 w P H l 9 M l o D U B O t Y Z P S L b j X 5 v 3 E 6 6 S H E e 1 Y h y w h Z c 9 u Z L 4 p c E n 6 J z K C 9 q w f J W R o 8 z 1 e Z v J V R y m w 1 s v M j L D O N l s x A O Z d 2 V n p D B q W H n N 1 b v D a 0 C t O T 3 o d y X 7 P v X 1 C e N J x 5 g m E 4 j l X x i 0 3 D t z 5 H B t U R 3 E g j 0 3 5 w P D d r B y v / r b C u 7 S o c m j i A 0 7 M X Y m d q A b m t z + E X H x 5 B f s O L + H T y B l y y K 4 r V v l 6 c L t t I + e k 7 U + i 9 5 R 8 w f O Q d e O a a q 5 A u n c e G W x p 5 1 U i f / c Z T + O C t n 8 Z J T w p 9 4 4 9 j 4 y o N B L J e V M x 6 c R r u y A A p h J Y O U A K N J R r O 2 I d g + D 7 v 6 X X N U + n a E a E + F P L M Z X z k / C f + j E r / H 4 z X 1 D U / W r g M 5 / 3 p I D 7 7 7 7 P 4 P 3 E N y m u / 8 Q B p z j B 8 4 Q 5 k 5 0 4 x J 0 v A G 9 b y + z y e + g 7 b I R 3 D l R + M 2 c 0 0 S a 9 c l S L K V X r p c D c v 9 y M Q 0 O a V V f g 0 h c r Q W B d z y n H m X q u M Y k r Z d F y O g D + x v Z q d C E J u 4 S i e O R H C z Z d v a j i a G v P M a e x K f h D J A x F 8 z P N z u P s j 1 z F v S 8 E d Y D 5 X G i O N Z b n j a 1 D J T b K u R d R c b f C z / D I u k x O p c 4 K y l s H p 2 e F g l l E 7 a g x a M x t U D r 1 Q Q a 8 / 1 X m 2 3 F a W i l J a c q P 3 k 7 k K Y 6 g F V y O a + z Z c v e 9 j G f I 0 B j k V 6 y R a 4 b S t 7 q + 3 b R Q K j E p B v Z 1 S O Z m l m S b t q W T M p q h y N Q Y K X a 8 H Z z D v X K C C t K I W 2 Y x q b C d 8 o 1 9 p H L F Q l F g b v R q r Y t a Y h F a j 1 W 8 y J k F l 1 P e 1 0 T c h 4 K W G / R v g 1 M I T T N I t R U j 0 2 D V J d 9 6 4 G V 9 a c 5 s x J q H I B n B Q D R d Q q l c Q T P p R w P m Y n U t a L k 1 I u P p 7 + / e + j c K t v 4 n + o h f 3 l / v Q H 5 o 0 0 U k 7 5 i p n c I f V p W 0 p g x J w k 6 s S M i b n 8 y K F y d H 4 G C H y e R + V n L S t 5 k e 9 7 x 1 8 j l V i v c f r c 6 9 8 B J 2 / c R r D j + s l c 9 T 1 / C n 4 P D n S x z 4 U y k H S N 0 3 n 6 Y e W v 4 / s f Q j u h Z 2 4 / s M T 8 P j b 4 S q e N u M y J S 8 V z P U 4 9 I J t K W I u p 5 n n d t 6 h H J w M t 4 w O 0 m M y C i 2 X 0 D t s K / P m 3 J V S g H g s h G v P p 9 P g 7 8 p J V N a t q 9 v w y b 2 / h X d v v Q R f e t t F K G T n j Z 7 U X Z R D Y J X Z v 0 8 T h E s 0 c n d w D b x B b a Z q n Y 3 T e W A U n p X X S / v 0 a i C 9 w s b I 3 U 1 j o P x y 6 r F t K L u g z g Q Z v 5 C Z o y z 1 5 s K Q d k D y o 8 b n 5 / T u Y Z d 9 N 1 b r 6 g S x D P 0 Z Y 6 L 8 1 Y 1 e Y L k Q a G z 0 S a h u J v / i 1 1 h b l M 5 o j T U o Y 2 X L u o d X w k q C O x u W W 7 o g o 6 I a G I t u h Z a I O 1 2 h r w c p n L z F m s T F j S M W f n c U b a G f Z l Z G n R T B b u x o J l M S Z P X m X 2 F n / 9 W Y o j I 5 + P v r E / i T k 7 f j R 2 / 5 h P G c 6 9 Z r a K B q J n 8 6 e x j 0 X / 0 F / O E 8 8 J a 9 n 8 R / 9 t + H b u 8 L e o x p N D m N a p m N R 4 + s F c C S q Z R F y b 8 6 N 9 g S 5 h 6 G p 6 c P M K c g N a H R 1 R j h C 4 Y F M Q f y b D V r l x Q d 6 r m j e O C y d 9 L Y v o v v 3 n C J 2 S 7 M R T n k a M w y t r H 0 Q b M j 6 n X 3 / B 3 + O n 8 N f v 8 7 9 O g X 5 5 G d D d A 4 n g G o u I 4 D y + f s 8 I T K J H 0 o F k u Y J N X R 7 z a P C D N 4 D f D + 6 + G J r E U w G q d B y E O f q R c 3 P P U T G s w 1 u O G 5 z 5 r v L x 2 Z x t P 1 K / G u j / 5 / + H z / Z x C N 9 t P g V y M c C W A o 9 R x m 8 s e M H k o W 2 t K Y E j A y c 6 D f H C d t o 5 A 2 r v S b n j c d l / 6 o z F X t Q y F H x c + S T 1 F 7 R s q J y U F R L s E K n U Z d H S 1 i B t q Z V 9 s b N A b e e R / z x 2 e p Z 1 b t a y K w y t I C H X N W E J g u / e I R J B f 0 u l Z 1 4 w i 8 w f 8 r l A c / g X i l u V G k 9 n V w X s n 5 e n D G L N S 4 Y 0 m 7 c l S J o q J W f / g C J D x a T P f G 6 x I M 0 c t R 2 W d H G 5 u 0 u H 3 w l 3 P Y P X g 9 9 o 8 1 t + c d X N i H r h r z o c 1 2 H 0 B 5 b U 0 t c h W O I R q L k B 5 p V r M X J 2 b X 4 L t d e X i P d t K L M u 9 o / w i f w X K z E S f n C q Y x g v E O N q g 1 Y K u U S 6 c T q T H j f e c x q r j h 1 y 6 r 2 i 6 L 5 5 U a n j o e 2 E 8 L 0 A u p a R B M 7 l k S e G t p P k 9 N a u 8 n j e x j / r Q + d g 1 + 7 Z o v 4 b 1 / 0 w P 8 / H / B n q 1 x V B P n o + y 6 D D G f r V 9 w / O 9 R a X s T 6 + Q z 3 l 1 / c l 6 9 3 V 0 I h a R w G j x 2 k / K U T D m l i O X M O M Z n s n j r C 3 + M n / / 2 0 r e 2 u x K T C L / Q j k / v / p 4 Z c N Z s h D 0 Z F 9 5 1 N I r P P f J S 4 y z e l c 1 V Y 8 R P 0 c E 4 F E 0 9 a 3 L I i v w y Z u v w 7 c y E W A x m E 0 z J W V R O 0 H V O q 2 u G e j W 9 t 6 E n v B + v 0 7 i S w 8 A q Z e Z B M k 4 6 s 9 L g z 8 A 7 / w T P K 5 N u 2 m 2 3 K T h j o G I U p g u f / 8 m A H G P W v 6 b u v G d p 4 R D 0 F s 6 6 T 3 s q W h m Z p z i e + f 8 V 0 q 4 b 4 E 5 K q P J I Z 0 a y 5 T A J I t G 6 1 D h b m U Z 3 Y A f W R K 9 q H L H Q f n J v F L F E i A r r x k K G P H j O x 3 w p j Z I v j E L 6 J B v c C n I X h j G d u A K z P v t W E E 1 V k m F r v 0 F / M N 4 Y 9 7 F T V A K v v B n / + + U P 4 7 f 3 7 A G Z j 1 G E 7 N H v 4 u Y D f 4 R P l 3 8 O v / n P j y K V y T G 6 0 C v z G j W 2 k z t J W Q U 3 j S M 9 m z T D B 8 V K B z z B T v 7 G 6 C P V 4 f 1 c 1 S Q q v g 2 m 4 Q P + k p l y 5 I 7 v 4 p V N h 6 K e P j O g S e V 7 + n 9 9 F h 9 8 S x x d 9 3 + O H H Y U 7 s J R 5 I t + 5 O o 3 I V a 7 i + V o G L Z R I D t Q K W V m 6 S h 3 S 6 G c / e n V H u Z 7 e Q G f f O Y H + O o z L + E f V / 9 v v H q c O Q S P o 1 b E o 5 f + P n 5 h + F d Q f u I f U a b B n 7 d u D Q 5 O f B f / / s U / x F 9 8 6 J p F a l v M L m B j m 5 2 x U K 3 b m R + S i e 2 + t j N C H O i l B u m 0 / S x 5 O Z F V s M x F P Y Y 1 O q I d 1 g h o c I t G R w P V P e v Z U S M h G 6 E Y d T O v 0 C F O o 5 L S c W u 4 1 m C Y t 7 G e O k d T i 2 z d r X y q 2 R N m p y 8 X c z + 9 C K J G y q i 8 2 U S 3 M 7 v N R U P + 7 x t Y r P A t p I P v a 3 w 7 O 1 S p c 6 W D w k / T K 9 j h 3 4 i 9 x 8 O o Z E P o T h 9 G 8 C I 7 Y 6 C L Y q i S P q w O z y E b f C + G F p Y u e 1 / f c e m i I X g r J 1 A L U K m p D K J 1 a m B 5 S d P R w E b 2 L 3 w F V 0 + / i F X t x 7 D 1 n s / g d z 9 8 I 4 K B C m m c 5 f o O t L d b p K P L G I 2 2 I R N 0 T 3 3 3 e T V N y I 6 5 B G b + G Z n Q W x E O k 9 b U O t X W x v h s e e x 1 h a q d 3 X D g x / w t 3 Y v E r f u w k c l 4 3 U U l J X V T G U / S Q 6 + d f 4 H 3 Z K 6 1 / u d N B J I y K k J I u a S E 6 U w W k b B V c A f y 1 K 7 c X h y d G c Q j v e / E Z M 2 L X 8 P 9 6 I p N I 5 P M k B Z u M O c p 4 p m Z 8 W 7 m Z U z a 6 4 x G i d B a c y / b X T 5 r 9 i 1 s w k Y P K b I z D U v / 2 j G 8 J a q 6 C C e C 6 V o 7 1 m k X A z q z e j x 0 T v 7 5 O + E N + V D K 0 v D c s 3 R A C e S S e T r E P k b Q I e R j t z O X Z P j z O D M n 7 P 0 k B 8 n b c Z Y m Q s 4 v w B 2 Q g 7 P y k M 1 Y x 0 i T / H / R b d 4 K R 8 C B i S + h 2 H f m q x t b 8 U Z 7 F U u 1 D M Z z T T p x r v B q z U x q M w 4 m B 7 B h b A j 1 i + x M i C 5 P B L 3 x V c h X b Y N r k 8 y S 9 w j 8 P h f W t V 9 E Y Z v D R p B R 7 c K T d L q R m 4 O 3 j l J E 8 1 / F o d R t G J n O 4 v I t b s S 6 e l F M j 6 G i U f h w H N 5 w N 8 r Z S R T K N A 4 2 a N A 3 b y K T 7 i 1 6 4 6 y u V e P 5 X b O k d + N I F 9 r h j z K n c S l 6 0 P g X G 9 g q m A x q f D S L 3 O O 7 E b r 1 S a y O X I O 2 u H Z E Y t m M h x b F J H 2 s / Z D 5 W h L F j k 8 Y 7 y z Y X k b V w 0 t F T t M j x 5 Y 4 N h m d p z Z l F u o 5 + b K 7 z g g P J f N B l B l N 5 4 r D W N D O T i 0 a V q v 5 0 B V e h b b A a r j q W q d E w / G 3 m 6 0 I V J i m c d i o I 6 f k v C V w u T 7 I 2 f K C p u N q O D e 9 X E 9 7 T 7 g y 9 6 E 0 W 0 S x 5 / 0 I h K K 8 r + 3 e t v M C a c u n v 4 b Q h p 8 x d f b k T t J B v E z H S A N 3 0 d A C U e Z c p I / Z D N v F j X L b R a h H t i E S S K N Q a T d l d O o t n d a 9 T V v 9 9 m / 9 x z 8 w R x u Q p a l i / 7 f g R L 9 K Z C f i + T v g n i f f j S y l K o K o j N P r d y 4 o 1 d M 0 p m W v 0 j 9 H K J y v b t / O 3 M e D z b E 4 c r G T 2 J x 8 A d M M 5 a X C H I L B 9 X j H t 3 6 M F 7 f + F 3 z 1 I P O C z W 8 / Q 0 T l h e N s 4 Y T 1 a w 2 l E I V S I + t 7 L T W C W D c p a m w I o b Z u z M 2 f R B H k 7 o w M p Z q 6 q k M o V R g l q C S m k y N 1 j I 3 a y / b g P R o 0 U A o W c K d Q H X + I + c 5 N 9 P r a p l r K b 6 m O l E s F 0 3 / a G M X n 6 c b o j 7 q w + n 3 T m F q 4 A A M J 5 m k L B 6 g o 2 p O 9 b L x 5 J P 8 t F K M f p J E e I 4 X c a Z 4 v Q / P U c / B U R h n N X F R G 1 k v K y H t 7 C k c Q j i V 4 f + Z R i C D o Z x 1 8 j M D 8 8 3 l I w 1 j P q s c u n 4 n 4 2 j F X O G U + q 3 2 H p m 9 A e / S 4 2 T d d 5 C n k 7 4 F b e a C n y x h o K z N S l A i H q y i n j q N Y t f c z d X Q g G R c m E a n + B I H y q / A V X k G g d g i u 2 R d R C q z D 1 P w Q 3 O F r U Y 3 u t O e y 7 D I 8 x w i E a O k 5 1 O N 2 h y P 4 6 b x 4 b i m 0 B + 7 c O L z t c a Q 9 7 0 A 5 u A e j X g + m q j N 0 B B u Z B k z B M / 8 4 g t n 7 E P K c o v 6 + S O f h g j c 6 a B z O G R H q j U a F n x a 2 G 9 l 6 C n d 5 C l H v c + a F w h K 8 h O t 4 y n N F p j y B 2 e J R J u s D S B W b 3 d z n i n B + J 1 6 Z 6 8 P V 0 R C 6 u v 8 F r x Q 6 E G I j 5 F m e D Y m r 8 b Y H v 4 X N l 3 0 Z R 5 7 9 C O 6 9 6 S O G k r T C R K L 0 c T b i e k N Z f u U L D + D 0 j V + A 5 / H 3 4 9 v v e x v c T L o r F e Z Z 4 Q 0 m 4 i B / j B c F k G V U 7 W r f S n p n e 6 V M v a l Y e k m 3 o 0 B S B v W E u s q 8 h 7 s P o e l / Q L 7 7 F 3 i + V q Z a O W l 7 Z O n F c O p p r I 5 d a q 7 R e 5 G 7 r 0 4 j s a o P Y Z + 4 / 7 B Z H G f u y t / t R i X v M k 4 0 k v 4 K M p E P G w f g K x 9 H h T l E L b D V b B x p u o 0 X X k a g f S 0 j q B 3 4 V B 0 V L c 2 g J s u r e 2 g q U X H + G G r B T e b 5 0 / k x p M u s 5 1 n 8 8 4 b E N Y h G a 7 b u u a O k Z X f B 2 7 c R 9 X w O x S R 1 w x d H I F Z h J C M 1 z p N r u Q P w F M e p L 2 P w D O 5 A p n L x G S s d H B n K I I P e B U Y T 2 / V u H Y X a r I 5 T Q 6 e x d s 0 q 5 k 4 j q A f 6 G d r T C E 1 8 E V 6 y B i R 2 M 7 8 d Z K 5 1 F O 4 2 2 5 P s 7 K z r d f u Z s z e 3 T m u F 2 s I 9 8 s 3 / t 5 T P 8 d x n M 9 r w 7 D + h E L 4 Z t Z a 3 Y 7 w R a N C 3 1 c u 9 E X R 7 L s W T w 3 F c G S R f 9 / w p T s Z 3 Y 1 t k N f K e X t B X M n p U c f c z J / G O K z e Z y G P H P Z Y + S 7 v m Z J i k q p 4 3 H v l P + O s N j + L X h y / B j 9 f 9 J f z T d 6 H c c w t p h V 5 m p 2 2 y x l E N k O q R t 3 t r v F + W + Y V 5 Y w Y j g j d J x b X v 4 J K 8 T I T L M Q K 6 Y 8 w 3 u h H N f h 2 F t k 8 Y j 6 v f H G U x C k 4 P X E z n a Q D d 2 P f 8 M 7 j 0 9 u 1 4 Z c y H 3 f 1 l a G P e X M G 2 Q z j 1 J U b i j y 9 2 N L z n z q 8 g d M W P c c U z n 8 E v 3 r i d G h I 0 R i c E m T h o m 7 N s r u F E 9 E w T f e 2 1 g U D A T C x F 7 g Q 8 s a 0 I + C t 4 t X V 5 y 1 k 0 b H t + r 3 q a U B n 4 O K p e b a F m O y S k G 8 t z e U c W D g 0 U 9 F n n 6 r i g a x z q Z y J q h t E 4 t t 3 Q V m N k N D a L m m k 7 0 1 0 + / Q B q i Q v N D A k j Z 0 Y 9 r d 6 V T M v 5 a d p w z 5 K t q j d 3 2 B k s r R C 9 V w l k x L Y v 8 f 8 R V H H 1 3 a t A J t F e h l L v L y G Y Z g Z 9 t h Z 4 H a y J a L f S N w 6 3 i 0 a A B q / O 5 Z F n 0 i z 4 E 3 q P q p 2 W 4 2 f Y v + 1 N m y h 0 8 3 W J M a k u E m a B d M e + 7 b G O d x 7 8 M H 7 5 2 Z / D J 4 d / 1 V 7 j Z t 7 o G i U P 2 o p U N Y + K l w p b 4 b + V N J 9 c Z M O x s X m d x n T U 8 L p P N Z s 1 3 f n 1 W g n B K H l 7 W V 1 c d e x 9 4 h q U 0 s 0 X v 8 m Y Z E j K T Y / c c w r F 8 R g m h p / D R W 8 J 4 V V j T K o b o w d p p M o W U o d G 9 C O m 5 0 v 4 5 o O H 8 P G 3 / l d 8 7 W g S z 1 3 5 5 8 j m S 5 i Z m T D n C r p / i f n d I n j c M S b V W 8 p r d r E N b U A t / R L y B R c 2 + l d h v f r E B Y f N k 8 p u z r y E P c E p b C n l U O j 7 V R R W / w Z q v i 4 2 / j x c + d N w T d 6 H W O 4 O 6 o n t 2 X X g l K X V m A T n u I z B 6 F T D E J X H m d e k q q y N e i r i H z 1 6 z B i S I p n Z 6 W n V l a h 7 o k Y v d a 6 L B u S u j v E a S y k 1 V K O 9 3 m 0 l 5 E S b z E l G J 5 j e Q 7 E J X a 8 I t d w b / N t D l b a e d K l 1 2 + N S O J / e 6 F C 0 F Y / j J 0 j h b e a z c C 4 U U F 5 I a 3 Q c 6 v d G 0 B H a i G M n 6 5 i t b s C G o c P A 5 c P m + N b o W v P u V k G e 7 z u P H M a / b P h T p E f 3 4 I F L P s 3 6 N I y A f 7 Y j g g l y b g w + R r b F 8 t a K z D l C c E 9 9 i Z T q o 7 z G g 2 z x o P n J k x y G q 2 M n E / I U 8 4 8 4 E r F e p C Z y z L W 8 y G U Z d Y r 0 + u V R + E K k c 9 7 1 p p v 9 1 P N + F B Y q W H s + u T 5 p h g M 1 q M l / i d n T p 9 G 5 y 8 t 8 K w m P K 0 M K t t l s V K I W j s x + F b m u n z O K p 9 2 C / u L O v f i t j Z / G / C s x f P 4 D W b z y 7 T / C P 7 7 n K l M f K a k Q i E T s 2 y 5 o E N r L f j n U r v V y F v 7 Z b 8 D X s 5 Y G P Y J S 9 F J E e r Y h O 3 U I o f w j v D T I S P Q R 8 4 4 w y W w 5 j H K a 4 z J W P k e r a X P f R a F I W X Z d e 4 Z + O s a j I p r z d Y x t p J w r 0 s Y c L 9 C O f F L 5 H K k d z 1 N H h N p Q H R l 6 j J y P n h n w p p A v a l W z L Z O o u 5 a 8 Z L K k 2 M X T c E f o J N i W + t 2 J j k 6 0 d O x G B q r 2 N o 7 l d 3 7 7 P / 3 B Y l L b g C P I f w u o G z t V O o 1 k m X / F I S a q n Z g s v I q 5 4 j E k S 8 O k D n 7 4 S W U 0 q u + g i E 2 I z H 0 B 5 c A O e O g h X t e Y K C g n 2 f T T 2 + i + b w R 9 0 Q t w a I b 8 P F N G f + A I y l 3 2 X o P d u 9 g Q N l d Q Y / y 7 E 9 / H 1 z b d g 7 m + Y 9 h d + B C j l n U G d n K o y u F F J B F C s W B p L T K v y r 2 j U E s i W D m N k m 8 X F S o D n z Z g Y S 3 b u r a h W E q T d m l i q E b / J + G v U T H D 7 Y x 2 J S q h t h H O M E / Q H g c s h 7 + b S T w V J T O D w Z 0 5 + B J F + E P T 8 H V 6 S b U K T D m K O P X 0 E Q R 6 6 k j 0 x B j 1 E q h T t u r x c p d O w T P 7 O L x h L 5 N 2 u 7 u r J u Z m J h 7 A l t 5 H E e i K 4 H v 3 / C z + 6 g N v 4 j k d q D Y 6 h C R 7 D z 2 w 1 8 c / z K P m i h p Z S E O 8 q Y c Z v 1 8 A J p 8 2 u x + V f O t Q c m 2 E t / N i V N 1 t K M + / A E 9 i D 8 r h C 0 3 H E 1 X Q G I 0 U 0 + Y 1 1 i G Z A X t G C x m T s 1 8 7 P 6 E S 3 I N q a A 0 C k 1 9 F s C 3 M u r Y x V 6 y R U u o a / W m u o Z b B k C b z r 8 I c s e 7 t o + O I o 1 h k l O I 5 l Z p m V I j q 2 T b S c x 3 j k c 5 X s h N w q 0 P C F M 0 6 x l J 2 h p + r C A R d S 3 Z A d n R M U d n 8 S z n o H j p u t v v m T U w v n 2 N M x t M 0 P v 9 b o F h L o e 5 i A a t Z h J h g l k l 1 t G e b N l s R 3 C 4 f u l u 2 K 2 6 C F Q l d w J A 7 g Z j r Y V Q n D 6 A W 3 d b 4 7 U w 4 A n K Q L c 9 Q q G f m a G f D 9 F A d c 5 k w 2 n w k f i N Z + N b Z h W R V R h A Z e 5 3 J s A Q 9 O N 2 O X 5 2 v o H T 3 + / H B y z a z c d X 4 b H o J l u e r u 7 a Q Z 7 I f Y 9 3 n D 9 C b V c 2 b 1 s u 5 0 w h k T q B M r 1 3 W + i i 9 V Z 7 l i 0 R 6 c W r + B L z q T d S y D l 8 I Y X 8 I n k A U Z R p l v D e G U t 1 u j V w l D c u O R D E 7 N I x N N / X A V S 3 S i 6 u O V N N K 1 u y P L o Q C a 9 C x y e 5 P o c i u u Y M 1 5 j P l y P k m V 3 D P P Y E / / H E F 1 7 X f g 3 h 0 A p t J v 4 4 n r 8 C T M 5 f i 0 5 e V z a Y w / p k f I O Q 9 z L I M w 5 d 8 B i P p V Y g U n k W w e z d z w S / D m 3 7 a 7 D B 8 y 7 d G 8 O C + B N 5 2 7 X t o J K R Q N T 7 X l I I K n K c B R 8 8 z c n G i i x T R 5 k h V 5 K s F n k s n w e O O o o p 2 q e 0 d W u W 0 a z W 6 i + X q g P f U / 0 H O v R W l W o T y c j N v 0 7 i c B p 7 1 L 8 9 3 M + 9 s U F A h y N u V q 9 L p h r M N 2 K l G g h M 0 P M E u R r U D 8 J r 5 f W R Q + t 0 T Q Z w G n J 8 7 y U I 5 e 8 7 r v k 0 9 c z 5 r Q F e V V J T U S w P P 6 J S w I 8 t L u e J P i 7 n y E b M 1 V y s i 5 K h V K o N m l j u 9 f O c C e S l / p I 5 0 8 D a 2 V 3 P B 2 k q o 0 Y h P p 8 9 9 V v q G t u v x g w e e R L D v K m y b n U Z x 5 y u I + n v M E v z P 3 D + C t 9 7 2 e T z 4 k 1 / F n W + 7 C C P 5 G j 5 4 6 p 8 Q i c / h s 5 X / h g u 2 9 R u q p 0 Y 0 k 1 8 p v 1 p h n m R / l g p l 3 z B R p / L E 3 Q 8 i 7 X o 7 f 6 8 i V z q O g N b a V D M o e j s x 3 J h G N d B Y J 9 X d c R 6 S o 0 d M B 0 Q h 5 U V + L I j U 1 A y i X R 3 o 2 V m h A d n p A g y c q D Q a X L M b s s k c c k M h d O y g i B g 9 t Y O v n h + a Z r T v / w X S t h R u 3 v t Z P N J 9 F 3 6 9 s x t / E v g R P b t e z 1 l F J P s 1 5 G L M q 0 x + q 2 U U U l T S G U a x s c l x 9 H Q 6 e 4 M o x / P g f 3 7 n O f z O 5 t 9 h 3 V z 4 j X 2 / h / / 9 8 e t Q J S 2 M x K I o i m p V c k h 6 + k k 5 S Z 0 M E 2 X 5 m D c t R 3 f I d o k L e T q a 8 Z S V R U d o H d o a C x o d m E 6 I U p b G / V 0 U 4 x 8 z T s 4 x k J W g d / D m N N m W e q a d h E 3 b s K 6 q n 2 P E Q j R c Q b 6 k / S / s Y L b g J S 2 v h 3 f B X R l G 2 T V g j E 3 d 4 q 0 d I Q 7 1 E 4 z z o r N o k v A G T I L 7 b 2 B M C + W T x p h I i h p H L L L a S F G c 9 g 0 Y k 1 D s / Q j S 0 Y / C x V A c y 3 8 T g f F / M Z V b C e 7 6 G d V 6 T W S Z f L 7 j h k u N N + 1 c s 4 a R k R 6 P e U 2 F N P T 6 W / 4 C n z l Y Q u 2 C b + F o b h h f / t H z + I X d D + J n V j 2 L u 1 4 + a T h 1 i b m O j E m Q / M K J M O n Y N u O N h V j C j 1 R x D 2 L l 7 / F 3 F z 3 / a q S p G J n M J K + b Q H u o H 4 M N Y 4 o F d y K 9 U G Z 0 W s 1 8 J U 6 K 1 4 9 g P I 6 q v 4 S u P W w 0 V z P y N h y x w U T 2 A P x B n 3 l v k m i T X p 8 j Z Q u c + F P k u 3 8 G w f l / Q T 0 / D H d m H S l k B F F P w T A E t b V y z 3 J K + 1 i o T e h M K e N D 0 w 9 i O K 0 9 w 6 s Y 6 L d L Z 4 w x 0 X n w C 9 5 3 x W Y 8 t i 2 N 0 u o 8 n 2 P z y H A k i M L c Y R o 5 z w 9 t R k 8 8 g S K d S a F c W G J M m q H d Q T o a 8 2 r n o 6 Z + h F z N 1 / r M M c K d S D 4 K s 5 + 4 A z a Q n D F 6 P g D 3 6 X 9 C P X 3 E K L I D K b 3 u Z y K h / t V v L J e M q c g 2 U t u Y + t G Y W q / T u J 3 N h x o z / 5 n 3 6 s 0 j k l 8 w Y X u c n U F t t b c 5 j 8 9 q 7 V j T u c r T V u w 2 N 5 X k X 5 q N 7 X U F y P m Z V M v T n E O n 4 G j u B Z 7 L c E z v e z Z E v T 3 o D N r t m l 4 L 6 u l a a e K s K q 0 i + i f / D p n Y e + G 8 Q a 4 V b 3 Q K 0 r r 4 N R h L J n H o R A y X J W K Y 6 F B v I / D p H 0 8 h f / E 9 + K 2 F 3 8 R 7 r 9 + G h a l R 3 P b I 0 / C V A / j e r b e w 0 S g V N Q b P 1 T w 8 X 3 W E d G i 9 / c x y e p k D 5 Q v q V W J D z j 8 P X + Z F K q k L o 7 G r E Q 7 U 0 d e x C X O p U 6 S W Y V L k D K n x W k S Y 5 2 j T + q m j s 8 i N 1 r D + e k V 1 G m r E h + L c G A 1 N C l L D i c k 8 c y d G Q 5 / d 4 H N j / F r M 7 q + j / T w q C B X f r W l M p f t Q b r s V f / 6 D E 7 i d N L W v I 4 q / v / M F 3 H b V F v R 1 R l B j r u S i 5 6 7 m 5 x A q P I V q z z u R z I 8 i G u r G R P o A B m M X U R G t M o n a 8 u R F C v X f v / k 0 H g u N 4 g e 3 v I c 6 Q o U l t U V o g + k M q V c K Z A p M r 1 h 3 Q R O D B e 3 0 2 h G I U 2 c n m b u Q z h p I 3 5 g z 1 U o 0 4 r N v F d c V 2 Y D B j j V m G w H B R e f s j v Q b g x b d l l I 7 h u G v D a O Q S 8 M b 3 U r 6 b 3 M e B 3 J 0 J r W R E v H c W v Y Y 7 8 P c z + g V c 7 H U I d R J n b 2 k 4 A F f G t k 8 n R Q N U G 1 g r L o B n S 8 D U z t r C w T d 9 6 z j U E O Z x x E m H V H C X K g u m A W A R X r t 5 Y h 4 u 9 E V 3 I Z U e Q T z R b 2 + 3 q K d S i X v o g 6 J 5 V g X s y 9 b 1 j o Y F 2 n J v w a + 8 W 8 Y w Z T 7 m i 8 a F p Y b 1 L + 7 c x I L u 5 / D u 0 + + C e + 5 o U k z W h E r 7 c G L 0 9 3 o O X k C v s g 0 d l + 3 A f V y n j k P E 3 G / e o K 0 H b L t i t V K 2 I p 7 l a E d m q k 8 M j 6 H 3 8 M H s T q 0 g C s P f B U 3 X L T G 7 N N d 9 6 0 2 e V Q 4 6 k Z m N s 1 r y / i r O 7 6 L m 9 / / Z 3 j e H 8 e 1 I / 8 L 2 3 Z c g e n 5 w 7 x n H u 1 d u 5 H N 2 P G Y q R c K 6 N j l Q z B s 9 5 4 Q v H X m S 4 w k n / 7 6 I / i l 9 / 8 h X v X W k T j w W W x a F z K D 2 u W 9 V d L E G n Z f e w y p y g V m 9 9 u 3 P P b P e C D 6 N f x k d w Y X J + 9 D R 3 s M Z f U g L k O 7 / 3 4 U A r e b b m b r z Y F M r k R K J K O g 8 l G Z t C 2 Z J g J r T v N j r s t x 7 f 0 9 u G 3 L I L 7 R 8 V F 4 w 3 t I 6 a N w l U c p G 7 v C + P T s D I 2 N j p G 6 o I 0 w B X d + P x O c 9 d Q X + x q h Q G 0 G X e 1 0 O s E E T o w 9 i S y N Q s x G k W M 5 t o Q H U a M z N o v 6 + D 1 G q p o O f 8 j 8 Z q d 5 0 a i y p G u 8 B 8 J b z C a X + Z y W r D c j u y A D M c b D 4 2 p T 7 S b l j 2 8 2 c v a W j p D u 6 e 3 y F W a U o y j B v i L V 6 a F W r m T m C z a c h K C e P n W s L I Y c d R x I C S s M d 1 Y Z y T 8 r M 8 a Y h J W M S d C s b 5 3 f a k y a A R 7 3 r l o 0 J k U 3 B 1 p q I c w W D 9 M b 2 T 0 c / j U o 9 3 8 A 5 c 6 3 k D 7 Y e y k U F 6 p 2 R r i D o d E i L n j v / 8 b v b 7 8 H d 9 e y m J o p 4 2 t 3 z + K f f j S L b 9 x L Q / j W N A q F G v K B w 7 h 5 e x X R 8 / J Y s + p K K g 0 p l 9 Z Y M U l 1 i R 7 J M 1 O I E n S x F K Z X t / V T k v 2 5 + 1 7 A 3 3 m S + I O i G 4 + c G k c 9 c x j B a B t 8 g b A x p t m 5 U x S E n 4 b a g 5 9 0 t O O 8 F 1 f j 5 0 Y y e O Z k B 1 I z s w j W e + F 1 b 6 a y N h a 2 l e R B 3 V R g 7 Q m n V 9 m o R 5 E K 4 I r g a P 5 V p J i L b c 5 4 c W 0 l i K n Z L e Y l 0 w P x H e i / e A t 6 N 1 + K X P B 2 U 3 Z R t V q R T o v 2 s 5 n B v k j K u Z I x S a l q 6 X k 6 0 B r b y z o 5 j a 9 E I w G z v 7 v e z 6 v Z L T I m / e s v 7 M X / m d q G y O Y 0 c g U P p l D B G N n J 0 f l H c E S 7 q B a G j Z x W M / f q i X o w E A s w I j P / i Z Q x n X H j 3 q M d C A U i 6 G k L o r 1 7 I z L V P j x 8 K I q D M 2 / B W n c X d q + + D h s W I 5 h F u J J H m Y b q d G O r L Y o l 5 r D z T x u a J + O s 5 U / C H w 6 T t t n t B P J z x x e N 6 f A R u + a K / 2 e i m Z y h 8 i r N x Y t 2 9 F P O N g 0 J x F e Z N h U q e Z u v i o U 4 K G m b s W W 2 b n s p e W t F q D d K j 1 4 L M p i V J q n 6 P W E a b c 7 8 7 j x P h r c 8 x 3 q j c B e P m Z D v C m 9 G e O J v k U / c j L H S K Z T o F a W Q 7 i r 9 i 2 8 9 b j 7 4 Q 9 T C U / j j 0 o d x x 6 b f x t 8 c L 2 P 8 o T g W T v j Q v S u D 9 1 + + G / + 8 9 q 3 Y 0 H 0 F f v y y C 1 e G 4 w i t a S T / L K L 4 M p 9 i P L e W l 2 t m Q C z B 5 J b U J j t 9 m F 5 z F 2 5 + 5 m / h L k X w x K 2 f Q H a B D e p h A k t q U 3 b N I E n a l C 2 n S F v W k R Z 2 4 R 3 P f x V t Y 2 t w 9 z v z Z r u u x Y S Z z 6 p k c x h 5 P o / B S 2 P w h A J G c W w 5 l N t l c D r z A o 6 M v h l f f u Y u t B f a 8 O e / o I W F m n e Y R j 6 T R W E 4 w c j m J t 1 k h D h 1 j P 4 g i P / 5 4 y O 4 e n 0 3 3 n H 5 V l Q a B m W M S M 8 U n a H S a d G j z z U P V + J 8 K l s d w 6 O z 2 L K x n Q a Z Q 5 U 0 v Z w 6 g m g X l X / q Z Q R j A 5 j J V / D j 5 5 7 H h T s j p F x L 2 3 F X 3 z U o z h 9 F P b K V 9 7 Y U 7 c G j d B S k u 7 s G y j Q 0 j Q d Z 5 y Q V E B W U U Z T o + f U 2 y s v X M j J W j 2 L G X W L + O U 1 j U k f W R r N k Z S V E U l + h I y V t a 1 9 H 3 2 H f c R Y O s W 0 y t c b y d j o + G p C o o d P B I E g G i i 5 e 0 t R C k d E 3 M 0 S d S c E V P c 9 E J b 1 O x x 1 k f k t d 0 n l y O K K L c l S W B j Z T E h P 1 9 g 5 / j 9 W y F W 5 F b 2 g X g h 4 b o h 1 k y m O Y L R w 3 n 4 0 h s I G d L s q O 4 A b E f I N s 7 C f 5 U G v d y 6 E x p y p 5 s h D x W a r 4 U 0 P e K f s S R q u N B T I G L m x x J x A o H k I m e o 0 Z z 9 H 7 W c u k b A 6 e 3 j e G l 7 e / D x / 6 U j + y 4 1 7 z 1 3 N + G u / f c A u + c f E O V P w d O D x 6 H i 7 2 8 z 6 D N t J p M 8 l y i e E / I A / d 8 G L 8 X M z x 9 8 o c 6 c s g P e E 8 Q u 3 t q J d m 4 a J n V e + Z V o u i c I I n r 8 W J 1 O P m O g v N D 7 z G f A o E g / D N f h W F B B N t G p W 8 p B Q t d b y G + E Y 3 g s E Q o 6 d d U a x u + s L C X t w / v A d X r i + b N w v K y A 4 f O 4 C d G z u Q z 5 K K l e K Y f H k e a 6 + 3 i j c 5 N s L 7 u t H d q 1 n p L i q Z X g B A Z Z I y U x m k B F p i r y X 5 S D + F t v 4 Q 0 u V L q W A V l B a Y W 8 R t G 4 W 8 c 8 i X E y y 6 T f h D z C 3 2 T b 9 g f l s J m 8 I D r J x 9 L a j q 8 8 C R A A 2 p g n 6 q V G 3 + G d K 7 O D z R 3 Z R R c 3 N L 2 7 t o p 1 H d f c C N m 7 a Q f l V G G P G O Y 8 / q a x f X Q q n M O q / Y k I v K o 2 d 4 X D W z Y L D Y Z l m Q 2 r 5 O x u U i w x B m Z + f Q 2 d n s + F g C 5 f z u k K V 4 r q W 9 i 5 G Q 3 t u r V x 3 J 8 U h m L T P b + V m M o p D P I R Q m 3 X 1 l + D v L g l e T l p 0 L h t K P Y S 0 T b C F N D z d X t A a 3 M u T F 7 O O c a 3 4 a 1 K b v w S n f 2 R c S V g q d i N d G 0 T f w F v N d m x i O j s 0 y 2 f c j F P T i 9 7 / 8 J D k 9 k 3 p P H p G s G 2 t 7 Y / i 9 2 y 7 G 6 V z j b R W Z P m y t X I T Q 6 j S C j B D q x V M U V A e E v J S + C 2 a A 0 6 W X h 3 l M A u w i H Y u S s 6 d T T Y e i t 0 J 6 Q g M 4 N v 9 Q 4 4 j F Q N s O 0 r w u 8 z k Q s N G l T l q p z 4 V 8 H t W Z e 9 G + 6 W 1 G 8 S W 3 w t x + V P 3 b 8 e P 9 f r z n 0 i p y W d v F G w l V 2 d g e n J 5 z 4 9 S C D 3 t 8 M 4 j 3 0 f i Z r I u a T I w O o 2 + w q S B q / F J 2 m j n D J K J 9 u 5 B L W S o f a 2 O O t 2 D L n Y i M I l f f b J J t x 5 g d h C M x H s u Z c i 2 v U y u 2 J j a g 5 l l n F O 9 + G p O M Q 6 h O 3 Y v Y u v e Y / Q S l C 7 W p u 5 D Y e C t S V H Z / p M / 0 l A n F K m k k T 9 k 2 G G K D z y I 1 N 0 c 5 N t + u 6 b y i V b C d A v Y 6 G V v U d S / S t Z s M p Q v Q Q I r M g Q R D 8 R i h p A + O M W p s y t l t q s 6 0 h x a I Y K T b 3 E / n C 3 J k 6 n q P x u 2 y j W x 6 w a z y 1 m e d 0 9 p j f Y Z B v R F j W g 4 Z 1 7 m g P 3 K B 2 Q P i p 0 E 4 k M S + y b M v 0 3 h u f w a F y / 4 z Y v z s e f g P 8 a 4 b b s I f f 3 s / H l j 7 I i L T a 3 D n L W + j 4 t t z N T 4 U 0 o x R 4 v B M c w J k u e R B 3 / w N i G 6 0 g t Y 5 G m + R I s k b S s B 2 n l i Z j V o z X i s Y i t A Q 7 C b 2 x u s 3 v K Y o x F D x C G q k D A 4 p 2 t x x L R X N f l Y D F / K k y P m n s S 5 + B f T m 8 6 E n R r H u q k G 4 M q x n 7 A K j O K a H j b j n o A 8 3 b + N z Z 5 / g t b x J w s 5 f d L z m w i E P A 2 I G I T Z 4 N p 0 0 B q A I p X x I i m M 9 K g 2 F R l v J J x G J U k F y Q Z Z N 5 a O X p 8 H t O 6 q 3 s u / A h V v 6 W F / 1 m l n F U l k d J Z M c 9 F 7 m V 0 Z X b v N e U u J I 9 8 1 4 6 J g f 1 2 + y C u c t H Y A n f p G V S 0 t k c l C Z f 4 m U z W 4 5 p j a S I d 6 4 u Y i w X + / N t V O e J N t W m u V A 5 / O 2 8 N O 4 t N Y r l L s b x d g t 5 j m 1 z A m 4 o 0 2 q q H M 1 O 8 N M 6 H W Q e h F V M j J P x J 4 n x 6 b O G c m r W C i w 7 E f J X u w + + U u g K V I x F + n t E C v Y t r Q f / I 0 a 0 6 n k 0 m i k q K O / V Z H L G k d U + D O 7 2 n 8 a Y 9 I u O y M z d 7 + m M Q l f O p X F z 0 z 5 c X X B h S G 2 2 Y n U s 3 j a f w I f u + T L S P c f Y l g O w l s b Y w K + n 1 R A q 1 H n a S h 1 d D Z e 8 i V E S M N e I H 1 y k M / m y e 0 b X o y N p T E N G U + x Y H f z E R x j E t T g Z e U k V M C 5 Y g f + u P K X + A v 8 I U 6 N 2 H s c n X u E h q P N Q T T / U L 2 E I V R J p Y 6 n n 6 U j u A f d q 5 l 3 0 D g C H V u M M Z l d g / j d K G L J 0 r x g 7 7 X w d V 1 P W j 5 n v j t r x z Q z P B K J 4 O 6 D A T Z 0 g t e r N 0 p O w i q P 8 g d 5 Z 5 / f j f n M 4 y h X 2 4 0 x B U J h 1 B l 9 f / j U C a z v + w N c 2 v Z O / M 4 d T x t K 6 l z n G J O g Z 6 b G j 5 n P I U 8 7 Z t L b K N c N i J L K d 5 R J C f 2 9 e P y 4 F x e t t u W K h u k E G G H 1 7 J W M S W g b 3 G 7 + V a + p y n z L L i 8 e Y N 6 V S W Z N V N F s D M e Y R L 8 E O S k p v 8 5 X m b T n h v K j f J j s J L n X n B P r t W N J k 5 P T d D Q R c 6 7 O 0 V 7 n D u p B b T y z w T x b U I R y j M l E d d F 3 Q t u F u d L P m / d 9 R W O k s 8 q N s 8 w N m b 7 o n V 6 L 2 u 5 z 2 8 T t j W B d w m 6 / l S 4 1 e 9 U U p U a y z p v z m j n W v w a x S B l D 5 V M o e W 0 0 e S 3 8 3 u U d u P b I J / D L d / x / u P U q L f i j k C / 8 A X 5 h L g 9 / 1 1 7 4 8 3 f B X U z C H V N u o E G / N p a x i m h j h r k Q K Z + H M h V p 7 m C T u r X O L l f + p M Z T 5 4 T g D O C 2 I h S J m k b 5 9 A 8 e x Z e G i / i 7 4 0 H 8 7 Y s Z R q E r s W v w V j a M 8 r K i i W T K H b o D a 9 A d W o V k 9 S Y k 5 6 2 j c v v 0 a k t 1 1 d t u 6 x C j T d B j Z w f I u x q l i K y H K 3 8 A J y n 3 C q x R y / B u 2 L B A h + f H o 0 N 2 i E A J t r y 3 x k 4 y h V k a o N 5 i Q Z o 7 N o m w 3 j D m 1 r u A / R g e n U L 7 H H O C v d 0 4 m D h O R 5 H j e Q X z L H U c C C M L b j x w m O 3 S s x 5 7 B q 5 G F + n j x V 0 x r I 7 0 Y n 3 3 p Y i F t i P a s x E F 0 r Z 4 o I 4 4 P f j C 0 e + z H a 0 x K N K x 2 k s g g 9 E W Y I J D q Q u F r F F + f 2 w t c 8 f j p k v c g Z 8 R x v x L A 3 D o X i h s c y W 1 i 6 G D 8 Z 1 I 1 B 9 A 6 u R 9 5 n h v b z f y z q t w 6 B w q d F I h O h K 9 E E K T Z C t T 9 8 F V G T K d T U g + b o x J U D t p w 5 y q d p k l g 6 j H L k Y m r Z 7 C O F z a Q J N Y j N x O L 9 + 5 R q e D s 3 u x r W M n B X K m E r W C k R k n 5 s + k A 3 3 h P W Z M 6 5 x R f B U n 8 s 2 l C j 8 N P j n 8 K K 7 b c h e e / N 5 / x N + + 3 e Y t D k R z 1 n l y a G s P o Y T t O D R / B H 2 R n X j s a D 8 u K G b R f 7 H G X U p s c H p N y k x O r V z W x h 2 i e S F D n V o 7 D p b j 0 M l Z / H 3 X z 2 K h E M R v V 3 4 X W / v P p + K 6 2 E j U F G J u Z h Y d X Z 2 Y n Z 5 F a b 6 K c H 0 Q 2 f 4 a 1 n Z 6 e P 8 q 9 o 4 8 h J A 3 g b 7 Y d o R D n f j e c 0 W 8 5 b w W q k J o r w k t O Q + F Y 5 h 4 q Y D E V g 1 w u j A + Q h p C 7 M t u w X n d R a z u F G 0 t I R a L M H d q 9 G D m X 0 E 9 1 H g 7 H y F 5 f P r b T + J o z y j u v P z d / H Y K r s A O l O j t V 6 3 f i f T 4 q y j 5 t 0 D D / O G E 9 m V I w k 8 5 l C g H B y 9 P h T G X 9 + I d W 0 / B E 2 w z O z d p P q R Q S 9 s 1 S h r a k O G H 6 N A W k T 9 F q z h z h 1 h R v 9 s v z J k N U Z b D z K U j Z F R O O y g K i Z 6 b u X t s J 0 W 2 U v J H q P l v N O e K G W j 5 i e P s 9 S p S v T 3 R g d P 5 o A Z X L 7 I n u s M w j u V w a H Y r z j q w e z a 8 O v 0 i d n S d v 6 R f f j l S 5 d O Y X 1 z 6 v B S v 1 R n R y t E V P U Z m 7 0 P J Y x v i X B E L 9 i B d W P p O q R K 9 8 d x C B X 0 9 S 9 f Y O I j 5 u x l l p 8 3 n 8 + N F v J o N 4 c j w m + B 1 + X F F f x a R T k 2 q t G I q Z k i / Z t u R n B l H 7 + 4 Y l c l 2 / + p P A l Y X t D P F X 0 a X L 5 T x 7 r v u g q c Y w j e v e T 9 u m f 0 N d H U M 4 Q 8 n / x H r e t r M e e m F E c T X e h H r a j P U 8 a H j M V z e N 4 r 3 P P c 9 G t e r + P T c z X j P t d c g E V 6 F b z + T x + 0 X a V 6 a C 7 l M k 2 Y G f X k U y i F M v Z J B z x 5 L q R V d s p m 0 c Q S R e A e e H 4 / g m g 2 M N s W m p 3 f X Z h j l V v O c K s p 0 H D I o 4 a G h O N 6 y 8 R i 9 8 i z i 7 U k s Z K + E n x F y d m Y O H e 0 J l H K k P o x q f i p v M W t n x Z T g x + N D Q V y z s U T a r F k u d t 1 b 0 D O L n L b v a k C T h 1 8 5 3 V y A u K n j e t P u P n c B 5 V q z s 0 l R T B H q h d M + l F m O y z e / t i O O R B O s b 5 J 1 Y L 2 Y N 8 p o D C U k 2 8 j l 6 D S r j y D l v c 4 w g m q Z Z f a E E A n n k M v b y C Y o F 9 Z 4 o + 1 t b U S d R j h V G y v 6 q d 5 O 9 B J 0 f 5 2 v u r 5 2 m D k L j s 7 b 9 T w r Y T T 7 3 E 9 l T I K E a g p f S e P k / M N v 2 J g E x 5 j W d l x k / h W 0 q U p f 9 8 r G J D j G J E x n r B D 3 b N j H J J V + O N u D c U a F s Z e m M b l 3 l p 8 Z U b b V 0 H 9 R H P m R C L J D E a R P h p C e S B s F U v l N T 2 C u h N x Q F L / 0 + Y e x + c 1 / j + i N / 4 j 3 3 v t 1 P D T / A r 7 8 / A J + Z / S H 6 N 5 O G r c 6 h f l Y G U k q + e z k M I 3 S x 2 S Y T G C s h v d c / w X 8 n 8 2 P 4 v P J O f j Z + I J W z c o r F s 2 u l 0 1 U 6 n F U Z p 6 0 a 6 d o 0 N F Y G 4 L h M D q 7 e 9 H V 2 0 u v 7 c O V g x m 8 M O y H n 3 n k 9 M w E I + K z 8 N S n T H S R M e 2 b D s N d 2 o e g f x 7 X r 0 3 B G 9 6 C W n g X c v U 3 o y 3 y J I r p J O m c j 1 S p z J x P L s + F 4 e F x 0 5 H x I A 0 w R 4 q n 3 j y / R 2 / 5 s 7 J Q m z b p s m b i 1 4 0 x b e / Y a o Z R B M e J F l N L l 9 3 I m I S r t v i R d 3 W b 1 4 2 + F o o F a 9 h + K r i u F Z 3 T L c Q o p O z z e e Y 4 d H r R w P O k b q R 6 L J + M y T E Y Q Q 5 N O Z 6 u N e B v + t 3 J 2 U S 1 W 4 1 J 0 H d N z 5 I M l x i U k 5 C J z 7 4 W S p q g u A z D T H C V P 1 U a I 9 R L 4 T r n b v J q 5 g h O Z P S 2 9 T d m 6 4 + 9 k M a v P D C F P 7 n D G s f Q 3 N n H S F 4 L o 7 U Q u m o 5 r I p b g z z p z Z r x i 0 T b G r R 1 b s D G m w a N A D U O k k q e R G x j E d F 1 O U R 6 I p g 9 l M b k K 2 W 8 + P A U f n z Q j x + M 5 9 C X W I V X J r f g x M n L c U 1 i N 3 5 8 6 R y O 3 D q F D z b G d z 7 z L 4 / g r z s + j o 9 l f x v Z k j X 6 Y r G K H a v D u G P v z f j s w i 5 8 1 L 0 O r s x J 1 E o T + P j V 9 O I 0 y s J 8 Y T G H 0 2 Y r J p / q u p J 5 V r + Z 1 L u g b Y c p Q 6 P U 1 K p q Y / x s r k D 6 k y u g O z w D f / u l O J Y 5 H x 6 M w F s 5 i g v X 1 J G q r E O h Z K N J n g a k 2 e b F b B Z z q c v Q H n 6 C k a y G T L Z A D 1 9 h j u f F w E A 3 7 j t q u 8 W 7 G B j l r a W 8 g j y 6 Q W A 1 g u 5 J Y x C v n L Z p w I G 5 w w g z 6 g h D y S d N O R n T z X c n F x J V E 5 T 3 v H W H G / e O X A R 3 / u x G J c P 5 7 m N H M T I x b 4 z U G e M y a 5 W I a L e d K p Y q X I i E + w H T 2 a C e 3 s V y N q C 1 Z z l G Y A P + p m v E P l r R a o T q F J H 8 m d 0 u N S g n G V y p W 3 I 5 R P 3 0 J 8 i Q l h f K Q c K / i s a 0 d D P K s 8 G V e h q n y m 9 8 g x U 5 u C 9 X 5 5 H e 8 S C G 1 5 z J d d 8 o 2 q i n z g 6 t I 0 k v z n t z H 5 9 B Z Z u e x r 6 f j J u 6 T h 6 d x o Y r t J q z i q d O W k P w r E 3 g q Y o b 4 5 3 d p A 5 e U j s / f u Y t u / D D g f + B J y 7 6 D f z G O 1 c j + Q q d z u h j + N D 1 2 0 h P U j j R l s T V s T l c 1 H s M 0 0 n L x w 8 e H 8 K N L / 0 L B p + 4 E Z + a / Q p W b X w z 7 j m 1 C / 9 w P 3 O f v A + T w w l U U 1 1 I H g + g M N q G 9 K k I F g 5 7 z W c h O 1 J g h I r T 4 O S p t X N q s z 2 v X p 0 2 d C 6 + + l I a 0 T 6 s T R Q x P R + E r + 0 C E 6 n i v h H T U y i Y a 3 l M u V I 4 n s B 8 7 k 3 G q J S D t H V 2 o U Y j T S c X c N V 6 K y t p g P X e L s w v p G j o 1 u B N x 0 a t h x q t X K 2 p J 3 0 R u z 2 b 1 s e V Z p 5 C K G Y H X f M 5 S 2 V b O y E 0 S P 7 m r S W M L z Q V e T n + 3 R c f x n l X f B x 3 x 2 / C y 4 c n j B E o j 3 L X J l C b v R + Z o Q e N I Z g c y 3 c L f K m H E a 8 9 i a D X v n 9 M B i w n 5 S z v b 0 V r W Y R W A 1 P U k / p L 3 m d s I y Y 4 I X g l T O X s a + k d F G q 2 6 1 R i S h c i C H i X K r T m A L Y F m j 1 o Z 0 P I O 4 3 D 2 a W v t j l X B H 0 x 3 P V 0 F r V A H B e N x n H x t h V 6 L M / e D m d g t q J 5 b e 2 Y y E d x 9 Y Y i P R 6 9 3 W Q K B 2 L t S L e 1 w b O Q R A e 9 b j 2 U Z j S o 4 c S s F 4 c m v R h P e R C m D l 2 / q Y i 5 n B u F i g u X r S 1 h I h t A B 5 1 u a m 4 S F 2 8 K Y + 9 E G K f m f c h T D 9 8 9 2 I 7 / 9 t Q q p J + 4 D p 9 + 8 2 4 m 4 E F 8 Y e D X 8 G j s C Y z c d D 9 u i f 8 8 I r z n + Y N l X L T J b X r p I l 1 x p G a p + H 1 l B N o r C H d X G W 2 q C H a Q 4 y d K S J 4 s I j W + g E C n 1 7 y 4 e S E f Y k R h F C o N o 3 1 g A / o r L y L A u l T Q T 4 f A h D y b Q j q V R J i K F k 2 E m Z v V S e n U m W 5 R p p F o F y S h U F 6 D a m m v 2 S B S s y u 0 N O K x o T D W d 1 b N V C d H d 4 J B L c q 0 D k L K N z e f Z L 6 i z o r m n M 9 a b h p l R t F 1 0 Q v g i W 0 m D V O X d t P H B 0 m 7 5 P k d S G n t m J 8 1 e A d T 0 z O I R M J 4 4 d A E b t h 8 L 6 6 Z q e M 3 E 0 / j B 3 e E 8 J 5 L d q B Q 9 M A V X g 9 f Y q c p n + 5 p h j a 8 q 1 H 1 b 4 Z W 5 U a L j 1 B G z J 0 Q W 4 y w r V A + 1 R q V d B 8 Z o L k f 6 a 0 Z V l D O 9 t N 0 S r w W 4 s F m o r w S l l M / 7 Z j j Z 0 L 9 y s i Z P Y K t W N 1 x A b L F W S a t R U T 8 H S a x L J Z J x 0 i F B A l b U a T 1 3 U h L 8 A Y M S m i r X o C X Z n t w y e o S A r M x Z E j 7 5 H 0 P t u v l A C 5 c T S 0 P r 8 3 i x 6 9 q c q V d j P e 2 H d Z T C x p v m Z + d R k / / K t N A o g W j p 0 + a K U D y / E P z H h y d X p r X a c v j o L + O / 5 r 8 n 7 h j 5 z f x i 3 P n 4 f s D / 4 i F Y o B 0 y j a T e r P y q R J i i Q g p l 1 a t F h G m M u W y d r 2 R 9 b B V p B S 9 8 u M 4 E u r C J a v y h v Y 8 P 8 T n U Q 4 X 9 G Y R 7 w w h l 6 6 a t y s q y d a A q R R D 6 8 1 4 A H r l q I Y T 3 G 5 S P o f + N F D g e V 2 R E e T d 6 k o u 4 L H T M V y 7 q W S i g T P G 5 M x N V H n M A G o 1 b z o B h H Q m j 4 X a X v S Q J I V 8 Q b g 8 c b P M X w b o r S + Y p f 4 a n H X G + I S q O 4 S H D t V w Q + / T c C c u M G 0 t / X a U 3 J V + A f X Y R f j k V x 5 E + a 2 f x x c C I z g Y r u G R H / 8 N f u 3 d F 6 P M F M A V 2 2 2 G B p b M b O D 1 D r u S Q f g w j 4 j n A F J Y q q e L P X + v g f x I / L U 7 J U b T w x h O N T 3 K u W A w s f J r 9 R 1 o / + p W p M Z / d N b R d s G Z q X 5 6 7 i X M Z Y e R L 8 7 D j w T G 5 v c t G p M g u X r J f c 8 V M 2 N n 5 o E O o u k c F c y H N 6 0 v 4 r m T 9 K 7 T x 9 A 2 8 B j W X e b C j i Q p G o 0 p R 2 + / f 1 S K q P G I K m 6 / 2 J b T g f L Q n r 6 B R W + X p 1 L 2 9 A 2 a q U B q x L W M K D d t K e B G / j m 4 / S I 3 b t x a x Z d 7 3 4 V 7 H / l b f K X t r 8 w Y 1 3 N D M t i S + V M 3 c X U m j n Q u b R R Q 3 x 1 j i s Q i p u H N D A o q S X I 8 g / 6 h 4 c U c 4 p J 1 F S w U G l S F O u T k K J G Y q K J V K u 3 h U S 9 N I z k / a / L Y 5 c b k Y b 2 q 5 S J 8 r h H W w 8 3 2 y B s a q b l 6 M q Y 6 Z S H I m M w g K j + b q N r W j 5 h y r E A I 3 d 1 d G H R 3 w B u 5 H K 7 o x Y w S G 3 k + Y 0 O 0 C g 8 N S h 0 a j v K q y / w t 3 / 0 O 3 v T o f 8 G J E 9 9 B Y t U F N M g S b n z 5 c 7 j + 4 H / B / u P M m R e Y 2 9 G Y h H / 6 6 A 3 4 9 N T n 8 L 9 D d F j u G h Z o z D K 5 S K d l S Y 4 x 2 R 5 Z u 6 w 9 H L G 9 o q Z n 0 N O J j P t a O p Y K E p 7 m 1 C o N v m s c U H + t c N p X / 9 Z p k G d Q P n U b K i T O F m Y M v W s P d m A 0 M 4 y x z O k z 6 N 5 K q N S Y Y 6 w w 2 d Z B w r + a D U H v V R h n 7 v U s U l T c V d F L 0 B X e j P m C H T c R e u N b T E T S m h g t c u s O b 2 F Z 1 i F B q i U j W y g M Y 3 3 i K n r v Z s 9 Q Z 3 Q 9 a Z R d b n I G r C M z W J g q o a P P 8 v u S 2 V C l + W O p U M N W 5 g d M 2 x E O e j F Y i u F 5 R L B p 9 S q 2 Q g C d 6 1 0 I t t P g 3 B M 4 N N 8 D L + V 5 y w U + X l d g n a Z Q z x 1 E M E D 6 F Q 4 Z b 5 u e P Y y 5 Y j t e n I j h 6 J Q X U 6 V O Q x G H 5 4 C B 4 C G 0 t S e w G s 9 i w 0 A P G 8 V j Z B 9 P t G H b m g S C l S O 4 / 6 S d w b F t w I 5 5 a N e k c i q I E C m W 5 t L 1 x b d S E T T R 1 S 7 B L 6 T y G H 0 + j + T E p K G A g Z g P 0 / u T a F t v F U H P X t 9 G g / A W M D w 0 b m Z 3 K z I Z B a M x q v s 8 o j d K 1 M l R a f g 1 b V N N Z T H K R 3 p T p 6 J r g H h 0 J o r + x H P I V 9 d j d n Y K U + V O b O q m + T g R g / / q T w P X d l V z g Z G K D r W c M z Q 5 z j w T j A e q k 8 7 L 5 5 n U 1 / n d 1 R y X k j F 1 + 3 + C 7 y f u w 5 v O e w Q / m e / H N V k P Z n J h n F 7 z 5 3 j 3 w D 7 8 j 1 f 6 8 K F B 6 k S g x 0 Q f G f J g d w x b k + / H q W d v x C + 9 f Y 9 5 h t e V g S / Y Q 0 O 1 r w 6 S w T r j V H q + o N X I o p n G 6 O R M 6 u u Z f 5 E B l F 9 E v t 7 L 4 5 K V H R K x 5 9 t O H y l X 8 n S K y h + C 6 7 H D d 9 e j z E H W t z X n K b 0 e r X s t t I W K F M z Z Q 6 N 2 J R r U 2 q L Q T p x I P o I N i W s b v 1 h o x W Z l W S / i h r a l 5 7 T i x I L m 4 N X h I 5 3 Q J j B n R c N m C l k q e 2 R p j 4 0 g C i G B k j A x y t 7 A 0 6 l A / D z 6 z B w C O 7 r w 6 g S 9 r L 9 m 6 J M 2 A g l 4 c / R I R b j 9 p I N z I 3 h h Z j P S W n f U g N 9 b x 3 k 9 J f T X X 2 J C n 4 T L R 9 e Q Y 5 S p k c 4 g h E D 1 O F y k b a W c C / c M v Z n H 3 b i 8 7 V H 0 r r / Y T G c Z P v k C 2 r o u h K u W w 4 u j l i p d v m q U e U Y M 6 b G t C A 5 a x x G N 8 f m N a d h T B 2 c x M V l H n H l s c H W F Z W O l q R g x f w I L w z n 0 n 9 9 t c j R 1 i b u y z 6 E e u c R c J 3 i o Z P O p H B K J G F y 5 o 6 j r T Y V n Q Y A e X U r p L / 0 I 2 e Q a 3 D O 2 g 7 k m K R / r 7 H h s J 5 f S e d p r U L R S y h f w p J D J U 5 F T + + G J 7 z D n O N D v Y l / l 6 c f g 6 7 4 K D x 7 M Y + P q 5 / H r X 5 3 E 9 F V P I f r q l f j 7 W 3 u w 2 t 2 P d 9 6 7 F + U L 7 k X 7 v b f i 6 z 9 / q 7 1 B C + x 0 J B t 1 D e X M H Y a / b b f 5 b M r I Z 0 k l V E 5 9 N 3 + a l p X X + 6 a a 4 6 E y s N L U o 4 i 1 p 5 C s 3 G C O K a J p j F F 3 L z c o b m G U D n C Q 7 S y D M k e I X d 0 X / q u M S U i E t A H 8 2 S J U H T v 6 r j R 7 n q 0 E e c J 0 c R x T 2 U O N I x a v Z V D C i Y W W X U r P B k l P N W 0 Y 1 t l w Q R e p U v k 6 R g L t z l N D g b w 4 u M r O y J Y y r o S N n W W T l C c C L E e u g E J p L Y q h x r I H J u J 2 t r q W s L M h G A 3 U q M o t p G y 5 x q B o o H A U w c Q Y s p l t O J 4 Z Q L A 6 j i 2 x F 5 i U L u 1 g O b 3 / Z h w e G e U z O x H u a M f k 0 W M I t y U Q 6 + 7 G 4 9 k C L m O 0 D f U v m J 6 5 f D r F h t d + D v S 2 J y r o v 6 g N D x 4 N 4 s 3 n V T E 5 O Y N B R k W t n x K c 3 a 4 0 s F u T 8 u d p v I E B e O n 1 l W c F Y 3 E c m r 7 X n O N g X f B y t N X u R S r 0 D j N u o 7 x H 7 0 2 S c 3 J g j E g z G K i o m q i b y 6 Y R j 7 u R Y b U d p V 2 O a K S M X D 7 A s t a w v t e m A y X m q H r / 1 k B 8 F 8 b T r 5 p j 1 Q r z 6 J k E w n Q Y 2 l q 5 F V r 3 Z N a v N T p G h F i 8 D e m U d U T O L J f l a J 3 F r r J X Z h 6 G p 9 P R v z o i q U e R j S / V x 4 U D b v h 6 0 6 S V E b j G Z k / W j 8 8 c h o c 0 T K 9 u + d c i E a T n N p r b R L y c x 2 D f p U g X w o u D e a 2 Q Y k n R H C w 3 k O U G l S 3 P m v 3 9 h I n s X u T K d k + F s 8 O F K L 1 a p v 7 6 X f L L I + b E i 2 n 0 n h 8 1 H v Z s i B X v R j r w V k O F 1 N 1 u l c g u w 1 B O o 0 a S 6 x U t U w M 7 i u Q s O 3 A a U f n Y A n O j j k g b y o 1 G V c 4 l r F 6 3 y Z x b m M 0 y 7 8 y R l q 3 D 5 N A p n O 4 U V X R h w / w 8 Q o w u i d W v U F t 2 m M 0 p N X 7 k 4 j M y N J q 2 N k a 2 E y E 8 V a q a C F U r n I Y 7 2 N z y 2 h e w + x + K 0 o n 6 a T 5 b q R Q w R i m M l / a j W E u j W I 6 T D e S Q L 7 d j O n k B b l 3 3 G O u R R D H 4 T p 4 v Y 7 J 1 U 6 6 k 7 8 5 s d S d a a N Z 7 Y f p p e M 6 S a 6 u T y o 4 f u Z B K 5 3 F w P o e + j g P 2 x x a M z Z x H R z G I I J / t J X 3 N 5 H u x e e B + r I l c Z e S / E i L h A v L U Q e m b O m F E D 1 v X Y 7 V C Y 7 J y h B 5 t F x 2 9 w D h E B w n P g 0 h W b b T S e 5 I L o z G E 1 1 r H a C K U z 8 O G r S 7 t L P h p o V 4 + 5 T j t R S b E 6 9 + C 5 L T 2 h 1 6 6 l L k V r e H V Q a t B r W + 7 h q J t C m g o 9 S S q t b I 5 p u c 4 e / y d D T p P u d d c Y 4 l + W 7 C f + V c z F 1 w X f 9 N i x 0 f c / T B S t e u o I N p p 1 J Y p F A p g 4 V g Q 3 o 5 J 0 t U k b + j Q O t 6 5 e A o h N m i l 4 z b k G 5 F G s M s 7 W C 8 2 g h R I X l n Q v f J 5 S 2 d l R O p q 1 d y z S L i C 9 P j L 8 L S R 7 l H v N F B r e L / J a 3 w 4 f f I I u v t W I R z I o F R t N 3 m W g 3 q 1 b v J e r 9 / N 6 J Z h Z D m M i t u + d b 7 M e w W D d i K v F L o w Q u o X z y C Z r e G C T X W c O D K M r s 5 e 0 j 0 q V 2 P J d 7 S 9 H d n 5 O c T b 3 U j N W x k 8 e p o K 4 6 v h 0 o 1 + e O p F T I 2 P o r 2 7 F y V G n d 7 E i 6 g s V J G P a f q Q N R r V y / b y V Y y j U G 5 o 2 9 j + X p 5 5 A r 6 u l b f N l q L r v G p 6 P 7 m V F i h W c X h G j v g B p A p b M J 9 d T W q Z w 9 q e M 7 d P K F U i m F o 4 D 6 u 6 n k d f c A 9 p + Z l T l Z Q 3 K Y o 2 7 H t F a E 6 g c r 7 a w l N w t V 2 x 6 A w E x / k H S o d R 9 G 5 A Y a y L D K Y 5 O d z F H 8 9 y 6 z r y F U W b l W F V v A 4 v k z a v 2 8 t G Y U L G 6 F M o 2 W 2 F 1 W N i h N h y A 1 E C 0 7 B 5 b e r I R L 4 x k N y K V m N a m 7 i C k b M Z 0 c Y Z j f K v G 4 0 s 2 i N r K H z r 3 S U P O s p F t G M j i r k A I o k s Y u H m Z M x Q + l 4 q x s 0 s m 1 U A z d 8 T j Z s 6 c R t G o z / k G b Y y r V G s l j u G Y P t 2 8 5 O e I y + v a 0 0 + F g y b Q c r W 7 m Q p t / 5 0 T j i Y Q T Z L b + k P I 6 g E m R H M r P I l W q 8 R N I G z X A 7 y d / v e 1 + W D 7 8 o Z 5 G 2 9 l Z M o V g f h 9 m n O G X N L G r c S b z 1 v 4 b A H w W g M T x c K i H j K u K B 3 A Q m N a Y 0 d 4 Q 1 I m W o l h A J z N N I S E / J 1 Z j r R x r a i G f x d j r m F W e Y 3 R 3 H 4 5 H q z g F G R S G 0 q C T l L R Q R F a D m W V q U 8 G y Q X 1 V t D D l p r l c k 2 c 9 L 5 h Q x S 3 n N 7 9 9 e x 8 R v Q E 7 w X O 1 d f Z x x q K 8 p z z y D Y f a V x W C u h d a J z Z f o B e L t v R I R U V T R d M l c Z n W v n T 8 0 j P z a P g S t b 1 l q R g i x n a G f A j E e Y X h 4 J R g N c K 8 + L q 9 R J X 2 Q A q s M K 9 9 R 0 + Q I b U w 1 n j G 0 Z x j I v o 1 C x 1 t 4 Z 2 k h l t r y 4 W M 1 g N L 1 0 K t F K k 2 A d 9 C W 2 Y S L Z z M N k y G Y / O U I v V + v U h v B U t m r Z i 3 h k o 6 F n x e R p 1 B o 0 U o r t 9 + v F x I w g j C h F J p y j 0 R + Y 3 x z I q G q Z Q w i 0 a 7 t m O w l U u Y I z y i 8 6 p y i k x l m k O w 2 K V 8 0 c g 7 u W g j t h F 9 u p k f K N t w 2 2 h f c Y 2 q h B U p N M E 9 7 S I V T 8 2 x h J 6 a Q o f 0 U u 7 Y 9 g Z v y z W l J Y Q T 1 1 M 7 P z 6 O / v X c w P F s e B i P G X p j B w Y S / y j F S B g Q X s n / B h I u 1 B m 3 c O 2 3 v 9 9 O i 2 T R 4 e j i H u q + L K j Z Q 9 6 6 P y u U m B n H r o u V q 1 2 h t 4 H k e n N q G N t D M 5 N 4 3 e A U Y P G o Q x K J Z L n R G W z l a Z S 0 Z p K D m 2 u 1 2 0 d z a F d q D J G q W y X V n r y K 1 W c + F 0 7 l E M J v Z g N E l q + x q Y z 6 6 h U x 1 e X E W h O q j 8 E e b 4 2 f z K U + t k f I 4 x B D C C I s 7 e M S M U R 9 s Q W 8 / y Z R 9 C 1 n c F j / A O b I y z m p P p / j Y G t H I n w m t i B a O S Q Q m F H D n 8 C g a l 6 N Q b 3 Y G I t 7 n E Q j 2 G p 5 J n 7 g L b n 9 i O 8 e S Z 3 H p F W F t a x P r 4 V V T g E w g w r / I 0 F j t G 3 M 8 j W 7 P v A 8 p m S c M a K 3 n n T i x g o Y 0 8 2 n O m m L Z 3 X Y R K f h 4 u L 5 U I 3 Y u R Q 4 Z l x m Q a C q h I J W U S Y j E 3 0 u n a k m M O P D 6 t j 4 p R I Z v 0 W 8 u y 9 f Z 1 j 7 e 5 7 k e Q A e t 5 V t G A T H k E M 4 3 9 P t b 5 1 i O Q s D n X 8 q U l a e Z f i c E o R p 9 O I x B m l F 5 D B S 8 9 C 2 / X 1 X R Q L l K m O n p o 7 P k Z 5 Y I + Y 8 D B d h 9 z M y u n V i S 8 D y F Z u d 5 8 N t G F x r s 8 J 1 G 3 u V d G 3 T i u N V H p s 3 R K t c L j q p D O 2 / M k T 3 V X G x p M O n l 8 4 U F z / L V w d O w m k 1 M J z r Z 1 g i v N u n Z c t U S W y y E D d p e P m x d F G C Y R i Z O 2 L 9 3 1 a + q l P C n m A l Z d 4 i z L r y O O h 8 9 u U H J + l O W 5 w y i t 3 N I K t 6 N Q z X H 9 S 2 R S c y s a 1 N m w U o R 6 Q 2 g Y 1 K r Y p f C 7 z / R O N o 9 j F K 6 R 4 n q k O C 4 q o v K d / I r R S T i v m z k A 7 1 U s 2 H y m M v 8 c D Y s J e 0 L 7 e f O / R j 5 h J 6 4 y 2 X f k k t L G + p e b Z w Z p V I u T M M + C y u w z C P V J A c p G Y Z U / S X b q V S v R 8 E 6 n n m V U t z m a g 4 5 i E r 2 r 3 0 9 j U O T U U o M K o y 0 N k p F j 4 v k U B i / r M I Y v a j t 5 e A a 1 b B S l b B L l I A 1 w d Q D u c A s / b q C S r C B e X I d y r s D o l k U o E e T 3 H y M V 0 E v y L J w o Y P I g y j y g / J H 1 0 z o t K V x 2 4 l n 4 O 3 Y b e b w 2 J C s N m t t I p u i m g X F B x 8 S S i l T m s Z x d k b s S Z F C r E v c g F P E s R i n J Q t H c d J S Y I 0 3 Y P E 8 v C L B L M a p M X d w + 5 o 4 0 J u V c j t w d K D o F G k M X D n T t G Q a l l w r L m p o z u c 4 R U t r l p V x + 7 A 0 a V K Y 0 j X R p n L n c 2 f M m P 7 1 3 i b m e g 8 7 o W s x m h o z 9 l k t a X m 5 p k e D k P m a x I H 9 v z e G 0 s 1 G w e i / S 1 R u o a P L 8 F U y 9 m E V m A w 3 Z 1 a x E u J T B Q G I L a o 3 9 B d Q t r i 5 h 3 U 8 9 V G V S z V r Q d g q Y P C i f M v m P d j s N + h a Y m 1 i P J g q t i 6 w c 1 L E Q N k a o i N A a o f S G v 2 O H / / / i r q 2 5 j e N K H 1 w H d w K 8 C S I t i Z Q p i Z J N V S S v F W v L y T o u p / y w V Z v 4 v + R t / 8 Q + 5 R 9 s X r c q V U k q l U o 2 k t f R r u R d O 5 I s 2 x R J k x L v I H E d Y A b E L d / X j e Y M Q J C S d x / 2 Y 6 G A G Q 4 G P d 3 n f r p P b w 4 U W i G q l Y Z E 0 5 v q 8 3 b t Z M J 9 a e Y D M B z r X o A Z T B A D p r u 7 P S H p O S 4 1 o e n l + W K 1 Z l 3 G U z l 1 z D Y d O m X Y J 9 5 z W 9 C Q z b b X X / Z / 2 5 K b v C R h P H P 6 s q e N O V O c W o p h e D I Y 7 6 W Z A O Z W s n t c u W g U a B 7 y O 9 Q e J H A c q P A 3 h Q n B / / G 8 j h r S T w 3 J W u X P 6 n / D I E N N R 3 8 H H 1 G 7 J 1 c m P l L j z X v E Q g e g q c F A G T U f n 5 3 t 5 I q H U O q q O k / S o R / o F w L l b 4 I w 9 V o S s j w f z 2 C A a 5 R J D v P u e z M T 4 f W 9 h 1 H n X g M 0 / f j a b z w 7 k 5 k I M h O j d J w l Q b C G A m k U / a a Z q Y 9 M x N t p n G u J h g M i n J E d C M W l s L K P / x + p / F M w w a i e 9 x A 3 8 j + R / N Q / S h Q M R Z A g 6 a u Q l j h Q T P i q I o g w 0 3 j s F L 6 Q b t s W u 2 G B 8 J J o 0 L w i G g 6 e y p P g i 0 H 7 f y S d 8 U K 4 Z p k 5 r y N q 6 7 9 X + R N q F 5 W 7 w v m N 6 g M 5 k E d g v t 5 I Z i I a R 9 x D t w V f S x N C q F O U T v E / J T N v y 8 a D X Q g L R 7 W f p i d B t q a v x T a x 7 X 5 m I i x q H R + y i z G 8 u p K a c 8 T + L i 7 R z q p Y 3 X V x 9 v 6 k t D L v Q 2 a i J q a W 4 e f G g d 4 M / D R o g k Z b W l X p u E U M Z g 2 a U / v J 1 C p s l y E q z r b h p 8 t j H 0 A D n V z N Q G 8 o l f X a f D z e + I F O a F Y 6 D R 2 w U p Z C P A 6 m 0 U x P L Z O d 8 c q E 8 z e G N W o s m R r J T E T g l 6 v / 3 I u F 2 j C F Y P v j P Y a e j e E u M T i A 6 r 2 H 9 / 4 5 C 5 9 7 L X R 2 C 8 S A d / V q m 8 8 w m 9 r 8 H 9 Q 0 z n X x 8 r 9 P f P i J z M z r G h R n a S g d 5 Q v K 5 e y P l P 9 E Z j G R P 5 2 P 6 u H Y q 1 A 0 j M n U Z T m w 1 / p H G h y I + X 4 d v N P A A M S T 3 2 7 J / P U r s r v y u V z 7 + K o s 7 3 8 G r Z O R C 8 n L 0 o S D b K E T g y H u 0 t C S x u 5 / S G T i h 4 o A Y v B F 3 I Y e M I 5 5 8 G g P j A G t F b u q p C s J l + Y E C U 1 J 2 + a + p C b P 9 c u N a S n e 2 f + 9 R P J 6 k 7 n j 0 l 9 g h m 7 1 v y Q 5 8 7 E y e c r l u h Q D n 6 t r X o V r U / B t M F 7 c O 6 n b s s V p W j B f E v B F u o p x 2 C f 1 9 a R E 8 x V J 5 5 K 4 v + f 7 M G K 4 W T 5 7 m l n t 6 L H E g m M y k / 6 B 7 H x e l r n 3 8 x B E L v y e u o h T h B B I S b 0 F s 4 h a m k E K o M N y x 9 T u e F 5 q G D 8 o S E y V o U 7 b R T / D 9 A S x G 6 Z k Y Z 0 2 f F 7 2 F w m c G p 7 f o T b T j C a y X v P o o t q Y l U x i q 3 / E c Q n K 4 v T H a K O j x o I r d o P h Q b + w 1 6 5 L B n 1 B L W p Y l 7 V B 3 A Y t E N 3 e t T 9 s y b l b O U l O j q 7 B E v j Z 6 k w v E 3 F l L M q 1 M K 5 k M c Z j Y K Y c m I P v 2 Q 5 f n H 0 d k A y O u w 0 8 s A N 7 E + / d B h 6 4 / 5 n n + G o 5 X K 4 M k 8 m 8 + s e T v / g X W b h 1 R / 3 o 6 5 p 8 8 V B B w r H c C S f W M N h p Y O C S S 8 Q N z p p p Q V O L K C + j r a E V y c x M S N u F L Z 2 G i V N j A Z O 0 N G x I r z C k c T o p d q 2 u 8 j 7 c + y l Q / 0 J 6 S V 3 2 6 j g C 1 z c P A r D v I 7 E s i B n E k p 4 T 9 + C R J K c W p V 7 e g 5 P / l h p U m m B H 0 I x c 6 a l N 0 w i 0 k K 4 B x z w W q + t 0 k 7 f V u d X D z y Q d z e M 1 L X Z z T w 5 9 p a 9 H 4 c 3 s B y A i a I k W z O F Q Q q w 4 H O 0 A Q + i c U 6 c l L p 3 9 z S + 2 V B 5 q f C G j n o v / p x e w V 9 e L / 0 4 D G c q P 1 P a S T F 8 f L C I Z j 0 U l J B W x X f q t J M + A M p E d E K h h F j 8 4 k 4 Q z R 2 K B H Q n E F t T C w o H r u r A + a o 8 l O P a u y g d R m r G v C X O d q U r M F Q G N 5 q Q k Y 9 5 q 7 H D Q k o u p O 2 p F N B G F R m W 9 C E Z m Y 8 F d c b t 6 B x S C 5 n q 7 B a v A 0 r M 8 D E b 5 T n 4 o D W U Z 7 R R i 4 X b Y + r 3 Q / 5 u G I t o H 9 y R o 5 S W Y 1 q o 3 n e y A q b S K 5 f y / 0 + G Z B A p U H 0 p 6 e Z V a h 7 H 5 o A h B 7 s j s r S m J J H Q 0 q Q d m i Y D Y o n F I 8 V J D w j A J 2 i 0 X G g Z M B g n H q J V G Q C J B z s + L S D K V U Q s G C Z b v q l d B k P 3 o K B m C E U 6 2 h O Y P c 0 M M O 0 c t r x o p S 3 / V 6 9 7 S F z U 9 p x 6 Q n e 2 C z M x y U q c m n O P l B 3 i u t f J o / 4 G g v 8 i 5 h o G B M g K D / R O j E w 0 p v / F Z S a Z v g e G Y O w S 1 k V h 3 q q N T E g b D D B X / 9 h 2 Z / / G 0 0 t 4 v 1 l d l 9 u K 8 e l Y F C J r M W F i q / V 0 z z H Q m g 6 P t X 8 v k 9 U + k v v N Q O o n b O I N 2 w j q J R O P H / p O f s R h S d 1 2 d / D a p i k P 3 u d j t w f V 0 G / t 3 5 d L 0 g / 6 R x u W p 9 y H 4 2 Q 8 a v J e 9 + Z n 0 + v U N X w U z Z + 8 0 j I z y s Y C j y n E M b Q P y u m B B j L 8 8 e A C H O i l X F q 7 I s 6 + f y d L b S 5 L N 6 a X V p z E U 1 7 T w f A A S y A + r s y Z O 8 J K s D 5 Q z f n 3 w p 3 K 9 m z I x D m 1 X s 6 X A Q i O p l F j u J b G m D y W p Z g e U Q F w Q D N 2 e l C t F m c r P S A T m U q P s i I V r m Y u j 6 i c z m Y g Q e T X c 2 Z J W c B a f v Y R t p 7 Y i 0 f F F E L Q 2 V 2 j G 6 I Q s h A 2 I 4 H j m N h i + e / i p B L P v Q q A d S K W R l U x 2 A k x a k r q b g I l n y 8 Q E C z w y j 0 b z R t d p Y C j c g d R k p O + r 3 d / p h / T h f O a G x A N T + H 2 0 N 5 J S m p O y x c B P n L w f 7 2 2 v Q 4 u M b 6 p i L h H 4 e G e Z f I 3 2 C q S 8 l t r M 3 R h z e u d R S c 6 / m 5 N y 8 V C y 4 5 7 T r 7 Q J 0 D 6 8 L 7 3 o B c V g Y + f m I W z r Y u N a l r I 2 4 J Q f 5 q 3 8 e 5 S p P C H z l w D 7 j s f h X k l q D S / p T 8 3 0 R v q 2 b N a 8 u a j P t 3 8 q V 2 Z 0 C T E / p q x F S f Q 3 q l M W B d o V h Y l s T N O z U P k 2 J G P X + o J i B E Z G H 3 T i l k 4 a T B d c Q Q b 7 P m C 0 6 8 m T J 3 L v 3 n 3 5 1 1 / 9 S r 7 7 b v 2 E Y + d H H M T E 7 e y 5 p m W Y m Q g H f f k q Z o q c V r M P h H Q + s K S Y i U i n U z L V u y b B d k j S c w 2 J x G O K m Z L Z r G I m I j s 2 D l P V l U K h D m a L S 9 O 2 l e S m V m G H R e F L q Q I g u D y U h N a F X U f m M D U 5 4 p N v w U b X W X U + N 0 0 4 g s R g l h j w + k 7 j p Q Q n f o S b g E D g q z F B y k G t b D 6 S F o g q m + W m X y z K 0 j 2 W 1 D R F F D M l W C r L O Y 5 c + p E K 5 x X T R X o 7 M O e 4 b a k m S o O j t i O N n l 7 2 r d o B 4 r X g S 9 k b e k F g 2 0 f M B J / D D 8 N M C 7 m f y P X 8 x 6 o t 9 J U 4 U 4 b X 8 j P B P m I 7 e I 4 C p B O e g b l 7 B X 0 2 B 2 3 V E b s R k 9 i 4 j p b y G m p r B g / C Q z k / w 0 w E + 4 5 j 4 b S S k o o 3 V Z 8 S 5 x O 3 F D P F n S V 1 b E D z f x i G m Y g O m D u Y e 1 9 6 / Q m 3 Z 6 H b 7 k p x y / P L R m G 0 h s I f J Y 8 f 3 N q f m x w T V O v s v A H w 8 p N t H 8 B w Y r d T h x / g v p T Q x N k B A y I R L s n L l 3 + U a j w H E 2 3 Q p 5 r N 3 p S t 8 s m c x G z w P e U L G e w 9 3 Z f e U V z y t 9 O q H g I n o H I J t w L a z 7 o J r D O X z M F k K 1 V g 9 l l q R 8 B A o A U T J a j K Z X H g A 1 H u l M e v k A i 4 L J 0 L C D s w 9 T J S f f F H C e U o F H S H m B n W B A m P D G K S n K 3 N f 5 P I G 5 + o z y m Y f D Z M v k w 6 K H X 4 p i R y P b t A O 9 F q B g L D 0 e p q D a M p i R C 0 6 f P 9 P 0 s + c 1 0 y 0 V m Y q C 0 J O s + k G 7 + h T E 4 1 K R U + y f O i l x S l T z G X v X t M d I c r E C z n 4 m o H R k a + u L M + i 0 3 G Y s w D c W L s k Z S a 1 W N z L w T B O w d T i U x p s P W w L h f e Q / / 2 N a A B L Z 4 g z D J J M k I K U x m M w P 1 / m d w 2 j K S v C 6 g 9 n a q V 0 w W w G g O 8 + E y W x Y W X l j L 7 i N 3 G X y U e z a r 1 c i s 7 H 0 l W f i O T 5 z 0 a Y H T w Y v L v + 0 e D 4 A J I G D B n Y u v z X Z n 9 O 8 / X G s a Z M y V e B a X B + H A Y W K 7 h k S A d R R C X 4 8 j e / p 7 y C d 6 6 4 a 1 5 2 e x z d y b m C n x T a R z 5 i h x + T 3 T r L y T Q 2 Z W x N + 6 K c / B Y n t e 3 p Q s m 5 / Y 1 C / F p C S e m p V E 9 w K D D k U 2 + I 8 1 t O J P n y + L Y h 5 K b v i h O R T u W F o g c D y G V 8 q G S 4 g F 0 R y S B d + g i l t 9 l 1 D w U q I l T W h Z b L s n U 9 I w K V / v R a 1 f g L o 0 p U y q V g C a j f d / W 5 h k j f M w D q X 7 C H 8 0 v I u R + o 2 Z c k 7 m o F f j b H W d D 3 D Y 3 u d O L 7 k i o x m e i p K f Z y G i T y l n h f 2 Q 2 w p h E Z D B K b D U 1 q f 4 U p h S 3 Z G F o v 6 E Y h L 9 V c J e l 4 u h Z 9 1 f G P 1 T / p y l q A g W 1 P V u C z b z E + 0 t W h k E t v F 5 k M r k s b 2 b h p 6 E r q I m o N d F k K S w X p V 3 v S f 4 H J y d E M 9 j g 9 v N w f q h 8 H d p m p h g R M Y z L s 5 3 f j t T A B N t K k H F 7 1 Y c S m / 7 x s S Z 7 W d c 7 w J T s i 5 K x N q C l K d w 0 T J L X m N / D U L u M t E / Z o Q P Y u F e Q S / / g a b h h / K 8 Z i n k K / h k J S X x 6 / 1 P 5 + t k 3 s r i 4 K E + f P o U P U J b J y U n Z 2 F i X n / / 8 n + T O n b t i 2 z V I R p 2 j I I o u T A + 0 Y D w + W N H 1 d W D J C 2 m K S X j i J u h E E w g w W L u 3 L v F 0 Q M 7 f 9 g r F U D s Z P D l I y N I k T T 8 4 w P 3 5 b / s H u 4 q g x 8 e n M R g Q E t B k 8 W Q b D A u m g a Q l Y Q 8 j z a Q l K 6 S W H 0 o g e 0 f 5 D X x G m i i M n n E q Y Q N S V O W h Q g F x 6 k U 0 N d 3 / t g Y t R v + t S T R k F h K 7 Q Q J a q 8 V 6 5 T B P S c z U Z I Q J K M T C h x A I 3 E I 0 g e P 2 8 b Q j E h C f q d E r y l b p S 5 n P G K t A a 1 L m x s j 4 Z k a F f x 2 Y g V 5 a o R v o X x z K j Q l 4 n s / L N h 8 8 6 U j u O u 6 M h 6 Z 2 p L n K t E Q 0 q B c X E k Y I m E m 9 B H + 7 X f y L v M A 4 t r q 6 3 a c x F G F 8 0 W C A l X w Z G Y X G w n 2 X D / 4 g + c R N a K v H q g B L J O S Z j B R q b + Y + V M x P U 1 z N n k B f s n 8 U c 6 J T k 9 G q 1 I 8 Y 9 T y 5 Z q q 6 H J L M 1 Z O M a B A 4 4 h p w H 2 r N i m I U I g K J b 4 V j i o i G U W 2 e H j o c R s Y y m g g E h w Z z 6 x d K W v 9 i x q n E O c k n P e f 0 V Y g F 9 3 V p q j P g v s x I 5 H x R W m 4 J W i m v z D J q A 7 f G e g x d C c N / 6 r I 8 F D 7 7 0 Q R B f V O Z k P c W Q r K / V 6 C u k n j n W 0 n O Q g o 6 2 p d J w E Q j g / S 7 S o E L 4 + y 6 N o s J E r k V J b H B b M P z q m w 8 m L N 1 c F 9 i e W g H D K K R q o a g r W B Z m t 2 s a u e w k 0 y G o H Z S k U g c 0 6 z j O a L L q T L c M T J 1 Q z F a O h O Q I z e o T H M 1 c 4 E n A X 6 f G s t o Q D / I D O w X c 8 3 u k 4 L k l 7 Q 0 N l r E L 9 l 5 H Z l v l K S v P I 9 I Z k H n i M x v p V M Q O v Y g L e k I a F t N B m 4 6 V Q k 4 a 7 L W 0 a H u 8 d i 8 Z K 3 B G S I G + r m 1 U C F C 7 l f S i X n W E I M U u e 4 7 8 t f D i F y c G t y 3 l 7 n N C 8 m 7 x y H 8 U R i e 7 W 4 w S t D 4 c a L q 0 f d Z s b s 4 v i R 7 j W 0 p 9 Q s W D o M r g A 2 + O v j y 2 N w Z t T I 4 E U n B h N A z E E a B k y x p a l G K W W H O P o g o C a K n u Q w S R n X L F m c b 0 m v G y 0 G M T 0 4 r 0 4 S D / / h F W 2 5 e 8 g i / y x 3 c c e 9 4 K g 2 T s C b t E A Q J z A Q S A S v 0 j K V Z g b Q n q 7 7 8 V y K c k / m p H 2 J A H N U 2 t d s d k 4 z 1 L 8 E Y k H h j O j 9 l Y J K 6 s e C O 9 K K X l b n G R X 3 c n p O / Y x g j 0 t u X V s A T F G Z y K 7 V a z G p K I K L z Z g y J M 9 f C r 9 U L X 0 s 0 B 7 P W 5 7 w r 4 L 7 c C q Y d O H f M n G Q a m p H m W h 2 E 4 E 4 U E X W N I X 6 G o 1 f + 9 E I u 3 A V D 6 a Y p 4 u d z 8 j p O z 3 I Z L Q K o j c 0 C U f N 9 b h C w / O 8 g v L A r M 7 f z O N e R V C o g t d r g W J m 0 A e / B r U d 7 1 o K s H n 5 6 p o Y y v 2 F M R L M Y s O u 8 l G B c L 5 p k 4 V W O 2 W b h I 3 l j S k + S N X h V H X + z W V 6 n + A D + 8 B 3 8 o M d Y r w y b / 1 8 Y y s 8 w R L V T l o 3 i m t y Y v A m / I z z y X t c m 3 p Z v D 3 X 1 z 7 Q 1 J n M Z r i X p j 9 g r A c K z v 5 B e 6 v a A + e H H 1 q O C 5 O a S U j 3 S U S w D z j x 4 v F q S x U v j q v b B M G g G r l T i c h 0 m v l / i u m 5 L o v 3 p R 4 l 0 R 5 4 V H q r P Z q A 5 i d Z 1 S W D 9 W R A A J X G j 8 J V E M B j K 5 M L j k X C l / r U c h S 8 r o u a L E U B K Z n 9 U j Q Q W b i 5 L M 6 T X 2 H R L 9 y U z + 5 6 W l r 6 B 9 c O Y e w Q Z g Z q E B G c I P Z W C C d X W A Q 7 N U P 1 8 G v 0 n v E 4 w Y h / s Y x b T p E R m z k r 7 c D 3 1 W S 3 D 6 c P 8 v i H 0 V P w I f q R e 7 t F y 2 i D M C e l A k O S v J g b m 8 m m / r m 8 q 2 g + l m 9 K J / 4 J T O g 5 8 n G X y D S M N J m 6 1 9 U p p g l q K G m 7 P L k J A D k Y b / E z F 6 k x M I o 9 C r 4 N + a q 1 C + 7 2 t j s 9 m K J G / A R 6 F y i N Z a 3 k Z A A A A A E l F T k S u Q m C C < / I m a g e > < / T o u r > < / T o u r s > < / V i s u a l i z a t i o n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b 8 e 9 8 8 4 - 1 1 2 0 - 4 0 9 b - b f d 1 - e 0 0 1 6 f 7 a 6 e 1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 5 1 . 4 6 8 9 7 0 5 9 1 7 2 1 2 4 5 < / L a t i t u d e > < L o n g i t u d e > - 2 . 5 9 3 9 1 4 2 1 9 1 8 3 8 2 7 4 < / L o n g i t u d e > < R o t a t i o n > 0 < / R o t a t i o n > < P i v o t A n g l e > - 0 . 3 9 6 5 4 5 3 3 7 7 7 3 7 1 3 8 7 < / P i v o t A n g l e > < D i s t a n c e > 0 . 0 0 1 5 1 1 1 5 7 2 7 4 5 1 8 2 8 6 7 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L d P S U R B V H h e v L 0 F g G T X e S V 8 i r m q G Y d Z g 2 K y W L I M k m X L z E 5 i B z d 2 k t 3 s B v 5 N N s l u s v G C A x t 2 E s c s s 2 V b t p i Z N R r m 7 m n m Y q 7 6 z 7 m 3 X l d 1 T 4 8 0 c r J 7 5 P Z U v X p w 7 3 c / O N + l 5 / r 2 0 6 k 6 f k r c t K X Q + L Q U I y N T C G a 9 6 N w c h 9 c X R L V a a f y y M t w e L 2 q v c 4 4 D t 9 u D e r 3 G v 2 a x X / 7 G P M 7 / Q D s / u Z D L F x E O + e F y u c 1 5 h Q K / R 8 L 8 7 k K 1 Y p 9 R z U 3 g 4 P e 7 E d 0 1 i n W 7 1 p h j O r d Y T W O y s N d 8 b 0 V P c D d C 3 k T j 2 1 J 4 q 2 O o e A b M 5 7 j 7 P q R q b z a f X w 8 u 1 a N W b X x b G a p D N p t H K B R E K p V C I h E z x 9 w e K w N 9 l t x a Z V E q l X l + m D I v G 1 n V G s / w e H 2 s f x k J 7 4 O Y r W x B r V 6 G 3 7 W e 1 7 o w N 5 9 C Z 0 f j 3 r w m l 8 t T j g V E w i H e K 2 C e V a v V z H 2 E 6 e k F 9 P d 3 o U J 5 q i y V U g Y + f 9 y 0 s 8 f j 5 r / V J W 0 q 2 Z s y 8 l 8 P j / M L V G I d D w R C y G V T 5 r x W R G N 1 P P 7 N k w h 1 1 L D t 8 s 2 m X K p b O p 0 1 8 g h 5 5 1 H z d D f O B o L e F A q V O M K + B e T K 7 f B 6 v S x f 2 f x W q 2 T h 9 k b M 5 6 e H / L h 8 b c l 8 P h v i n s d w N L U J E V 8 E J 5 P H z L F d 3 R d S Z n X s n 3 n J f B c C 3 j D O i 1 H W 3 l X 8 5 j b H f i q D S g R r u G R N a U m D O f B 5 / S h X S p h + q Y T e i 0 L m d 0 9 l D O F E L 3 L J C d S 8 / R S m f b g g o R r F W E G 5 J P y z G a P b z Q a r V f D c N 4 Z x y Q e s U Q g e C t J l 7 l 9 H u V w y 9 3 e 7 d X + r E K 9 + r Y S N 7 6 i i I 5 F D o d Z p j i 2 H G n 8 4 + z i 8 7 h A G w x c 3 j i 5 F t V p D N p f j y V Q g l l 2 N 7 U K N z / e j u 6 u d w u f z W h T d Q W t Z V o J k s Z B M 0 x E U 0 N X Z D p / P S + X 0 8 V b V R Y f w W p i Z m U V X V 6 e p t + r h M d f K A d X Y N l 4 q c B X p + V E 2 V P 9 i W a w h u X i 1 j I H 1 4 H e d 3 w r d L 5 n M 8 r g k W 6 e h 5 4 z S 6 h 4 9 3 e 2 o F u f g C 3 V Z Q + G f z t H z 6 4 2 6 e n 1 + V N g e 0 h n 9 a p 7 L a / W 7 b S M Z T I X G n U Q 8 G k E 4 7 K M M 6 S y / m s L A Z S V 0 b 7 R t 1 W q o P k y g j D 7 z W f C U T 6 H q W 4 e g Z 4 F l i a G c m 0 W p W E Y F E b h 9 b e a c Z 4 Y C u G x t 0 X x e C d 6 F J / F S O d j 4 t j L C / i g 2 J r Y 0 v l k E v b M 0 6 E 5 4 3 v + p 3 / m D x r F z g q L S Y M I q f 6 t n d O B l A 5 5 4 6 D R W X 9 X F i t v z v P 4 O F E o U m k + K p m v o w Q q H U H P F K H 2 v u Y 8 a U Y I W J G C f G q C h Q D K s 5 Q 3 s f B / Z O 4 d V u x S d L N w u z 6 J S F C l M 3 U f G + v I d 9 G C u G W y 9 k U o a 8 K F S D y O A M Z Y k y q u k A k 3 o + W 3 + t Y j 7 b O Q R v P T w B w 8 e R U 9 P t y m v v z Y B f 6 Q H A b + X j R + i N w 8 i F o u i L / o k i r V 1 5 o 6 6 j / R p c m q W x l 1 F k J 5 V 5 Z P y S B G T C x k U a Y g R R l C J p V Q q w u 8 P 8 M + D K I / p s w y i R m O S A q o M r Y 5 n 3 / R L m M y N Y 6 r x l y 4 t Y F W n d S 6 B g K K y D L 9 s y i u E 5 v 4 R G f f 5 8 A W 7 2 T Y l B D x T 9 A c J n l P F 7 X f f i T W 5 O N b 2 K x I 3 I o o + U Y 7 p d I 5 l k T H 6 E A z q z 4 9 4 L I J Y N I y 2 9 j b U 5 p 9 H p I 0 R q 5 i H y x M y r G C G U S w a C S K f K 2 J + I Y u h 4 V F 4 6 A R V b w + N t 2 l M b h p b g G 0 t Y 4 O R o 9 c r g 2 Z b F k 8 h s i 6 G s Y e j 8 C Z S C C W C P N 7 U g z D l X W o J N n V P G + 9 d N 2 1 a p M 1 U 6 h E e i 7 O + c S O 3 S D C P n g h Z S 9 W D x 0 8 E s K 7 j T C f u m 3 8 c Y + 4 u 8 9 k r p 7 1 M 7 4 Q y Z d c V 7 s G x h U P o D N k o W X e 3 o V 4 Y O f c I 5 f P U c e 3 G M y 3 7 o W N B b O 8 t o S 9 e p z e o G m U Y f m I S q 9 / U 0 z h j K a Q g g q K L u 3 g U V f 8 m 8 1 1 Y H p F E U y T Z s 0 W p f V + r Y u e H 5 f H O j l d + d I o U I I c d N 6 4 z i u / z q b G W V j n o k S c r o e 4 b 5 D f G T 7 a s j O H o 0 S G s W z 9 o F F l 0 y T G E e n G U k b Z v S e M 6 i F d + g J T 3 n U a Z b Q S 3 0 U H U y H E w r d B z n P I Y x 8 F / d b 4 T J Y x M R F 1 0 H u / 1 6 v S L 5 t z l q F X q 2 N a 5 g w Z O h Z S C l m 1 b O Z 8 j 8 1 9 E t v 0 T 5 p i e a Q r I h y l y 3 H H / s 3 j 3 7 n + H n 6 / 3 4 g t d 3 z f P V b n d P E f U 9 L U o e 9 A 7 R 8 / c Y T 6 H g 1 k U i k F 4 a p O k w a t s d C q e p v x I C x u 0 2 E G d S u n D l D l P O i H D X 4 5 Y n M a c Y p 2 / z t S C T M C 7 c R j n X d b U F 3 e J 7 e B X m z U R C R V x 5 y u J J e m I d P S G L X Q s N C o Z c j l 3 G o n 2 d v O 9 X M i i z M j o 9 d K J B 8 N s s z K y x R 4 s F O b Q F u z A y Y W j y J T T Z G X t S B b m G 3 d c i h 2 d 5 x u 9 E F 7 X o K 5 a X 0 T Q 1 z z F a W j h w a N B E 5 a d w k t p 5 v e 7 k N i 2 t A G k F I 5 n l f L I U 1 V l U G y s S I Q U J G 0 N T U I 1 y s s G d H I M h X i j U M u w 7 2 s V G h P 5 + F l w 8 p X T S B / o w u 4 P h R p H m p C y Z E h Z Q s E g H Y D f l E n a 5 S 4 N o + 7 i Z / 9 6 l o 0 5 F w 2 g V e F V d 7 9 r n D S j 3 x z X 7 8 u R 8 D + K T O 2 G R X r m J Q U k w e E z R X / s + S 5 G K V G 4 s 8 H K Q t f z u U b x b f l e Z U R y o P t V G f V 8 A S u D C G n I h h Y a I p l L e V T m c q k A d + Y A X I n d / E X 3 s j T b R H K e I 0 M v l 2 b o w E h Z m A O l 0 n l G H x r G W R R d 0 P W x a I 3 n N g 4 Q U R K O X I 5 R l N d 4 a r M m h 3 H 5 m 5 R s J f g x j h I N m Q V p H F m K / W z n Y n i E v 7 M c 7 h o u f M f W x i + s R 0 3 H / I 3 v P F J e Y M U Z m V u O t W I h 7 8 Z o 0 s v g U M P W X j o 6 G f w y x M r f Q 9 p 3 + x J q e X z + C H K V j P n 8 W v B 7 / C 3 J z D L 4 G Z F k K I 4 x y d O N J T 2 4 7 7 D f R I 4 H l h n T z E w S h S R D f v R M K 5 Z y S C m N M b X Q F i m l j M l X I f d t N J w a w Z z T u E b G J K V s x W s Z U y F X M J F r 7 a 7 B F Y 1 J k D e J k y 4 o P 7 H O w d Y R w X X G m + q Y Y y y O M R l k D 5 H O 9 R p l l U K v h H o h b Y x J D k F Q X a W w j j E p x 5 L j W Q m i Q l T z h i z q O D p 7 A K 9 O v W C i U q s x q U w y e M e Y h M 2 M T j I U K Y I g Z 6 W c R d F J c q 5 F t 6 O W 2 k 9 H 1 s h d + J / O k V J J v j 5 / F 5 P w O S O b 9 k Q U o + P T Z z U m I U b j y e Z p t L y 3 / n z U D 0 H G J F T d z O N e w 5 h 0 j T 8 Q R I n O S c Y U i Y i 7 N W V a J l 3 f z 3 b c / b E g L n x r H Z e + d w d 8 h U E c f H i 4 c Q b r l D n Y + E w 6 G 6 A i V Q v G m I 5 M W R Y k y P A d t I V q 2 N F X w n k s l u q t + i 9 H f p Y O j H C M S d j Y v s V 0 S o g C v h Z K j L o r G t S O / j K u W U b v J h b K O D D p w 1 u 3 V 3 H / I U U p a 0 w q l J e N 2 N W V Q G W m H Y k 1 K / e G C R K i D E S N K T h U o l h v p 3 i s w q l B p Q h q d E E C E b 9 2 s P d r + R W N q U 4 F l 6 F l 5 n O G B j o h + F y g c s l I 1 L B V 7 1 p S u v H G L 0 v h C Y R 4 n g z O O g c H u l b H h Z T 7 F n q 5 7 5 P + F B F w z / F f y q h 4 H P V K i o W k s e R H 4 c 4 d Q j R c N l R T e U J d n r Y 4 Y h x U l Y 2 C / J C 5 1 6 a O 8 8 y / y 6 H y t q I / t s r I V f m i n I G R c 0 O x n b J K H v 7 U k 6 R x r C P P l c I 4 j k 5 G r 2 t y 6 S S P s R 3 4 W d V b / h w h F m G b s R 4 p U r G A e 9 4 4 C h e N u 1 z M I D d 3 u n H W U j g 0 X 3 C c i Z 5 b K j Z p W T Y r p 6 n n V n n f G R z 5 j h v b 3 6 v y 8 H m k d Z V C C r v e F 0 V 1 b I D l t 7 o S i M T N v 0 K h n I A r a A 0 4 G r B U W X D Y V C s c v X P q 7 U C f K 3 3 v a n w 7 E + d 1 7 s Z g Y m 3 j 2 8 p Y Q v l 0 7 + s 3 F Y y n b F W Y T M W P p 0 + 4 c f N 5 Z T x 8 1 I t S x d U w J t t L p I 6 I k R f H 0 L O z E 1 5 S K E r Z H F 8 J r b l E g J y 1 W M i Z z 3 6 o + 3 n N E s + w H C 9 / L Y l d H 4 h R W E u N 5 Z U 7 M v D 2 z W D H d e s a R 8 4 d T j R U 7 2 C t q n I z p a X S Z B d m m F P 1 G S U 1 g i m c M n l A q 1 y a q D P B T y F b m G A k 3 w p 3 i t E k c T 4 N x D a W n I I M T j J x G t G 5 j 4 s U 0 6 V c w K e u V w s 5 K b 9 r i t S y 1 5 y f L a d I O 4 4 2 f j 0 T F / R f z v + 3 H T t l J 3 d i 1 J E j 0 j E Z b K z y Q 1 K Z d 5 l 7 h z N f h z t o o 3 e N z i v v e w t q T N 5 1 D 9 F e V 2 g D Z m a T 6 O x M G E e l f F d G 4 c M E E / p O O g I a k s r v 7 U e x Z C O g F N j p p l 4 O E x F Z 9 1 A 4 i n z u 9 a m T I t P 2 D 5 K u U g + F e i U H L + Y a 3 d O W B u 5 6 / 7 T V l c B q c + y R 4 w H 0 R K 1 s t 5 B B u u v N s h g Z r G B Y y y H Z S N 6 v C z 5 D z G E l L D E o G Y k a v j U 3 I E v H Q 0 c 8 e M t 5 F T x y 1 M M E 1 B q T g / n 5 N N r b Y x h / N o f + S 8 O N o z 8 d p M i Z 7 N L o 4 y h f O V f B 9 J F J D J z f T E K f / + 5 x + I v K k 8 4 e F X 9 a u O p F u H 0 x e s M S I 9 Y 0 6 U n F 5 E 7 L E Y v V M T R z A u 2 B D c p M F h 1 G Z P 7 z y H f + E s + w N L d M x V u O S C i P X C F y 1 s a O J z Q O p f v Z S F K o 5 H F 0 / i D i u U 6 k w r O N s y w S / n a s S a x f N C R P e R r e I G k R E 2 n P w t P w J d g 2 z K U K h S j K X e 8 0 y q O y i g 0 I H j q B a G c W 9 d A 1 J v q U S r a D y U + n V 6 L T U 7 6 U z r j h q w 8 z G l H R g 6 t N h 4 Z z / V n B 9 m P h j Q x W y o W X Q 0 7 t 1 W 9 m s O d D c U N f H Q f b 6 o S E V 7 + e o 8 9 a w J r z B p A r u x B u y f P f K J x c 0 R i e G M L r U D s H K 3 U Q u e 5 5 K V l f 1 1 5 B b 7 x q v H T r W I c i 6 8 P H g 4 b m P X H c j T Q F K W N S x 4 G 8 k b y 3 x n q G H 5 3 F m m v s 2 I c a y g m p y y E v p t + 8 P k U F G a 2 6 l V s 9 A u l J 4 Q R D 9 8 b G 9 y a O P H g C W 2 7 Y Y D 6 f f G E E 2 c P d p H a W t 7 8 e l j f G u U K e 0 e U N 0 9 B F k W h g n u C i w d e r O b i r c 6 j 7 V 9 l 6 N y i G 6 m 9 6 1 b L f Q D 7 + U d Z Q e a F V O p 1 n q C y 9 Z z U / D n 9 s o z l X c t F w w v L o L I U X Z c w X w 6 + p j O r a F Z W T g p t I Q L q Z o S E 6 8 I 1 + D e X B D z e + W a g N K m V F H t t e K k M 9 s w + 1 0 D b + K t f g Q n D 2 6 / A x S l X T K d S K d C j u X g Q H r 0 Y m 3 8 x p l S u K q d j y q b Y r y 9 k f o G E W L R t 5 L e z 9 w T A 6 z / N i z b Y 1 p s 0 c / a j n q R e M n K 3 Y 9 9 A J V M e 7 s e f D s d e M L k 6 E f C 0 s G m 8 1 T 0 V d O f d e G b a z S P m V K K G J U A k m a 5 e s X u p p 9 P w H j w W x e 1 U d p 2 f r m M + 7 c a M x J m t 0 r c Y 3 / N g 4 1 l x 9 p v d + L S x X c s d I l b + 4 A k v v d f i + 4 w i 3 R 5 D P M l k d 7 c K 6 t 5 U Q a X / t a C h v 4 x i 4 e L m e 5 f G Q 6 5 d X F v p K C H q m M T 1 / B N O 8 X g q m 3 G 9 H z x 5 T D r T M n F C D e W R I D a W X j F y l e V K U B O V o G 9 L n D x r j q W b l M A Z 4 T c C U T T A K S W X Q d 5 X Z 5 J A N + a i h K 9 n T b O O z 0 c 0 W s J y + G v O / k A z V t q e 9 R h H C v 8 Q o W x V Q n 7 1 V U d q 1 p r y q i x w G C w m P q 4 Z y P Q B X J Y l I 5 T 4 a 9 z o a + R D S g f e Y a 4 X W e y 2 H E 5 l o t / A O / w P 8 H c x 1 f C H q b Q 6 V T B G V z j e j 6 u v h s 7 x I z a Y x f E + Q j r K Z c w m S R d A z h 3 y l O d 7 Y i h e / f x L + 3 A B 2 f E g z Z C x N X A 5 H n i u h k C n g + I u j q E / 2 0 t d 5 Q d d k 2 p o 1 5 6 + U B 0 L 8 V k H F v 4 D w m g J W b + 9 F K L p 0 8 N c x S N e L R + f q G z q X e k Y l x + o S b 0 V r Z H K 6 v Y X U U T / i W / j g l s I 6 X d / L K 2 A 7 C u T N 1 f F g G 1 e K r + + O c R p D K E 0 y p + g 2 j Z u d y 2 H h d B q p g 9 2 o d 5 3 G z p v X m / P O B l P G c g G u w m G E O z Y i t Z C C x 9 e O e u 4 g I p 1 r 4 f Z b b 5 a Z e A m u 6 I W Y y y X R F e 0 w u c d 8 c R h t t Q X m E 3 4 M 5 a c b d 6 R S K K i w K p K L j / n I 6 v Y b G 7 9 Y S G l 0 g u q n i O 3 k l r 7 k s y g n L m 2 c R S + t n D E 7 a w Y / r Y I v d W K W r k k u M n 5 L Q z z 1 A s I x P + k W l d 5 E l a X X L C J 7 A P X w V p 4 T W J S l 4 B / 5 Z 1 T X / Y I p 3 / J u f s 0 2 U W + h K W t d Y 0 d 9 v F Y z M m r w V 2 f M O d V A c 3 r P Y v 5 L w 4 1 V 7 0 I 9 O 4 N M 4 u c W I 8 B i r s I / X / Z 5 B M M T q C 1 M o 1 L g M 9 b + C m X T T B U E h z K p B 6 0 y f C + m F / Z g / m A H N t 9 G O Y e W G l U 0 4 m L U X a p P w s P H A r h u k 6 X T B x 4 / i v r w B g 1 S o P v S B f R u 6 G L Z l h p Y M V / E 0 a f H 4 B q 3 A + A l z M L T N o 2 1 G 5 n z s m 7 + c A j J 2 Z M Y u K j H y F L y 9 g d C Z 0 T X A 4 8 f Q 2 1 4 L a P 2 P M 5 7 Z 9 w M 2 g u L O V R r X n T / k T O N y Y G d w W D 5 5 s J I k k J 2 I d p r 5 0 n 9 t F j u 4 T R Y O H 7 S j a m D C 8 j P k / N 7 F t D Z H 8 G G N 7 1 2 F H S X R 2 n o i t h W W H J W U q J W A 5 e n M o Z d p 9 c j n R q e z a D T P 4 d C K Y e x 8 p y 5 j v q 8 i C A p X 7 m W M / d 1 4 H P R e / E + a 2 P X m O 5 i G Z F z k T y V e S 6 V W v P m M r h 5 U c F j U e W I P m u A h K m z y s T 6 O 9 H D c V r u y r i J D l X f G n t e Y Y y F s Q P P 6 v i p l E o s c w V B v 5 f K V j U U b z F P U Q E a d Y 0 k v 4 A s l V 4 y l o H q X 0 M 7 B Z 6 j f h N 9 M 9 S T d V E O k 0 p l m R t a 2 r N o J O a z 9 f L L U 4 N w + v u s T I U O h 0 6 C j t D X f Q k K y X E 6 R d t h U C + O I R D w U H l 7 z X d h n g 5 r J G N 7 B W V Q i u D H n j 8 O d z 6 O 9 q 5 u Z O Y X y E L a k M / M I d J f Y z 4 5 R u N e O t 1 H O D T l x b a e Z l k c q D P l y B N j K E 2 H + Z n M x 0 f K m i / A F y 5 j 3 d Y d N N g g / Q L r O j N N G a T R u a 0 D g a j f d N 5 k f O / C 6 F O k 8 6 4 q V l 3 e Z f T l b G m M k G e E O / r g A j w Z G r B j U G q D G z d b w 3 n y V A C 5 E g 8 Q O q b f H G j s p k z u n Z 8 t o p Z u Z y W n E O / X 9 J 2 f D i v R h f m T B Y z u W y A l C O D 8 D 7 W T 8 o 1 g 6 5 u b v W D L o X v U s 0 e Y U C / N v R p 6 Z Q Q i Z X D o l 1 A v 7 E e V 3 q s 1 E h l n x v N c u q g F V X 1 t O b S t c z u O z h / g J x n V 1 b x E P V K K S t Z A H C Q 8 9 y O N t x j P 5 y T 1 Q m t P p 6 D c R 4 Y g Y / T W R k h B c v B E N 5 r y O g Y W C m Z Q K M a t x + U z 9 F s 5 N 4 V A b Q z u 9 k u N J 1 U 5 p O x O F D O d B s U 0 H 2 h z z e H M s y z v Z c Y o W h G L 1 m m Q d m K s o H I I G h B 2 4 B i T + S x 5 N 9 q s t S 4 2 2 r F s p L X u C C O F O n Z c L X l u v Y J w o I B C i s Y W 3 N w 4 S F B 2 5 U o B B 7 9 e x c 4 P k g o 3 e n H l I F T P 1 N A Q k p M u x O P r 4 Q 3 4 M X n y C B W d h h v 0 Y T 7 p Q 3 v C O i M Z p e S o d t D f 0 K M T 6 F m 7 G W 7 q 7 N S J E 4 j 2 e 9 C + o Y 2 O g 8 6 H 0 b k 1 t 1 2 U S T V L F k M 5 6 z + W a 3 Y / d S Y 8 h / Y 1 Z D k 8 Z 8 U O p N I o W U Q b c s X I 0 r l 8 s x S q 5 u m t b q v i x C w b 1 1 3 H p h 4 9 z N 5 E c 8 v K D a o W 9 E 8 i 0 B O B 2 + v C y U d G E f K v x t j e I b S v j d P o 5 I F V Q B c V Q g b T a A h p e M u / Q m v j y j v u u / 8 w 0 k c 6 c M H t W f T s t t O X X C 4 2 R P t K i a K 9 j 8 + 9 A A S Y x L Y Y j J T D G B r L L m o j D + M q j S M Q r O D I / L O Y Z 4 6 Q r D T D u L G l B j 1 w S h f w x c 3 1 V B P + 2 z h I V A s z q L h V x x o S A Y 1 L N A V t n 2 l P L q R p S I k I S n R O p b I 1 O u f e 6 k S w C q P c C Y h o j l m B z 3 E l 4 A l 0 m n P 1 U P u 7 q K Q P r u I Q 6 u 6 4 e U Y s Y u e s u R i 1 n E 4 F H W 8 d s w v n 7 k D J t x s L p W G M Z V + h g l f Q F d 5 o y u p l W x p D y O 2 j 9 2 b u x G N 6 l p 9 G q M + K W I J o j 4 4 7 s B 0 f 9 r s x Y D 6 3 X i f N 9 c 3 T C Z 9 G p T 6 L e L Q X m f I w j 2 d J l 9 p Y Z 5 1 D m f D 8 c p X X e + 1 E V 1 f h G K J t n S h l 0 5 g p k C U c i a N 3 d 6 M z p Z H 3 8 v / I T q J I 9 F b h i e c R 7 v G j b S 0 d O H X o 1 B O j i P t 7 U Z r z m k j m i 0 r 2 w O S L y l W D 6 L s w A n 9 7 B b 5 4 k d e E E e 4 M L Z G r o 4 f O 2 K K p a 5 1 1 W n g C V f 8 q c 0 6 o q 4 6 J l + e R H i k h v v r M S b M B T K D q G T D 1 E p Z 0 m w t v 3 l o 0 N x f F U T j d R Z a x 2 H X J w i h h F d x V T R m x k w g F X V M Y S e D 4 Y 7 N n J J W t W O I N C O f 7 k f t H U Z 7 q x Y Z 3 V B C K 2 Y I H P V P Y e 1 8 F W 2 5 Y O g 9 s E b w u H E y j U G 5 j 5 Z s j 3 1 Z Y l q r o m L 7 H o l W T h 5 x I P c o G F s 2 y X n A 5 W q O T z x u h 5 1 Q P h I v 1 J p 2 q l S h w 8 1 h s C f e h 4 l t K Q f R M h x 4 E x 7 + A Q v / P N n 6 x h m Y j p C h T g 5 q V p x A K e X B g 9 i A 2 t F + z 6 B A c m b g Z b f Q w H Z f i I n / c 1 K k C e l B / h 6 m D f k t l 5 t G W 6 D L 3 V G 7 W 0 B P U C l O k v 3 0 Y S b 6 E Q j V p D E p 1 2 d J 5 g y m L q 6 q 2 Z p 1 c Y R O V F h a S S M S j J u o 4 l E 7 P V X l L x b z 5 r i j Q G r m k j N n y Q V U L X p e P T j i K S v Y U 3 N F B 1 l n U s E T q e n Z 2 4 S C X z O L k K y M 4 / 9 o u l G o d i N J m c j k 3 / 3 U h k 7 H 0 V W V H 8 S R z 3 A E 6 h G a n l J z I 6 R c m m Q f G 0 d b f h 1 p 0 A u E E j Y f X S O 7 G 4 T R k 7 s i 2 F T o m u c l R V H P j j B w d / C 5 H Y u d h C v k 5 O p h s N 8 J r M o v H Y n E P 0 q m m s 9 G z l m i V T b 5 t c q 3 P 6 z v o F S g w Q Z 6 J P y K V z q K U e h V H U 0 s H G k 2 F + b 8 a m f J L P 7 J r S F a C U x l n q k p m O o N 9 X y s i N O j C j g 9 7 F 4 1 J O P J 0 F R e 8 / c w x J j 0 q F G B U I n K i Q V R k w X Q f s + x W a L b S M q Y A J o 0 x C Q r 1 j j G p K I a i N C L o c h R K W e N Y q v y 9 x E Y r V U h 3 K / S o F S p z o 5 d P l M z 8 y / r o m Q 7 X r v u a N F h l c o x J h X c V j 6 K W O 4 I T u U P Y P 7 u f R + 2 8 M q M A x l s C J 5 K P 4 d j s g z z O 6 6 n U o n 2 B W D e 9 I S N Y s N s 8 9 / j C I / x 7 F G O 5 V z G d P c z r e a 2 U g s a g 6 O O Z f x 7 7 D x x E l 3 8 r 1 s X e h K 3 d b 8 H m 9 u u N v I z x V 0 d J f 9 q M I m i Z Q 2 d n J z / b / E i G Z B w o j d o x p k C I + W S L M U k n X D z f Q a V e p u H O o x J M w E U m U y i x j W q 2 5 / L 1 c P w u N 3 Z c s x X l u h 1 + S U 8 e Y 1 3 K S M 1 O N X R G d J J U j j l l w M V j j M / 6 r t 4 4 o W d P H / o u D q G 7 6 5 + N M U m / z A w N I 1 M 5 J q s P j v 6 1 T m f T M d M D S 5 l F C n e x X n Y N n 4 r t t G + o I 4 D Q 6 h S y Q 2 F G V I c F M K r J 6 T V g H H l r h L p q Q 4 l J u H 2 w A 8 f D O 5 / N k g h v n d R J v U Z 2 v Z N V F i r B Q + O I r w p g d G g a n q n 1 R j C l 8 D h W X x x B r C P G B m l W o p w v 4 + C P k 3 A H y Z t v 6 T W V S k / l E e + 1 n u f o w 2 P Y f J 2 N T G F / i n S C j a R 2 K c + i V p o l R 9 9 q 7 q / n q 6 N E A n D K 4 c B V H q H 3 j Z P a z W C h M m o P 8 j m t 9 q N 7 t j a 4 E 6 E K F R 9 p G W l Y e S n V D P k i y J c V t e r Y H W f C G t l o F Z C C V x 0 0 Q 9 v S L n t P O S T l H M p r Q r 4 k C n m W s b K A U F s P p u Z P I x h c R w / u N 4 p c Y R 4 x l H 6 a N H I V u i N b D D N w P G s 0 X E Q 2 H 0 I 4 l E c 2 Z 5 2 R o q 2 D D f F r G p + a i O U 1 F v Y x 8 2 y V w z o O 6 0 A S c U 2 C Z e T j / f W c a k V d 9 N Z I d L 6 U 0 D y f / z p O Y j m k D 3 I i V H u W v T l d K 0 a D D w a 7 M J e c J R 1 v W 7 z n 2 V A u l r D 3 u 3 O 4 6 E N 2 6 l C t O E k K S W p b m U b N b z u Y n P I I k V C Z s r D G Y p h I Q z / V j i 5 N 8 g 2 T g q m T R Q Z F q D P G O L y a p l t R 6 e k o 5 M A k c 8 0 C c R A r f B O F 8 D s Y Z T I o V j t 4 Q + s M H C M 0 j p g f F w 6 5 a O j j 2 P 7 W P k Z R G 8 2 d 3 t I l B q X Z E I 7 w H j p K K + U v 1 2 4 s w M 8 8 y b m p 4 A j Z T S V l s E T V a w U x / U o J C z M T W H d l / 2 K 3 p 3 R V l x a y R R x 5 a A w D W 9 s x d n g G 9 V Q P Q n 0 5 l t l D g 6 i h m C u h b 1 s C 6 e k 8 V l 3 Q 7 A 1 y E A 6 k S I H C V C a r u K 1 o R o A G 6 N m C V N 7 Z o g v T h Q N n N S I + m X 7 O 5 o Q O Z F C p w r l 1 s l z S O 4 g i + o 0 8 9 A w V y 4 y 4 U 7 h 1 G o f T G c A 0 G m V X N 4 8 z P 1 m m n J P Z A + j w B N D W M Y C F + W N 0 O u e z L p b f S 2 E l Z w 0 s Z 3 O a p 8 d n z M / B E 8 0 Y T 2 2 U q e F 5 W x v e g R Q k H X y / U W g Z 5 Z L f a 3 k m 9 C V U G I L 7 + 3 p M B F w O U w a 1 9 Q q / t U K 9 j p n 8 P v v Z 3 Y F K b Q 7 h M h U s a F f a q o z L y 9 a K V 7 + W x 6 4 P N x 2 X 5 j l m x k f 4 i b l W k H o U a P 4 m p a 6 k T z L P j P F h d t m I 8 M g x P 6 7 d p C E L D 8 K p L y K f + F n T F t I N U w a e I y O S b P X d / O s Y K a l 8 a P 5 b y H d + x E Q c r W L W t f V q H n 5 3 l h r S z g d 7 F v X e x / z z y N 0 n + G 8 E a 0 l R p X u 2 H W j Q r Q Z 1 M w 3 K a f C j M 1 4 M M d k T N E 7 V O l Y 1 P Z N k a E 0 s F q x W o g D J 4 a d e 8 W L i 5 C l s e Y u N L I 4 n c D D 8 0 g j S B / s Q W T + O d V f Y L t V z Q d C X Z a R g l K M M M 5 m l i u O U w U E k 6 s a B y c d 5 j i L n 0 k a U F x G k i G s j b z K f T 2 U e 5 / 8 3 z 6 v V v M g W W 3 q m l o F P x / a u P Y x E V j Y h 7 x T y V T q A l j K Z e p c z b I M I A t 5 p R j v m B Y U c f I G g e b Z w I t m M L u s T V / G + 9 n h l 4 V m 4 / T 3 w R B T h l U P U k J 4 p o Z 6 z t M v F K F / P M 0 F e 0 4 a F 4 a f h b m u O c 7 X C l 9 q L c n z 3 Y g S S z E R z 5 J G 9 N e a / 6 D X 3 l 9 G M j 0 2 R O u e w f u 1 q Q 3 F k X O q 0 U L e y F O u 1 I G M V 7 a q S 4 k l 5 W f n F 5 + n e e o Z V 3 G U G 3 U A u m c O B e y d x 8 f v s + K J y G Q 0 y F 4 r d l A g p H e v K G 6 t h w L D K M 9 i G C 0 8 B b Z d T H x h L S B b U m c V H G Y X X M 8 u l N K l s 1 J R D P 6 g D q F V H B M c B B a e + h k L H b f C G 6 A g U y Y 2 8 7 F C L M y + y m j u N Q H x j g 3 n o W u p c 9 i i y G b K m / B p E 1 m a N b P X 7 E o P y e u q 4 Y b O 6 H a 0 R z D M p f G H E 0 j Q v 6 c B 1 j F Y O 9 E B j T D x X A l P Y z Q 1 H G Q o P Y 8 3 F 7 S h V t Q q 1 K c D 9 d 5 Q Q 3 T W L t T v O f U a F q z i K C o X h 8 d t r 1 G B B 7 3 x j Q Z u o i y 1 n l p Q u 4 u 1 C P v 8 i J q u i Y 2 f C 5 w q g P 3 w + h d u o D w U g z 3 s y 0 1 R s Y Q 0 N T Q 1 w r p B B R 8 I F 5 m h 2 f C m U + R r S g X f D W z 6 F e k i 0 z T a k o 2 A O R j M v k l Z k s C p 2 E b 2 g H c d r p V e a 1 y j D T K e p 9 P R + p V Q a f u Y w x r A M j a T R R u S 5 q b T V W Y Q j Q X L 7 O Z R c N B S 3 D 9 7 M f l S i W t K x F H q G t 3 Y a 9 c B G 1 E h V N E M j m U w j H h P V t k Z n B o B V V j 5 X O Z T G d J x y C Y p I u l b N 2 + z A a H E o U m I + x 1 c Z R t m r c b S a o e V O L t a K f V 8 r L + n E q t M 5 I 2 f H 8 o R g O 2 X D L 7 W K Z J A z R i X q n C / b H F Z r o N y 1 J E 9 c z 7 r Z i C 5 Z x 2 s / Q j 7 w H p N X O 5 F J c L r 5 V a / A 2 N + g 0 P 8 r x v C a 8 / k 0 0 V d O Z R l F L Y 7 B G 1 1 n j E 4 D 7 A F / m X T P n p s 8 6 k F w M A M v o 6 n r u Y M T 9 a H k 0 m k 8 W k Z 8 4 1 a b 2 O Y Z u v V 3 Y M K 3 O D F W B Z c i S f A K d T Z K 1 M g t 2 c i h e d N 1 7 i q O M C T 6 M T b i w f i j U e z 6 i J L 2 M z 3 U c t h 7 a b w i Q 6 8 Z a x x t A Q W t 7 v x K t a m c w 9 k n K b g q y L r J 5 q 2 R U c 3 Q T / o U 8 O o e 8 k Y 2 6 V c Z 9 I x 0 a Z J 0 s L m e x s G 6 6 N W N T + c O 3 S 8 a P I R U d h 2 V 2 W 4 Q U 8 2 R D j e W E x g v z Q a s L s s j b F 2 b n t M p n w w z G M i y w Q L G c I x R a n J t q X G u F F j R N m 4 3 V m n S P t v L W J t 9 E u G + 3 c i n p w w 1 9 P t p b K X G T B c z L m U 7 E 6 S 0 a j c / 8 4 t S w x t L 8 e s q R 8 O o p G w y D k F U V p F I Z V L Z M 4 V Z z B Q O s 1 g 5 b G q 7 3 t R F Z e e Z N D J 6 6 9 J p R t T 1 x t k q 0 S + X 8 k i m U 6 Z j S B v A 7 P + 6 s 6 6 t 2 Z Y x M o z 0 B M / R 7 J l S 0 4 g 9 j M x V R S s a V C z G 9 k s 3 5 S a U 8 + N M M 6 z j l R z C s 3 + P b M f P w x 9 g 3 b Q e 3 h x f S m G j 6 a 8 g m / i E K Z 8 1 x q X 3 d C A j 1 N Y F f v e M 6 d k O h a q L v X u S g + R 0 6 h F R V H 7 v o 3 c d c J 8 0 X x x U a y 7 c e 9 B n Z k z E w n 5 0 h G u 4 a k N x c Z B X j S D h Z j I 5 8 z B 5 B c k 8 M z + D Q M z m O F q a / O T X a 8 i m M h S a 5 f / n g n B I l X e t a E w S i D a B q e e O Y L 5 4 y h z j k 4 w x 7 e x / 0 6 I x C W u j V 5 E q W i 9 m q I j 5 1 / b 0 q e G r 9 W a 0 P R t E Z 8 4 F n s k 7 k M p t Q S z u j L e 4 E A y p K 9 Z 6 X i n 8 c m N S p J D 3 F F Q v w R g 7 F c l d O G L W B + m 7 O j R c T N o p E G t I + g u y X D Q m c f n l U F v E o h P I F o L M P U S j X C i l j / I Y n W x m i G V k m R p G q H s L T j m E U k m L E k v m P k 7 e Z f M Q u i j m F l L I E w u P 4 s j s / R j L v m S M S X C M W p A x m U 4 A / 2 r m 2 Z N G 7 j I m I R q O M P q G 8 d L X p 8 0 Q i c q n n G V q i s Z f m k J Z 9 R P V b D E m e g J j T L 4 Y 8 + j S M e o d I x 6 d R C s q 3 g G E f X b 3 J J W l V r O y 1 2 Y 6 k r U W M 6 o u q p M M T s j V d v L / r V 7 K m F R m l c f R E w f S d 0 W s X I k u u 3 R 8 0 Z j U b v p N z 1 t 3 7 S q s u a o P r o W 5 q b r t J a v i 2 I n T O F F a O q N X 2 N h V 4 Z 8 K 2 R S a g 9 Z 5 f R q Z X n e t J n H W T F f 4 1 v d q + r 8 f A V + F n L i F R t X K 8 H t m S G H s A F + d d C y 7 M M E c 3 l 6 r i l s + b B c X t n r h U 5 n H s C W + C a f S o x i I 2 B 2 J d M z N a z Q d S F C U s d d I W K I x V r j L E 2 + H Y k n x W x N v J / x 7 y d V d V d I J D 6 k W q W K d O V F N M 5 F Z X t 0 7 n L + P J h x D I X o j 4 O 8 0 z i U a r S M 5 K c + 8 S i 3 b u O O Z W P 5 M N S S q j B 4 V P i 8 w a B p L C m / y E d I 8 V 6 n l 3 D Y 7 u K t I Y X s Y H d r V Q C U H T z B h r p U c n L m T X s 1 y y Y w y + p F 1 5 M g 0 + D 0 Y 6 W J u R / n P j 6 J K p W w 1 b g c y K O U 2 6 l r W 4 R O p R x q / N K E I Z c t j F d Z p r 7 A / T U W M m f v p m M r 9 0 t d I U T c u Y O t l d m a L n h n y z C N b j r G s d B a F Y U q D B m 9 + Z J 7 a t g q p O R p m w E Z 8 M y O C d T M 5 E n F 6 w W M m I w h e 0 s w K a W b g 9 N + h u P q X F t t Y k A N a 7 G 0 s z 6 H u 1 Z C B e v p U V q t z p t w s v 3 P v R V B n o 3 F G 5 X m 2 j 6 9 9 S f v p O j l p 1 d E a F K l Z m Z 5 p f G I O / X 0 d 5 g H z C x m 8 N N P c a E W V 6 w h X c e m G O s 9 t P i y V z q G z s 4 M 3 L 2 F 2 P 9 B + X h 3 7 y Y u 3 f 0 h d j j I i C p K F Q Z 5 e s n c 7 M n M z V L 4 u S z + M E l g P q G e q Y I K u U w F 1 X E Y g o z 2 Z e o w i b j 5 3 t b + D A t m M U C C K S v p 5 n J Q i E o p M o n u C B C h F c 2 i V 9 o + Q B x Z s g m 7 H M l q h h o w W v o 2 M 7 2 1 s w H Z M M y 9 R n q F 7 K v k W P O 4 C o r M / h L / 9 7 a R 1 3 c b Y X C y 7 q z B E i r X K 9 F z a b t k G X W t A i u M o q t O V v H g s f 5 I e n f k P j V e Q L K S g x g n o 9 w V 6 X 0 P z o k Y + p v F 4 r c l f + V m U R W u u w g t M s j s / x u c r u m k 8 s T F h l 7 8 H / J q x o Q g i G m c 7 K z R Q r / L K W F z l M f O s O t m F o y R N i q S I S / o + c R o Z / 5 m L H d V t 3 9 q N v z p 6 E U L + d i r 7 U + g L 7 2 Z Z f C j m C z j 2 P d + S x Y O C m 7 S x F t Q w S E N f V N 8 G l j s e t a n q 6 b A H y T B d c C E W b M o 1 4 M 2 i N P 4 s y m 3 M h 0 1 b 2 N 9 k L J Y 1 u B D O f R 1 p f 3 P G v A O d r 2 a 2 + m c p u d K P b J Y R L N i F g H u a D s J u S S Y s L 5 8 r O T / D 8 j c j j 9 / v o 9 I 1 T 7 j 7 2 Q l 4 2 5 o r Y W / a I k p m C + j z e + j p 7 I 4 x S v I y p 8 I 4 8 e i c G a A V W u d 8 B U M e F P I q p I z j 4 U X l l K J G f X 2 I e n s Z t b T r D J N 7 n q P I V K 2 X c D r 7 j D l v J f T U 3 C j 6 e 5 i A e j F e n 0 F X c D O C n j a b A O d m E I 5 q i U Q d q f E D S A z s o O L 4 y b 2 b D S k 4 X s k z f Q / q h U l U B j 9 q G k X K l i n l 6 D X z P I e e l 9 R B C A c 9 m E y 9 b D 6 7 S T X 3 P 7 g X X 7 v 6 G c w c e D s e v u 6 t q L h 7 U a B y + l g H Q 9 f 4 O M e o W r 2 / 5 G U 4 O z 8 H 3 J N m r w o H M o T W 3 t F F 8 F z 1 F L Y u V p R j c B S l k M / Q o O 5 C u f s 9 J s J K u k 6 i r k 6 S i m + d U U g 5 L y d 6 T U 7 O o K e H z q l R J r 9 r m j m z X S Z h Z k W o L r z m 6 M w D h l q f K 7 Z 0 3 m R o o e C d b s P k A d Y 9 G 8 c l H 1 y 6 h L x W m G B + 1 E E K P 4 2 O k J 3 G 5 W E 7 j Y 2 P o p u O O k f / x 6 z D O C f H 0 T o G p + / 3 v z y P K 7 c E z O a X g i b h V q p u G n M J m Z y L b d n c A U p Q E w R G / g 6 F w V 8 y z u K M S N S A Z S k l e L Q z V 2 C L u Y 9 Z u V w Z Q v k s M z / U B i Z C N b 4 b F A r a J 0 6 F U 1 9 8 B a M L b u w f z s A d t H 3 + b f Q E l 2 + s s J C O k l i v U i q U c P g 7 w O 6 P 2 r 3 T b A M 1 r b e e P Q Z X x G 4 B N V 5 4 C c V z 2 E X m X L A 2 R J r i a U 6 K d R X H G D H 4 w T 9 A w 6 I w N b 2 G u u l E Q c 2 Z y 2 Y t / T Q e X s q b 2 o + a G S i m R 5 f n Z q P p T 5 j O z 1 M S q i E b g v e b y T 5 v j g s + T x D f + u 4 R H L z t e 5 h 6 8 h P 4 4 Y 1 7 4 A u G 4 P b J M d C 7 V e g p 6 Z X V g e K q q 1 u Z / / L + m q E v x x G I W y M q 5 0 k / a A A F O q c 6 o 7 f L J b r b j G a C u r E r N K T l x 9 V O p g 6 s p H / i 2 y j 2 v q d h R M 1 E W 7 H V U 0 + i 4 r K e V X V 0 l s w k m e P G o i w z H Y A U R g q n g X O X z 8 5 Y 0 I H j C w + b 6 x w U 6 K 2 D E d F R 5 X y S j m z d R s w a 6 z o 3 k U c o 4 k W k j Y 6 V R c 3 d d T l 6 r k 6 i Z 3 X L U h D K p 1 r O M S q O I k U a P U M G s 7 n j x k V 9 2 T f u o / N 4 l j k z a T A x O 7 o a 7 d 0 b K f 8 s g v X D u H D j x c Y Y l h u F z 6 c 6 s w 7 F e T P r I R v 7 U I M N 2 W 5 9 6 U C s + B 2 z n s s 4 t V a q v A y R c A n 5 Q m O z V t 7 D Y R 2 t q Y O T H j h w p R Z m e Z 5 V H q O A P N l 4 + J Y p J k L r k o 6 L V 5 f Q E b W C l P e d H p v D 2 M N e d G 3 J Y f B i y 3 M N 1 C A U t B S J 4 q Z k T 8 A b 2 0 y v p 2 R X d K J G w y o i U 5 5 E S n T j d R D 2 d K I 7 d B 7 v x P t p h x l G p U h c G y y m e Z 8 w y V q A j 5 R R W N 5 s F C 1 7 G t H q w 8 i E b z e 5 m h r d M / s g I + Y s n U c 3 3 L U F l L r e b T x z q W 6 n 9 L Q K T E i V s i j y e V F / B D 5 W w + 8 L s t 4 2 g n h S z 6 I a v 9 Q s o c j l G 7 M l y q d p G G t Y f 1 E + 2 / 3 d G n G G F h 7 B 2 v g V C I T b k E + e I r V 0 J g H b X r p q p c B k f g q h e L u Z H b E c t n 6 6 X 5 M m q 7 6 e 4 k l 6 U z t D p U l 1 m O u F q s j m + J 1 G J w X U 7 1 J c I w s q h N i A Q 0 E F z Y z X T A S N t 8 g b H Z 1 / 0 B x / o 8 i M s d V f v A y R W 5 / F j q 6 L k S 9 Z O q v n S k 7 + 2 h C q v g 2 M T i O Y y V k a K e r 4 8 D E f 1 v Q 8 Y L 6 v h M H I H g Q 8 8 Y Y y N w 0 i m 8 k g E h U l p m F n h + A K s w 2 q K e b C z 6 P S e Y M 5 x 1 D Y I h 2 G N 0 E j s U z E y K V B 7 x z H E g 7 k W N 4 I 7 2 W j o q N T g q d 8 w p T b g Z E 3 r z P d 7 p n U P O U u C q C b i d t 6 M D E x Y w Z u W y G n q K 3 D H D h r p D S h c e 4 Q c O H 7 B r F w 2 M s c q k k L V E h L R 8 T R K 4 j F t G 2 Y 9 a 6 O 4 s u w 5 E V L j F h j j F z t n l 6 G V K Y U 1 Q U z 1 N l V c 6 G z d 6 d 5 / v T E f p w u 1 l B q D K o 6 i N Z K W N e x z X D c V g H H c n d A U 2 9 0 z P H q T m P y E / / k V a 1 3 d + W P o R 7 c Y I T c e o / l s H U S z 1 c v G U u Y O 0 1 P y t z E N d i 4 J a N B R W u B B s 0 5 Q v O Z j E a 1 A t o T A W R I P R V B a r k h 1 A O W Q u j e P N k 0 s g N f 5 R j z i 2 3 G k 6 q n y u R d a v y W O g l x z z N I V S 9 b b H i 1 p Z S n n j v c a H x 7 r i i i 4 H T 2 8 H H G a 7 d 6 a x e Y t 9 a m S F 8 1 w d W N Y 8 s i 1 L l g / q 5 N K N N p 9 d z Q 3 F b O M S o X o 5 E 3 E E L B 1 Y u h 9 F O N X y 0 G w x f g i e P t W N e / s h F v T F x r Z G Q U / T X a y V M a R r U x b U l w o p I D F / W u L o f R A u P M C n L S A d J 2 O 0 d 0 S X 7 E 5 2 r S r N 8 9 R Q f b u f i b Y 4 z m s 5 S Z Y j V f J F j j u c y 3 R g M 3 I M F 3 l O z 0 E k E R a + 8 9 J 5 G d r e D S D 4 u b 2 9 W f r T A 5 l J R P e s U b i G p p U x P B U T Y 9 U / B 7 7 X S f + e o k M p V J b I i t Q i o L H C l 4 8 N T Q Q T w 9 f B D H S + 4 z j E n I u P 3 I 5 0 + g X E i Z M s t z h e f / G d n o h / l c P a u p e M 5 n K b O g c p j 9 + U K b G O I 1 Q b L C X K G O P / r u s 3 j 0 J T u 2 o H D v w E Q b / i 7 h S k e 9 / h q C 1 e f 4 C 7 / w u F l V W 2 t u G S y l d i Y C 6 x q f O 0 S Z T Z j v R v Y u G y k M K D 9 H S Z x n 1 o L b z Q 5 I g r b d k r z U 8 L Y M / D c / C l d p C L W U n Z C s W x n H y N / 8 r h k a E / O S O q M k G c D v Z t + O 3 5 i 5 G e V F R X D h p s f / F n + d f z O + e P e r 9 l h 5 B L E 4 D b e Q Y Q Q Z R S V v y / p G k P / R m 5 C 4 c W i J M Q m Z z B D c R T q u E F m K e 7 U x p o H I + a b + m r y r 6 P T 4 8 a 6 z G p N w P P m I i f a S k + M c J C s f W Y M j M 7 U / c s 1 1 b k I 6 + F 7 4 U k 8 x n 7 v b R G / k R 4 y u O K i T n o f D j E S B L r N x j g K M k / 8 L Z h i A M t d q c H V Q y P l o b E 1 T l W R M T h v y 3 k r i l l k 6 f x P t c 6 z O w Y U 7 m 9 v g x l 8 4 i r m Q D z t v W G e U M M / s s V i f x I m H h 0 w S K 1 h O b n O x 6 d y c 8 Z 7 5 v B + R E K N b 5 k X j J R e V n R 5 j a 3 w r d v V f R a 9 d x 4 u T E + T 8 Z x r P 2 X C c e e f + h U N M T i s I p b 6 A X P v P 8 a g m q p 7 p x Z w y C a I 6 W j A p i F 7 F 4 s D H v / E A L r / 9 1 / D f 2 / / U H G / 1 U k a h m X / o 3 j p X i q G t l 2 P l O 3 n E h W K a C u 5 v 7 n 2 g h n e e p Y Z 0 Z V 8 i H W z O F n E z e j s y 0 O w D D c I K l p K J K l K 2 5 f Z F R y Q 4 n R I + T x 6 + + F p 4 I l v g i q 2 B N q y 3 H V o u 5 o p 1 M 2 7 C J / C r B + l y F / 6 o m s G f Z T N 4 a e 8 L 8 N V P k b p W 4 R 3 Y j 3 9 P q n R P g T m u D C + 0 j g p D B Q h v M w s Y 5 + p 2 V v + 5 Y P w R D 7 I / u h S h W 5 9 g z t 2 U 2 c 7 e y 7 H O t 4 r K u h 2 e m M Z + h L q J N k F S t 8 0 d N 5 m B 0 y O T X q z v v 6 / x + 8 p I + G 3 e a W d 0 2 G d I V l p e 7 7 S T 5 B 2 E 7 T h a B G V c J s 2 u d L / V y D T S 0 U E Z U b / T L 7 I d 6 Y A 8 Y T u t T e c 2 j E N t 7 R j K k t 5 a b w f q m o l S L h r 9 a j o 4 a s D y T g k H V S a c g Y D m J z U F 4 + C J r 5 9 E b v c G J q 4 B 3 L C Z f J / P V K D h f Z E 6 7 E N s s 2 i J L Y i g x D 4 R i C D E Z F 2 V d W i J 1 i i p o m l W R I 0 u D C W P M W d p v N 6 E J f O m A v C d T C D e 3 Y d C c g E p 3 y T q 6 6 l Q Z 7 G 1 N 8 V P I o W r z P l 6 O U a l 0 q y e I o U z P 0 u Q I J w I K T i 5 T o Y c 9 q M P H c c f X 3 A Z d m z o M l G m l V 5 E g l l k m a x K W V t z j 0 j y S 8 h 7 d 6 A e u Z h F t 8 9 d S B f w 6 P 5 R 3 H a 5 7 T i J B D O 8 N m q 8 o + Q Q J F f X h F 8 Z m 8 a K l l A v G R Q j n Y 2 m d A 7 J V z H H 3 C p J 2 e 7 q u Z j 3 C V t Z s g o f / u 7 X 8 f a 2 X f j Y F f S a f s o z u J W G t z Q P 1 j I U 2 W 5 b r I p M z o v 5 h T T a 2 2 L m e I B 0 U r L Q n D t D F e l M A 5 4 Z H J j b 3 7 j 6 t Z H 7 4 R X w 7 D q C w L r m 9 m Z r 6 y H q S B / c 4 d W q j O m 9 l Z N V 3 R 0 n 4 3 S D C w 8 e C W B d 3 2 s b l D O r 3 u m 9 0 7 2 k z J K b 2 s H k Q J U c / I y E p R A N W I Z H x + 3 A 6 X m O e o 4 w 7 4 4 w v W h s S 0 d n E v Q m U S u n U A K P k f U I u r / N r Z p U X 6 j X 1 H U v f b a G p q h o 6 m a + t c A Z B N U O Q a r 0 1 L Q 8 V N M 4 N M Z 0 + f v X G m M S n M 1 c Z E y z c 2 n E t 5 a R G 2 p O Z b L 0 w 8 X G 0 c R Q e x / T 8 1 Q + h V x y E m l t y 0 V j q h V H a W B 1 V F 8 p Y G P u G k S P r M K a / B Z s 2 7 g H H V e t R / c F Y U R 3 B X D B t R e g d 2 E N N h e u Q / X g 0 p k C l w f 3 I y W e H O h F K i W P Q e N m g o 3 C S f P s 5 R 0 t r R 5 I k D H J q C L x A X z 3 1 i u M M e n 3 V m M K U s m y p A R m A J I w j W g U n h E u 8 X H E 2 g u L x i T 8 e v k T 2 H b x R / E L X y J V q R a Q y w c X G 0 n G n Z k + Y c u x 2 B Q t 5 W k 0 n u S l t n D H d h j n t b N r N + Z n T p n 7 F E k D 3 / 2 d 7 + C b v X + B D W / 6 C L 1 n F F V 0 o 5 R k Y r s M 2 s D U y 3 b N L 9 j t j P U 6 H t 1 D r 7 m R c s q Y 8 s U q 3 v n D b + P l l 5 / B f L F J i c 6 G e T 5 G x r T z I z 5 s 3 7 P L d J e r B n s G r o e v 4 w p r T I T G u x Y j S o s 8 Z U x P n L S y v M E M y Z w d 6 6 J X L L I f e Q b R P M l R c l J 0 8 v n V I 1 d B 8 u h X U Y v t M b r X G l n k K H R d v P Z D Z M p r j T E t t r 8 W k D J n L H u Y b z a M S T s 9 B d z W Q e g 8 p z 0 E b S n n q 2 l 6 n d V r / W a i l B O h l n v r V t i l 7 y X s + 2 p 5 c Y x p 7 6 E h T L n t x u 3 b e 8 s Y S I h H 0 m O z c W a H 5 j D 1 a g r b 3 7 G + M Z B a N + N b f A o K u R k E X L M s u B 3 b U m H G X p l E R + c W T J 4 4 h k 0 3 r j I F Y 9 F w d 8 M 5 1 i r 0 R M b Q 3 e i P V 7 F r U E p e w u F 7 R t g g W V x 5 C 6 O a + x Z 7 c g O 6 r 5 R F H l y G 9 J + / + E M 8 d c 3 9 6 H j i 7 b j z 5 9 5 5 h n E t Q p 5 B C p 7 f T 6 6 / Y 2 k E C j A y F V 9 7 Q 5 p a j o o e b o 7 b f e S O + z C 6 Z S / u O u / X 0 d O W R 7 7 S Z g x U Z X O X T q H i X T r r 3 j G 2 5 V A 5 Q o E i h u Z O o s O / A f l C G e F Q A G 9 9 8 B v 4 1 H W f w 7 V / u R r 3 f W Y U H 3 I 9 x T q r L a W 8 l o q 0 Q t s / V 9 w D x o C c O X x q N z k S l e u W n 3 w H d 4 X / A X 9 z Z Q m / 4 n t o y W D t c s i Q 6 u t P Y N e V W 4 0 j l u F H N R c v T Y O p M u / z r P w G l u X Q F E V / i + 2 e S D 3 G / 7 f l 3 t r 1 5 s U I 1 g r l S 8 a Y W n R W s p s 5 + A V 0 b P 1 4 4 0 g T 3 t x B y o v s x f V 2 G k o G 9 U b O L q N U 3 U U Z d a + V 9 g 9 0 8 d q 6 O w Z v T G v f 1 E O t 8 0 I I + O k g 5 0 + Z i c a K e t I 5 V z o 5 V 2 / 1 G G e D I t O O Z U v b n z k 4 j 7 T H 5 g P O 0 n m H p h y / f x T x g R B 6 d 3 a z o j a X i W t R W 8 p 2 U c 6 f T s J T 6 E K Z H j a y t g R / x M / G Z Y J P w 9 M A o j o 9 4 u V j u H R H c x D t n l d J F w N R r G m v I F q e x M B A J 0 7 c q 9 2 A a t h w j X O e P E 6 r E m l f C y / e 8 f U f o H z l d 9 D 7 w H s w e u E z 2 D D 4 P P 4 Q 3 0 T 3 W f b 3 c 5 d O I x h r Y 2 N 3 G N p r F z k q J 7 G N 6 f B 1 N Y a e 0 Z r A + i e + j l L f h 8 x 5 n 2 O 0 / V U q 2 P d e + h O 8 5 / o L G Y z t 0 m x d F 8 A 4 8 l W r d P L g Z k 6 d v F 1 D S e Q M P D 7 N a C j D W x v D A Y Y D n z u A p 5 + L 4 U d 7 / g u G J 8 7 D 7 2 Q + i f + V e x D 1 2 B w 6 T u z E N 9 / / N n O t 2 s B X P U 3 H 1 T T Y e k H L u 7 V f h d / M i d S L 8 Y R W Z + r 3 Z v D 2 B 7 6 H P Z O b 8 I m 3 n k n 3 h U R + J 8 b u j 5 p Z 4 q q L 8 j 4 Z k 6 8 + a r Z L 1 q y b a J j U O d c k Q K + M + N B D q n l k 2 m v W L T l Q S x X 5 G C 1 7 E s r V S c q t g l J j 6 w G f q 5 N R 1 W 6 1 4 B i 9 n X O n K 7 X 3 h e S u z 6 S U 6 f 2 o R r f x + g A d 2 2 l E K w 8 x p + X v 3 W 9 C y a M 3 q t h 6 e m b v R 7 3 n L b y G V + o 7 Z d E 6 + C v 6 J v n J Y F U / B y E 6 1 G J J s 9 8 9 C D N H 1 Z y + W N z F f 5 v 6 d t Y c y o H 2 a T v 4 z R r O + 4 A 2 x G / e 3 M H 9 h x k e a U Q + d 5 2 C s o W q V G g Y w Q C O P X Q C H b 0 b k J w b I h V h x K j l E Y y s R y g W o 2 c m x R t I G M 8 2 O 7 u A 9 o 4 4 h W W j 3 A N H / C a 5 b t 2 + z I E z H q a J u t O T 8 + j p a 8 f Y M y m E + u p o X 2 u 7 + u 3 s a k d A G n x k 2 S l M v e Z y n j R z t O 3 d 0 E w V 7 8 l / w K 5 t A / j Y 5 / c i G S r j G x + 8 W f p s D K G W f M E 2 Y G g n w o E k c s W E o X b q e N A 9 H e 7 s o D V J D s 9 / C d m 2 j 5 n P / 1 K 5 G u 8 l j d p / 6 j u 4 Y t e g a V C H V l f L 9 J S N s T E n k t z 2 / R 8 h v + s B f O j Y L + D n b 9 m N W v o g Z i r z S F J 2 5 t F E u + t y v P v U / 0 B o f D t + f P O 7 E U l 9 G Y X 2 n + X v i t z 0 2 i p f d h h t P a u Q n j q B W M 9 6 Z G a H D e V U Z 4 N w 5 O g p b N n c s h c 8 r 4 1 p L K 1 A Z e Q 9 j i d t V 7 m X B l x h v u D A O 7 Y O c y 8 k c P 5 H r K w l I y m l u z R N y h S G L 9 i G Y 5 M l r I + c R I F R N e B x d t Z V 5 N V S C t X z 7 C p X q p x g X q m 8 r k p n l k b I 3 0 G G 0 o m Z q V G 0 d f Q Y y t e M S r Y t H N R H v g L X q g + b d 3 T l g u + l H j r G x j / S N 7 e / n W W o I z z 3 L y j 2 f I q 6 b Y 2 z 1 Z i E V o c p a K M h j f t J N w 1 7 Y L 7 l r 4 + j 5 F 6 N k G 8 B + b J W J W u a G + l / 4 5 o V k Z 5 P Y + + 3 5 o 0 n 0 k 3 N Q N 8 y X L 3 e h s d y z Y X J j M 2 X 9 A Y 6 I b I 9 j s T W K t Z e v h q D e / o w e M l m h D Z U k f Q P I T 7 Y Y T y G F D O R i B g P L e R K d n X t Y M T O z V u O S / o s p 9 W Y m I w p k y l g 4 L I 4 A v W B R d l K O U V 7 l M y z O G w A 5 S s l t E U L 6 O n s R 3 z 8 x 1 h V f A x b t + 7 B 8 X E / j l 7 y A G Z 2 P k d l a h h E u A J X d B d q 9 I x a e i 5 j E h R Z F c 3 P M C Y 2 s u X y / M I H / u 6 d f t z w / F / i 0 M k Z / I z 7 P t 7 j U V y z Q 0 p n 3 6 o h 1 L K H j D E J a o w y o / M 7 T v 8 C / s N t f 8 y 8 b w b j y T Q p S g G e + H Z 0 x C 8 0 5 z n I e w 7 g o V 3 / G T 9 5 y 3 s M F a z l r T e V E r j y R y Q A e C N r k J s 9 x s p s N N u X 1 Q P r 4 G v b Y 6 5 X G 2 3 b 2 v K i O 0 Z w G Z M G c 3 U P x 5 i i v p 4 l x p Q f C d O Y 4 r j g Y + r F p G v h f R R F J X g X M r x R B M + c 5 L 3 7 M 8 j 7 K j y a Q 6 F 6 x L S H l N c Y n v I 4 1 t d G m T M R p c P N l e Z N l H H V v Z T 9 r D H a r h 7 7 4 j v H m K T c z t C H y h E r f R f x v o S h c y n v u w w j c o Z x X L n 9 a h b b P o Q n w j z T G B M d m 1 j B M j j G Z O u m A K G 2 5 c U N h 6 Z 5 i W X P G n i Q R z F j h z Q c Z 3 r W C H V y 3 x C S J 4 H z 3 9 G c e 2 U 3 p B B 9 a 1 q v 8 O A r S X p y 2 5 1 5 5 f o i 6 Z G S 3 4 Z H c m p B q O d P i l 5 u z B U 0 3 J 0 1 t X T D p v I P K A K R 8 t 2 0 d e k z W v H k o R x y 7 g 4 j p J u 3 q W f H h 8 x c G h q K 6 b 7 A z 3 K q d 7 L E M j D Z b t B Z v e d X s 6 l l x K q D Y L w N 8 c z + K Z y e n k e x N o V f v v 0 6 p J K a a m J 7 2 7 Q a 2 V u f Q z 2 4 h X W x d N X 2 y J 1 J l 1 Q f / + Q d e E v 5 P v z H / n 3 4 6 6 / 9 I e 7 6 p R v N B j G O 1 3 N V F x A K 0 W P 7 I 3 Q G t s G E x 1 4 6 j e t W f w x p 0 t d k 7 g d Y 1 1 t E s d 5 r P L K e V a p l S X + 0 O x H l S o N e 0 v N I e W l 9 k y Y h u z S L 2 t 9 r z q s y v 3 R 5 r O L a W Q V W p h O T s + j r 7 S S d 9 M s s a L g V R p X 9 6 I v s w L G F h 8 w 5 f m + k Q b v o G H 1 d 5 r y p 7 2 7 G r o / a 2 S C t U G e S e m p J T B j R + K z q M F l C l I a R g 4 s 5 C m r a L H J p b t i M A m o L e z 9 H H 6 Q J M h w Z o x A J 7 O B 3 u 5 h V 5 5 t z 1 B Y N W Y R n v 4 i y e y 2 K z N n c d E A O n N + R P 0 W + 1 o z G i u j Z + M c a u m C f r j f I t P Y A O 2 g t t w x b z 9 Y x p / 3 N G F 9 l k g J j J G Y b r G h Q L 9 9 z B L 6 w G z 3 n d a O z I 8 H E T T M a b M i T 1 U 9 O z a O r U / t 2 a w 2 J 7 R E 5 M e 3 C k S m r q N e T + m m R o i D l V s M 7 a 2 6 c r m s r l O a j D 0 / 7 c H r e A + / C P l x 3 a d N 7 n g 0 O 9 d M r T C 5 a Z 0 e 0 T z 0 8 h Y 7 t Y U S 7 l u Z F L i b / d X + z E 0 R w n q 3 y j E z O I R l 7 M 7 a n f f j C C 3 + G j 9 1 8 k U 4 w y q x G 1 L 2 D r g n k U n P w t e 9 p K M J S a E m 7 B m 2 3 z D + I I 6 H P 4 A f P H s e v 3 3 4 x K h l 6 a P 8 a c 6 / W 5 D o S y j I i M D L T M J w c 9 u D Q L G K u U x g c 3 E Z D i J i Z E Y q G U g q 7 D T N z K Z 7 f m v t E M l 9 B O X I 9 8 r U + B N 3 T q H l X G / k u K k J p g o 3 d t 2 h Q 9 b r a 0 N J g Y + C l 4 z h R G D N K 7 E D 1 K I t i E h 7 m W 9 o + r T B f R + H Z L b j o / Y 0 9 1 i V H / q s 8 U P t q L I f y E p N X 1 k s 0 s F H m y H 1 k P L N w B / X 2 R 5 t n r 4 R W v X B k o 3 9 V F + e 4 d E 6 f v V P f g 2 / g O u T K W q p i 8 x 3 1 y h W 0 w U o D k p G m q Z k x U f X M s b 3 d Y 1 9 C s f s D x q i N D j M a V i v F M 2 a E O F 3 0 6 m p X d L S 6 U D I 9 e 3 q + y b N Y P l f h K I L x X h T S 0 3 C r E O K V e i 2 N L t K S 5 L X n d 2 P H 1 Z s a + 0 Y o n G k J B G + m i 0 n 7 e n o 0 L c P F 3 E d v 6 9 O k Q w / W t B V x U a / d y v i h Y + S 5 5 p P C Z c k 0 l m P d j h d w h K M x F B m H j K m 7 d v S c j E l w 8 q s p e v 9 8 o Y T j J 0 a x 5 p o u e L J n 9 i x J o f X q G J V T z 3 U 8 k / D J v 7 8 H P 5 P 5 9 / g B / L h m + G 3 4 0 J V t R l E E G Y A T B b T G x t u 2 m 1 G i s V 3 z C p A S e t Z c j a 2 r X f i V N 3 c a h a p r L I Y K p H u p / l I O V + G E M S Z t z c y D 5 l p 3 / h B 2 9 M 1 h 1 Z q L j D H Z d r E N p o a T R 9 S / 9 q U C t v y 6 b 6 6 8 l d 6 Z 3 r E 8 j U I u z 4 i s d U + W g g r B Y L O u F v L s j I x 6 L i N a p p R e Y k w h T 9 u i M c X 9 / c a Y h O L j u x C / 8 S j v 7 3 h m U n M a o v b 6 c P D S q H W u Z q a C D E Z 1 q H t Y v j U o V q K k o a u N o / W U j / M 5 M 6 j r D Y S Z v X D n 9 s F T P A R f d c j s s R 7 w p U j 9 Z H A N H a E M 5 F w k E 9 W 9 y s g X z n w V x Y 5 b k S m Q v u V O G V n w g S g U R A O b 9 Z E M V V V F a h P V K R e P 3 3 G I N F 7 + r s W P O m 8 5 a o 2 6 G 7 0 1 v c J W d 3 R N J b m X T I O G y r x U d D o 7 O 4 a a f 4 P W 5 e k k F 3 x M p 1 7 5 k t 4 O 6 E N 7 7 5 l v O X A a U b m I 2 k o F 6 + p O m G i l v Q K k K E M j E 7 h i F X M f 3 l P U 7 e i M T b 6 N N b M Q j h E J h Y r b G J J e K F z L j B o D 6 e 8 5 t 2 5 W B 1 d r g J f Q h v E b 9 H J p l m F m 8 h i G n 7 J b h s m A J A x + Q p F e L B S w M 9 z l Q E R f 9 X u Z D Z / P 9 O L 0 H X + E R y / + f d b d R j J 5 Q c c T O h T v t q / f i d / M v B f v / t 7 3 z T k O b G N a u N 1 p 8 n 4 a E Z V R D a g N e 0 R 1 t e z C g M W J d G r H I h d p k p d 0 i x 6 8 f M q 8 R k a 0 U s + S 5 9 R z r R H J G b E e / B M k Q f 2 u s v s m / w X 1 9 s u o c G w Q f w + 8 U f J 6 3 c s 4 A V I j t l m h 1 m M W + e m 5 o j W q t 5 6 t F c R 6 V c 5 k r T G I T m j 5 j O Z Q m s / u M F K l 5 t Z g P s R J E d 0 Y y j x l j Y x y 8 7 l F 6 e J G T s K m L q u o x v D l C K g j y r 3 N e B G / 6 0 + r w S t e 5 k m V d r g Z G S J d 2 5 g 4 7 T J D F D o u W q 6 2 0 t b Q m o 0 e C d c R n P k q f D O f N 9 H Y N / M 1 B P 0 5 1 N r e Y W a D R M J V R D t W I e T L w O e Z h x c L m B w f N f t s u K o p 1 E m B q 1 m t S J e D E j V m 7 u W 3 5 X W c p a A 2 3 N p l e / 4 c n M o 8 b f 5 1 z q u W U g h o 8 D d 3 h L n t L j s f 0 6 d e P x + i P X a T G U P 5 n v 3 G K Y S q f d j 1 4 U a j t 0 B U x S b h S v T t a L Q i m d 0 g 3 x Y k m c o i H l N / v s K 8 F e r d e 3 m e t n o i L l x d R n u I V k 1 h P n 3 S h 2 J j P w h 1 G l 5 n l t X b 7 / q 3 1 e h a 4 S j t c q r w 0 F P 7 U e 2 w S f v W 6 G m s H u x B b i i K 6 H p 5 H e u l F + l O l Q Z Y m o I r 1 O x K t m 9 W y N P L H U W s a y 1 y O e 0 J s X I 5 3 v r g 1 / G m q / 8 B + 7 / 1 n 3 D n x y 9 H 2 d V r 5 C G 4 P X U c m 3 8 M O 3 E K 2 e h H F g 1 A 8 w O d f f R E 2 w o z e + G J b e D v A U a 7 L A 0 6 Q s 9 8 E i W X O L h 1 Q H J w z o 5 N k r k i i M k F G p A s J I f Q 3 L d Q 7 P r g Y j 0 F O T 5 X 7 h C V d L s 5 z y l f m P K f S 1 E 5 f X I y b o R J 6 b N Z e f 4 Q c v l 5 s + + 5 g 5 C 3 D f n K 0 i l H + R 9 d i b a 3 P Y b N / d e g n D 5 l N l + R I j l 4 / G T A v O D 8 X K B n S k m d X L x e Z L Q q z 8 M d b e 5 3 r j Z Q H u s e / g o q q z 6 8 W H 8 n L z I y o G J 7 m T M Z l s T j t q O B F D W 9 z z i n R Z Q n z P t + 5 U z K R R p p + h u M m A P w 6 p 1 T t Q z c M e b j d H j u Y A T 1 x K 3 U Y R k Q A 4 D + X 4 y q o Q v 5 I u 2 j M e j r 5 O k O 6 q U F P q M N r i f + a q w e 2 T 2 O d T u t k m k l p / S 7 m Q R a j 2 h u a i p x A K H 4 A F y 8 I Q 9 Q A e l N + W m B l F G 9 d a 3 I F e t 4 8 d W D y I W 2 G 2 8 k u F j Y y 9 Z k G N K X L k t w N h J x I K P V L r U 6 z 5 b D V k q e u V g q M 9 o w W W 8 k 2 T 9 5 i d 4 p 3 I n N 3 V V s 6 v M g y a i Z n y 6 i c 3 O 7 U W I J R 6 / l l 2 P w 1 r R H n i I h 7 1 c v 0 x M r o p a h l y f 7 S g d R D e 5 c o q B L Q M F o Q D V Z O 0 S q N Y d d A 1 c h 2 3 g B g K B B 0 N W k M b 6 B X 2 w c k e y 8 5 g V o 6 Z k x R O J x J u r M S Z V P J U l 3 g u t N + d Q j V a 9 k S H X s H h 3 l f A Z V N x N s n 8 0 F J X o T K V l 3 2 3 P F Z 8 4 8 g K q 2 b 2 4 0 t m N k M i i t B d K k 2 5 p X 0 6 Y c B V T n A 5 l B i V H T V 6 I R q S u b 0 Y r X K p q c S j 9 h r n f o n 8 8 d N D P j H c i g L v 2 U n 8 7 h T G q 0 H C q n A Z / Z G g V e C 7 X i L D w B p h j e k D E Q C + Z o I 3 + F 4 q p P m 3 s u U l P W 2 d S 1 x m j h b j M y 1 k + 2 3 U i T y 5 Q f t H u s j f S a P W + 6 6 2 k M c l C B y c + j 1 P + L x t k 4 c p O O S 0 a h 1 F e Q D r 3 f P o e Q H k p v d I 4 D 3 U M y c + D K H U a o f R W f m 4 Q r O f o k a f 6 m x Z N M g 1 C B V c i K 9 j d j R a r 5 C c S 7 B 5 B K s g B m V W 3 z H M 1 / s l N x P J i e X k B n R 6 z x m N d H q y d 2 I M / u Y S U d Y z k b Z P T J Z A 7 x O K l J J o N n R 7 U g D t j T x c R 8 o o R K o Y K B C 5 U s i z K J K 9 v n D E + k 2 B B F r O q k s j T e z + r U J x g o o 1 C 0 g n U 6 A U y D 8 L u W o J x e e H G R E g m J w A B C j H i 9 q + x O S b W y e t X o a P i o Q n o O w U Q 3 0 t P 0 j o F e O o Y S U r M 2 K S d n Q I 0 e z R 9 b 2 / S 2 b D D H g S 0 B a Z e H N C b c v R P V Q h a l 3 C z r Q r n n H 0 A u w U j Y u F b l d L z m B 7 5 w D + b 7 T q P K n O x / h H 8 G F 2 2 l c a o X s F 5 l Z P K w j o r A z B 0 q e b N T 7 f L l 6 4 K T k M 8 W R p A s n U D m R 5 f g / N t P k J r u o P P z 0 P m d 6 X T 2 T / i Y B 7 5 2 u w m t P Y 6 t C G h N W n 6 B 0 W U T I q m v o R y 8 D r X I O h N 5 B O t U 1 K l C C l 5 k O 9 D o K X D z 2 6 L j 0 C u J f H S k d N B L Z l g U T t O B 2 f Y O z / 0 z C l 2 f M u Y p / W 7 t t W a 2 y 7 y P i t S Y m O 1 0 J k n X V Q 7 p g n T U c R T 1 0 g w v I q v x x v n s G b j D H W u M Z T n W r 0 Z V 2 I y E m c y 5 G R 2 Y r L t C a w 3 f d 3 t p O L o Z K 2 Z 6 w K o 1 8 s g K 4 g l t T g J 0 h i Y w O 9 v k 5 G p g B 0 o q l 2 O 5 M W W y e R M Z H W P y k p 6 c D S y C i Y h 6 R l w P b x z r a I s j M 1 Z C 7 w 4 b h T Q z 3 A i B f 1 + 8 e x / + g / t X 8 L H U 5 1 B y D 5 h r B M c 5 5 B f s I k c p q U b 7 1 Y B y N G Z G f r m C / s h u 8 3 t b Y B B d o Y 1 I F s c w U W d 0 Y a L + y u m H 8 O r E s z g 5 9 A A y j F o 1 T w 8 y p F j e i J 1 8 W W T y L m P S r H F v T Z v 4 D x q D F a z R N i P d E j A X c 4 V 3 I 5 f R T l B B 5 h i r m f z 2 U 0 5 n 9 n 6 p v s f H X s X k x U / g O 9 f 8 A / 5 p 1 3 f x u 1 P 3 m F + k c I G g z 9 A 8 V + E 4 R p P P G 2 P q D e 4 5 w 5 g S w U H K w 9 K 5 h H I z 6 k B d m 0 6 G 7 V Q z G Z N + 1 5 8 / 0 G z j w f h Z I v s y O N 7 e i W R O D l a s d 9 P g s 3 B r E 8 n 4 R 1 D y S 3 a W f j t 1 V F v p z 1 V m f t c y L u p Q Q l R I H x v X l F r e V h l K N F Y g E 3 W m H O q 4 0 V B A E 8 x z 1 X v n C i D m P 0 6 j + 4 r R L c c o Z U w m S v K + r V E 3 0 d 1 r j E m o + 8 g I s n k / 2 j o 1 v 8 w + 3 F s d J u d M m i l C T V j F U p X U / S 0 v o Q d J M C 5 f w o z b 6 M / l 6 8 C a Q S + m Z x Z Y G E a 4 F s t X g R 0 4 F W v F q e G J M 2 i g l o K / F l S 5 5 f f S O N f A 1 m 2 k D 2 5 8 4 M v 3 4 r b T H 8 f t X / y J O W 9 N d x w z E z v Q 8 f I 1 8 N N Y Z b B y D K Z 7 W t 6 H j s N T n z R K 6 k B R W 5 R M o V 9 Y H 7 s a H Y G N i P s G W S M 3 e m k I + 0 Y e w 5 Z o H 3 y V A t K k t v X c c d P o U m K V U c M O i / V n p N C r N y M R y o Y 0 z z g o P q + V Q r T C G D P l q P J b B a T x 8 1 g p q K h o l U z P E U R N t q + / E J 9 Z e D P + / C f / D X / y n d / D t y / + k L n W 5 C y N 5 l C P Z Z 9 / H X o 9 E U w W X r E H W 5 A s j G I 8 9 Q r L 7 U E i G s R A 9 D I U 6 t M 4 M t V s H w 9 z R l G z k r Y 4 I 1 S S m e I T x j j n i 8 0 B b A f q D P j l 7 z + C P / r m M 4 Y x C K q 3 6 X H k x e r 9 i + a + j m z t f I R 7 N 9 P 4 Q 3 A x j 6 t n X o G n S s / f M D 5 B 1 / m C z H l Y b 0 v p L W S Y T u e P 6 J z a e H j Y r m n L z 4 + Y t h B q N c 3 X s z l 2 q 4 5 q x o T R 6 f B 2 F H t + l r + x b n m 9 F I 7 6 z 3 Z r 1 Q u D S h r J 6 c n G F w v T K U F q b 7 x q 0 K c e q r N P / p R R m a 5 H N h z t 1 B x T 7 5 2 8 q x 6 m U K i 9 E e r i k v 5 2 Y 3 i a h j Q 7 t 4 C O 9 j Y E A j K y F u 7 J h h 4 Z m c b q 1 X 2 8 / k y F s k a 5 s q I 5 0 M J G z e e 6 7 5 D 1 c o / v e x S r r v 9 N P P r w 7 2 O i d w R r d v w Q r h 9 8 G p / / + P X m 9 1 Y 4 V M + B y u O q T D C 6 N D d M c W D r b q O I o p d Q L x 3 B q c I k Z W E b a m f n D u y b 3 Y 8 9 q 6 9 H m g 5 G c K i j x + s 2 X e 7 l m t 1 u z N y j c J I 3 T r A S z X E T K Z 5 k 6 p S N R e K 1 W o J g 6 a f g n b k X l a 6 b z X H H 2 + s a B 2 q j U i n L L I I U i p H Y 2 W R m 5 P Q k V q 1 e W r d w o I R 9 0 7 Y 3 S / C S R g 2 E L 4 S P 1 N W V P Y A a o 5 L q / u z 3 D y J + 8 T j m q z v Q T + c x N J + n s R 0 l 3 d 5 h a u 9 y Z d H f 0 d x v Y 0 N c W 1 0 3 j e D R l 0 e w e + s H 6 L D Y R n u / g l v f t N k 4 E c k 8 m H k A R a x B P b r Z 1 J F V R 7 W U o e e 3 z M N M 9 R E d b B n v 0 h q m d M P p 6 x 4 S l B x N w J t r L N / X M U u H V Y 9 6 + D x z r u A q z z O a 2 K 3 A j C 7 z H N H Q S p k p R J u P z I K s o 2 V 9 k K J V u f e T h j m Z t u F z d F 0 8 7 j K r G l p B g 5 q u x + J 1 p B c U 2 l i T R k / T 6 0 H h 0 Y w x m U Z f 2 i v m q 4 6 i 7 G m s M 2 m B q S Q 9 t X O + o w z / G t g w X F s 0 K H f / + d j 6 F x v w a z 8 X x b c H P 8 8 y 2 q 7 b V k j w t u f S o v W 7 e o 6 C 0 Q S q H j v r 3 e H v T q 7 i Q G / B 2 D e p l b p N a M v k O s + L U i 4 9 H T c 1 j t p 6 1 w r D z J n W 8 x 6 2 5 0 1 K b z p + s i d R F 5 X 2 2 w 1 M l F f a h r b P d X Z b a k W 8 + g O k P L e Z z 1 J 2 J 7 o 5 t N E p Z 8 i f R 7 7 U j C q T w 7 P o W 9 t l 6 t U K b + U k l Z c 5 R 0 N h D R 0 q n k S p F s X h + U 7 m R X U c e n Q / O j d 2 Y y F s V 2 1 r i f j Y 7 O X m s 5 A I j 6 A z f g B t / t 1 U x i l S 4 m 1 L 5 C X c c t + 3 k V v 1 E u 7 b 8 l + h m T T e 2 Y f g L x 5 C f v C X 4 a r m E I q 4 7 R J 5 y s u R e y u 0 h Q L T Z V P + S E h v I 2 l O X 9 I 1 q n 9 Y L x p o d B R p k a z d Q o 1 5 U b W R G 1 O 2 h h L m G L l C m q 7 G b w 2 W o B 2 O C t k k / J 2 X W M Z C d d W z x G D c J / 4 S h Y F P 8 U E 2 h T D R k P U s 1 3 s W x 1 Y F E 6 H U u N p k Z L m 1 v R Z U e C m z k s v W R h V 8 n g L K 1 W b O p E o s p X / / d l C l 5 Q j u O + R D J / O + F 5 8 8 g A d j B / H F t 9 z K R r O C d a D Z 7 E / s H c H 1 F 9 n t q h x I Y I o i I X V x N 6 Y D B U N u F D J J a m z M f H e i Z a m W R F v E R 2 N q e u N W O E a 1 K d D D 5 L r p F e u 5 Y 2 z A j X R E G l q g o r H g T g 7 l q s 4 h 4 K u i U O s 2 c l 3 J 0 S j S K W d V w 2 s D z k r b F U b + + q 5 7 K p p Z J Z C z k m G y 4 Q s n U P W 3 b N t F W Z l r 6 D x a 2 Y b a U P e v F q Y R j n e y s D U U S 2 q z E j J F O o h A D a d e 3 k + j y 6 K 6 p t n z t x J k U I J q 0 B f r M X r h T O t x P H t o 4 u 9 4 L x 9 y X Z 8 0 5 z q Q Y y v n Z x B r i 0 B v G 1 k J I X 8 K F d A p a C 5 k U F G u i t k 8 6 6 n X H z A K a d 9 z u y p A i m H b u J 5 + F d P F f q w a X E W q Z 8 s f O v X H K G 7 4 f S t P l k V w F U / A H 0 4 g W 9 R b O O 0 Y p G V I 9 j 5 u x t H A 1 P d R 7 P u w Y R I 1 5 q G I n m / k 7 Z x j D M q s Q M 2 H U S 9 O w K V e q N f B c q q 0 H J 7 S c Z Z 4 i z l n u T f 8 v 4 G a q 4 g H D 8 V x 0 9 Y i M i d C i G 7 I 8 7 n y W M 1 n F 4 o V f H j h k 7 i i 6 x R 8 d / 0 l f u O d 5 1 t D Z 4 N L w Y 3 B L O y F K 7 b D K L U E L W g z e t J 1 e P w y o h f Q T i q 1 4 A s Z o 1 k J G y P 9 K O f m E O v Y Y p a u S 0 k 0 9 a n S s o z i b B C N M R 7 Y l M c 2 s h y R 0 9 M k 5 + G e f Q L V j q u M 4 e i 7 Z L y U u t h p Y h U a h / Z H a J U / r z A T e Z 2 V v M 4 G p 7 q X K I / u F Q p W k C 9 4 j P K 4 a 9 P w q V O F 9 z j w 5 G n 4 P W n k 1 y 7 d q 2 E l a G m 7 G U B t R H 6 V z T v 3 A C P Q A j L u G + E O 2 l f A S A n P p h 8 a H w p H v I y E d i K r A 8 N I M k d p s M y / I p p f W c e p 1 F P M 7 c v Y 1 n O z c V z 2 R d + 2 c 6 0 0 / w r c 0 W 2 L z s P C h V j l + 8 x 3 3 9 n 4 b h G N V s 0 w k K 7 V c w R j c L y P Z G d 2 S G Z x I / k 7 k K w x O l d T v L d 9 I Y N j E 2 5 X L W 2 6 v d U 6 b i r m u c A K 4 + y o 1 z W y v 5 Q G / t / C W O 5 F e n o b V Y 7 P 2 h 4 5 Q a t Q l 4 D K N 7 f Q j / t O n 4 9 f f K u 8 i s 1 8 T L Q g 5 I k 0 q R R s E M e Y J C R N + S 9 W 2 5 C j w 1 k X 7 G D k 6 j y r M Q m Z 2 V f h Z / S Q M U U i l C f l K n o s o 3 g 9 5 P N 6 k 0 e j D V h e K a V B Q 4 6 a 9 h W E V u J a u u y 0 g + q i z 3 I E h i n w 3 4 C 3 s E T + R k F 4 z 5 F h 2 5 M p I 3 R y Q R m h o l H Q X 2 B k s E p U d w V J e 1 c j m 6 3 x W B 3 z B y L o 3 + D D x u A m 7 O y 9 2 m z y e T a U G f G k g I r A 3 o n v I T j 1 V Q R X X 2 d 2 H V L u Y q K W m R 9 q u 8 G X Q 2 X T w H N 6 n j l n e g h B 5 k + O g g s 1 0 m N / G x V Z H k X f a U z C V F J T o 6 x + y k k I a j / j L B r G p O O K l J X p C V N v G Z o M R n / Z 6 d P m N 0 E y s G W z e q w I K 1 3 R v T P B 9 y N I I / a 3 X b B Y L q c t P H / 0 8 6 v + I O A + C s w f g a 9 t M y r 1 l R f c v R H 4 v C W U K 2 r A p h D O B q f i P w 2 q F O R C 6 a R 5 G / 3 o Q g U p 5 g u B 4 e N I T a c Q G 4 i Y L v x w 2 C p y g A r 9 i Y 4 b + H e L e X u H 4 B i O A 4 2 x e b w h + P 0 0 r h z v W 2 e U 0 B h D o 4 z h c B g n 0 8 P 4 7 Q d T O L D h v + P u O 3 f i u m 1 L O 3 H W F I d R i V z I + 9 A 7 V 5 g v p Q 6 h 4 q K h y r P y s R p s d I Q v A 2 i t v o 6 X S L H 0 s r h q P d S I T r b j Q b + p Y a t l P z 2 z j R q V e h E n U 0 / i D 7 7 8 L O 5 5 c R r X 7 h i A X z 2 K f E 4 g x E i k N m h A H R j H 5 h 9 E O O Z F z G + p m K D n S x p a R V 0 o q + 0 Z W Y q M Q n q h t z 9 m l E i d P t M H S x i 8 Z D V q 7 h j v S 2 r n 7 c B g 9 S T i r h 5 0 R n Z i o P Q s M w r b f Z w u j 6 M r 9 S o C 2 S d Q 6 P 4 A 5 b H b j l v V e E / N p u E 5 C 6 k c 5 W m 3 A 5 A S G z r I 9 h D t c t e T K G q G u i / O K N u O c i 1 E + n q K J U u R K n a w b Y 6 j 5 m k 3 U V x u U a u T i 1 V G z + o C E j 5 t f B o 2 c j b O 0 o x V s U 4 8 1 x q I h l J o U K 5 u / m m W j J 2 p o 2 e H Q n r 1 a y M X 5 7 l q L y f q a 5 G n J g J r A 1 C N 6 S F x P v y j f 4 1 S + A J z v g N 3 r v N n a H H v Q 6 n 7 d p R S U w g O / V n j p 5 8 e T M l J D 5 Z u I b U S J M x W L / p G M Z K 1 v V P t v V 6 c v / m w + X x s Y D 2 6 + 8 8 z w u z p o X d S 5 Q n l C Y F g 2 C i m P 9 D s e G n 1 k G q g K o V c L I e Y O u 1 A v Z I k f T 3 B e z F P w Q j 2 T 7 9 I z + 2 C / + q / x 5 / X s h h Z v b T L 9 B e e P Y y r R 2 m I N X V m M E / B N C I d p N A e u 2 h P j e m 8 R V 9 Q Y 5 1 R f 9 6 / X G 8 z e 9 c J G p A W b d I 4 m Z T C 1 X E B d Z 1 0 j l 4 3 U 7 J r c V S D Z I n H j N J 4 c O t 3 7 8 R H x 9 6 B P / x G c x v r g g Z C i W R h j M q a Z F 2 t 4 u j x 3 u J x K p L N O z x F e 8 9 K X T 2 L F X P P A 9 8 q Y M / t C 6 Q 8 t t f R N 3 k H 3 P n T K L W 9 A 4 j v M Q s L C 2 0 f w y Z 3 H 3 Z H S f m 8 p L 2 d b 2 W O 9 A l z L 0 U B T b X y U h 6 i t T e 9 + j / x W O R 6 3 P b 9 7 5 r e O 0 9 1 j H 8 T 5 k U L 7 v A W 0 u M 1 5 j r J x u m c q Q X W o u Z b S 8 M 6 g m i P n V a k 3 z U w 2 8 n c d H P n j d g Y u w S + Q M x E d s n Z d D S 5 K b O a U g A r x 2 w 2 T w d R g j u 2 H i E 3 y x P K I q K 3 x 5 P a V 1 h + Q T p h K b D N N b 3 V E d L M f W b v R W 2 q W s 6 c M g P s u Z 5 P I T z x e X O N g y X x t h b d j s L a 3 0 C s e q e + 2 Y M / J T R V / r V g k r p l E e L c U c d Q 5 r H G Z 2 A 0 9 S J 6 g 7 v h r V g j f i p f Q P p o A J M H J j E z 2 5 z Z U C z k K C B F D n V E W E O T o J 1 8 J V 2 c x K n 0 k + a z K K A r u A r e Q B i Z 1 O M 4 m D y B i W l L k d 5 9 4 t / h z X f + J z x 9 6 6 9 g 1 6 C d J f H D x x f w w + o 3 8 Z P R F / E H X 3 + c D a Q k 3 E d F D r L B K o h q G z A a k O D Q U m n n n U 8 c x y M v a 6 y j F a R g 7 h 7 S z y M m S s n k p N w q a z j 7 d f M S A z M 3 E R q f A j 7 9 v m 5 8 6 d M f Z G T z m g m c 9 Q u / j z 8 N z u G x D U + Y u y 2 U h l A i n d z U e Y N R v G J a Y 1 s y U i p b / h i K V K R 6 w / H I q C p g R D D z M O t I L T B a g D I M r u M v z B + y 3 0 C l 9 w O o x X e Z s j m L T k 2 0 i G 1 F p r g K 1 Z D d v V Y 0 S p B R m L z O s 8 F 0 d Q e H a D S s V K p 3 2 E z F 0 o 6 9 x V o H 8 0 d t D G T L J e h f K b S g e x k D C 2 y i b v k Q d M + g k r b 0 3 H T k 8 F 8 N y l a K W f P s x W v o B M q 5 s c U y j I 7 Z C b / u i e + Y X E v v e 8 p m N I b a Z v J U 1 V n z B H z u W f h r p 1 G e f c 5 M M H b T c d g L A w x 6 A 2 Z l s m h 8 r u / n 4 Z 3 6 o b l O M J 0 S 5 t M y u L P H E Q 3 s Y 5 C 9 k S V r j A e 8 E c j 7 5 k b g i l h v 8 2 8 B U T w n K q 2 E D Y n r 8 N L x N K a K d r b 8 u p P H 2 S h A x y X t a G v T K 1 X O d B I S v h p q l l Q j W b S D g C 4 2 w n m 9 V + D 0 + K N m o F b 4 x a e H m J A / g e 5 7 b 8 J b f / F P 8 S k q 5 c d + 8 l v 4 b 7 d 1 Y W O 4 H x P p C X x 8 / I d w F 0 O 4 b 9 f H E e r Y L N 1 k H p A 3 j W B Q G I J 2 H d I O t f r t W w 8 e x N O X f B r j u T g + 5 / 0 S + j o i 1 q s S 6 m W q Z E 8 x 9 f b D F 6 L C 8 z / / + D + g u u p X j G x N z s d y C 5 Y 6 8 o a k P b X i B G a K g / h v 9 z y L z 7 3 / c q T T Z T N 7 R J H Z 6 1 N 3 t N 6 t R M W j Q b m q G R p g k n n N y r P 8 p c w v f z n L 6 D S E W n A j I s m v o t D 5 c 0 Z 1 n M g h p Z 1 K 2 6 j W Q S X T U o x a 2 N l 7 z / 6 u i O C M x z m Y T x X Q p g n V V v f P C k V m w e m Y k D P y M 7 L k y x 2 G u n l L x 8 k o W P / g G l P e S m O b 5 V b E 4 q S T 5 S w K y R G E u 7 Y i n x x F q P I U 0 r 7 b G 2 f Y u h b n X z J U u e r b Y p 6 j t n D 0 Q + W Q u P X d v p h c z s Q G B U X 7 e u Y Y n x t Z G q F a U Y t s N B s 4 g p E m P P s P 5 M p 3 I z z 6 5 / D M P 0 K F O 4 f O C z 4 s G L W e p n U 0 W 3 A i w r k i X 5 k z E e m 1 j E k 4 k X w Y 2 1 c H c M k a G 0 l O r d + I 2 U g M 7 u l O z J y Y o 5 I u 7 R j Q m I + E N Z x 5 y h j T F u a Q W 2 N b 6 K 1 d O D D 9 z K I x C e 4 S h Z b r w 9 V r f N h X i O O u R A F X d d h 6 H M + N I + + u 4 o l L P 4 s H u t a j 4 t 1 k P H F B A 4 y e k M m D B G 0 i W Q u u R z h q u 7 j V E / k X s y X 8 V n w E 7 R G e y 6 i t R j J a x v 9 5 w m v h L h x D p Z R F N T + F Q v t 7 j R e 1 t N F q o v H O N D B N H 1 O X s y e y G V 2 J A P 7 m Y z c j s 5 B H I q Z X s 6 o n U C P 9 U g B R H x r k 7 O O 0 v x M M 1 b 2 8 0 8 p q 8 M q X c 2 g / f x R u R o J A 8 i F k 2 z 5 u 5 N X 6 y t R M M U N 6 b 9 n I K y d P I 9 R 9 v v m 8 H E 7 y r r b X 5 / b 4 6 x u T I D k 5 x m Q o O Z W 8 m L c r i U W j S 5 5 1 8 E Y 2 I O i Z R i m 5 r y E V g S 4 o 9 T x C / g W U s 9 M 0 u h i q f t s u N e 8 g y v P z 9 E s F R C J 6 K T j b Y + 4 J y p v t 4 7 f T q x z H p r J K x i q D 7 q 3 6 a 2 x L / 8 q 4 9 G d m V E Q 3 s t 3 b z x 6 h l s O x 1 E X U q 4 h V 7 k S m e h k 9 7 p m D u I K 3 P k t + f e Z A 4 r l i t n R 4 M U 9 4 I 1 j X f g W q R S 8 e e X E Y 1 Z h d E t A x O Y a N P b 3 I p z O I D N a Q W K X X a d I Y F h 7 D j o E r s G / k k d f s v W v F z r 5 r s W 9 i 6 U v H 8 p k i f r / y R W S G d + K + y 3 6 e f L 8 5 d 8 x C P X P 2 k y K E l h j 8 9 z t H 8 K v 4 X w h c k 0 K t / X 7 S U O 2 1 Y D 2 5 D M B R p I D W + d C Z V B K 3 m X v o d U O O 5 3 f a R Y / y 1 5 k f Y Q D j 4 7 M Y G O i y G z 4 G Q q Y T Q T D G y n K E m X x n s / K 6 o l T a r 7 C M 5 E I a C U Z x Q d H x 5 S 9 m 4 V l 3 E p d d P 8 + 8 6 y K W O W J 6 u u z v 6 k 3 U v W q Y 0 Y 7 A p H 3 v f v 4 O / N f L / x G / 9 + z P 4 I E L 3 k q K u N 6 M 7 1 m q J Q V 1 I k x z z F K 9 n + r C d + r i f B e W n M f f 7 X K h G p W / b m i 0 I o R y H a e D x 3 R q 0 A g C L u a 1 t Q q K j Q 0 s N W j r z h 8 0 r 6 R R D n j s 2 A l s 3 b I J k e L D y A a u M + e 0 Q m U x B k R K r f v J o C S n 1 k 1 D n W E M Y 2 x 0 v k 4 7 C e e m Q Y R j F C q g / e B h y H y 3 6 Q a N 1 + 6 i x J b u Z S b o z d o / j T G d p v I o I j n G F A 2 e O R X o t X B q / i m c z j 2 G y y 8 M Y 1 f 7 O N q K B z H X O 4 D n W O Z 9 8 Q S G h w u Y P + D C 4 R + f Q n t t D + Z m j i 4 x p u 3 d l 2 N T Z B B 7 V l 1 n B m p b E W S I P z C 2 d O / t 3 v Q R / M e D p / B / v l z F Q 5 G H U a Q 3 N w 3 B R l a j S + n 1 X T B v p 9 c C N U a / Z 6 o l x N j u k Y o P H / / h / a j k J x E I s n E q W g l d M e + N 0 t x K L e W o M w n 2 e u u o Z B h V z H 2 s X D X 1 6 j 9 + 8 3 G 8 + f G / x W y + h 4 o G r F r d Z 5 7 n 9 Z O q F 0 7 y s w y 7 h n B Q X e N 5 s 4 R D 7 / y V F c o R 6 1 w Z k 1 Y L C D K m r q s W c N G 2 x 5 E p n I d I 2 I V a x n b 6 C N p Q R l P F v v n o X n y u / C H c / u r f w U 8 W o G l F 1 a 5 D y F c V 8 4 o o 5 L I o Z U Y Y I S y V N m h x M l J S s Q Y Z k / P d g W N M g p n t U B 6 i s U w h k 7 V z G w X H m A T H e Z W K Z V S Y G 6 n K o Q B p W e G 4 y e c V 3 T Q 7 Q 8 Z k 6 H R j I r S M w 2 k b Q d 3 9 K o d y L x 0 X p X N y f T k 5 P c f m W o Q e y T r r m B y A e v / O O U I 5 H u C s q O U R d z + M 8 u k D T G h D 8 P Z t R g 5 v Q q X W 7 I Z 3 v O n Z 0 N r R o C Z x 5 g v + a + F x + 7 A q f C V O n D q N 0 X w X k 3 D b v d s 7 P o y B z m 6 U N + 5 H h 2 8 r O j q D 2 D / 8 A B X Y C t j H s p Z b F E D Y l t i C Q 0 m 7 e Y i w x z e B T P g D 2 H d 8 B n + c + F W k n v 0 Q f n T T t W z Q A q m F N l m x g 6 f h Y A 7 5 u a N A W F N z G o 1 f r u L W Z 7 6 G H 5 3 / D 4 j N + X D d s U / i n h s + Y i a K B i N e T E 3 m 0 d 4 e Z + N W 6 a + G E U i s w U v P H 8 a u n a v M G + F z s w c Q 7 t y G O 5 J X 4 l 0 v h X C N 9 2 Z 8 f / N n 0 N 3 J R L 9 Y M A o h A 8 p m G d F q U 6 g z o R / N v I y 1 d B Y 1 b 5 9 R H i m u F E Y K k U l l c O J O L 9 b d W k J f + D 5 k f O 9 i K W 3 n g t 9 b Q K 6 g 5 F / t V 8 f T r 4 7 h 9 y O f x f d e P I n E R W k 8 U / k X K o k L a / p i N N g K P r X v + 3 j 7 1 H r 8 x v v f a q N U / j g i i V 7 k S q + d j 4 v 2 t m 4 1 5 q 0 c N x 0 A J f Q 2 I 4 H a p K F H i h 4 2 C t r v t c x B u K P n 2 a g 3 M 2 O O x V Y l z F t f p M M 6 T f L 0 F E 7 B R X r v G L M m 4 2 r r O X O f x r 0 U q W R w m k i r H m J 1 a q 0 E n W f U R P + u a F C N A q t Q + t d a 6 Z n K r c q Y 3 h W e s 5 K h e F K v A D k m 1 n 1 2 R F p j A 6 3 d x g 5 a D c l C i R / D O b 1 5 x N + F r N a c / B u h L 7 o d y W k P j S e M h 4 / G E C t m s T M W x 2 T H 3 X o s V k U u Q H K u g s 6 + K H O Q 5 z B j B g 2 t A W x t 2 4 7 D C w f M Z 2 E n G 7 v Q 9 U l 6 P 6 + p l x T Y 8 a y x / L e Q D r 3 P R J g K D U o r S / U i A 3 F 4 h 6 q I E s n b 3 b D 3 j 3 H T 5 o c Q v e 9 / 4 j P v v N j I m 6 7 H r A K N d c Z J J 6 u M X u P w a f y l 8 2 o z P q Z r 9 d L w X C 6 N j z 1 z D z 5 1 w 5 / j M u Z G n y 1 3 4 n + F f 0 S j t J F H + 6 G 7 G e F d / m 6 2 U Q 3 D 6 e e Q q O T R 1 k m 6 w y Z j U Z B N 5 3 H k + 1 R K / r f z / S F E w 4 p i z L 3 o 1 E R B 1 b Q 1 P t u 8 8 4 r Q L P T f W H g b f v c r Y c T e O Y U P v / z v 8 c 1 b b s d s 1 m 7 x 9 t G H 7 8 U / P v 8 N r H l z H i f W 3 k E j s w 5 M 0 M r c K K N h h h Q z F O Q T m N A X s z M I J V Y h z W M u M h 4 p v h 9 T Z g m 8 X s a w E q S b k r W R p a g Z H Y I c d i V 9 G F 5 j K H Z w u Z 5 K w d O W Q J 2 R u u Z f S y d W J o V m P p Q 9 g V p s h 9 F h d T K o 7 j J Y 0 U 5 t x G I 7 c R Q 9 r Z G Z H L R C X e d / D s z A O 7 9 K r i a a 8 d 8 z D O r 1 o s j r / b 4 c 7 h Q b N H 8 S l d 7 b 7 E O p L K 1 o G p O L x t O N f F l v k L D n R A O 9 T H q X j v X 8 W 0 G z q o P F r X h p q p u 5 X h W 7 G O a T 6 2 y X + e E T e f z V / h z + 5 W 0 3 m v f C R n p y S L I B / K x 2 g Q 3 n Y F f x A H I 9 v 9 z 4 Z m W j h t C / + g t W D y P n 2 t y M 7 k y C 6 + U 0 f B E 7 3 i E f 5 c h D S 1 U q L E P N V 8 D p 1 I t m S y / t i y d Z B w N Z O i 4 3 l T y A S P L L y C b s J p o O 5 C H / + J t P Y / 1 7 f w 3 3 z K / B P 8 a / T i O n d 6 X S l a Y f g b f z G p 6 j n k H b a 1 W s Z t E e D a F Y 9 O C F r y T h r n t w 3 n v 9 C E f D K K d O y N H C E 9 1 k n K X N V R r t Z h b v a f s 2 F 3 7 5 G w / h j 2 / 5 z / j g 8 A 1 4 c M 9 n m z S I + L M f v Y x b 7 9 W b S 7 w 4 + O E / X H x R Q i s 0 t l P x r D K G Y J a c 8 9 6 u y j R l v R 2 5 m W O o + p 0 X x y m X P N M J W 8 j R W V 2 U Y Z l z s 8 f h C T e e x 5 9 N M J D B F e k Q g p t N + 8 R L 3 y W L C i P j e j O b Z I K n V c y U L A 3 G q 2 2 K y Z O M V n Q k n h i 8 g T Y a r r r y m S + Z 5 1 l 5 2 1 5 W y d O Z Y q U o f P L c K d + / B p 7 U y + S y p 1 H p e U f j i M V s 4 S g y l a X v H w p 7 O x D z 9 i P I f 4 U z o 9 e / H U Q r 4 4 X t e H 6 2 D 2 u H h + D a c Z w J T R W f m v o q P r R 5 L 7 7 z w 8 / g 7 6 4 d R J h e s z u w l Y 0 W w E j m G R w + t Y A 1 A w F c F J l F O v B u c 6 / W B N l 0 S 5 N K / O D 7 / 4 x A 3 3 W 4 + T K 7 g Y f o n 1 Y F Z z K K 6 O Y Q l c D H R q E H p D I 4 E z e 1 p m h L p 3 0 9 p s 7 z Y Q x l D C B C G p h N L p h x G G e T T O E f f / I q v t H 5 J P 4 k + i 5 c u L W H 9 7 I N L 7 j L 2 m t 9 s / H Y T b j w / F 3 7 E U p u x v q 3 l R F u b E f t L R y B b + 4 n y A / 8 G m Z m F t D f 3 0 X F s T 2 E q k / I X 0 S e R q 2 6 6 h 5 S V l t v V a a p R s O T W Q T j N 2 D V Q h j / 4 9 n P 4 d f f a W c T 5 I p V / E H 1 H c y x / P i s 9 1 u I B W a Z E k Q Q J 6 3 N Z r T V n N Y 3 2 Z k p 1 k A p p + I M P E g i 3 N G y y 2 0 L Z P T F 5 B B N g t T Y 2 4 Z Y z G / k q + E D t 7 s G n 6 s E X 6 w P H l 9 M l o D U B O t Y Z P S L b j X 5 v 3 E 6 6 S H E e 1 Y h y w h Z c 9 u Z L 4 p c E n 6 J z K C 9 q w f J W R o 8 z 1 e Z v J V R y m w 1 s v M j L D O N l s x A O Z d 2 V n p D B q W H n N 1 b v D a 0 C t O T 3 o d y X 7 P v X 1 C e N J x 5 g m E 4 j l X x i 0 3 D t z 5 H B t U R 3 E g j 0 3 5 w P D d r B y v / r b C u 7 S o c m j i A 0 7 M X Y m d q A b m t z + E X H x 5 B f s O L + H T y B l y y K 4 r V v l 6 c L t t I + e k 7 U + i 9 5 R 8 w f O Q d e O a a q 5 A u n c e G W x p 5 1 U i f / c Z T + O C t n 8 Z J T w p 9 4 4 9 j 4 y o N B L J e V M x 6 c R r u y A A p h J Y O U A K N J R r O 2 I d g + D 7 v 6 X X N U + n a E a E + F P L M Z X z k / C f + j E r / H 4 z X 1 D U / W r g M 5 / 3 p I D 7 7 7 7 P 4 P 3 E N y m u / 8 Q B p z j B 8 4 Q 5 k 5 0 4 x J 0 v A G 9 b y + z y e + g 7 b I R 3 D l R + M 2 c 0 0 S a 9 c l S L K V X r p c D c v 9 y M Q 0 O a V V f g 0 h c r Q W B d z y n H m X q u M Y k r Z d F y O g D + x v Z q d C E J u 4 S i e O R H C z Z d v a j i a G v P M a e x K f h D J A x F 8 z P N z u P s j 1 z F v S 8 E d Y D 5 X G i O N Z b n j a 1 D J T b K u R d R c b f C z / D I u k x O p c 4 K y l s H p 2 e F g l l E 7 a g x a M x t U D r 1 Q Q a 8 / 1 X m 2 3 F a W i l J a c q P 3 k 7 k K Y 6 g F V y O a + z Z c v e 9 j G f I 0 B j k V 6 y R a 4 b S t 7 q + 3 b R Q K j E p B v Z 1 S O Z m l m S b t q W T M p q h y N Q Y K X a 8 H Z z D v X K C C t K I W 2 Y x q b C d 8 o 1 9 p H L F Q l F g b v R q r Y t a Y h F a j 1 W 8 y J k F l 1 P e 1 0 T c h 4 K W G / R v g 1 M I T T N I t R U j 0 2 D V J d 9 6 4 G V 9 a c 5 s x J q H I B n B Q D R d Q q l c Q T P p R w P m Y n U t a L k 1 I u P p 7 + / e + j c K t v 4 n + o h f 3 l / v Q H 5 o 0 0 U k 7 5 i p n c I f V p W 0 p g x J w k 6 s S M i b n 8 y K F y d H 4 G C H y e R + V n L S t 5 k e 9 7 x 1 8 j l V i v c f r c 6 9 8 B J 2 / c R r D j + s l c 9 T 1 / C n 4 P D n S x z 4 U y k H S N 0 3 n 6 Y e W v 4 / s f Q j u h Z 2 4 / s M T 8 P j b 4 S q e N u M y J S 8 V z P U 4 9 I J t K W I u p 5 n n d t 6 h H J w M t 4 w O 0 m M y C i 2 X 0 D t s K / P m 3 J V S g H g s h G v P p 9 P g 7 8 p J V N a t q 9 v w y b 2 / h X d v v Q R f e t t F K G T n j Z 7 U X Z R D Y J X Z v 0 8 T h E s 0 c n d w D b x B b a Z q n Y 3 T e W A U n p X X S / v 0 a i C 9 w s b I 3 U 1 j o P x y 6 r F t K L u g z g Q Z v 5 C Z o y z 1 5 s K Q d k D y o 8 b n 5 / T u Y Z d 9 N 1 b r 6 g S x D P 0 Z Y 6 L 8 1 Y 1 e Y L k Q a G z 0 S a h u J v / i 1 1 h b l M 5 o j T U o Y 2 X L u o d X w k q C O x u W W 7 o g o 6 I a G I t u h Z a I O 1 2 h r w c p n L z F m s T F j S M W f n c U b a G f Z l Z G n R T B b u x o J l M S Z P X m X 2 F n / 9 W Y o j I 5 + P v r E / i T k 7 f j R 2 / 5 h P G c 6 9 Z r a K B q J n 8 6 e x j 0 X / 0 F / O E 8 8 J a 9 n 8 R / 9 t + H b u 8 L e o x p N D m N a p m N R 4 + s F c C S q Z R F y b 8 6 N 9 g S 5 h 6 G p 6 c P M K c g N a H R 1 R j h C 4 Y F M Q f y b D V r l x Q d 6 r m j e O C y d 9 L Y v o v v 3 n C J 2 S 7 M R T n k a M w y t r H 0 Q b M j 6 n X 3 / B 3 + O n 8 N f v 8 7 9 O g X 5 5 G d D d A 4 n g G o u I 4 D y + f s 8 I T K J H 0 o F k u Y J N X R 7 z a P C D N 4 D f D + 6 + G J r E U w G q d B y E O f q R c 3 P P U T G s w 1 u O G 5 z 5 r v L x 2 Z x t P 1 K / G u j / 5 / + H z / Z x C N 9 t P g V y M c C W A o 9 R x m 8 s e M H k o W 2 t K Y E j A y c 6 D f H C d t o 5 A 2 r v S b n j c d l / 6 o z F X t Q y F H x c + S T 1 F 7 R s q J y U F R L s E K n U Z d H S 1 i B t q Z V 9 s b N A b e e R / z x 2 e p Z 1 b t a y K w y t I C H X N W E J g u / e I R J B f 0 u l Z 1 4 w i 8 w f 8 r l A c / g X i l u V G k 9 n V w X s n 5 e n D G L N S 4 Y 0 m 7 c l S J o q J W f / g C J D x a T P f G 6 x I M 0 c t R 2 W d H G 5 u 0 u H 3 w l 3 P Y P X g 9 9 o 8 1 t + c d X N i H r h r z o c 1 2 H 0 B 5 b U 0 t c h W O I R q L k B 5 p V r M X J 2 b X 4 L t d e X i P d t K L M u 9 o / w i f w X K z E S f n C q Y x g v E O N q g 1 Y K u U S 6 c T q T H j f e c x q r j h 1 y 6 r 2 i 6 L 5 5 U a n j o e 2 E 8 L 0 A u p a R B M 7 l k S e G t p P k 9 N a u 8 n j e x j / r Q + d g 1 + 7 Z o v 4 b 1 / 0 w P 8 / H / B n q 1 x V B P n o + y 6 D D G f r V 9 w / O 9 R a X s T 6 + Q z 3 l 1 / c l 6 9 3 V 0 I h a R w G j x 2 k / K U T D m l i O X M O M Z n s n j r C 3 + M n / / 2 0 r e 2 u x K T C L / Q j k / v / p 4 Z c N Z s h D 0 Z F 9 5 1 N I r P P f J S 4 y z e l c 1 V Y 8 R P 0 c E 4 F E 0 9 a 3 L I i v w y Z u v w 7 c y E W A x m E 0 z J W V R O 0 H V O q 2 u G e j W 9 t 6 E n v B + v 0 7 i S w 8 A q Z e Z B M k 4 6 s 9 L g z 8 A 7 / w T P K 5 N u 2 m 2 3 K T h j o G I U p g u f / 8 m A H G P W v 6 b u v G d p 4 R D 0 F s 6 6 T 3 s q W h m Z p z i e + f 8 V 0 q 4 b 4 E 5 K q P J I Z 0 a y 5 T A J I t G 6 1 D h b m U Z 3 Y A f W R K 9 q H L H Q f n J v F L F E i A r r x k K G P H j O x 3 w p j Z I v j E L 6 J B v c C n I X h j G d u A K z P v t W E E 1 V k m F r v 0 F / M N 4 Y 9 7 F T V A K v v B n / + + U P 4 7 f 3 7 A G Z j 1 G E 7 N H v 4 u Y D f 4 R P l 3 8 O v / n P j y K V y T G 6 0 C v z G j W 2 k z t J W Q U 3 j S M 9 m z T D B 8 V K B z z B T v 7 G 6 C P V 4 f 1 c 1 S Q q v g 2 m 4 Q P + k p l y 5 I 7 v 4 p V N h 6 K e P j O g S e V 7 + n 9 9 F h 9 8 S x x d 9 3 + O H H Y U 7 s J R 5 I t + 5 O o 3 I V a 7 i + V o G L Z R I D t Q K W V m 6 S h 3 S 6 G c / e n V H u Z 7 e Q G f f O Y H + O o z L + E f V / 9 v v H q c O Q S P o 1 b E o 5 f + P n 5 h + F d Q f u I f U a b B n 7 d u D Q 5 O f B f / / s U / x F 9 8 6 J p F a l v M L m B j m 5 2 x U K 3 b m R + S i e 2 + t j N C H O i l B u m 0 / S x 5 O Z F V s M x F P Y Y 1 O q I d 1 g h o c I t G R w P V P e v Z U S M h G 6 E Y d T O v 0 C F O o 5 L S c W u 4 1 m C Y t 7 G e O k d T i 2 z d r X y q 2 R N m p y 8 X c z + 9 C K J G y q i 8 2 U S 3 M 7 v N R U P + 7 x t Y r P A t p I P v a 3 w 7 O 1 S p c 6 W D w k / T K 9 j h 3 4 i 9 x 8 O o Z E P o T h 9 G 8 C I 7 Y 6 C L Y q i S P q w O z y E b f C + G F p Y u e 1 / f c e m i I X g r J 1 A L U K m p D K J 1 a m B 5 S d P R w E b 2 L 3 w F V 0 + / i F X t x 7 D 1 n s / g d z 9 8 I 4 K B C m m c 5 f o O t L d b p K P L G I 2 2 I R N 0 T 3 3 3 e T V N y I 6 5 B G b + G Z n Q W x E O k 9 b U O t X W x v h s e e x 1 h a q d 3 X D g x / w t 3 Y v E r f u w k c l 4 3 U U l J X V T G U / S Q 6 + d f 4 H 3 Z K 6 1 / u d N B J I y K k J I u a S E 6 U w W k b B V c A f y 1 K 7 c X h y d G c Q j v e / E Z M 2 L X 8 P 9 6 I p N I 5 P M k B Z u M O c p 4 p m Z 8 W 7 m Z U z a 6 4 x G i d B a c y / b X T 5 r 9 i 1 s w k Y P K b I z D U v / 2 j G 8 J a q 6 C C e C 6 V o 7 1 m k X A z q z e j x 0 T v 7 5 O + E N + V D K 0 v D c s 3 R A C e S S e T r E P k b Q I e R j t z O X Z P j z O D M n 7 P 0 k B 8 n b c Z Y m Q s 4 v w B 2 Q g 7 P y k M 1 Y x 0 i T / H / R b d 4 K R 8 C B i S + h 2 H f m q x t b 8 U Z 7 F U u 1 D M Z z T T p x r v B q z U x q M w 4 m B 7 B h b A j 1 i + x M i C 5 P B L 3 x V c h X b Y N r k 8 y S 9 w j 8 P h f W t V 9 E Y Z v D R p B R 7 c K T d L q R m 4 O 3 j l J E 8 1 / F o d R t G J n O 4 v I t b s S 6 e l F M j 6 G i U f h w H N 5 w N 8 r Z S R T K N A 4 2 a N A 3 b y K T 7 i 1 6 4 6 y u V e P 5 X b O k d + N I F 9 r h j z K n c S l 6 0 P g X G 9 g q m A x q f D S L 3 O O 7 E b r 1 S a y O X I O 2 u H Z E Y t m M h x b F J H 2 s / Z D 5 W h L F j k 8 Y 7 y z Y X k b V w 0 t F T t M j x 5 Y 4 N h m d p z Z l F u o 5 + b K 7 z g g P J f N B l B l N 5 4 r D W N D O T i 0 a V q v 5 0 B V e h b b A a r j q W q d E w / G 3 m 6 0 I V J i m c d i o I 6 f k v C V w u T 7 I 2 f K C p u N q O D e 9 X E 9 7 T 7 g y 9 6 E 0 W 0 S x 5 / 0 I h K K 8 r + 3 e t v M C a c u n v 4 b Q h p 8 x d f b k T t J B v E z H S A N 3 0 d A C U e Z c p I / Z D N v F j X L b R a h H t i E S S K N Q a T d l d O o t n d a 9 T V v 9 9 m / 9 x z 8 w R x u Q p a l i / 7 f g R L 9 K Z C f i + T v g n i f f j S y l K o K o j N P r d y 4 o 1 d M 0 p m W v 0 j 9 H K J y v b t / O 3 M e D z b E 4 c r G T 2 J x 8 A d M M 5 a X C H I L B 9 X j H t 3 6 M F 7 f + F 3 z 1 I P O C z W 8 / Q 0 T l h e N s 4 Y T 1 a w 2 l E I V S I + t 7 L T W C W D c p a m w I o b Z u z M 2 f R B H k 7 o w M p Z q 6 q k M o V R g l q C S m k y N 1 j I 3 a y / b g P R o 0 U A o W c K d Q H X + I + c 5 N 9 P r a p l r K b 6 m O l E s F 0 3 / a G M X n 6 c b o j 7 q w + n 3 T m F q 4 A A M J 5 m k L B 6 g o 2 p O 9 b L x 5 J P 8 t F K M f p J E e I 4 X c a Z 4 v Q / P U c / B U R h n N X F R G 1 k v K y H t 7 C k c Q j i V 4 f + Z R i C D o Z x 1 8 j M D 8 8 3 l I w 1 j P q s c u n 4 n 4 2 j F X O G U + q 3 2 H p m 9 A e / S 4 2 T d d 5 C n k 7 4 F b e a C n y x h o K z N S l A i H q y i n j q N Y t f c z d X Q g G R c m E a n + B I H y q / A V X k G g d g i u 2 R d R C q z D 1 P w Q 3 O F r U Y 3 u t O e y 7 D I 8 x w i E a O k 5 1 O N 2 h y P 4 6 b x 4 b i m 0 B + 7 c O L z t c a Q 9 7 0 A 5 u A e j X g + m q j N 0 B B u Z B k z B M / 8 4 g t n 7 E P K c o v 6 + S O f h g j c 6 a B z O G R H q j U a F n x a 2 G 9 l 6 C n d 5 C l H v c + a F w h K 8 h O t 4 y n N F p j y B 2 e J R J u s D S B W b 3 d z n i n B + J 1 6 Z 6 8 P V 0 R C 6 u v 8 F r x Q 6 E G I j 5 F m e D Y m r 8 b Y H v 4 X N l 3 0 Z R 5 7 9 C O 6 9 6 S O G k r T C R K L 0 c T b i e k N Z f u U L D + D 0 j V + A 5 / H 3 4 9 v v e x v c T L o r F e Z Z 4 Q 0 m 4 i B / j B c F k G V U 7 W r f S n p n e 6 V M v a l Y e k m 3 o 0 B S B v W E u s q 8 h 7 s P o e l / Q L 7 7 F 3 i + V q Z a O W l 7 Z O n F c O p p r I 5 d a q 7 R e 5 G 7 r 0 4 j s a o P Y Z + 4 / 7 B Z H G f u y t / t R i X v M k 4 0 k v 4 K M p E P G w f g K x 9 H h T l E L b D V b B x p u o 0 X X k a g f S 0 j q B 3 4 V B 0 V L c 2 g J s u r e 2 g q U X H + G G r B T e b 5 0 / k x p M u s 5 1 n 8 8 4 b E N Y h G a 7 b u u a O k Z X f B 2 7 c R 9 X w O x S R 1 w x d H I F Z h J C M 1 z p N r u Q P w F M e p L 2 P w D O 5 A p n L x G S s d H B n K I I P e B U Y T 2 / V u H Y X a r I 5 T Q 6 e x d s 0 q 5 k 4 j q A f 6 G d r T C E 1 8 E V 6 y B i R 2 M 7 8 d Z K 5 1 F O 4 2 2 5 P s 7 K z r d f u Z s z e 3 T m u F 2 s I 9 8 s 3 / t 5 T P 8 d x n M 9 r w 7 D + h E L 4 Z t Z a 3 Y 7 w R a N C 3 1 c u 9 E X R 7 L s W T w 3 F c G S R f 9 / w p T s Z 3 Y 1 t k N f K e X t B X M n p U c f c z J / G O K z e Z y G P H P Z Y + S 7 v m Z J i k q p 4 3 H v l P + O s N j + L X h y / B j 9 f 9 J f z T d 6 H c c w t p h V 5 m p 2 2 y x l E N k O q R t 3 t r v F + W + Y V 5 Y w Y j g j d J x b X v 4 J K 8 T I T L M Q K 6 Y 8 w 3 u h H N f h 2 F t k 8 Y j 6 v f H G U x C k 4 P X E z n a Q D d 2 P f 8 M 7 j 0 9 u 1 4 Z c y H 3 f 1 l a G P e X M G 2 Q z j 1 J U b i j y 9 2 N L z n z q 8 g d M W P c c U z n 8 E v 3 r i d G h I 0 R i c E m T h o m 7 N s r u F E 9 E w T f e 2 1 g U D A T C x F 7 g Q 8 s a 0 I + C t 4 t X V 5 y 1 k 0 b H t + r 3 q a U B n 4 O K p e b a F m O y S k G 8 t z e U c W D g 0 U 9 F n n 6 r i g a x z q Z y J q h t E 4 t t 3 Q V m N k N D a L m m k 7 0 1 0 + / Q B q i Q v N D A k j Z 0 Y 9 r d 6 V T M v 5 a d p w z 5 K t q j d 3 2 B k s r R C 9 V w l k x L Y v 8 f 8 R V H H 1 3 a t A J t F e h l L v L y G Y Z g Z 9 t h Z 4 H a y J a L f S N w 6 3 i 0 a A B q / O 5 Z F n 0 i z 4 E 3 q P q p 2 W 4 2 f Y v + 1 N m y h 0 8 3 W J M a k u E m a B d M e + 7 b G O d x 7 8 M H 7 5 2 Z / D J 4 d / 1 V 7 j Z t 7 o G i U P 2 o p U N Y + K l w p b 4 b + V N J 9 c Z M O x s X m d x n T U 8 L p P N Z s 1 3 f n 1 W g n B K H l 7 W V 1 c d e x 9 4 h q U 0 s 0 X v 8 m Y Z E j K T Y / c c w r F 8 R g m h p / D R W 8 J 4 V V j T K o b o w d p p M o W U o d G 9 C O m 5 0 v 4 5 o O H 8 P G 3 / l d 8 7 W g S z 1 3 5 5 8 j m S 5 i Z m T D n C r p / i f n d I n j c M S b V W 8 p r d r E N b U A t / R L y B R c 2 + l d h v f r E B Y f N k 8 p u z r y E P c E p b C n l U O j 7 V R R W / w Z q v i 4 2 / j x c + d N w T d 6 H W O 4 O 6 o n t 2 X X g l K X V m A T n u I z B 6 F T D E J X H m d e k q q y N e i r i H z 1 6 z B i S I p n Z 6 W n V l a h 7 o k Y v d a 6 L B u S u j v E a S y k 1 V K O 9 3 m 0 l 5 E S b z E l G J 5 j e Q 7 E J X a 8 I t d w b / N t D l b a e d K l 1 2 + N S O J / e 6 F C 0 F Y / j J 0 j h b e a z c C 4 U U F 5 I a 3 Q c 6 v d G 0 B H a i G M n 6 5 i t b s C G o c P A 5 c P m + N b o W v P u V k G e 7 z u P H M a / b P h T p E f 3 4 I F L P s 3 6 N I y A f 7 Y j g g l y b g w + R r b F 8 t a K z D l C c E 9 9 i Z T q o 7 z G g 2 z x o P n J k x y G q 2 M n E / I U 8 4 8 4 E r F e p C Z y z L W 8 y G U Z d Y r 0 + u V R + E K k c 9 7 1 p p v 9 1 P N + F B Y q W H s + u T 5 p h g M 1 q M l / i d n T p 9 G 5 y 8 t 8 K w m P K 0 M K t t l s V K I W j s x + F b m u n z O K p 9 2 C / u L O v f i t j Z / G / C s x f P 4 D W b z y 7 T / C P 7 7 n K l M f K a k Q i E T s 2 y 5 o E N r L f j n U r v V y F v 7 Z b 8 D X s 5 Y G P Y J S 9 F J E e r Y h O 3 U I o f w j v D T I S P Q R 8 4 4 w y W w 5 j H K a 4 z J W P k e r a X P f R a F I W X Z d e 4 Z + O s a j I p r z d Y x t p J w r 0 s Y c L 9 C O f F L 5 H K k d z 1 N H h N p Q H R l 6 j J y P n h n w p p A v a l W z L Z O o u 5 a 8 Z L K k 2 M X T c E f o J N i W + t 2 J j k 6 0 d O x G B q r 2 N o 7 l d 3 7 7 P / 3 B Y l L b g C P I f w u o G z t V O o 1 k m X / F I S a q n Z g s v I q 5 4 j E k S 8 O k D n 7 4 S W U 0 q u + g i E 2 I z H 0 B 5 c A O e O g h X t e Y K C g n 2 f T T 2 + i + b w R 9 0 Q t w a I b 8 P F N G f + A I y l 3 2 X o P d u 9 g Q N l d Q Y / y 7 E 9 / H 1 z b d g 7 m + Y 9 h d + B C j l n U G d n K o y u F F J B F C s W B p L T K v y r 2 j U E s i W D m N k m 8 X F S o D n z Z g Y S 3 b u r a h W E q T d m l i q E b / J + G v U T H D 7 Y x 2 J S q h t h H O M E / Q H g c s h 7 + b S T w V J T O D w Z 0 5 + B J F + E P T 8 H V 6 S b U K T D m K O P X 0 E Q R 6 6 k j 0 x B j 1 E q h T t u r x c p d O w T P 7 O L x h L 5 N 2 u 7 u r J u Z m J h 7 A l t 5 H E e i K 4 H v 3 / C z + 6 g N v 4 j k d q D Y 6 h C R 7 D z 2 w 1 8 c / z K P m i h p Z S E O 8 q Y c Z v 1 8 A J p 8 2 u x + V f O t Q c m 2 E t / N i V N 1 t K M + / A E 9 i D 8 r h C 0 3 H E 1 X Q G I 0 U 0 + Y 1 1 i G Z A X t G C x m T s 1 8 7 P 6 E S 3 I N q a A 0 C k 1 9 F s C 3 M u r Y x V 6 y R U u o a / W m u o Z b B k C b z r 8 I c s e 7 t o + O I o 1 h k l O I 5 l Z p m V I j q 2 T b S c x 3 j k c 5 X s h N w q 0 P C F M 0 6 x l J 2 h p + r C A R d S 3 Z A d n R M U d n 8 S z n o H j p u t v v m T U w v n 2 N M x t M 0 P v 9 b o F h L o e 5 i A a t Z h J h g l k l 1 t G e b N l s R 3 C 4 f u l u 2 K 2 6 C F Q l d w J A 7 g Z j r Y V Q n D 6 A W 3 d b 4 7 U w 4 A n K Q L c 9 Q q G f m a G f D 9 F A d c 5 k w 2 n w k f i N Z + N b Z h W R V R h A Z e 5 3 J s A Q 9 O N 2 O X 5 2 v o H T 3 + / H B y z a z c d X 4 b H o J l u e r u 7 a Q Z 7 I f Y 9 3 n D 9 C b V c 2 b 1 s u 5 0 w h k T q B M r 1 3 W + i i 9 V Z 7 l i 0 R 6 c W r + B L z q T d S y D l 8 I Y X 8 I n k A U Z R p l v D e G U t 1 u j V w l D c u O R D E 7 N I x N N / X A V S 3 S i 6 u O V N N K 1 u y P L o Q C a 9 C x y e 5 P o c i u u Y M 1 5 j P l y P k m V 3 D P P Y E / / H E F 1 7 X f g 3 h 0 A p t J v 4 4 n r 8 C T M 5 f i 0 5 e V z a Y w / p k f I O Q 9 z L I M w 5 d 8 B i P p V Y g U n k W w e z d z w S / D m 3 7 a 7 D B 8 y 7 d G 8 O C + B N 5 2 7 X t o J K R Q N T 7 X l I I K n K c B R 8 8 z c n G i i x T R 5 k h V 5 K s F n k s n w e O O o o p 2 q e 0 d W u W 0 a z W 6 i + X q g P f U / 0 H O v R W l W o T y c j N v 0 7 i c B p 7 1 L 8 9 3 M + 9 s U F A h y N u V q 9 L p h r M N 2 K l G g h M 0 P M E u R r U D 8 J r 5 f W R Q + t 0 T Q Z w G n J 8 7 y U I 5 e 8 7 r v k 0 9 c z 5 r Q F e V V J T U S w P P 6 J S w I 8 t L u e J P i 7 n y E b M 1 V y s i 5 K h V K o N m l j u 9 f O c C e S l / p I 5 0 8 D a 2 V 3 P B 2 k q o 0 Y h P p 8 9 9 V v q G t u v x g w e e R L D v K m y b n U Z x 5 y u I + n v M E v z P 3 D + C t 9 7 2 e T z 4 k 1 / F n W + 7 C C P 5 G j 5 4 6 p 8 Q i c / h s 5 X / h g u 2 9 R u q p 0 Y 0 k 1 8 p v 1 p h n m R / l g p l 3 z B R p / L E 3 Q 8 i 7 X o 7 f 6 8 i V z q O g N b a V D M o e j s x 3 J h G N d B Y J 9 X d c R 6 S o 0 d M B 0 Q h 5 U V + L I j U 1 A y i X R 3 o 2 V m h A d n p A g y c q D Q a X L M b s s k c c k M h d O y g i B g 9 t Y O v n h + a Z r T v / w X S t h R u 3 v t Z P N J 9 F 3 6 9 s x t / E v g R P b t e z 1 l F J P s 1 5 G L M q 0 x + q 2 U U U l T S G U a x s c l x 9 H Q 6 e 4 M o x / P g f 3 7 n O f z O 5 t 9 h 3 V z 4 j X 2 / h / / 9 8 e t Q J S 2 M x K I o i m p V c k h 6 + k k 5 S Z 0 M E 2 X 5 m D c t R 3 f I d o k L e T q a 8 Z S V R U d o H d o a C x o d m E 6 I U p b G / V 0 U 4 x 8 z T s 4 x k J W g d / D m N N m W e q a d h E 3 b s K 6 q n 2 P E Q j R c Q b 6 k / S / s Y L b g J S 2 v h 3 f B X R l G 2 T V g j E 3 d 4 q 0 d I Q 7 1 E 4 z z o r N o k v A G T I L 7 b 2 B M C + W T x p h I i h p H L L L a S F G c 9 g 0 Y k 1 D s / Q j S 0 Y / C x V A c y 3 8 T g f F / M Z V b C e 7 6 G d V 6 T W S Z f L 7 j h k u N N + 1 c s 4 a R k R 6 P e U 2 F N P T 6 W / 4 C n z l Y Q u 2 C b + F o b h h f / t H z + I X d D + J n V j 2 L u 1 4 + a T h 1 i b m O j E m Q / M K J M O n Y N u O N h V j C j 1 R x D 2 L l 7 / F 3 F z 3 / a q S p G J n M J K + b Q H u o H 4 M N Y 4 o F d y K 9 U G Z 0 W s 1 8 J U 6 K 1 4 9 g P I 6 q v 4 S u P W w 0 V z P y N h y x w U T 2 A P x B n 3 l v k m i T X p 8 j Z Q u c + F P k u 3 8 G w f l / Q T 0 / D H d m H S l k B F F P w T A E t b V y z 3 J K + 1 i o T e h M K e N D 0 w 9 i O K 0 9 w 6 s Y 6 L d L Z 4 w x 0 X n w C 9 5 3 x W Y 8 t i 2 N 0 u o 8 n 2 P z y H A k i M L c Y R o 5 z w 9 t R k 8 8 g S K d S a F c W G J M m q H d Q T o a 8 2 r n o 6 Z + h F z N 1 / r M M c K d S D 4 K s 5 + 4 A z a Q n D F 6 P g D 3 6 X 9 C P X 3 E K L I D K b 3 u Z y K h / t V v L J e M q c g 2 U t u Y + t G Y W q / T u J 3 N h x o z / 5 n 3 6 s 0 j k l 8 w Y X u c n U F t t b c 5 j 8 9 q 7 V j T u c r T V u w 2 N 5 X k X 5 q N 7 X U F y P m Z V M v T n E O n 4 G j u B Z 7 L c E z v e z Z E v T 3 o D N r t m l 4 L 6 u l a a e K s K q 0 i + i f / D p n Y e + G 8 Q a 4 V b 3 Q K 0 r r 4 N R h L J n H o R A y X J W K Y 6 F B v I / D p H 0 8 h f / E 9 + K 2 F 3 8 R 7 r 9 + G h a l R 3 P b I 0 / C V A / j e r b e w 0 S g V N Q b P 1 T w 8 X 3 W E d G i 9 / c x y e p k D 5 Q v q V W J D z j 8 P X + Z F K q k L o 7 G r E Q 7 U 0 d e x C X O p U 6 S W Y V L k D K n x W k S Y 5 2 j T + q m j s 8 i N 1 r D + e k V 1 G m r E h + L c G A 1 N C l L D i c k 8 c y d G Q 5 / d 4 H N j / F r M 7 q + j / T w q C B X f r W l M p f t Q b r s V f / 6 D E 7 i d N L W v I 4 q / v / M F 3 H b V F v R 1 R l B j r u S i 5 6 7 m 5 x A q P I V q z z u R z I 8 i G u r G R P o A B m M X U R G t M o n a 8 u R F C v X f v / k 0 H g u N 4 g e 3 v I c 6 Q o U l t U V o g + k M q V c K Z A p M r 1 h 3 Q R O D B e 3 0 2 h G I U 2 c n m b u Q z h p I 3 5 g z 1 U o 0 4 r N v F d c V 2 Y D B j j V m G w H B R e f s j v Q b g x b d l l I 7 h u G v D a O Q S 8 M b 3 U r 6 b 3 M e B 3 J 0 J r W R E v H c W v Y Y 7 8 P c z + g V c 7 H U I d R J n b 2 k 4 A F f G t k 8 n R Q N U G 1 g r L o B n S 8 D U z t r C w T d 9 6 z j U E O Z x x E m H V H C X K g u m A W A R X r t 5 Y h 4 u 9 E V 3 I Z U e Q T z R b 2 + 3 q K d S i X v o g 6 J 5 V g X s y 9 b 1 j o Y F 2 n J v w a + 8 W 8 Y w Z T 7 m i 8 a F p Y b 1 L + 7 c x I L u 5 / D u 0 + + C e + 5 o U k z W h E r 7 c G L 0 9 3 o O X k C v s g 0 d l + 3 A f V y n j k P E 3 G / e o K 0 H b L t i t V K 2 I p 7 l a E d m q k 8 M j 6 H 3 8 M H s T q 0 g C s P f B U 3 X L T G 7 N N d 9 6 0 2 e V Q 4 6 k Z m N s 1 r y / i r O 7 6 L m 9 / / Z 3 j e H 8 e 1 I / 8 L 2 3 Z c g e n 5 w 7 x n H u 1 d u 5 H N 2 P G Y q R c K 6 N j l Q z B s 9 5 4 Q v H X m S 4 w k n / 7 6 I / i l 9 / 8 h X v X W k T j w W W x a F z K D 2 u W 9 V d L E G n Z f e w y p y g V m 9 9 u 3 P P b P e C D 6 N f x k d w Y X J + 9 D R 3 s M Z f U g L k O 7 / 3 4 U A r e b b m b r z Y F M r k R K J K O g 8 l G Z t C 2 Z J g J r T v N j r s t x 7 f 0 9 u G 3 L I L 7 R 8 V F 4 w 3 t I 6 a N w l U c p G 7 v C + P T s D I 2 N j p G 6 o I 0 w B X d + P x O c 9 d Q X + x q h Q G 0 G X e 1 0 O s E E T o w 9 i S y N Q s x G k W M 5 t o Q H U a M z N o v 6 + D 1 G q p o O f 8 j 8 Z q d 5 0 a i y p G u 8 B 8 J b z C a X + Z y W r D c j u y A D M c b D 4 2 p T 7 S b l j 2 8 2 c v a W j p D u 6 e 3 y F W a U o y j B v i L V 6 a F W r m T m C z a c h K C e P n W s L I Y c d R x I C S s M d 1 Y Z y T 8 r M 8 a Y h J W M S d C s b 5 3 f a k y a A R 7 3 r l o 0 J k U 3 B 1 p q I c w W D 9 M b 2 T 0 c / j U o 9 3 8 A 5 c 6 3 k D 7 Y e y k U F 6 p 2 R r i D o d E i L n j v / 8 b v b 7 8 H d 9 e y m J o p 4 2 t 3 z + K f f j S L b 9 x L Q / j W N A q F G v K B w 7 h 5 e x X R 8 / J Y s + p K K g 0 p l 9 Z Y M U l 1 i R 7 J M 1 O I E n S x F K Z X t / V T k v 2 5 + 1 7 A 3 3 m S + I O i G 4 + c G k c 9 c x j B a B t 8 g b A x p t m 5 U x S E n 4 b a g 5 9 0 t O O 8 F 1 f j 5 0 Y y e O Z k B 1 I z s w j W e + F 1 b 6 a y N h a 2 l e R B 3 V R g 7 Q m n V 9 m o R 5 E K 4 I r g a P 5 V p J i L b c 5 4 c W 0 l i K n Z L e Y l 0 w P x H e i / e A t 6 N 1 + K X P B 2 U 3 Z R t V q R T o v 2 s 5 n B v k j K u Z I x S a l q 6 X k 6 0 B r b y z o 5 j a 9 E I w G z v 7 v e z 6 v Z L T I m / e s v 7 M X / m d q G y O Y 0 c g U P p l D B G N n J 0 f l H c E S 7 q B a G j Z x W M / f q i X o w E A s w I j P / i Z Q x n X H j 3 q M d C A U i 6 G k L o r 1 7 I z L V P j x 8 K I q D M 2 / B W n c X d q + + D h s W I 5 h F u J J H m Y b q d G O r L Y o l 5 r D z T x u a J + O s 5 U / C H w 6 T t t n t B P J z x x e N 6 f A R u + a K / 2 e i m Z y h 8 i r N x Y t 2 9 F P O N g 0 J x F e Z N h U q e Z u v i o U 4 K G m b s W W 2 b n s p e W t F q D d K j 1 4 L M p i V J q n 6 P W E a b c 7 8 7 j x P h r c 8 x 3 q j c B e P m Z D v C m 9 G e O J v k U / c j L H S K Z T o F a W Q 7 i r 9 i 2 8 9 b j 7 4 Q 9 T C U / j j 0 o d x x 6 b f x t 8 c L 2 P 8 o T g W T v j Q v S u D 9 1 + + G / + 8 9 q 3 Y 0 H 0 F f v y y C 1 e G 4 w i t a S T / L K L 4 M p 9 i P L e W l 2 t m Q C z B 5 J b U J j t 9 m F 5 z F 2 5 + 5 m / h L k X w x K 2 f Q H a B D e p h A k t q U 3 b N I E n a l C 2 n S F v W k R Z 2 4 R 3 P f x V t Y 2 t w 9 z v z Z r u u x Y S Z z 6 p k c x h 5 P o / B S 2 P w h A J G c W w 5 l N t l c D r z A o 6 M v h l f f u Y u t B f a 8 O e / o I W F m n e Y R j 6 T R W E 4 w c j m J t 1 k h D h 1 j P 4 g i P / 5 4 y O 4 e n 0 3 3 n H 5 V l Q a B m W M S M 8 U n a H S a d G j z z U P V + J 8 K l s d w 6 O z 2 L K x n Q a Z Q 5 U 0 v Z w 6 g m g X l X / q Z Q R j A 5 j J V / D j 5 5 7 H h T s j p F x L 2 3 F X 3 z U o z h 9 F P b K V 9 7 Y U 7 c G j d B S k u 7 s G y j Q 0 j Q d Z 5 y Q V E B W U U Z T o + f U 2 y s v X M j J W j 2 L G X W L + O U 1 j U k f W R r N k Z S V E U l + h I y V t a 1 9 H 3 2 H f c R Y O s W 0 y t c b y d j o + G p C o o d P B I E g G i i 5 e 0 t R C k d E 3 M 0 S d S c E V P c 9 E J b 1 O x x 1 k f k t d 0 n l y O K K L c l S W B j Z T E h P 1 9 g 5 / j 9 W y F W 5 F b 2 g X g h 4 b o h 1 k y m O Y L R w 3 n 4 0 h s I G d L s q O 4 A b E f I N s 7 C f 5 U G v d y 6 E x p y p 5 s h D x W a r 4 U 0 P e K f s S R q u N B T I G L m x x J x A o H k I m e o 0 Z z 9 H 7 W c u k b A 6 e 3 j e G l 7 e / D x / 6 U j + y 4 1 7 z 1 3 N + G u / f c A u + c f E O V P w d O D x 6 H i 7 2 8 z 6 D N t J p M 8 l y i e E / I A / d 8 G L 8 X M z x 9 8 o c 6 c s g P e E 8 Q u 3 t q J d m 4 a J n V e + Z V o u i c I I n r 8 W J 1 O P m O g v N D 7 z G f A o E g / D N f h W F B B N t G p W 8 p B Q t d b y G + E Y 3 g s E Q o 6 d d U a x u + s L C X t w / v A d X r i + b N w v K y A 4 f O 4 C d G z u Q z 5 K K l e K Y f H k e a 6 + 3 i j c 5 N s L 7 u t H d q 1 n p L i q Z X g B A Z Z I y U x m k B F p i r y X 5 S D + F t v 4 Q 0 u V L q W A V l B a Y W 8 R t G 4 W 8 c 8 i X E y y 6 T f h D z C 3 2 T b 9 g f l s J m 8 I D r J x 9 L a j q 8 8 C R A A 2 p g n 6 q V G 3 + G d K 7 O D z R 3 Z R R c 3 N L 2 7 t o p 1 H d f c C N m 7 a Q f l V G G P G O Y 8 / q a x f X Q q n M O q / Y k I v K o 2 d 4 X D W z Y L D Y Z l m Q 2 r 5 O x u U i w x B m Z + f Q 2 d n s + F g C 5 f z u k K V 4 r q W 9 i 5 G Q 3 t u r V x 3 J 8 U h m L T P b + V m M o p D P I R Q m 3 X 1 l + D v L g l e T l p 0 L h t K P Y S 0 T b C F N D z d X t A a 3 M u T F 7 O O c a 3 4 a 1 K b v w S n f 2 R c S V g q d i N d G 0 T f w F v N d m x i O j s 0 y 2 f c j F P T i 9 7 / 8 J D k 9 k 3 p P H p G s G 2 t 7 Y / i 9 2 y 7 G 6 V z j b R W Z P m y t X I T Q 6 j S C j B D q x V M U V A e E v J S + C 2 a A 0 6 W X h 3 l M A u w i H Y u S s 6 d T T Y e i t 0 J 6 Q g M 4 N v 9 Q 4 4 j F Q N s O 0 r w u 8 z k Q s N G l T l q p z 4 V 8 H t W Z e 9 G + 6 W 1 G 8 S W 3 w t x + V P 3 b 8 e P 9 f r z n 0 i p y W d v F G w l V 2 d g e n J 5 z 4 9 S C D 3 t 8 M 4 j 3 0 f i Z r I u a T I w O o 2 + w q S B q / F J 2 m j n D J K J 9 u 5 B L W S o f a 2 O O t 2 D L n Y i M I l f f b J J t x 5 g d h C M x H s u Z c i 2 v U y u 2 J j a g 5 l l n F O 9 + G p O M Q 6 h O 3 Y v Y u v e Y / Q S l C 7 W p u 5 D Y e C t S V H Z / p M / 0 l A n F K m k k T 9 k 2 G G K D z y I 1 N 0 c 5 N t + u 6 b y i V b C d A v Y 6 G V v U d S / S t Z s M p Q v Q Q I r M g Q R D 8 R i h p A + O M W p s y t l t q s 6 0 h x a I Y K T b 3 E / n C 3 J k 6 n q P x u 2 y j W x 6 w a z y 1 m e d 0 9 p j f Y Z B v R F j W g 4 Z 1 7 m g P 3 K B 2 Q P i p 0 E 4 k M S + y b M v 0 3 h u f w a F y / 4 z Y v z s e f g P 8 a 4 b b s I f f 3 s / H l j 7 I i L T a 3 D n L W + j 4 t t z N T 4 U 0 o x R 4 v B M c w J k u e R B 3 / w N i G 6 0 g t Y 5 G m + R I s k b S s B 2 n l i Z j V o z X i s Y i t A Q 7 C b 2 x u s 3 v K Y o x F D x C G q k D A 4 p 2 t x x L R X N f l Y D F / K k y P m n s S 5 + B f T m 8 6 E n R r H u q k G 4 M q x n 7 A K j O K a H j b j n o A 8 3 b + N z Z 5 / g t b x J w s 5 f d L z m w i E P A 2 I G I T Z 4 N p 0 0 B q A I p X x I i m M 9 K g 2 F R l v J J x G J U k F y Q Z Z N 5 a O X p 8 H t O 6 q 3 s u / A h V v 6 W F / 1 m l n F U l k d J Z M c 9 F 7 m V 0 Z X b v N e U u J I 9 8 1 4 6 J g f 1 2 + y C u c t H Y A n f p G V S 0 t k c l C Z f 4 m U z W 4 5 p j a S I d 6 4 u Y i w X + / N t V O e J N t W m u V A 5 / O 2 8 N O 4 t N Y r l L s b x d g t 5 j m 1 z A m 4 o 0 2 q q H M 1 O 8 N M 6 H W Q e h F V M j J P x J 4 n x 6 b O G c m r W C i w 7 E f J X u w + + U u g K V I x F + n t E C v Y t r Q f / I 0 a 0 6 n k 0 m i k q K O / V Z H L G k d U + D O 7 2 n 8 a Y 9 I u O y M z d 7 + m M Q l f O p X F z 0 z 5 c X X B h S G 2 2 Y n U s 3 j a f w I f u + T L S P c f Y l g O w l s b Y w K + n 1 R A q 1 H n a S h 1 d D Z e 8 i V E S M N e I H 1 y k M / m y e 0 b X o y N p T E N G U + x Y H f z E R x j E t T g Z e U k V M C 5 Y g f + u P K X + A v 8 I U 6 N 2 H s c n X u E h q P N Q T T / U L 2 E I V R J p Y 6 n n 6 U j u A f d q 5 l 3 0 D g C H V u M M Z l d g / j d K G L J 0 r x g 7 7 X w d V 1 P W j 5 n v j t r x z Q z P B K J 4 O 6 D A T Z 0 g t e r N 0 p O w i q P 8 g d 5 Z 5 / f j f n M 4 y h X 2 4 0 x B U J h 1 B l 9 f / j U C a z v + w N c 2 v Z O / M 4 d T x t K 6 l z n G J O g Z 6 b G j 5 n P I U 8 7 Z t L b K N c N i J L K d 5 R J C f 2 9 e P y 4 F x e t t u W K h u k E G G H 1 7 J W M S W g b 3 G 7 + V a + p y n z L L i 8 e Y N 6 V S W Z N V N F s D M e Y R L 8 E O S k p v 8 5 X m b T n h v K j f J j s J L n X n B P r t W N J k 5 P T d D Q R c 6 7 O 0 V 7 n D u p B b T y z w T x b U I R y j M l E d d F 3 Q t u F u d L P m / d 9 R W O k s 8 q N s 8 w N m b 7 o n V 6 L 2 u 5 z 2 8 T t j W B d w m 6 / l S 4 1 e 9 U U p U a y z p v z m j n W v w a x S B l D 5 V M o e W 0 0 e S 3 8 3 u U d u P b I J / D L d / x / u P U q L f i j k C / 8 A X 5 h L g 9 / 1 1 7 4 8 3 f B X U z C H V N u o E G / N p a x i m h j h r k Q K Z + H M h V p 7 m C T u r X O L l f + p M Z T 5 4 T g D O C 2 I h S J m k b 5 9 A 8 e x Z e G i / i 7 4 0 H 8 7 Y s Z R q E r s W v w V j a M 8 r K i i W T K H b o D a 9 A d W o V k 9 S Y k 5 6 2 j c v v 0 a k t 1 1 d t u 6 x C j T d B j Z w f I u x q l i K y H K 3 8 A J y n 3 C q x R y / B u 2 L B A h + f H o 0 N 2 i E A J t r y 3 x k 4 y h V k a o N 5 i Q Z o 7 N o m w 3 j D m 1 r u A / R g e n U L 7 H H O C v d 0 4 m D h O R 5 H j e Q X z L H U c C C M L b j x w m O 3 S s x 5 7 B q 5 G F + n j x V 0 x r I 7 0 Y n 3 3 p Y i F t i P a s x E F 0 r Z 4 o I 4 4 P f j C 0 e + z H a 0 x K N K x 2 k s g g 9 E W Y I J D q Q u F r F F + f 2 w t c 8 f j p k v c g Z 8 R x v x L A 3 D o X i h s c y W 1 i 6 G D 8 Z 1 I 1 B 9 A 6 u R 9 5 n h v b z f y z q t w 6 B w q d F I h O h K 9 E E K T Z C t T 9 8 F V G T K d T U g + b o x J U D t p w 5 y q d p k l g 6 j H L k Y m r Z 7 C O F z a Q J N Y j N x O L 9 + 5 R q e D s 3 u x r W M n B X K m E r W C k R k n 5 s + k A 3 3 h P W Z M 6 5 x R f B U n 8 s 2 l C j 8 N P j n 8 K K 7 b c h e e / N 5 / x N + + 3 e Y t D k R z 1 n l y a G s P o Y T t O D R / B H 2 R n X j s a D 8 u K G b R f 7 H G X U p s c H p N y k x O r V z W x h 2 i e S F D n V o 7 D p b j 0 M l Z / H 3 X z 2 K h E M R v V 3 4 X W / v P p + K 6 2 E j U F G J u Z h Y d X Z 2 Y n Z 5 F a b 6 K c H 0 Q 2 f 4 a 1 n Z 6 e P 8 q 9 o 4 8 h J A 3 g b 7 Y d o R D n f j e c 0 W 8 5 b w W q k J o r w k t O Q + F Y 5 h 4 q Y D E V g 1 w u j A + Q h p C 7 M t u w X n d R a z u F G 0 t I R a L M H d q 9 G D m X 0 E 9 1 H g 7 H y F 5 f P r b T + J o z y j u v P z d / H Y K r s A O l O j t V 6 3 f i f T 4 q y j 5 t 0 D D / O G E 9 m V I w k 8 5 l C g H B y 9 P h T G X 9 + I d W 0 / B E 2 w z O z d p P q R Q S 9 s 1 S h r a k O G H 6 N A W k T 9 F q z h z h 1 h R v 9 s v z J k N U Z b D z K U j Z F R O O y g K i Z 6 b u X t s J 0 W 2 U v J H q P l v N O e K G W j 5 i e P s 9 S p S v T 3 R g d P 5 o A Z X L 7 I n u s M w j u V w a H Y r z j q w e z a 8 O v 0 i d n S d v 6 R f f j l S 5 d O Y X 1 z 6 v B S v 1 R n R y t E V P U Z m 7 0 P J Y x v i X B E L 9 i B d W P p O q R K 9 8 d x C B X 0 9 S 9 f Y O I j 5 u x l l p 8 3 n 8 + N F v J o N 4 c j w m + B 1 + X F F f x a R T k 2 q t G I q Z k i / Z t u R n B l H 7 + 4 Y l c l 2 / + p P A l Y X t D P F X 0 a X L 5 T x 7 r v u g q c Y w j e v e T 9 u m f 0 N d H U M 4 Q 8 n / x H r e t r M e e m F E c T X e h H r a j P U 8 a H j M V z e N 4 r 3 P P c 9 G t e r + P T c z X j P t d c g E V 6 F b z + T x + 0 X a V 6 a C 7 l M k 2 Y G f X k U y i F M v Z J B z x 5 L q R V d s p m 0 c Q S R e A e e H 4 / g m g 2 M N s W m p 3 f X Z h j l V v O c K s p 0 H D I o 4 a G h O N 6 y 8 R i 9 8 i z i 7 U k s Z K + E n x F y d m Y O H e 0 J l H K k P o x q f i p v M W t n x Z T g x + N D Q V y z s U T a r F k u d t 1 b 0 D O L n L b v a k C T h 1 8 5 3 V y A u K n j e t P u P n c B 5 V q z s 0 l R T B H q h d M + l F m O y z e / t i O O R B O s b 5 J 1 Y L 2 Y N 8 p o D C U k 2 8 j l 6 D S r j y D l v c 4 w g m q Z Z f a E E A n n k M v b y C Y o F 9 Z 4 o + 1 t b U S d R j h V G y v 6 q d 5 O 9 B J 0 f 5 2 v u r 5 2 m D k L j s 7 b 9 T w r Y T T 7 3 E 9 l T I K E a g p f S e P k / M N v 2 J g E x 5 j W d l x k / h W 0 q U p f 9 8 r G J D j G J E x n r B D 3 b N j H J J V + O N u D c U a F s Z e m M b l 3 l p 8 Z U b b V 0 H 9 R H P m R C L J D E a R P h p C e S B s F U v l N T 2 C u h N x Q F L / 0 + Y e x + c 1 / j + i N / 4 j 3 3 v t 1 P D T / A r 7 8 / A J + Z / S H 6 N 5 O G r c 6 h f l Y G U k q + e z k M I 3 S x 2 S Y T G C s h v d c / w X 8 n 8 2 P 4 v P J O f j Z + I J W z c o r F s 2 u l 0 1 U 6 n F U Z p 6 0 a 6 d o 0 N F Y G 4 L h M D q 7 e 9 H V 2 0 u v 7 c O V g x m 8 M O y H n 3 n k 9 M w E I + K z 8 N S n T H S R M e 2 b D s N d 2 o e g f x 7 X r 0 3 B G 9 6 C W n g X c v U 3 o y 3 y J I r p J O m c j 1 S p z J x P L s + F 4 e F x 0 5 H x I A 0 w R 4 q n 3 j y / R 2 / 5 s 7 J Q m z b p s m b i 1 4 0 x b e / Y a o Z R B M e J F l N L l 9 3 I m I S r t v i R d 3 W b 1 4 2 + F o o F a 9 h + K r i u F Z 3 T L c Q o p O z z e e Y 4 d H r R w P O k b q R 6 L J + M y T E Y Q Q 5 N O Z 6 u N e B v + t 3 J 2 U S 1 W 4 1 J 0 H d N z 5 I M l x i U k 5 C J z 7 4 W S p q g u A z D T H C V P 1 U a I 9 R L 4 T r n b v J q 5 g h O Z P S 2 9 T d m 6 4 + 9 k M a v P D C F P 7 n D G s f Q 3 N n H S F 4 L o 7 U Q u m o 5 r I p b g z z p z Z r x i 0 T b G r R 1 b s D G m w a N A D U O k k q e R G x j E d F 1 O U R 6 I p g 9 l M b k K 2 W 8 + P A U f n z Q j x + M 5 9 C X W I V X J r f g x M n L c U 1 i N 3 5 8 6 R y O 3 D q F D z b G d z 7 z L 4 / g r z s + j o 9 l f x v Z k j X 6 Y r G K H a v D u G P v z f j s w i 5 8 1 L 0 O r s x J 1 E o T + P j V 9 O I 0 y s J 8 Y T G H 0 2 Y r J p / q u p J 5 V r + Z 1 L u g b Y c p Q 6 P U 1 K p q Y / x s r k D 6 k y u g O z w D f / u l O J Y 5 H x 6 M w F s 5 i g v X 1 J G q r E O h Z K N J n g a k 2 e b F b B Z z q c v Q H n 6 C k a y G T L Z A D 1 9 h j u f F w E A 3 7 j t q u 8 W 7 G B j l r a W 8 g j y 6 Q W A 1 g u 5 J Y x C v n L Z p w I G 5 w w g z 6 g h D y S d N O R n T z X c n F x J V E 5 T 3 v H W H G / e O X A R 3 / u x G J c P 5 7 m N H M T I x b 4 z U G e M y a 5 W I a L e d K p Y q X I i E + w H T 2 a C e 3 s V y N q C 1 Z z l G Y A P + p m v E P l r R a o T q F J H 8 m d 0 u N S g n G V y p W 3 I 5 R P 3 0 J 8 i Q l h f K Q c K / i s a 0 d D P K s 8 G V e h q n y m 9 8 g x U 5 u C 9 X 5 5 H e 8 S C G 1 5 z J d d 8 o 2 q i n z g 6 t I 0 k v z n t z H 5 9 B Z Z u e x r 6 f j J u 6 T h 6 d x o Y r t J q z i q d O W k P w r E 3 g q Y o b 4 5 3 d p A 5 e U j s / f u Y t u / D D g f + B J y 7 6 D f z G O 1 c j + Q q d z u h j + N D 1 2 0 h P U j j R l s T V s T l c 1 H s M 0 0 n L x w 8 e H 8 K N L / 0 L B p + 4 E Z + a / Q p W b X w z 7 j m 1 C / 9 w P 3 O f v A + T w w l U U 1 1 I H g + g M N q G 9 K k I F g 5 7 z W c h O 1 J g h I r T 4 O S p t X N q s z 2 v X p 0 2 d C 6 + + l I a 0 T 6 s T R Q x P R + E r + 0 C E 6 n i v h H T U y i Y a 3 l M u V I 4 n s B 8 7 k 3 G q J S D t H V 2 o U Y j T S c X c N V 6 K y t p g P X e L s w v p G j o 1 u B N x 0 a t h x q t X K 2 p J 3 0 R u z 2 b 1 s e V Z p 5 C K G Y H X f M 5 S 2 V b O y E 0 S P 7 m r S W M L z Q V e T n + 3 R c f x n l X f B x 3 x 2 / C y 4 c n j B E o j 3 L X J l C b v R + Z o Q e N I Z g c y 3 c L f K m H E a 8 9 i a D X v n 9 M B i w n 5 S z v b 0 V r W Y R W A 1 P U k / p L 3 m d s I y Y 4 I X g l T O X s a + k d F G q 2 6 1 R i S h c i C H i X K r T m A L Y F m j 1 o Z 0 P I O 4 3 D 2 a W v t j l X B H 0 x 3 P V 0 F r V A H B e N x n H x t h V 6 L M / e D m d g t q J 5 b e 2 Y y E d x 9 Y Y i P R 6 9 3 W Q K B 2 L t S L e 1 w b O Q R A e 9 b j 2 U Z j S o 4 c S s F 4 c m v R h P e R C m D l 2 / q Y i 5 n B u F i g u X r S 1 h I h t A B 5 1 u a m 4 S F 2 8 K Y + 9 E G K f m f c h T D 9 8 9 2 I 7 / 9 t Q q p J + 4 D p 9 + 8 2 4 m 4 E F 8 Y e D X 8 G j s C Y z c d D 9 u i f 8 8 I r z n + Y N l X L T J b X r p I l 1 x p G a p + H 1 l B N o r C H d X G W 2 q C H a Q 4 y d K S J 4 s I j W + g E C n 1 7 y 4 e S E f Y k R h F C o N o 3 1 g A / o r L y L A u l T Q T 4 f A h D y b Q j q V R J i K F k 2 E m Z v V S e n U m W 5 R p p F o F y S h U F 6 D a m m v 2 S B S s y u 0 N O K x o T D W d 1 b N V C d H d 4 J B L c q 0 D k L K N z e f Z L 6 i z o r m n M 9 a b h p l R t F 1 0 Q v g i W 0 m D V O X d t P H B 0 m 7 5 P k d S G n t m J 8 1 e A d T 0 z O I R M J 4 4 d A E b t h 8 L 6 6 Z q e M 3 E 0 / j B 3 e E 8 J 5 L d q B Q 9 M A V X g 9 f Y q c p n + 5 p h j a 8 q 1 H 1 b 4 Z W 5 U a L j 1 B G z J 0 Q W 4 y w r V A + 1 R q V d B 8 Z o L k f 6 a 0 Z V l D O 9 t N 0 S r w W 4 s F m o r w S l l M / 7 Z j j Z 0 L 9 y s i Z P Y K t W N 1 x A b L F W S a t R U T 8 H S a x L J Z J x 0 i F B A l b U a T 1 3 U h L 8 A Y M S m i r X o C X Z n t w y e o S A r M x Z E j 7 5 H 0 P t u v l A C 5 c T S 0 P r 8 3 i x 6 9 q c q V d j P e 2 H d Z T C x p v m Z + d R k / / K t N A o g W j p 0 + a K U D y / E P z H h y d X p r X a c v j o L + O / 5 r 8 n 7 h j 5 z f x i 3 P n 4 f s D / 4 i F Y o B 0 y j a T e r P y q R J i i Q g p l 1 a t F h G m M u W y d r 2 R 9 b B V p B S 9 8 u M 4 E u r C J a v y h v Y 8 P 8 T n U Q 4 X 9 G Y R 7 w w h l 6 6 a t y s q y d a A q R R D 6 8 1 4 A H r l q I Y T 3 G 5 S P o f + N F D g e V 2 R E e T d 6 k o u 4 L H T M V y 7 q W S i g T P G 5 M x N V H n M A G o 1 b z o B h H Q m j 4 X a X v S Q J I V 8 Q b g 8 c b P M X w b o r S + Y p f 4 a n H X G + I S q O 4 S H D t V w Q + / T c C c u M G 0 t / X a U 3 J V + A f X Y R f j k V x 5 E + a 2 f x x c C I z g Y r u G R H / 8 N f u 3 d F 6 P M F M A V 2 2 2 G B p b M b O D 1 D r u S Q f g w j 4 j n A F J Y q q e L P X + v g f x I / L U 7 J U b T w x h O N T 3 K u W A w s f J r 9 R 1 o / + p W p M Z / d N b R d s G Z q X 5 6 7 i X M Z Y e R L 8 7 D j w T G 5 v c t G p M g u X r J f c 8 V M 2 N n 5 o E O o u k c F c y H N 6 0 v 4 r m T 9 K 7 T x 9 A 2 8 B j W X e b C j i Q p G o 0 p R 2 + / f 1 S K q P G I K m 6 / 2 J b T g f L Q n r 6 B R W + X p 1 L 2 9 A 2 a q U B q x L W M K D d t K e B G / j m 4 / S I 3 b t x a x Z d 7 3 4 V 7 H / l b f K X t r 8 w Y 1 3 N D M t i S + V M 3 c X U m j n Q u b R R Q 3 x 1 j i s Q i p u H N D A o q S X I 8 g / 6 h 4 c U c 4 p J 1 F S w U G l S F O u T k K J G Y q K J V K u 3 h U S 9 N I z k / a / L Y 5 c b k Y b 2 q 5 S J 8 r h H W w 8 3 2 y B s a q b l 6 M q Y 6 Z S H I m M w g K j + b q N r W j 5 h y r E A I 3 d 1 d G H R 3 w B u 5 H K 7 o x Y w S G 3 k + Y 0 O 0 C g 8 N S h 0 a j v K q y / w t 3 / 0 O 3 v T o f 8 G J E 9 9 B Y t U F N M g S b n z 5 c 7 j + 4 H / B / u P M m R e Y 2 9 G Y h H / 6 6 A 3 4 9 N T n 8 L 9 D d F j u G h Z o z D K 5 S K d l S Y 4 x 2 R 5 Z u 6 w 9 H L G 9 o q Z n 0 N O J j P t a O p Y K E p 7 m 1 C o N v m s c U H + t c N p X / 9 Z p k G d Q P n U b K i T O F m Y M v W s P d m A 0 M 4 y x z O k z 6 N 5 K q N S Y Y 6 w w 2 d Z B w r + a D U H v V R h n 7 v U s U l T c V d F L 0 B X e j P m C H T c R e u N b T E T S m h g t c u s O b 2 F Z 1 i F B q i U j W y g M Y 3 3 i K n r v Z s 9 Q Z 3 Q 9 a Z R d b n I G r C M z W J g q o a P P 8 v u S 2 V C l + W O p U M N W 5 g d M 2 x E O e j F Y i u F 5 R L B p 9 S q 2 Q g C d 6 1 0 I t t P g 3 B M 4 N N 8 D L + V 5 y w U + X l d g n a Z Q z x 1 E M E D 6 F Q 4 Z b 5 u e P Y y 5 Y j t e n I j h 6 J Q X U 6 V O Q x G H 5 4 C B 4 C G 0 t S e w G s 9 i w 0 A P G 8 V j Z B 9 P t G H b m g S C l S O 4 / 6 S d w b F t w I 5 5 a N e k c i q I E C m W 5 t L 1 x b d S E T T R 1 S 7 B L 6 T y G H 0 + j + T E p K G A g Z g P 0 / u T a F t v F U H P X t 9 G g / A W M D w 0 b m Z 3 K z I Z B a M x q v s 8 o j d K 1 M l R a f g 1 b V N N Z T H K R 3 p T p 6 J r g H h 0 J o r + x H P I V 9 d j d n Y K U + V O b O q m + T g R g / / q T w P X d l V z g Z G K D r W c M z Q 5 z j w T j A e q k 8 7 L 5 5 n U 1 / n d 1 R y X k j F 1 + 3 + C 7 y f u w 5 v O e w Q / m e / H N V k P Z n J h n F 7 z 5 3 j 3 w D 7 8 j 1 f 6 8 K F B 6 k S g x 0 Q f G f J g d w x b k + / H q W d v x C + 9 f Y 9 5 h t e V g S / Y Q 0 O 1 r w 6 S w T r j V H q + o N X I o p n G 6 O R M 6 u u Z f 5 E B l F 9 E v t 7 L 4 5 K V H R K x 5 9 t O H y l X 8 n S K y h + C 6 7 H D d 9 e j z E H W t z X n K b 0 e r X s t t I W K F M z Z Q 6 N 2 J R r U 2 q L Q T p x I P o I N i W s b v 1 h o x W Z l W S / i h r a l 5 7 T i x I L m 4 N X h I 5 3 Q J j B n R c N m C l k q e 2 R p j 4 0 g C i G B k j A x y t 7 A 0 6 l A / D z 6 z B w C O 7 r w 6 g S 9 r L 9 m 6 J M 2 A g l 4 c / R I R b j 9 p I N z I 3 h h Z j P S W n f U g N 9 b x 3 k 9 J f T X X 2 J C n 4 T L R 9 e Q Y 5 S p k c 4 g h E D 1 O F y k b a W c C / c M v Z n H 3 b i 8 7 V H 0 r r / Y T G c Z P v k C 2 r o u h K u W w 4 u j l i p d v m q U e U Y M 6 b G t C A 5 a x x G N 8 f m N a d h T B 2 c x M V l H n H l s c H W F Z W O l q R g x f w I L w z n 0 n 9 9 t c j R 1 i b u y z 6 E e u c R c J 3 i o Z P O p H B K J G F y 5 o 6 j r T Y V n Q Y A e X U r p L / 0 I 2 e Q a 3 D O 2 g 7 k m K R / r 7 H h s J 5 f S e d p r U L R S y h f w p J D J U 5 F T + + G J 7 z D n O N D v Y l / l 6 c f g 6 7 4 K D x 7 M Y + P q 5 / H r X 5 3 E 9 F V P I f r q l f j 7 W 3 u w 2 t 2 P d 9 6 7 F + U L 7 k X 7 v b f i 6 z 9 / q 7 1 B C + x 0 J B t 1 D e X M H Y a / b b f 5 b M r I Z 0 k l V E 5 9 N 3 + a l p X X + 6 a a 4 6 E y s N L U o 4 i 1 p 5 C s 3 G C O K a J p j F F 3 L z c o b m G U D n C Q 7 S y D M k e I X d 0 X / q u M S U i E t A H 8 2 S J U H T v 6 r j R 7 n q 0 E e c J 0 c R x T 2 U O N I x a v Z V D C i Y W W X U r P B k l P N W 0 Y 1 t l w Q R e p U v k 6 R g L t z l N D g b w 4 u M r O y J Y y r o S N n W W T l C c C L E e u g E J p L Y q h x r I H J u J 2 t r q W s L M h G A 3 U q M o t p G y 5 x q B o o H A U w c Q Y s p l t O J 4 Z Q L A 6 j i 2 x F 5 i U L u 1 g O b 3 / Z h w e G e U z O x H u a M f k 0 W M I t y U Q 6 + 7 G 4 9 k C L m O 0 D f U v m J 6 5 f D r F h t d + D v S 2 J y r o v 6 g N D x 4 N 4 s 3 n V T E 5 O Y N B R k W t n x K c 3 a 4 0 s F u T 8 u d p v I E B e O n 1 l W c F Y 3 E c m r 7 X n O N g X f B y t N X u R S r 0 D j N u o 7 x H 7 0 2 S c 3 J g j E g z G K i o m q i b y 6 Y R j 7 u R Y b U d p V 2 O a K S M X D 7 A s t a w v t e m A y X m q H r / 1 k B 8 F 8 b T r 5 p j 1 Q r z 6 J k E w n Q Y 2 l q 5 F V r 3 Z N a v N T p G h F i 8 D e m U d U T O L J f l a J 3 F r r J X Z h 6 G p 9 P R v z o i q U e R j S / V x 4 U D b v h 6 0 6 S V E b j G Z k / W j 8 8 c h o c 0 T K 9 u + d c i E a T n N p r b R L y c x 2 D f p U g X w o u D e a 2 Q Y k n R H C w 3 k O U G l S 3 P m v 3 9 h I n s X u T K d k + F s 8 O F K L 1 a p v 7 6 X f L L I + b E i 2 n 0 n h 8 1 H v Z s i B X v R j r w V k O F 1 N 1 u l c g u w 1 B O o 0 a S 6 x U t U w M 7 i u Q s O 3 A a U f n Y A n O j j k g b y o 1 G V c 4 l r F 6 3 y Z x b m M 0 y 7 8 y R l q 3 D 5 N A p n O 4 U V X R h w / w 8 Q o w u i d W v U F t 2 m M 0 p N X 7 k 4 j M y N J q 2 N k a 2 E y E 8 V a q a C F U r n I Y 7 2 N z y 2 h e w + x + K 0 o n 6 a T 5 b q R Q w R i m M l / a j W E u j W I 6 T D e S Q L 7 d j O n k B b l 3 3 G O u R R D H 4 T p 4 v Y 7 J 1 U 6 6 k 7 8 5 s d S d a a N Z 7 Y f p p e M 6 S a 6 u T y o 4 f u Z B K 5 3 F w P o e + j g P 2 x x a M z Z x H R z G I I J / t J X 3 N 5 H u x e e B + r I l c Z e S / E i L h A v L U Q e m b O m F E D 1 v X Y 7 V C Y 7 J y h B 5 t F x 2 9 w D h E B w n P g 0 h W b b T S e 5 I L o z G E 1 1 r H a C K U z 8 O G r S 7 t L P h p o V 4 + 5 T j t R S b E 6 9 + C 5 L T 2 h 1 6 6 l L k V r e H V Q a t B r W + 7 h q J t C m g o 9 S S q t b I 5 p u c 4 e / y d D T p P u d d c Y 4 l + W 7 C f + V c z F 1 w X f 9 N i x 0 f c / T B S t e u o I N p p 1 J Y p F A p g 4 V g Q 3 o 5 J 0 t U k b + j Q O t 6 5 e A o h N m i l 4 z b k G 5 F G s M s 7 W C 8 2 g h R I X l n Q v f J 5 S 2 d l R O p q 1 d y z S L i C 9 P j L 8 L S R 7 l H v N F B r e L / J a 3 w 4 f f I I u v t W I R z I o F R t N 3 m W g 3 q 1 b v J e r 9 / N 6 J Z h Z D m M i t u + d b 7 M e w W D d i K v F L o w Q u o X z y C Z r e G C T X W c O D K M r s 5 e 0 j 0 q V 2 P J d 7 S 9 H d n 5 O c T b 3 U j N W x k 8 e p o K 4 6 v h 0 o 1 + e O p F T I 2 P o r 2 7 F y V G n d 7 E i 6 g s V J G P a f q Q N R r V y / b y V Y y j U G 5 o 2 9 j + X p 5 5 A r 6 u l b f N l q L r v G p 6 P 7 m V F i h W c X h G j v g B p A p b M J 9 d T W q Z w 9 q e M 7 d P K F U i m F o 4 D 6 u 6 n k d f c A 9 p + Z l T l Z Q 3 K Y o 2 7 H t F a E 6 g c r 7 a w l N w t V 2 x 6 A w E x / k H S o d R 9 G 5 A Y a y L D K Y 5 O d z F H 8 9 y 6 z r y F U W b l W F V v A 4 v k z a v 2 8 t G Y U L G 6 F M o 2 W 2 F 1 W N i h N h y A 1 E C 0 7 B 5 b e r I R L 4 x k N y K V m N a m 7 i C k b M Z 0 c Y Z j f K v G 4 0 s 2 i N r K H z r 3 S U P O s p F t G M j i r k A I o k s Y u H m Z M x Q + l 4 q x s 0 s m 1 U A z d 8 T j Z s 6 c R t G o z / k G b Y y r V G s l j u G Y P t 2 8 5 O e I y + v a 0 0 + F g y b Q c r W 7 m Q p t / 5 0 T j i Y Q T Z L b + k P I 6 g E m R H M r P I l W q 8 R N I G z X A 7 y d / v e 1 + W D 7 8 o Z 5 G 2 9 l Z M o V g f h 9 m n O G X N L G r c S b z 1 v 4 b A H w W g M T x c K i H j K u K B 3 A Q m N a Y 0 d 4 Q 1 I m W o l h A J z N N I S E / J 1 Z j r R x r a i G f x d j r m F W e Y 3 R 3 H 4 5 H q z g F G R S G 0 q C T l L R Q R F a D m W V q U 8 G y Q X 1 V t D D l p r l c k 2 c 9 L 5 h Q x S 3 n N 7 9 9 e x 8 R v Q E 7 w X O 1 d f Z x x q K 8 p z z y D Y f a V x W C u h d a J z Z f o B e L t v R I R U V T R d M l c Z n W v n T 8 0 j P z a P g S t b 1 l q R g i x n a G f A j E e Y X h 4 J R g N c K 8 + L q 9 R J X 2 Q A q s M K 9 9 R 0 + Q I b U w 1 n j G 0 Z x j I v o 1 C x 1 t 4 Z 2 k h l t r y 4 W M 1 g N L 1 0 K t F K k 2 A d 9 C W 2 Y S L Z z M N k y G Y / O U I v V + v U h v B U t m r Z i 3 h k o 6 F n x e R p 1 B o 0 U o r t 9 + v F x I w g j C h F J p y j 0 R + Y 3 x z I q G q Z Q w i 0 a 7 t m O w l U u Y I z y i 8 6 p y i k x l m k O w 2 K V 8 0 c g 7 u W g j t h F 9 u p k f K N t w 2 2 h f c Y 2 q h B U p N M E 9 7 S I V T 8 2 x h J 6 a Q o f 0 U u 7 Y 9 g Z v y z W l J Y Q T 1 1 M 7 P z 6 O / v X c w P F s e B i P G X p j B w Y S / y j F S B g Q X s n / B h I u 1 B m 3 c O 2 3 v 9 9 O i 2 T R 4 e j i H u q + L K j Z Q 9 6 6 P y u U m B n H r o u V q 1 2 h t 4 H k e n N q G N t D M 5 N 4 3 e A U Y P G o Q x K J Z L n R G W z l a Z S 0 Z p K D m 2 u 1 2 0 d z a F d q D J G q W y X V n r y K 1 W c + F 0 7 l E M J v Z g N E l q + x q Y z 6 6 h U x 1 e X E W h O q j 8 E e b 4 2 f z K U + t k f I 4 x B D C C I s 7 e M S M U R 9 s Q W 8 / y Z R 9 C 1 n c F j / A O b I y z m p P p / j Y G t H I n w m t i B a O S Q Q m F H D n 8 C g a l 6 N Q b 3 Y G I t 7 n E Q j 2 G p 5 J n 7 g L b n 9 i O 8 e S Z 3 H p F W F t a x P r 4 V V T g E w g w r / I 0 F j t G 3 M 8 j W 7 P v A 8 p m S c M a K 3 n n T i x g o Y 0 8 2 n O m m L Z 3 X Y R K f h 4 u L 5 U I 3 Y u R Q 4 Z l x m Q a C q h I J W U S Y j E 3 0 u n a k m M O P D 6 t j 4 p R I Z v 0 W 8 u y 9 f Z 1 j 7 e 5 7 k e Q A e t 5 V t G A T H k E M 4 3 9 P t b 5 1 i O Q s D n X 8 q U l a e Z f i c E o R p 9 O I x B m l F 5 D B S 8 9 C 2 / X 1 X R Q L l K m O n p o 7 P k Z 5 Y I + Y 8 D B d h 9 z M y u n V i S 8 D y F Z u d 5 8 N t G F x r s 8 J 1 G 3 u V d G 3 T i u N V H p s 3 R K t c L j q p D O 2 / M k T 3 V X G x p M O n l 8 4 U F z / L V w d O w m k 1 M J z r Z 1 g i v N u n Z c t U S W y y E D d p e P m x d F G C Y R i Z O 2 L 9 3 1 a + q l P C n m A l Z d 4 i z L r y O O h 8 9 u U H J + l O W 5 w y i t 3 N I K t 6 N Q z X H 9 S 2 R S c y s a 1 N m w U o R 6 Q 2 g Y 1 K r Y p f C 7 z / R O N o 9 j F K 6 R 4 n q k O C 4 q o v K d / I r R S T i v m z k A 7 1 U s 2 H y m M v 8 c D Y s J e 0 L 7 e f O / R j 5 h J 6 4 y 2 X f k k t L G + p e b Z w Z p V I u T M M + C y u w z C P V J A c p G Y Z U / S X b q V S v R 8 E 6 n n m V U t z m a g 4 5 i E r 2 r 3 0 9 j U O T U U o M K o y 0 N k p F j 4 v k U B i / r M I Y v a j t 5 e A a 1 b B S l b B L l I A 1 w d Q D u c A s / b q C S r C B e X I d y r s D o l k U o E e T 3 H y M V 0 E v y L J w o Y P I g y j y g / J H 1 0 z o t K V x 2 4 l n 4 O 3 Y b e b w 2 J C s N m t t I p u i m g X F B x 8 S S i l T m s Z x d k b s S Z F C r E v c g F P E s R i n J Q t H c d J S Y I 0 3 Y P E 8 v C L B L M a p M X d w + 5 o 4 0 J u V c j t w d K D o F G k M X D n T t G Q a l l w r L m p o z u c 4 R U t r l p V x + 7 A 0 a V K Y 0 j X R p n L n c 2 f M m P 7 1 3 i b m e g 8 7 o W s x m h o z 9 l k t a X m 5 p k e D k P m a x I H 9 v z e G 0 s 1 G w e i / S 1 R u o a P L 8 F U y 9 m E V m A w 3 Z 1 a x E u J T B Q G I L a o 3 9 B d Q t r i 5 h 3 U 8 9 V G V S z V r Q d g q Y P C i f M v m P d j s N + h a Y m 1 i P J g q t i 6 w c 1 L E Q N k a o i N A a o f S G v 2 O H / / / i r q 2 5 j e N K H 1 w H d w K 8 C S I t i Z Q p i Z J N V S S v F W v L y T o u p / y w V Z v 4 v + R t / 8 Q + 5 R 9 s X r c q V U k q l U o 2 k t f R r u R d O 5 I s 2 x R J k x L v I H E d Y A b E L d / X j e Y M Q J C S d x / 2 Y 6 G A G Q 4 G P d 3 n f r p P b w 4 U W i G q l Y Z E 0 5 v q 8 3 b t Z M J 9 a e Y D M B z r X o A Z T B A D p r u 7 P S H p O S 4 1 o e n l + W K 1 Z l 3 G U z l 1 z D Y d O m X Y J 9 5 z W 9 C Q z b b X X / Z / 2 5 K b v C R h P H P 6 s q e N O V O c W o p h e D I Y 7 6 W Z A O Z W s n t c u W g U a B 7 y O 9 Q e J H A c q P A 3 h Q n B / / G 8 j h r S T w 3 J W u X P 6 n / D I E N N R 3 8 H H 1 G 7 J 1 c m P l L j z X v E Q g e g q c F A G T U f n 5 3 t 5 I q H U O q q O k / S o R / o F w L l b 4 I w 9 V o S s j w f z 2 C A a 5 R J D v P u e z M T 4 f W 9 h 1 H n X g M 0 / f j a b z w 7 k 5 k I M h O j d J w l Q b C G A m k U / a a Z q Y 9 M x N t p n G u J h g M i n J E d C M W l s L K P / x + p / F M w w a i e 9 x A 3 8 j + R / N Q / S h Q M R Z A g 6 a u Q l j h Q T P i q I o g w 0 3 j s F L 6 Q b t s W u 2 G B 8 J J o 0 L w i G g 6 e y p P g i 0 H 7 f y S d 8 U K 4 Z p k 5 r y N q 6 7 9 X + R N q F 5 W 7 w v m N 6 g M 5 k E d g v t 5 I Z i I a R 9 x D t w V f S x N C q F O U T v E / J T N v y 8 a D X Q g L R 7 W f p i d B t q a v x T a x 7 X 5 m I i x q H R + y i z G 8 u p K a c 8 T + L i 7 R z q p Y 3 X V x 9 v 6 k t D L v Q 2 a i J q a W 4 e f G g d 4 M / D R o g k Z b W l X p u E U M Z g 2 a U / v J 1 C p s l y E q z r b h p 8 t j H 0 A D n V z N Q G 8 o l f X a f D z e + I F O a F Y 6 D R 2 w U p Z C P A 6 m 0 U x P L Z O d 8 c q E 8 z e G N W o s m R r J T E T g l 6 v / 3 I u F 2 j C F Y P v j P Y a e j e E u M T i A 6 r 2 H 9 / 4 5 C 5 9 7 L X R 2 C 8 S A d / V q m 8 8 w m 9 r 8 H 9 Q 0 z n X x 8 r 9 P f P i J z M z r G h R n a S g d 5 Q v K 5 e y P l P 9 E Z j G R P 5 2 P 6 u H Y q 1 A 0 j M n U Z T m w 1 / p H G h y I + X 4 d v N P A A M S T 3 2 7 J / P U r s r v y u V z 7 + K o s 7 3 8 G r Z O R C 8 n L 0 o S D b K E T g y H u 0 t C S x u 5 / S G T i h 4 o A Y v B F 3 I Y e M I 5 5 8 G g P j A G t F b u q p C s J l + Y E C U 1 J 2 + a + p C b P 9 c u N a S n e 2 f + 9 R P J 6 k 7 n j 0 l 9 g h m 7 1 v y Q 5 8 7 E y e c r l u h Q D n 6 t r X o V r U / B t M F 7 c O 6 n b s s V p W j B f E v B F u o p x 2 C f 1 9 a R E 8 x V J 5 5 K 4 v + f 7 M G K 4 W T 5 7 m l n t 6 L H E g m M y k / 6 B 7 H x e l r n 3 8 x B E L v y e u o h T h B B I S b 0 F s 4 h a m k E K o M N y x 9 T u e F 5 q G D 8 o S E y V o U 7 b R T / D 9 A S x G 6 Z k Y Z 0 2 f F 7 2 F w m c G p 7 f o T b T j C a y X v P o o t q Y l U x i q 3 / E c Q n K 4 v T H a K O j x o I r d o P h Q b + w 1 6 5 L B n 1 B L W p Y l 7 V B 3 A Y t E N 3 e t T 9 s y b l b O U l O j q 7 B E v j Z 6 k w v E 3 F l L M q 1 M K 5 k M c Z j Y K Y c m I P v 2 Q 5 f n H 0 d k A y O u w 0 8 s A N 7 E + / d B h 6 4 / 5 n n + G o 5 X K 4 M k 8 m 8 + s e T v / g X W b h 1 R / 3 o 6 5 p 8 8 V B B w r H c C S f W M N h p Y O C S S 8 Q N z p p p Q V O L K C + j r a E V y c x M S N u F L Z 2 G i V N j A Z O 0 N G x I r z C k c T o p d q 2 u 8 j 7 c + y l Q / 0 J 6 S V 3 2 6 j g C 1 z c P A r D v I 7 E s i B n E k p 4 T 9 + C R J K c W p V 7 e g 5 P / l h p U m m B H 0 I x c 6 a l N 0 w i 0 k K 4 B x z w W q + t 0 k 7 f V u d X D z y Q d z e M 1 L X Z z T w 5 9 p a 9 H 4 c 3 s B y A i a I k W z O F Q Q q w 4 H O 0 A Q + i c U 6 c l L p 3 9 z S + 2 V B 5 q f C G j n o v / p x e w V 9 e L / 0 4 D G c q P 1 P a S T F 8 f L C I Z j 0 U l J B W x X f q t J M + A M p E d E K h h F j 8 4 k 4 Q z R 2 K B H Q n E F t T C w o H r u r A + a o 8 l O P a u y g d R m r G v C X O d q U r M F Q G N 5 q Q k Y 9 5 q 7 H D Q k o u p O 2 p F N B G F R m W 9 C E Z m Y 8 F d c b t 6 B x S C 5 n q 7 B a v A 0 r M 8 D E b 5 T n 4 o D W U Z 7 R R i 4 X b Y + r 3 Q / 5 u G I t o H 9 y R o 5 S W Y 1 q o 3 n e y A q b S K 5 f y / 0 + G Z B A p U H 0 p 6 e Z V a h 7 H 5 o A h B 7 s j s r S m J J H Q 0 q Q d m i Y D Y o n F I 8 V J D w j A J 2 i 0 X G g Z M B g n H q J V G Q C J B z s + L S D K V U Q s G C Z b v q l d B k P 3 o K B m C E U 6 2 h O Y P c 0 M M O 0 c t r x o p S 3 / V 6 9 7 S F z U 9 p x 6 Q n e 2 C z M x y U q c m n O P l B 3 i u t f J o / 4 G g v 8 i 5 h o G B M g K D / R O j E w 0 p v / F Z S a Z v g e G Y O w S 1 k V h 3 q q N T E g b D D B X / 9 h 2 Z / / G 0 0 t 4 v 1 l d l 9 u K 8 e l Y F C J r M W F i q / V 0 z z H Q m g 6 P t X 8 v k 9 U + k v v N Q O o n b O I N 2 w j q J R O P H / p O f s R h S d 1 2 d / D a p i k P 3 u d j t w f V 0 G / t 3 5 d L 0 g / 6 R x u W p 9 y H 4 2 Q 8 a v J e 9 + Z n 0 + v U N X w U z Z + 8 0 j I z y s Y C j y n E M b Q P y u m B B j L 8 8 e A C H O i l X F q 7 I s 6 + f y d L b S 5 L N 6 a X V p z E U 1 7 T w f A A S y A + r s y Z O 8 J K s D 5 Q z f n 3 w p 3 K 9 m z I x D m 1 X s 6 X A Q i O p l F j u J b G m D y W p Z g e U Q F w Q D N 2 e l C t F m c r P S A T m U q P s i I V r m Y u j 6 i c z m Y g Q e T X c 2 Z J W c B a f v Y R t p 7 Y i 0 f F F E L Q 2 V 2 j G 6 I Q s h A 2 I 4 H j m N h i + e / i p B L P v Q q A d S K W R l U x 2 A k x a k r q b g I l n y 8 Q E C z w y j 0 b z R t d p Y C j c g d R k p O + r 3 d / p h / T h f O a G x A N T + H 2 0 N 5 J S m p O y x c B P n L w f 7 2 2 v Q 4 u M b 6 p i L h H 4 e G e Z f I 3 2 C q S 8 l t r M 3 R h z e u d R S c 6 / m 5 N y 8 V C y 4 5 7 T r 7 Q J 0 D 6 8 L 7 3 o B c V g Y + f m I W z r Y u N a l r I 2 4 J Q f 5 q 3 8 e 5 S p P C H z l w D 7 j s f h X k l q D S / p T 8 3 0 R v q 2 b N a 8 u a j P t 3 8 q V 2 Z 0 C T E / p q x F S f Q 3 q l M W B d o V h Y l s T N O z U P k 2 J G P X + o J i B E Z G H 3 T i l k 4 a T B d c Q Q b 7 P m C 0 6 8 m T J 3 L v 3 n 3 5 1 1 / 9 S r 7 7 b v 2 E Y + d H H M T E 7 e y 5 p m W Y m Q g H f f k q Z o q c V r M P h H Q + s K S Y i U i n U z L V u y b B d k j S c w 2 J x G O K m Z L Z r G I m I j s 2 D l P V l U K h D m a L S 9 O 2 l e S m V m G H R e F L q Q I g u D y U h N a F X U f m M D U 5 4 p N v w U b X W X U + N 0 0 4 g s R g l h j w + k 7 j p Q Q n f o S b g E D g q z F B y k G t b D 6 S F o g q m + W m X y z K 0 j 2 W 1 D R F F D M l W C r L O Y 5 c + p E K 5 x X T R X o 7 M O e 4 b a k m S o O j t i O N n l 7 2 r d o B 4 r X g S 9 k b e k F g 2 0 f M B J / D D 8 N M C 7 m f y P X 8 x 6 o t 9 J U 4 U 4 b X 8 j P B P m I 7 e I 4 C p B O e g b l 7 B X 0 2 B 2 3 V E b s R k 9 i 4 j p b y G m p r B g / C Q z k / w 0 w E + 4 5 j 4 b S S k o o 3 V Z 8 S 5 x O 3 F D P F n S V 1 b E D z f x i G m Y g O m D u Y e 1 9 6 / Q m 3 Z 6 H b 7 k p x y / P L R m G 0 h s I f J Y 8 f 3 N q f m x w T V O v s v A H w 8 p N t H 8 B w Y r d T h x / g v p T Q x N k B A y I R L s n L l 3 + U a j w H E 2 3 Q p 5 r N 3 p S t 8 s m c x G z w P e U L G e w 9 3 Z f e U V z y t 9 O q H g I n o H I J t w L a z 7 o J r D O X z M F k K 1 V g 9 l l q R 8 B A o A U T J a j K Z X H g A 1 H u l M e v k A i 4 L J 0 L C D s w 9 T J S f f F H C e U o F H S H m B n W B A m P D G K S n K 3 N f 5 P I G 5 + o z y m Y f D Z M v k w 6 K H X 4 p i R y P b t A O 9 F q B g L D 0 e p q D a M p i R C 0 6 f P 9 P 0 s + c 1 0 y 0 V m Y q C 0 J O s + k G 7 + h T E 4 1 K R U + y f O i l x S l T z G X v X t M d I c r E C z n 4 m o H R k a + u L M + i 0 3 G Y s w D c W L s k Z S a 1 W N z L w T B O w d T i U x p s P W w L h f e Q / / 2 N a A B L Z 4 g z D J J M k I K U x m M w P 1 / m d w 2 j K S v C 6 g 9 n a q V 0 w W w G g O 8 + E y W x Y W X l j L 7 i N 3 G X y U e z a r 1 c i s 7 H 0 l W f i O T 5 z 0 a Y H T w Y v L v + 0 e D 4 A J I G D B n Y u v z X Z n 9 O 8 / X G s a Z M y V e B a X B + H A Y W K 7 h k S A d R R C X 4 8 j e / p 7 y C d 6 6 4 a 1 5 2 e x z d y b m C n x T a R z 5 i h x + T 3 T r L y T Q 2 Z W x N + 6 K c / B Y n t e 3 p Q s m 5 / Y 1 C / F p C S e m p V E 9 w K D D k U 2 + I 8 1 t O J P n y + L Y h 5 K b v i h O R T u W F o g c D y G V 8 q G S 4 g F 0 R y S B d + g i l t 9 l 1 D w U q I l T W h Z b L s n U 9 I w K V / v R a 1 f g L o 0 p U y q V g C a j f d / W 5 h k j f M w D q X 7 C H 8 0 v I u R + o 2 Z c k 7 m o F f j b H W d D 3 D Y 3 u d O L 7 k i o x m e i p K f Z y G i T y l n h f 2 Q 2 w p h E Z D B K b D U 1 q f 4 U p h S 3 Z G F o v 6 E Y h L 9 V c J e l 4 u h Z 9 1 f G P 1 T / p y l q A g W 1 P V u C z b z E + 0 t W h k E t v F 5 k M r k s b 2 b h p 6 E r q I m o N d F k K S w X p V 3 v S f 4 H J y d E M 9 j g 9 v N w f q h 8 H d p m p h g R M Y z L s 5 3 f j t T A B N t K k H F 7 1 Y c S m / 7 x s S Z 7 W d c 7 w J T s i 5 K x N q C l K d w 0 T J L X m N / D U L u M t E / Z o Q P Y u F e Q S / / g a b h h / K 8 Z i n k K / h k J S X x 6 / 1 P 5 + t k 3 s r i 4 K E + f P o U P U J b J y U n Z 2 F i X n / / 8 n + T O n b t i 2 z V I R p 2 j I I o u T A + 0 Y D w + W N H 1 d W D J C 2 m K S X j i J u h E E w g w W L u 3 L v F 0 Q M 7 f 9 g r F U D s Z P D l I y N I k T T 8 4 w P 3 5 b / s H u 4 q g x 8 e n M R g Q E t B k 8 W Q b D A u m g a Q l Y Q 8 j z a Q l K 6 S W H 0 o g e 0 f 5 D X x G m i i M n n E q Y Q N S V O W h Q g F x 6 k U 0 N d 3 / t g Y t R v + t S T R k F h K 7 Q Q J a q 8 V 6 5 T B P S c z U Z I Q J K M T C h x A I 3 E I 0 g e P 2 8 b Q j E h C f q d E r y l b p S 5 n P G K t A a 1 L m x s j 4 Z k a F f x 2 Y g V 5 a o R v o X x z K j Q l 4 n s / L N h 8 8 6 U j u O u 6 M h 6 Z 2 p L n K t E Q 0 q B c X E k Y I m E m 9 B H + 7 X f y L v M A 4 t r q 6 3 a c x F G F 8 0 W C A l X w Z G Y X G w n 2 X D / 4 g + c R N a K v H q g B L J O S Z j B R q b + Y + V M x P U 1 z N n k B f s n 8 U c 6 J T k 9 G q 1 I 8 Y 9 T y 5 Z q q 6 H J L M 1 Z O M a B A 4 4 h p w H 2 r N i m I U I g K J b 4 V j i o i G U W 2 e H j o c R s Y y m g g E h w Z z 6 x d K W v 9 i x q n E O c k n P e f 0 V Y g F 9 3 V p q j P g v s x I 5 H x R W m 4 J W i m v z D J q A 7 f G e g x d C c N / 6 r I 8 F D 7 7 0 Q R B f V O Z k P c W Q r K / V 6 C u k n j n W 0 n O Q g o 6 2 p d J w E Q j g / S 7 S o E L 4 + y 6 N o s J E r k V J b H B b M P z q m w 8 m L N 1 c F 9 i e W g H D K K R q o a g r W B Z m t 2 s a u e w k 0 y G o H Z S k U g c 0 6 z j O a L L q T L c M T J 1 Q z F a O h O Q I z e o T H M 1 c 4 E n A X 6 f G s t o Q D / I D O w X c 8 3 u k 4 L k l 7 Q 0 N l r E L 9 l 5 H Z l v l K S v P I 9 I Z k H n i M x v p V M Q O v Y g L e k I a F t N B m 4 6 V Q k 4 a 7 L W 0 a H u 8 d i 8 Z K 3 B G S I G + r m 1 U C F C 7 l f S i X n W E I M U u e 4 7 8 t f D i F y c G t y 3 l 7 n N C 8 m 7 x y H 8 U R i e 7 W 4 w S t D 4 c a L q 0 f d Z s b s 4 v i R 7 j W 0 p 9 Q s W D o M r g A 2 + O v j y 2 N w Z t T I 4 E U n B h N A z E E a B k y x p a l G K W W H O P o g o C a K n u Q w S R n X L F m c b 0 m v G y 0 G M T 0 4 r 0 4 S D / / h F W 2 5 e 8 g i / y x 3 c c e 9 4 K g 2 T s C b t E A Q J z A Q S A S v 0 j K V Z g b Q n q 7 7 8 V y K c k / m p H 2 J A H N U 2 t d s d k 4 z 1 L 8 E Y k H h j O j 9 l Y J K 6 s e C O 9 K K X l b n G R X 3 c n p O / Y x g j 0 t u X V s A T F G Z y K 7 V a z G p K I K L z Z g y J M 9 f C r 9 U L X 0 s 0 B 7 P W 5 7 w r 4 L 7 c C q Y d O H f M n G Q a m p H m W h 2 E 4 E 4 U E X W N I X 6 G o 1 f + 9 E I u 3 A V D 6 a Y p 4 u d z 8 j p O z 3 I Z L Q K o j c 0 C U f N 9 b h C w / O 8 g v L A r M 7 f z O N e R V C o g t d r g W J m 0 A e / B r U d 7 1 o K s H n 5 6 p o Y y v 2 F M R L M Y s O u 8 l G B c L 5 p k 4 V W O 2 W b h I 3 l j S k + S N X h V H X + z W V 6 n + A D + 8 B 3 8 o M d Y r w y b / 1 8 Y y s 8 w R L V T l o 3 i m t y Y v A m / I z z y X t c m 3 p Z v D 3 X 1 z 7 Q 1 J n M Z r i X p j 9 g r A c K z v 5 B e 6 v a A + e H H 1 q O C 5 O a S U j 3 S U S w D z j x 4 v F q S x U v j q v b B M G g G r l T i c h 0 m v l / i u m 5 L o v 3 p R 4 l 0 R 5 4 V H q r P Z q A 5 i d Z 1 S W D 9 W R A A J X G j 8 J V E M B j K 5 M L j k X C l / r U c h S 8 r o u a L E U B K Z n 9 U j Q Q W b i 5 L M 6 T X 2 H R L 9 y U z + 5 6 W l r 6 B 9 c O Y e w Q Z g Z q E B G c I P Z W C C d X W A Q 7 N U P 1 8 G v 0 n v E 4 w Y h / s Y x b T p E R m z k r 7 c D 3 1 W S 3 D 6 c P 8 v i H 0 V P w I f q R e 7 t F y 2 i D M C e l A k O S v J g b m 8 m m / r m 8 q 2 g + l m 9 K J / 4 J T O g 5 8 n G X y D S M N J m 6 1 9 U p p g l q K G m 7 P L k J A D k Y b / E z F 6 k x M I o 9 C r 4 N + a q 1 C + 7 2 t j s 9 m K J G / A R 6 F y i N Z a 3 k Z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 G u i d = " 5 a 0 b 7 d 8 1 - 9 1 2 1 - 4 d e e - a d 2 6 - 5 f 4 7 e 4 7 7 5 5 3 2 "   R e v = " 1 9 "   R e v G u i d = " 9 8 5 a c d 8 d - b 2 c 8 - 4 e 7 0 - b 3 f 2 - f d 4 d 1 e 2 2 f 6 a 5 " 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 Z e r o s = " f a l s e "   N e g a t i v e s = " f a l s e " 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 M o d e l Q u e r y N a m e = " ' R a n g e   1 ' [ L a t ] " & g t ; & l t ; T a b l e   M o d e l N a m e = " R a n g e   1 "   N a m e I n S o u r c e = " R a n g e _ 1 "   V i s i b l e = " t r u e "   L a s t R e f r e s h = " 0 0 0 1 - 0 1 - 0 1 T 0 0 : 0 0 : 0 0 "   / & g t ; & l t ; / G e o C o l u m n & g t ; & l t ; G e o C o l u m n   N a m e = " L o n g "   V i s i b l e = " t r u e "   D a t a T y p e = " D o u b l e "   M o d e l Q u e r y N a m e = " ' R a n g e   1 ' [ L o n g ] " & g t ; & l t ; T a b l e 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 M o d e l Q u e r y N a m e = " ' R a n g e   1 ' [ L a t ] " & g t ; & l t ; T a b l e   M o d e l N a m e = " R a n g e   1 "   N a m e I n S o u r c e = " R a n g e _ 1 "   V i s i b l e = " t r u e "   L a s t R e f r e s h = " 0 0 0 1 - 0 1 - 0 1 T 0 0 : 0 0 : 0 0 "   / & g t ; & l t ; / L a t i t u d e & g t ; & l t ; L o n g i t u d e   N a m e = " L o n g "   V i s i b l e = " t r u e "   D a t a T y p e = " D o u b l e "   M o d e l Q u e r y N a m e = " ' R a n g e   1 ' [ L o n g ] " & g t ; & l t ; T a b l e   M o d e l N a m e = " R a n g e   1 "   N a m e I n S o u r c e = " R a n g e _ 1 " 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 N a m e = " C o n c "   V i s i b l e = " t r u e "   D a t a T y p e = " D o u b l e "   M o d e l Q u e r y N a m e = " ' R a n g e   1 ' [ C o n c ] " & g t ; & l t ; T a b l e   M o d e l N a m e = " R a n g e   1 "   N a m e I n S o u r c e = " R a n g e _ 1 " 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N R F C   A F = " N o n e "   O p = " A n d " & g t ; & l t ; M e a s u r e   N a m e = " C o n c "   V i s i b l e = " t r u e "   D a t a T y p e = " D o u b l e "   M o d e l Q u e r y N a m e = " ' R a n g e   1 ' [ C o n c ] " & g t ; & l t ; T a b l e   M o d e l N a m e = " R a n g e   1 "   N a m e I n S o u r c e = " R a n g e _ 1 "   V i s i b l e = " t r u e "   L a s t R e f r e s h = " 0 0 0 1 - 0 1 - 0 1 T 0 0 : 0 0 : 0 0 "   / & g t ; & l t ; / M e a s u r e & g t ; & l t ; F i r s t N u m   O p = " I s G r e a t e r T h a n O r E q u a l T o "   V a l = " 1 . 4 2 2 7 2 6 9 2 1 1 8 1 2 4 2 6 "   / & g t ; & l t ; S e c o n d N u m   O p = " I s L e s s T h a n O r E q u a l T o "   V a l = " 4 0 . 2 "   / & g t ; & l t ; / N R F C & g t ; & l t ; / F C s & g t ; & l t ; / F i l t e r & g t ; & l t ; / G e o F i e l d W e l l D e f i n i t i o n & g t ; & l t ; P r o p e r t i e s 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 N a m e = " L a t "   V i s i b l e = " t r u e "   D a t a T y p e = " D o u b l e "   M o d e l Q u e r y N a m e = " ' R a n g e   1 ' [ L a t ] " & g t ; & l t ; T a b l e 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 / & g t ; & l t ; / M e a s u r e & g t ; & l t ; / T T & g t ; & l t ; T T   A F = " N o n e " & g t ; & l t ; M e a s u r e   N a m e = " L o n g "   V i s i b l e = " t r u e "   D a t a T y p e = " D o u b l e "   M o d e l Q u e r y N a m e = " ' R a n g e   1 ' [ L o n g ] " & g t ; & l t ; T a b l e 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 / & g t ; & l t ; / M e a s u r e & g t ; & l t ; / T T & g t ; & l t ; T T   A F = " N o n e "   N a m e = " C o n c e n t r a t i o n " & g t ; & l t ; M e a s u r e   N a m e = " C o n c "   V i s i b l e = " t r u e "   D a t a T y p e = " D o u b l e "   M o d e l Q u e r y N a m e = " ' R a n g e   1 ' [ C o n c ] " & g t ; & l t ; T a b l e 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. 0 0 0 0 0 0 0 0 0 0 0 0 0 0 0 2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0 . 2 8 9 6 1 7 4 8 6 3 3 8 7 9 6 9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7 & l t ; / X & g t ; & l t ; Y & g t ; 7 3 5 & l t ; / Y & g t ; & l t ; D i s t a n c e T o N e a r e s t C o r n e r X & g t ; 7 & l t ; / D i s t a n c e T o N e a r e s t C o r n e r X & g t ; & l t ; D i s t a n c e T o N e a r e s t C o r n e r Y & g t ; 7 & l t ; / D i s t a n c e T o N e a r e s t C o r n e r Y & g t ; & l t ; Z O r d e r & g t ; 0 & l t ; / Z O r d e r & g t ; & l t ; W i d t h & g t ; 3 9 4 & l t ; / W i d t h & g t ; & l t ; H e i g h t & g t ; 1 1 9 & l t ; / H e i g h t & g t ; & l t ; A c t u a l W i d t h & g t ; 3 9 4 & l t ; / A c t u a l W i d t h & g t ; & l t ; A c t u a l H e i g h t & g t ; 1 1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5 a 0 b 7 d 8 1 - 9 1 2 1 - 4 d e e - a d 2 6 - 5 f 4 7 e 4 7 7 5 5 3 2 & l t ; / L a y e r I d & g t ; & l t ; R a w H e a t M a p M i n & g t ; 1 . 4 2 2 7 2 6 9 2 1 1 8 1 2 4 2 6 & l t ; / R a w H e a t M a p M i n & g t ; & l t ; R a w H e a t M a p M a x & g t ; 3 9 . 4 1 7 7 2 3 3 1 8 3 7 2 5 7 3 & l t ; / R a w H e a t M a p M a x & g t ; & l t ; M i n i m u m & g t ; 1 . 4 2 2 7 2 6 9 8 8 7 9 2 4 1 9 4 & l t ; / M i n i m u m & g t ; & l t ; M a x i m u m & g t ; 3 9 . 4 1 7 7 2 4 6 0 9 3 7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2BA2B028C5554A9CDBFACC79DAB1FB" ma:contentTypeVersion="14" ma:contentTypeDescription="Create a new document." ma:contentTypeScope="" ma:versionID="9a9d888fab4d25b40dc15799e3bed0ae">
  <xsd:schema xmlns:xsd="http://www.w3.org/2001/XMLSchema" xmlns:xs="http://www.w3.org/2001/XMLSchema" xmlns:p="http://schemas.microsoft.com/office/2006/metadata/properties" xmlns:ns2="c4b74aa5-120c-4159-92c3-9c9aa18625ae" xmlns:ns3="d253be79-24eb-46e4-a7a5-83fc2a38fc4f" targetNamespace="http://schemas.microsoft.com/office/2006/metadata/properties" ma:root="true" ma:fieldsID="74ab5ba03df7f228d6368c4f6677e457" ns2:_="" ns3:_="">
    <xsd:import namespace="c4b74aa5-120c-4159-92c3-9c9aa18625ae"/>
    <xsd:import namespace="d253be79-24eb-46e4-a7a5-83fc2a38fc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74aa5-120c-4159-92c3-9c9aa18625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3be79-24eb-46e4-a7a5-83fc2a38fc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253be79-24eb-46e4-a7a5-83fc2a38fc4f">
      <UserInfo>
        <DisplayName>Natalie Fey</DisplayName>
        <AccountId>262</AccountId>
        <AccountType/>
      </UserInfo>
      <UserInfo>
        <DisplayName>Karen Parrish</DisplayName>
        <AccountId>6</AccountId>
        <AccountType/>
      </UserInfo>
      <UserInfo>
        <DisplayName>Marc Reid</DisplayName>
        <AccountId>316</AccountId>
        <AccountType/>
      </UserInfo>
      <UserInfo>
        <DisplayName>Rachel Tunnicliffe</DisplayName>
        <AccountId>317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C152F07-79E8-4CE4-A3B3-F9305F87D57D}">
  <ds:schemaRefs>
    <ds:schemaRef ds:uri="Mapcite"/>
  </ds:schemaRefs>
</ds:datastoreItem>
</file>

<file path=customXml/itemProps2.xml><?xml version="1.0" encoding="utf-8"?>
<ds:datastoreItem xmlns:ds="http://schemas.openxmlformats.org/officeDocument/2006/customXml" ds:itemID="{526E8C31-49CB-4F13-BDE8-D8898FC3FA1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92D533AB-E229-40C8-A8F3-C877CA29455F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F020FFCA-4546-471E-ACA8-1B88445E98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b74aa5-120c-4159-92c3-9c9aa18625ae"/>
    <ds:schemaRef ds:uri="d253be79-24eb-46e4-a7a5-83fc2a38fc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7D428619-7A9C-42E3-AD31-F0E5305468A7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CD041B13-C8F9-4452-9E51-9B52E228F019}">
  <ds:schemaRefs>
    <ds:schemaRef ds:uri="http://schemas.microsoft.com/office/2006/metadata/properties"/>
    <ds:schemaRef ds:uri="http://schemas.microsoft.com/office/infopath/2007/PartnerControls"/>
    <ds:schemaRef ds:uri="d253be79-24eb-46e4-a7a5-83fc2a38fc4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Data for plotting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CJ Adams</dc:creator>
  <cp:keywords/>
  <dc:description/>
  <cp:lastModifiedBy>Francesca Dennis</cp:lastModifiedBy>
  <cp:revision/>
  <dcterms:created xsi:type="dcterms:W3CDTF">2018-01-05T09:09:33Z</dcterms:created>
  <dcterms:modified xsi:type="dcterms:W3CDTF">2025-06-03T11:22:04Z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120320">
    <vt:lpwstr>604</vt:lpwstr>
  </property>
  <property fmtid="{D5CDD505-2E9C-101B-9397-08002B2CF9AE}" pid="3" name="AuthorIds_UIVersion_123904">
    <vt:lpwstr>610</vt:lpwstr>
  </property>
  <property fmtid="{D5CDD505-2E9C-101B-9397-08002B2CF9AE}" pid="4" name="AuthorIds_UIVersion_120832">
    <vt:lpwstr>539</vt:lpwstr>
  </property>
  <property fmtid="{D5CDD505-2E9C-101B-9397-08002B2CF9AE}" pid="5" name="AuthorIds_UIVersion_102912">
    <vt:lpwstr>613</vt:lpwstr>
  </property>
  <property fmtid="{D5CDD505-2E9C-101B-9397-08002B2CF9AE}" pid="6" name="AuthorIds_UIVersion_99840">
    <vt:lpwstr>665</vt:lpwstr>
  </property>
  <property fmtid="{D5CDD505-2E9C-101B-9397-08002B2CF9AE}" pid="7" name="AuthorIds_UIVersion_139264">
    <vt:lpwstr>565</vt:lpwstr>
  </property>
  <property fmtid="{D5CDD505-2E9C-101B-9397-08002B2CF9AE}" pid="8" name="AuthorIds_UIVersion_99328">
    <vt:lpwstr>663</vt:lpwstr>
  </property>
  <property fmtid="{D5CDD505-2E9C-101B-9397-08002B2CF9AE}" pid="9" name="AuthorIds_UIVersion_136192">
    <vt:lpwstr>626</vt:lpwstr>
  </property>
  <property fmtid="{D5CDD505-2E9C-101B-9397-08002B2CF9AE}" pid="10" name="AuthorIds_UIVersion_139776">
    <vt:lpwstr>565</vt:lpwstr>
  </property>
  <property fmtid="{D5CDD505-2E9C-101B-9397-08002B2CF9AE}" pid="11" name="AuthorIds_UIVersion_96256">
    <vt:lpwstr>663</vt:lpwstr>
  </property>
  <property fmtid="{D5CDD505-2E9C-101B-9397-08002B2CF9AE}" pid="12" name="AuthorIds_UIVersion_118272">
    <vt:lpwstr>671,583</vt:lpwstr>
  </property>
  <property fmtid="{D5CDD505-2E9C-101B-9397-08002B2CF9AE}" pid="13" name="AuthorIds_UIVersion_78336">
    <vt:lpwstr>597</vt:lpwstr>
  </property>
  <property fmtid="{D5CDD505-2E9C-101B-9397-08002B2CF9AE}" pid="14" name="AuthorIds_UIVersion_96768">
    <vt:lpwstr>623</vt:lpwstr>
  </property>
  <property fmtid="{D5CDD505-2E9C-101B-9397-08002B2CF9AE}" pid="15" name="AuthorIds_UIVersion_118784">
    <vt:lpwstr>653</vt:lpwstr>
  </property>
  <property fmtid="{D5CDD505-2E9C-101B-9397-08002B2CF9AE}" pid="16" name="AuthorIds_UIVersion_75264">
    <vt:lpwstr>601</vt:lpwstr>
  </property>
  <property fmtid="{D5CDD505-2E9C-101B-9397-08002B2CF9AE}" pid="17" name="AuthorIds_UIVersion_78848">
    <vt:lpwstr>628</vt:lpwstr>
  </property>
  <property fmtid="{D5CDD505-2E9C-101B-9397-08002B2CF9AE}" pid="18" name="AuthorIds_UIVersion_93696">
    <vt:lpwstr>549</vt:lpwstr>
  </property>
  <property fmtid="{D5CDD505-2E9C-101B-9397-08002B2CF9AE}" pid="19" name="AuthorIds_UIVersion_57344">
    <vt:lpwstr>661</vt:lpwstr>
  </property>
  <property fmtid="{D5CDD505-2E9C-101B-9397-08002B2CF9AE}" pid="20" name="AuthorIds_UIVersion_72192">
    <vt:lpwstr>536</vt:lpwstr>
  </property>
  <property fmtid="{D5CDD505-2E9C-101B-9397-08002B2CF9AE}" pid="21" name="AuthorIds_UIVersion_75776">
    <vt:lpwstr>539</vt:lpwstr>
  </property>
  <property fmtid="{D5CDD505-2E9C-101B-9397-08002B2CF9AE}" pid="22" name="AuthorIds_UIVersion_39424">
    <vt:lpwstr>556,650</vt:lpwstr>
  </property>
  <property fmtid="{D5CDD505-2E9C-101B-9397-08002B2CF9AE}" pid="23" name="AuthorIds_UIVersion_54272">
    <vt:lpwstr>638,566</vt:lpwstr>
  </property>
  <property fmtid="{D5CDD505-2E9C-101B-9397-08002B2CF9AE}" pid="24" name="AuthorIds_UIVersion_57856">
    <vt:lpwstr>562</vt:lpwstr>
  </property>
  <property fmtid="{D5CDD505-2E9C-101B-9397-08002B2CF9AE}" pid="25" name="AuthorIds_UIVersion_36352">
    <vt:lpwstr>536</vt:lpwstr>
  </property>
  <property fmtid="{D5CDD505-2E9C-101B-9397-08002B2CF9AE}" pid="26" name="AuthorIds_UIVersion_54784">
    <vt:lpwstr>548</vt:lpwstr>
  </property>
  <property fmtid="{D5CDD505-2E9C-101B-9397-08002B2CF9AE}" pid="27" name="AuthorIds_UIVersion_36864">
    <vt:lpwstr>597,652</vt:lpwstr>
  </property>
  <property fmtid="{D5CDD505-2E9C-101B-9397-08002B2CF9AE}" pid="28" name="AuthorIds_UIVersion_42496">
    <vt:lpwstr>644</vt:lpwstr>
  </property>
  <property fmtid="{D5CDD505-2E9C-101B-9397-08002B2CF9AE}" pid="29" name="AuthorIds_UIVersion_45568">
    <vt:lpwstr>536</vt:lpwstr>
  </property>
  <property fmtid="{D5CDD505-2E9C-101B-9397-08002B2CF9AE}" pid="30" name="AuthorIds_UIVersion_140800">
    <vt:lpwstr>565</vt:lpwstr>
  </property>
  <property fmtid="{D5CDD505-2E9C-101B-9397-08002B2CF9AE}" pid="31" name="AuthorIds_UIVersion_95232">
    <vt:lpwstr>614</vt:lpwstr>
  </property>
  <property fmtid="{D5CDD505-2E9C-101B-9397-08002B2CF9AE}" pid="32" name="AuthorIds_UIVersion_98304">
    <vt:lpwstr>584</vt:lpwstr>
  </property>
  <property fmtid="{D5CDD505-2E9C-101B-9397-08002B2CF9AE}" pid="33" name="AuthorIds_UIVersion_138752">
    <vt:lpwstr>565</vt:lpwstr>
  </property>
  <property fmtid="{D5CDD505-2E9C-101B-9397-08002B2CF9AE}" pid="34" name="AuthorIds_UIVersion_89600">
    <vt:lpwstr>610,607</vt:lpwstr>
  </property>
  <property fmtid="{D5CDD505-2E9C-101B-9397-08002B2CF9AE}" pid="35" name="AuthorIds_UIVersion_129024">
    <vt:lpwstr>581,1023</vt:lpwstr>
  </property>
  <property fmtid="{D5CDD505-2E9C-101B-9397-08002B2CF9AE}" pid="36" name="AuthorIds_UIVersion_77312">
    <vt:lpwstr>579</vt:lpwstr>
  </property>
  <property fmtid="{D5CDD505-2E9C-101B-9397-08002B2CF9AE}" pid="37" name="AuthorIds_UIVersion_92160">
    <vt:lpwstr>610</vt:lpwstr>
  </property>
  <property fmtid="{D5CDD505-2E9C-101B-9397-08002B2CF9AE}" pid="38" name="AuthorIds_UIVersion_95744">
    <vt:lpwstr>641</vt:lpwstr>
  </property>
  <property fmtid="{D5CDD505-2E9C-101B-9397-08002B2CF9AE}" pid="39" name="AuthorIds_UIVersion_98816">
    <vt:lpwstr>484</vt:lpwstr>
  </property>
  <property fmtid="{D5CDD505-2E9C-101B-9397-08002B2CF9AE}" pid="40" name="AuthorIds_UIVersion_135680">
    <vt:lpwstr>604</vt:lpwstr>
  </property>
  <property fmtid="{D5CDD505-2E9C-101B-9397-08002B2CF9AE}" pid="41" name="AuthorIds_UIVersion_86016">
    <vt:lpwstr>634</vt:lpwstr>
  </property>
  <property fmtid="{D5CDD505-2E9C-101B-9397-08002B2CF9AE}" pid="42" name="AuthorIds_UIVersion_129536">
    <vt:lpwstr>655</vt:lpwstr>
  </property>
  <property fmtid="{D5CDD505-2E9C-101B-9397-08002B2CF9AE}" pid="43" name="SharedWithUsers">
    <vt:lpwstr>638;#Gemma Dormer;#654;#Oliver Hay;#586;#Farah Hassan</vt:lpwstr>
  </property>
  <property fmtid="{D5CDD505-2E9C-101B-9397-08002B2CF9AE}" pid="44" name="AuthorIds_UIVersion_74240">
    <vt:lpwstr>562</vt:lpwstr>
  </property>
  <property fmtid="{D5CDD505-2E9C-101B-9397-08002B2CF9AE}" pid="45" name="AuthorIds_UIVersion_77824">
    <vt:lpwstr>1025</vt:lpwstr>
  </property>
  <property fmtid="{D5CDD505-2E9C-101B-9397-08002B2CF9AE}" pid="46" name="AuthorIds_UIVersion_92672">
    <vt:lpwstr>519,559</vt:lpwstr>
  </property>
  <property fmtid="{D5CDD505-2E9C-101B-9397-08002B2CF9AE}" pid="47" name="AuthorIds_UIVersion_117760">
    <vt:lpwstr>671</vt:lpwstr>
  </property>
  <property fmtid="{D5CDD505-2E9C-101B-9397-08002B2CF9AE}" pid="48" name="AuthorIds_UIVersion_126464">
    <vt:lpwstr>622</vt:lpwstr>
  </property>
  <property fmtid="{D5CDD505-2E9C-101B-9397-08002B2CF9AE}" pid="49" name="AuthorIds_UIVersion_86528">
    <vt:lpwstr>549</vt:lpwstr>
  </property>
  <property fmtid="{D5CDD505-2E9C-101B-9397-08002B2CF9AE}" pid="50" name="AuthorIds_UIVersion_123392">
    <vt:lpwstr>983</vt:lpwstr>
  </property>
  <property fmtid="{D5CDD505-2E9C-101B-9397-08002B2CF9AE}" pid="51" name="AuthorIds_UIVersion_59904">
    <vt:lpwstr>597</vt:lpwstr>
  </property>
  <property fmtid="{D5CDD505-2E9C-101B-9397-08002B2CF9AE}" pid="52" name="AuthorIds_UIVersion_74752">
    <vt:lpwstr>520</vt:lpwstr>
  </property>
  <property fmtid="{D5CDD505-2E9C-101B-9397-08002B2CF9AE}" pid="53" name="AuthorIds_UIVersion_117248">
    <vt:lpwstr>671</vt:lpwstr>
  </property>
  <property fmtid="{D5CDD505-2E9C-101B-9397-08002B2CF9AE}" pid="54" name="AuthorIds_UIVersion_132096">
    <vt:lpwstr>598</vt:lpwstr>
  </property>
  <property fmtid="{D5CDD505-2E9C-101B-9397-08002B2CF9AE}" pid="55" name="AuthorIds_UIVersion_65024">
    <vt:lpwstr>567</vt:lpwstr>
  </property>
  <property fmtid="{D5CDD505-2E9C-101B-9397-08002B2CF9AE}" pid="56" name="AuthorIds_UIVersion_83456">
    <vt:lpwstr>614</vt:lpwstr>
  </property>
  <property fmtid="{D5CDD505-2E9C-101B-9397-08002B2CF9AE}" pid="57" name="AuthorIds_UIVersion_105472">
    <vt:lpwstr>623,581</vt:lpwstr>
  </property>
  <property fmtid="{D5CDD505-2E9C-101B-9397-08002B2CF9AE}" pid="58" name="AuthorIds_UIVersion_108544">
    <vt:lpwstr>561,5</vt:lpwstr>
  </property>
  <property fmtid="{D5CDD505-2E9C-101B-9397-08002B2CF9AE}" pid="59" name="AuthorIds_UIVersion_126976">
    <vt:lpwstr>604</vt:lpwstr>
  </property>
  <property fmtid="{D5CDD505-2E9C-101B-9397-08002B2CF9AE}" pid="60" name="AuthorIds_UIVersion_38400">
    <vt:lpwstr>1025</vt:lpwstr>
  </property>
  <property fmtid="{D5CDD505-2E9C-101B-9397-08002B2CF9AE}" pid="61" name="AuthorIds_UIVersion_56832">
    <vt:lpwstr>630</vt:lpwstr>
  </property>
  <property fmtid="{D5CDD505-2E9C-101B-9397-08002B2CF9AE}" pid="62" name="AuthorIds_UIVersion_71680">
    <vt:lpwstr>622</vt:lpwstr>
  </property>
  <property fmtid="{D5CDD505-2E9C-101B-9397-08002B2CF9AE}" pid="63" name="AuthorIds_UIVersion_114176">
    <vt:lpwstr>655</vt:lpwstr>
  </property>
  <property fmtid="{D5CDD505-2E9C-101B-9397-08002B2CF9AE}" pid="64" name="AuthorIds_UIVersion_47104">
    <vt:lpwstr>650,591</vt:lpwstr>
  </property>
  <property fmtid="{D5CDD505-2E9C-101B-9397-08002B2CF9AE}" pid="65" name="AuthorIds_UIVersion_65536">
    <vt:lpwstr>561</vt:lpwstr>
  </property>
  <property fmtid="{D5CDD505-2E9C-101B-9397-08002B2CF9AE}" pid="66" name="AuthorIds_UIVersion_80384">
    <vt:lpwstr>578</vt:lpwstr>
  </property>
  <property fmtid="{D5CDD505-2E9C-101B-9397-08002B2CF9AE}" pid="67" name="AuthorIds_UIVersion_83968">
    <vt:lpwstr>614</vt:lpwstr>
  </property>
  <property fmtid="{D5CDD505-2E9C-101B-9397-08002B2CF9AE}" pid="68" name="AuthorIds_UIVersion_105984">
    <vt:lpwstr>567</vt:lpwstr>
  </property>
  <property fmtid="{D5CDD505-2E9C-101B-9397-08002B2CF9AE}" pid="69" name="AuthorIds_UIVersion_38912">
    <vt:lpwstr>597</vt:lpwstr>
  </property>
  <property fmtid="{D5CDD505-2E9C-101B-9397-08002B2CF9AE}" pid="70" name="AuthorIds_UIVersion_53760">
    <vt:lpwstr>520</vt:lpwstr>
  </property>
  <property fmtid="{D5CDD505-2E9C-101B-9397-08002B2CF9AE}" pid="71" name="AuthorIds_UIVersion_71168">
    <vt:lpwstr>668</vt:lpwstr>
  </property>
  <property fmtid="{D5CDD505-2E9C-101B-9397-08002B2CF9AE}" pid="72" name="AuthorIds_UIVersion_114688">
    <vt:lpwstr>615</vt:lpwstr>
  </property>
  <property fmtid="{D5CDD505-2E9C-101B-9397-08002B2CF9AE}" pid="73" name="AuthorIds_UIVersion_44032">
    <vt:lpwstr>561</vt:lpwstr>
  </property>
  <property fmtid="{D5CDD505-2E9C-101B-9397-08002B2CF9AE}" pid="74" name="AuthorIds_UIVersion_47616">
    <vt:lpwstr>591</vt:lpwstr>
  </property>
  <property fmtid="{D5CDD505-2E9C-101B-9397-08002B2CF9AE}" pid="75" name="AuthorIds_UIVersion_62464">
    <vt:lpwstr>638</vt:lpwstr>
  </property>
  <property fmtid="{D5CDD505-2E9C-101B-9397-08002B2CF9AE}" pid="76" name="AuthorIds_UIVersion_35840">
    <vt:lpwstr>536</vt:lpwstr>
  </property>
  <property fmtid="{D5CDD505-2E9C-101B-9397-08002B2CF9AE}" pid="77" name="AuthorIds_UIVersion_53248">
    <vt:lpwstr>520</vt:lpwstr>
  </property>
  <property fmtid="{D5CDD505-2E9C-101B-9397-08002B2CF9AE}" pid="78" name="AuthorIds_UIVersion_44544">
    <vt:lpwstr>976,677</vt:lpwstr>
  </property>
  <property fmtid="{D5CDD505-2E9C-101B-9397-08002B2CF9AE}" pid="79" name="AuthorIds_UIVersion_62976">
    <vt:lpwstr>561</vt:lpwstr>
  </property>
  <property fmtid="{D5CDD505-2E9C-101B-9397-08002B2CF9AE}" pid="80" name="AuthorIds_UIVersion_50176">
    <vt:lpwstr>486</vt:lpwstr>
  </property>
  <property fmtid="{D5CDD505-2E9C-101B-9397-08002B2CF9AE}" pid="81" name="AuthorIds_UIVersion_50688">
    <vt:lpwstr>661,486</vt:lpwstr>
  </property>
  <property fmtid="{D5CDD505-2E9C-101B-9397-08002B2CF9AE}" pid="82" name="AuthorIds_UIVersion_41984">
    <vt:lpwstr>558</vt:lpwstr>
  </property>
  <property fmtid="{D5CDD505-2E9C-101B-9397-08002B2CF9AE}" pid="83" name="AuthorIds_UIVersion_128000">
    <vt:lpwstr>623</vt:lpwstr>
  </property>
  <property fmtid="{D5CDD505-2E9C-101B-9397-08002B2CF9AE}" pid="84" name="AuthorIds_UIVersion_137216">
    <vt:lpwstr>532</vt:lpwstr>
  </property>
  <property fmtid="{D5CDD505-2E9C-101B-9397-08002B2CF9AE}" pid="85" name="AuthorIds_UIVersion_128512">
    <vt:lpwstr>557</vt:lpwstr>
  </property>
  <property fmtid="{D5CDD505-2E9C-101B-9397-08002B2CF9AE}" pid="86" name="AuthorIds_UIVersion_143360">
    <vt:lpwstr>983</vt:lpwstr>
  </property>
  <property fmtid="{D5CDD505-2E9C-101B-9397-08002B2CF9AE}" pid="87" name="AuthorIds_UIVersion_94720">
    <vt:lpwstr>584</vt:lpwstr>
  </property>
  <property fmtid="{D5CDD505-2E9C-101B-9397-08002B2CF9AE}" pid="88" name="AuthorIds_UIVersion_134144">
    <vt:lpwstr>667</vt:lpwstr>
  </property>
  <property fmtid="{D5CDD505-2E9C-101B-9397-08002B2CF9AE}" pid="89" name="AuthorIds_UIVersion_137728">
    <vt:lpwstr>654,565</vt:lpwstr>
  </property>
  <property fmtid="{D5CDD505-2E9C-101B-9397-08002B2CF9AE}" pid="90" name="AuthorIds_UIVersion_125440">
    <vt:lpwstr>622</vt:lpwstr>
  </property>
  <property fmtid="{D5CDD505-2E9C-101B-9397-08002B2CF9AE}" pid="91" name="AuthorIds_UIVersion_76800">
    <vt:lpwstr>553</vt:lpwstr>
  </property>
  <property fmtid="{D5CDD505-2E9C-101B-9397-08002B2CF9AE}" pid="92" name="AuthorIds_UIVersion_94208">
    <vt:lpwstr>584</vt:lpwstr>
  </property>
  <property fmtid="{D5CDD505-2E9C-101B-9397-08002B2CF9AE}" pid="93" name="AuthorIds_UIVersion_119808">
    <vt:lpwstr>603</vt:lpwstr>
  </property>
  <property fmtid="{D5CDD505-2E9C-101B-9397-08002B2CF9AE}" pid="94" name="AuthorIds_UIVersion_131072">
    <vt:lpwstr>569</vt:lpwstr>
  </property>
  <property fmtid="{D5CDD505-2E9C-101B-9397-08002B2CF9AE}" pid="95" name="AuthorIds_UIVersion_134656">
    <vt:lpwstr>604</vt:lpwstr>
  </property>
  <property fmtid="{D5CDD505-2E9C-101B-9397-08002B2CF9AE}" pid="96" name="AuthorIds_UIVersion_85504">
    <vt:lpwstr>556</vt:lpwstr>
  </property>
  <property fmtid="{D5CDD505-2E9C-101B-9397-08002B2CF9AE}" pid="97" name="AuthorIds_UIVersion_107520">
    <vt:lpwstr>557</vt:lpwstr>
  </property>
  <property fmtid="{D5CDD505-2E9C-101B-9397-08002B2CF9AE}" pid="98" name="AuthorIds_UIVersion_125952">
    <vt:lpwstr>544</vt:lpwstr>
  </property>
  <property fmtid="{D5CDD505-2E9C-101B-9397-08002B2CF9AE}" pid="99" name="AuthorIds_UIVersion_91136">
    <vt:lpwstr>610</vt:lpwstr>
  </property>
  <property fmtid="{D5CDD505-2E9C-101B-9397-08002B2CF9AE}" pid="100" name="AuthorIds_UIVersion_113152">
    <vt:lpwstr>655</vt:lpwstr>
  </property>
  <property fmtid="{D5CDD505-2E9C-101B-9397-08002B2CF9AE}" pid="101" name="AuthorIds_UIVersion_116736">
    <vt:lpwstr>637</vt:lpwstr>
  </property>
  <property fmtid="{D5CDD505-2E9C-101B-9397-08002B2CF9AE}" pid="102" name="AuthorIds_UIVersion_131584">
    <vt:lpwstr>604</vt:lpwstr>
  </property>
  <property fmtid="{D5CDD505-2E9C-101B-9397-08002B2CF9AE}" pid="103" name="AuthorIds_UIVersion_82432">
    <vt:lpwstr>492</vt:lpwstr>
  </property>
  <property fmtid="{D5CDD505-2E9C-101B-9397-08002B2CF9AE}" pid="104" name="AuthorIds_UIVersion_122880">
    <vt:lpwstr>983</vt:lpwstr>
  </property>
  <property fmtid="{D5CDD505-2E9C-101B-9397-08002B2CF9AE}" pid="105" name="AuthorIds_UIVersion_140288">
    <vt:lpwstr>604</vt:lpwstr>
  </property>
  <property fmtid="{D5CDD505-2E9C-101B-9397-08002B2CF9AE}" pid="106" name="AuthorIds_UIVersion_73216">
    <vt:lpwstr>663</vt:lpwstr>
  </property>
  <property fmtid="{D5CDD505-2E9C-101B-9397-08002B2CF9AE}" pid="107" name="AuthorIds_UIVersion_91648">
    <vt:lpwstr>610</vt:lpwstr>
  </property>
  <property fmtid="{D5CDD505-2E9C-101B-9397-08002B2CF9AE}" pid="108" name="AuthorIds_UIVersion_64512">
    <vt:lpwstr>561,549</vt:lpwstr>
  </property>
  <property fmtid="{D5CDD505-2E9C-101B-9397-08002B2CF9AE}" pid="109" name="AuthorIds_UIVersion_82944">
    <vt:lpwstr>614</vt:lpwstr>
  </property>
  <property fmtid="{D5CDD505-2E9C-101B-9397-08002B2CF9AE}" pid="110" name="AuthorIds_UIVersion_104960">
    <vt:lpwstr>484</vt:lpwstr>
  </property>
  <property fmtid="{D5CDD505-2E9C-101B-9397-08002B2CF9AE}" pid="111" name="AuthorIds_UIVersion_122368">
    <vt:lpwstr>558</vt:lpwstr>
  </property>
  <property fmtid="{D5CDD505-2E9C-101B-9397-08002B2CF9AE}" pid="112" name="AuthorIds_UIVersion_70144">
    <vt:lpwstr>524</vt:lpwstr>
  </property>
  <property fmtid="{D5CDD505-2E9C-101B-9397-08002B2CF9AE}" pid="113" name="AuthorIds_UIVersion_73728">
    <vt:lpwstr>983</vt:lpwstr>
  </property>
  <property fmtid="{D5CDD505-2E9C-101B-9397-08002B2CF9AE}" pid="114" name="AuthorIds_UIVersion_110592">
    <vt:lpwstr>563</vt:lpwstr>
  </property>
  <property fmtid="{D5CDD505-2E9C-101B-9397-08002B2CF9AE}" pid="115" name="ContentTypeId">
    <vt:lpwstr>0x010100FC2BA2B028C5554A9CDBFACC79DAB1FB</vt:lpwstr>
  </property>
  <property fmtid="{D5CDD505-2E9C-101B-9397-08002B2CF9AE}" pid="116" name="AuthorIds_UIVersion_61440">
    <vt:lpwstr>561</vt:lpwstr>
  </property>
  <property fmtid="{D5CDD505-2E9C-101B-9397-08002B2CF9AE}" pid="117" name="AuthorIds_UIVersion_104448">
    <vt:lpwstr>1026</vt:lpwstr>
  </property>
  <property fmtid="{D5CDD505-2E9C-101B-9397-08002B2CF9AE}" pid="118" name="AuthorIds_UIVersion_55808">
    <vt:lpwstr>559</vt:lpwstr>
  </property>
  <property fmtid="{D5CDD505-2E9C-101B-9397-08002B2CF9AE}" pid="119" name="AuthorIds_UIVersion_70656">
    <vt:lpwstr>561</vt:lpwstr>
  </property>
  <property fmtid="{D5CDD505-2E9C-101B-9397-08002B2CF9AE}" pid="120" name="AuthorIds_UIVersion_61952">
    <vt:lpwstr>561</vt:lpwstr>
  </property>
  <property fmtid="{D5CDD505-2E9C-101B-9397-08002B2CF9AE}" pid="121" name="AuthorIds_UIVersion_101376">
    <vt:lpwstr>583</vt:lpwstr>
  </property>
  <property fmtid="{D5CDD505-2E9C-101B-9397-08002B2CF9AE}" pid="122" name="AuthorIds_UIVersion_52736">
    <vt:lpwstr>520</vt:lpwstr>
  </property>
  <property fmtid="{D5CDD505-2E9C-101B-9397-08002B2CF9AE}" pid="123" name="AuthorIds_UIVersion_43008">
    <vt:lpwstr>640,644</vt:lpwstr>
  </property>
  <property fmtid="{D5CDD505-2E9C-101B-9397-08002B2CF9AE}" pid="124" name="AuthorIds_UIVersion_40960">
    <vt:lpwstr>645,160</vt:lpwstr>
  </property>
  <property fmtid="{D5CDD505-2E9C-101B-9397-08002B2CF9AE}" pid="125" name="AuthorIds_UIVersion_101888">
    <vt:lpwstr>484,554</vt:lpwstr>
  </property>
  <property fmtid="{D5CDD505-2E9C-101B-9397-08002B2CF9AE}" pid="126" name="AuthorIds_UIVersion_34816">
    <vt:lpwstr>598,554</vt:lpwstr>
  </property>
  <property fmtid="{D5CDD505-2E9C-101B-9397-08002B2CF9AE}" pid="127" name="AuthorIds_UIVersion_89088">
    <vt:lpwstr>610</vt:lpwstr>
  </property>
  <property fmtid="{D5CDD505-2E9C-101B-9397-08002B2CF9AE}" pid="128" name="AuthorIds_UIVersion_40448">
    <vt:lpwstr>618</vt:lpwstr>
  </property>
  <property fmtid="{D5CDD505-2E9C-101B-9397-08002B2CF9AE}" pid="129" name="AuthorIds_UIVersion_68096">
    <vt:lpwstr>668,983</vt:lpwstr>
  </property>
  <property fmtid="{D5CDD505-2E9C-101B-9397-08002B2CF9AE}" pid="130" name="AuthorIds_UIVersion_59392">
    <vt:lpwstr>549</vt:lpwstr>
  </property>
  <property fmtid="{D5CDD505-2E9C-101B-9397-08002B2CF9AE}" pid="131" name="AuthorIds_UIVersion_133120">
    <vt:lpwstr>667</vt:lpwstr>
  </property>
  <property fmtid="{D5CDD505-2E9C-101B-9397-08002B2CF9AE}" pid="132" name="AuthorIds_UIVersion_136704">
    <vt:lpwstr>554</vt:lpwstr>
  </property>
  <property fmtid="{D5CDD505-2E9C-101B-9397-08002B2CF9AE}" pid="133" name="AuthorIds_UIVersion_115200">
    <vt:lpwstr>668,640</vt:lpwstr>
  </property>
  <property fmtid="{D5CDD505-2E9C-101B-9397-08002B2CF9AE}" pid="134" name="AuthorIds_UIVersion_133632">
    <vt:lpwstr>561</vt:lpwstr>
  </property>
  <property fmtid="{D5CDD505-2E9C-101B-9397-08002B2CF9AE}" pid="135" name="AuthorIds_UIVersion_142336">
    <vt:lpwstr>1027,565</vt:lpwstr>
  </property>
  <property fmtid="{D5CDD505-2E9C-101B-9397-08002B2CF9AE}" pid="136" name="AuthorIds_UIVersion_90624">
    <vt:lpwstr>975</vt:lpwstr>
  </property>
  <property fmtid="{D5CDD505-2E9C-101B-9397-08002B2CF9AE}" pid="137" name="AuthorIds_UIVersion_112640">
    <vt:lpwstr>655</vt:lpwstr>
  </property>
  <property fmtid="{D5CDD505-2E9C-101B-9397-08002B2CF9AE}" pid="138" name="AuthorIds_UIVersion_115712">
    <vt:lpwstr>644</vt:lpwstr>
  </property>
  <property fmtid="{D5CDD505-2E9C-101B-9397-08002B2CF9AE}" pid="139" name="AuthorIds_UIVersion_81920">
    <vt:lpwstr>975</vt:lpwstr>
  </property>
  <property fmtid="{D5CDD505-2E9C-101B-9397-08002B2CF9AE}" pid="140" name="AuthorIds_UIVersion_121344">
    <vt:lpwstr>1024,620</vt:lpwstr>
  </property>
  <property fmtid="{D5CDD505-2E9C-101B-9397-08002B2CF9AE}" pid="141" name="AuthorIds_UIVersion_72704">
    <vt:lpwstr>663</vt:lpwstr>
  </property>
  <property fmtid="{D5CDD505-2E9C-101B-9397-08002B2CF9AE}" pid="142" name="AuthorIds_UIVersion_130048">
    <vt:lpwstr>569</vt:lpwstr>
  </property>
  <property fmtid="{D5CDD505-2E9C-101B-9397-08002B2CF9AE}" pid="143" name="AuthorIds_UIVersion_81408">
    <vt:lpwstr>548</vt:lpwstr>
  </property>
  <property fmtid="{D5CDD505-2E9C-101B-9397-08002B2CF9AE}" pid="144" name="AuthorIds_UIVersion_124928">
    <vt:lpwstr>544</vt:lpwstr>
  </property>
  <property fmtid="{D5CDD505-2E9C-101B-9397-08002B2CF9AE}" pid="145" name="AuthorIds_UIVersion_51200">
    <vt:lpwstr>510,637</vt:lpwstr>
  </property>
  <property fmtid="{D5CDD505-2E9C-101B-9397-08002B2CF9AE}" pid="146" name="AuthorIds_UIVersion_112128">
    <vt:lpwstr>563,655</vt:lpwstr>
  </property>
  <property fmtid="{D5CDD505-2E9C-101B-9397-08002B2CF9AE}" pid="147" name="AuthorIds_UIVersion_100352">
    <vt:lpwstr>611</vt:lpwstr>
  </property>
  <property fmtid="{D5CDD505-2E9C-101B-9397-08002B2CF9AE}" pid="148" name="AuthorIds_UIVersion_103424">
    <vt:lpwstr>649</vt:lpwstr>
  </property>
  <property fmtid="{D5CDD505-2E9C-101B-9397-08002B2CF9AE}" pid="149" name="AuthorIds_UIVersion_103936">
    <vt:lpwstr>613</vt:lpwstr>
  </property>
  <property fmtid="{D5CDD505-2E9C-101B-9397-08002B2CF9AE}" pid="150" name="AuthorIds_UIVersion_51712">
    <vt:lpwstr>637</vt:lpwstr>
  </property>
  <property fmtid="{D5CDD505-2E9C-101B-9397-08002B2CF9AE}" pid="151" name="AuthorIds_UIVersion_60416">
    <vt:lpwstr>663</vt:lpwstr>
  </property>
  <property fmtid="{D5CDD505-2E9C-101B-9397-08002B2CF9AE}" pid="152" name="AuthorIds_UIVersion_100864">
    <vt:lpwstr>611</vt:lpwstr>
  </property>
  <property fmtid="{D5CDD505-2E9C-101B-9397-08002B2CF9AE}" pid="153" name="AuthorIds_UIVersion_60928">
    <vt:lpwstr>567</vt:lpwstr>
  </property>
  <property fmtid="{D5CDD505-2E9C-101B-9397-08002B2CF9AE}" pid="154" name="AuthorIds_UIVersion_97280">
    <vt:lpwstr>641</vt:lpwstr>
  </property>
  <property fmtid="{D5CDD505-2E9C-101B-9397-08002B2CF9AE}" pid="155" name="AuthorIds_UIVersion_88064">
    <vt:lpwstr>532</vt:lpwstr>
  </property>
  <property fmtid="{D5CDD505-2E9C-101B-9397-08002B2CF9AE}" pid="156" name="AuthorIds_UIVersion_79360">
    <vt:lpwstr>640</vt:lpwstr>
  </property>
  <property fmtid="{D5CDD505-2E9C-101B-9397-08002B2CF9AE}" pid="157" name="AuthorIds_UIVersion_97792">
    <vt:lpwstr>571</vt:lpwstr>
  </property>
  <property fmtid="{D5CDD505-2E9C-101B-9397-08002B2CF9AE}" pid="158" name="AuthorIds_UIVersion_88576">
    <vt:lpwstr>492</vt:lpwstr>
  </property>
  <property fmtid="{D5CDD505-2E9C-101B-9397-08002B2CF9AE}" pid="159" name="AuthorIds_UIVersion_79872">
    <vt:lpwstr>578</vt:lpwstr>
  </property>
  <property fmtid="{D5CDD505-2E9C-101B-9397-08002B2CF9AE}" pid="160" name="AuthorIds_UIVersion_49152">
    <vt:lpwstr>548</vt:lpwstr>
  </property>
  <property fmtid="{D5CDD505-2E9C-101B-9397-08002B2CF9AE}" pid="161" name="AuthorIds_UIVersion_67584">
    <vt:lpwstr>632</vt:lpwstr>
  </property>
  <property fmtid="{D5CDD505-2E9C-101B-9397-08002B2CF9AE}" pid="162" name="AuthorIds_UIVersion_76288">
    <vt:lpwstr>979</vt:lpwstr>
  </property>
  <property fmtid="{D5CDD505-2E9C-101B-9397-08002B2CF9AE}" pid="163" name="AuthorIds_UIVersion_58880">
    <vt:lpwstr>549</vt:lpwstr>
  </property>
  <property fmtid="{D5CDD505-2E9C-101B-9397-08002B2CF9AE}" pid="164" name="AuthorIds_UIVersion_46080">
    <vt:lpwstr>519,1025</vt:lpwstr>
  </property>
  <property fmtid="{D5CDD505-2E9C-101B-9397-08002B2CF9AE}" pid="165" name="AuthorIds_UIVersion_49664">
    <vt:lpwstr>571</vt:lpwstr>
  </property>
  <property fmtid="{D5CDD505-2E9C-101B-9397-08002B2CF9AE}" pid="166" name="AuthorIds_UIVersion_58368">
    <vt:lpwstr>578</vt:lpwstr>
  </property>
  <property fmtid="{D5CDD505-2E9C-101B-9397-08002B2CF9AE}" pid="167" name="AuthorIds_UIVersion_37888">
    <vt:lpwstr>529</vt:lpwstr>
  </property>
  <property fmtid="{D5CDD505-2E9C-101B-9397-08002B2CF9AE}" pid="168" name="AuthorIds_UIVersion_141312">
    <vt:lpwstr>565</vt:lpwstr>
  </property>
  <property fmtid="{D5CDD505-2E9C-101B-9397-08002B2CF9AE}" pid="169" name="AuthorIds_UIVersion_132608">
    <vt:lpwstr>983</vt:lpwstr>
  </property>
  <property fmtid="{D5CDD505-2E9C-101B-9397-08002B2CF9AE}" pid="170" name="AuthorIds_UIVersion_111104">
    <vt:lpwstr>978</vt:lpwstr>
  </property>
  <property fmtid="{D5CDD505-2E9C-101B-9397-08002B2CF9AE}" pid="171" name="AuthorIds_UIVersion_111616">
    <vt:lpwstr>563</vt:lpwstr>
  </property>
  <property fmtid="{D5CDD505-2E9C-101B-9397-08002B2CF9AE}" pid="172" name="AuthorIds_UIVersion_87040">
    <vt:lpwstr>539</vt:lpwstr>
  </property>
  <property fmtid="{D5CDD505-2E9C-101B-9397-08002B2CF9AE}" pid="173" name="AuthorIds_UIVersion_69120">
    <vt:lpwstr>983</vt:lpwstr>
  </property>
  <property fmtid="{D5CDD505-2E9C-101B-9397-08002B2CF9AE}" pid="174" name="AuthorIds_UIVersion_87552">
    <vt:lpwstr>532</vt:lpwstr>
  </property>
  <property fmtid="{D5CDD505-2E9C-101B-9397-08002B2CF9AE}" pid="175" name="AuthorIds_UIVersion_69632">
    <vt:lpwstr>983,632</vt:lpwstr>
  </property>
  <property fmtid="{D5CDD505-2E9C-101B-9397-08002B2CF9AE}" pid="176" name="AuthorIds_UIVersion_84480">
    <vt:lpwstr>556</vt:lpwstr>
  </property>
  <property fmtid="{D5CDD505-2E9C-101B-9397-08002B2CF9AE}" pid="177" name="AuthorIds_UIVersion_127488">
    <vt:lpwstr>670</vt:lpwstr>
  </property>
  <property fmtid="{D5CDD505-2E9C-101B-9397-08002B2CF9AE}" pid="178" name="AuthorIds_UIVersion_66560">
    <vt:lpwstr>561,630</vt:lpwstr>
  </property>
  <property fmtid="{D5CDD505-2E9C-101B-9397-08002B2CF9AE}" pid="179" name="AuthorIds_UIVersion_84992">
    <vt:lpwstr>650</vt:lpwstr>
  </property>
  <property fmtid="{D5CDD505-2E9C-101B-9397-08002B2CF9AE}" pid="180" name="AuthorIds_UIVersion_109568">
    <vt:lpwstr>525</vt:lpwstr>
  </property>
  <property fmtid="{D5CDD505-2E9C-101B-9397-08002B2CF9AE}" pid="181" name="ComplianceAssetId">
    <vt:lpwstr/>
  </property>
  <property fmtid="{D5CDD505-2E9C-101B-9397-08002B2CF9AE}" pid="182" name="AuthorIds_UIVersion_48640">
    <vt:lpwstr>550</vt:lpwstr>
  </property>
  <property fmtid="{D5CDD505-2E9C-101B-9397-08002B2CF9AE}" pid="183" name="AuthorIds_UIVersion_66048">
    <vt:lpwstr>536</vt:lpwstr>
  </property>
  <property fmtid="{D5CDD505-2E9C-101B-9397-08002B2CF9AE}" pid="184" name="AuthorIds_UIVersion_106496">
    <vt:lpwstr>557</vt:lpwstr>
  </property>
  <property fmtid="{D5CDD505-2E9C-101B-9397-08002B2CF9AE}" pid="185" name="AuthorIds_UIVersion_63488">
    <vt:lpwstr>549,561</vt:lpwstr>
  </property>
  <property fmtid="{D5CDD505-2E9C-101B-9397-08002B2CF9AE}" pid="186" name="AuthorIds_UIVersion_143872">
    <vt:lpwstr>620</vt:lpwstr>
  </property>
</Properties>
</file>