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675" windowWidth="19995" windowHeight="9060"/>
  </bookViews>
  <sheets>
    <sheet name="指标重置" sheetId="1" r:id="rId1"/>
    <sheet name="指标分布" sheetId="2" r:id="rId2"/>
    <sheet name="数据重算" sheetId="3" r:id="rId3"/>
    <sheet name="模型评价" sheetId="4" r:id="rId4"/>
  </sheets>
  <externalReferences>
    <externalReference r:id="rId5"/>
  </externalReferences>
  <definedNames>
    <definedName name="_xlnm._FilterDatabase" localSheetId="2" hidden="1">数据重算!$A$2:$AD$855</definedName>
  </definedNames>
  <calcPr calcId="145621"/>
</workbook>
</file>

<file path=xl/calcChain.xml><?xml version="1.0" encoding="utf-8"?>
<calcChain xmlns="http://schemas.openxmlformats.org/spreadsheetml/2006/main">
  <c r="V855" i="3" l="1"/>
  <c r="T855" i="3"/>
  <c r="S855" i="3"/>
  <c r="R855" i="3"/>
  <c r="Q855" i="3"/>
  <c r="P855" i="3"/>
  <c r="O855" i="3"/>
  <c r="N855" i="3"/>
  <c r="M855" i="3"/>
  <c r="V854" i="3"/>
  <c r="T854" i="3"/>
  <c r="S854" i="3"/>
  <c r="R854" i="3"/>
  <c r="Q854" i="3"/>
  <c r="P854" i="3"/>
  <c r="O854" i="3"/>
  <c r="N854" i="3"/>
  <c r="W854" i="3" s="1"/>
  <c r="M854" i="3"/>
  <c r="X853" i="3"/>
  <c r="V853" i="3"/>
  <c r="T853" i="3"/>
  <c r="Q853" i="3"/>
  <c r="P853" i="3"/>
  <c r="W853" i="3" s="1"/>
  <c r="N853" i="3"/>
  <c r="M853" i="3"/>
  <c r="V852" i="3"/>
  <c r="T852" i="3"/>
  <c r="S852" i="3"/>
  <c r="R852" i="3"/>
  <c r="Q852" i="3"/>
  <c r="P852" i="3"/>
  <c r="O852" i="3"/>
  <c r="N852" i="3"/>
  <c r="M852" i="3"/>
  <c r="V851" i="3"/>
  <c r="T851" i="3"/>
  <c r="Q851" i="3"/>
  <c r="P851" i="3"/>
  <c r="W851" i="3" s="1"/>
  <c r="N851" i="3"/>
  <c r="M851" i="3"/>
  <c r="X850" i="3"/>
  <c r="Y850" i="3" s="1"/>
  <c r="V850" i="3"/>
  <c r="T850" i="3"/>
  <c r="Q850" i="3"/>
  <c r="P850" i="3"/>
  <c r="N850" i="3"/>
  <c r="M850" i="3"/>
  <c r="W850" i="3" s="1"/>
  <c r="V849" i="3"/>
  <c r="T849" i="3"/>
  <c r="S849" i="3"/>
  <c r="R849" i="3"/>
  <c r="Q849" i="3"/>
  <c r="P849" i="3"/>
  <c r="O849" i="3"/>
  <c r="N849" i="3"/>
  <c r="W849" i="3" s="1"/>
  <c r="M849" i="3"/>
  <c r="V848" i="3"/>
  <c r="T848" i="3"/>
  <c r="Q848" i="3"/>
  <c r="X848" i="3" s="1"/>
  <c r="Y848" i="3" s="1"/>
  <c r="P848" i="3"/>
  <c r="W848" i="3" s="1"/>
  <c r="N848" i="3"/>
  <c r="M848" i="3"/>
  <c r="V847" i="3"/>
  <c r="T847" i="3"/>
  <c r="S847" i="3"/>
  <c r="R847" i="3"/>
  <c r="Q847" i="3"/>
  <c r="P847" i="3"/>
  <c r="O847" i="3"/>
  <c r="N847" i="3"/>
  <c r="M847" i="3"/>
  <c r="V846" i="3"/>
  <c r="T846" i="3"/>
  <c r="S846" i="3"/>
  <c r="R846" i="3"/>
  <c r="Q846" i="3"/>
  <c r="P846" i="3"/>
  <c r="O846" i="3"/>
  <c r="N846" i="3"/>
  <c r="W846" i="3" s="1"/>
  <c r="M846" i="3"/>
  <c r="X845" i="3"/>
  <c r="V845" i="3"/>
  <c r="T845" i="3"/>
  <c r="S845" i="3"/>
  <c r="R845" i="3"/>
  <c r="Q845" i="3"/>
  <c r="P845" i="3"/>
  <c r="O845" i="3"/>
  <c r="N845" i="3"/>
  <c r="W845" i="3" s="1"/>
  <c r="M845" i="3"/>
  <c r="X844" i="3"/>
  <c r="Y844" i="3" s="1"/>
  <c r="V844" i="3"/>
  <c r="T844" i="3"/>
  <c r="Q844" i="3"/>
  <c r="P844" i="3"/>
  <c r="N844" i="3"/>
  <c r="M844" i="3"/>
  <c r="W844" i="3" s="1"/>
  <c r="V843" i="3"/>
  <c r="T843" i="3"/>
  <c r="Q843" i="3"/>
  <c r="P843" i="3"/>
  <c r="N843" i="3"/>
  <c r="W843" i="3" s="1"/>
  <c r="M843" i="3"/>
  <c r="X842" i="3"/>
  <c r="V842" i="3"/>
  <c r="T842" i="3"/>
  <c r="S842" i="3"/>
  <c r="R842" i="3"/>
  <c r="Q842" i="3"/>
  <c r="P842" i="3"/>
  <c r="O842" i="3"/>
  <c r="N842" i="3"/>
  <c r="W842" i="3" s="1"/>
  <c r="M842" i="3"/>
  <c r="V841" i="3"/>
  <c r="T841" i="3"/>
  <c r="S841" i="3"/>
  <c r="R841" i="3"/>
  <c r="Q841" i="3"/>
  <c r="P841" i="3"/>
  <c r="O841" i="3"/>
  <c r="N841" i="3"/>
  <c r="M841" i="3"/>
  <c r="V840" i="3"/>
  <c r="T840" i="3"/>
  <c r="S840" i="3"/>
  <c r="R840" i="3"/>
  <c r="Q840" i="3"/>
  <c r="P840" i="3"/>
  <c r="O840" i="3"/>
  <c r="N840" i="3"/>
  <c r="W840" i="3" s="1"/>
  <c r="M840" i="3"/>
  <c r="V839" i="3"/>
  <c r="T839" i="3"/>
  <c r="S839" i="3"/>
  <c r="R839" i="3"/>
  <c r="Q839" i="3"/>
  <c r="P839" i="3"/>
  <c r="O839" i="3"/>
  <c r="N839" i="3"/>
  <c r="X839" i="3" s="1"/>
  <c r="M839" i="3"/>
  <c r="X838" i="3"/>
  <c r="V838" i="3"/>
  <c r="T838" i="3"/>
  <c r="S838" i="3"/>
  <c r="R838" i="3"/>
  <c r="Q838" i="3"/>
  <c r="P838" i="3"/>
  <c r="O838" i="3"/>
  <c r="N838" i="3"/>
  <c r="W838" i="3" s="1"/>
  <c r="M838" i="3"/>
  <c r="V837" i="3"/>
  <c r="T837" i="3"/>
  <c r="S837" i="3"/>
  <c r="R837" i="3"/>
  <c r="Q837" i="3"/>
  <c r="P837" i="3"/>
  <c r="O837" i="3"/>
  <c r="N837" i="3"/>
  <c r="M837" i="3"/>
  <c r="V836" i="3"/>
  <c r="T836" i="3"/>
  <c r="S836" i="3"/>
  <c r="R836" i="3"/>
  <c r="Q836" i="3"/>
  <c r="P836" i="3"/>
  <c r="O836" i="3"/>
  <c r="N836" i="3"/>
  <c r="W836" i="3" s="1"/>
  <c r="M836" i="3"/>
  <c r="V835" i="3"/>
  <c r="T835" i="3"/>
  <c r="S835" i="3"/>
  <c r="R835" i="3"/>
  <c r="Q835" i="3"/>
  <c r="P835" i="3"/>
  <c r="O835" i="3"/>
  <c r="N835" i="3"/>
  <c r="X835" i="3" s="1"/>
  <c r="M835" i="3"/>
  <c r="X834" i="3"/>
  <c r="V834" i="3"/>
  <c r="T834" i="3"/>
  <c r="S834" i="3"/>
  <c r="R834" i="3"/>
  <c r="Q834" i="3"/>
  <c r="P834" i="3"/>
  <c r="O834" i="3"/>
  <c r="N834" i="3"/>
  <c r="W834" i="3" s="1"/>
  <c r="M834" i="3"/>
  <c r="V833" i="3"/>
  <c r="T833" i="3"/>
  <c r="S833" i="3"/>
  <c r="R833" i="3"/>
  <c r="Q833" i="3"/>
  <c r="P833" i="3"/>
  <c r="O833" i="3"/>
  <c r="N833" i="3"/>
  <c r="M833" i="3"/>
  <c r="V832" i="3"/>
  <c r="T832" i="3"/>
  <c r="S832" i="3"/>
  <c r="R832" i="3"/>
  <c r="Q832" i="3"/>
  <c r="P832" i="3"/>
  <c r="O832" i="3"/>
  <c r="N832" i="3"/>
  <c r="W832" i="3" s="1"/>
  <c r="M832" i="3"/>
  <c r="V831" i="3"/>
  <c r="T831" i="3"/>
  <c r="S831" i="3"/>
  <c r="R831" i="3"/>
  <c r="Q831" i="3"/>
  <c r="P831" i="3"/>
  <c r="O831" i="3"/>
  <c r="N831" i="3"/>
  <c r="X831" i="3" s="1"/>
  <c r="M831" i="3"/>
  <c r="X830" i="3"/>
  <c r="V830" i="3"/>
  <c r="T830" i="3"/>
  <c r="S830" i="3"/>
  <c r="R830" i="3"/>
  <c r="Q830" i="3"/>
  <c r="P830" i="3"/>
  <c r="O830" i="3"/>
  <c r="N830" i="3"/>
  <c r="W830" i="3" s="1"/>
  <c r="M830" i="3"/>
  <c r="V829" i="3"/>
  <c r="T829" i="3"/>
  <c r="Q829" i="3"/>
  <c r="P829" i="3"/>
  <c r="N829" i="3"/>
  <c r="M829" i="3"/>
  <c r="V828" i="3"/>
  <c r="T828" i="3"/>
  <c r="Q828" i="3"/>
  <c r="X828" i="3" s="1"/>
  <c r="P828" i="3"/>
  <c r="W828" i="3" s="1"/>
  <c r="N828" i="3"/>
  <c r="M828" i="3"/>
  <c r="V827" i="3"/>
  <c r="T827" i="3"/>
  <c r="S827" i="3"/>
  <c r="R827" i="3"/>
  <c r="Q827" i="3"/>
  <c r="P827" i="3"/>
  <c r="O827" i="3"/>
  <c r="N827" i="3"/>
  <c r="M827" i="3"/>
  <c r="V826" i="3"/>
  <c r="T826" i="3"/>
  <c r="S826" i="3"/>
  <c r="R826" i="3"/>
  <c r="Q826" i="3"/>
  <c r="P826" i="3"/>
  <c r="O826" i="3"/>
  <c r="N826" i="3"/>
  <c r="W826" i="3" s="1"/>
  <c r="M826" i="3"/>
  <c r="V825" i="3"/>
  <c r="T825" i="3"/>
  <c r="S825" i="3"/>
  <c r="R825" i="3"/>
  <c r="Q825" i="3"/>
  <c r="P825" i="3"/>
  <c r="O825" i="3"/>
  <c r="N825" i="3"/>
  <c r="X825" i="3" s="1"/>
  <c r="M825" i="3"/>
  <c r="X824" i="3"/>
  <c r="Y824" i="3" s="1"/>
  <c r="V824" i="3"/>
  <c r="T824" i="3"/>
  <c r="S824" i="3"/>
  <c r="R824" i="3"/>
  <c r="Q824" i="3"/>
  <c r="P824" i="3"/>
  <c r="O824" i="3"/>
  <c r="N824" i="3"/>
  <c r="M824" i="3"/>
  <c r="W824" i="3" s="1"/>
  <c r="V823" i="3"/>
  <c r="T823" i="3"/>
  <c r="S823" i="3"/>
  <c r="R823" i="3"/>
  <c r="Q823" i="3"/>
  <c r="P823" i="3"/>
  <c r="O823" i="3"/>
  <c r="N823" i="3"/>
  <c r="M823" i="3"/>
  <c r="V822" i="3"/>
  <c r="T822" i="3"/>
  <c r="S822" i="3"/>
  <c r="R822" i="3"/>
  <c r="Q822" i="3"/>
  <c r="P822" i="3"/>
  <c r="O822" i="3"/>
  <c r="N822" i="3"/>
  <c r="W822" i="3" s="1"/>
  <c r="M822" i="3"/>
  <c r="V821" i="3"/>
  <c r="T821" i="3"/>
  <c r="S821" i="3"/>
  <c r="R821" i="3"/>
  <c r="Q821" i="3"/>
  <c r="P821" i="3"/>
  <c r="O821" i="3"/>
  <c r="N821" i="3"/>
  <c r="X821" i="3" s="1"/>
  <c r="M821" i="3"/>
  <c r="X820" i="3"/>
  <c r="Y820" i="3" s="1"/>
  <c r="V820" i="3"/>
  <c r="T820" i="3"/>
  <c r="S820" i="3"/>
  <c r="R820" i="3"/>
  <c r="Q820" i="3"/>
  <c r="P820" i="3"/>
  <c r="O820" i="3"/>
  <c r="N820" i="3"/>
  <c r="M820" i="3"/>
  <c r="W820" i="3" s="1"/>
  <c r="V819" i="3"/>
  <c r="T819" i="3"/>
  <c r="S819" i="3"/>
  <c r="R819" i="3"/>
  <c r="Q819" i="3"/>
  <c r="P819" i="3"/>
  <c r="O819" i="3"/>
  <c r="N819" i="3"/>
  <c r="M819" i="3"/>
  <c r="V818" i="3"/>
  <c r="T818" i="3"/>
  <c r="S818" i="3"/>
  <c r="R818" i="3"/>
  <c r="Q818" i="3"/>
  <c r="P818" i="3"/>
  <c r="O818" i="3"/>
  <c r="N818" i="3"/>
  <c r="W818" i="3" s="1"/>
  <c r="M818" i="3"/>
  <c r="V817" i="3"/>
  <c r="T817" i="3"/>
  <c r="S817" i="3"/>
  <c r="R817" i="3"/>
  <c r="Q817" i="3"/>
  <c r="P817" i="3"/>
  <c r="O817" i="3"/>
  <c r="N817" i="3"/>
  <c r="X817" i="3" s="1"/>
  <c r="M817" i="3"/>
  <c r="X816" i="3"/>
  <c r="Y816" i="3" s="1"/>
  <c r="V816" i="3"/>
  <c r="T816" i="3"/>
  <c r="S816" i="3"/>
  <c r="R816" i="3"/>
  <c r="Q816" i="3"/>
  <c r="P816" i="3"/>
  <c r="O816" i="3"/>
  <c r="N816" i="3"/>
  <c r="M816" i="3"/>
  <c r="W816" i="3" s="1"/>
  <c r="V815" i="3"/>
  <c r="T815" i="3"/>
  <c r="S815" i="3"/>
  <c r="R815" i="3"/>
  <c r="Q815" i="3"/>
  <c r="P815" i="3"/>
  <c r="O815" i="3"/>
  <c r="N815" i="3"/>
  <c r="M815" i="3"/>
  <c r="V814" i="3"/>
  <c r="T814" i="3"/>
  <c r="S814" i="3"/>
  <c r="R814" i="3"/>
  <c r="Q814" i="3"/>
  <c r="P814" i="3"/>
  <c r="O814" i="3"/>
  <c r="N814" i="3"/>
  <c r="W814" i="3" s="1"/>
  <c r="M814" i="3"/>
  <c r="V813" i="3"/>
  <c r="T813" i="3"/>
  <c r="Q813" i="3"/>
  <c r="P813" i="3"/>
  <c r="X813" i="3" s="1"/>
  <c r="N813" i="3"/>
  <c r="M813" i="3"/>
  <c r="V812" i="3"/>
  <c r="T812" i="3"/>
  <c r="S812" i="3"/>
  <c r="R812" i="3"/>
  <c r="Q812" i="3"/>
  <c r="P812" i="3"/>
  <c r="O812" i="3"/>
  <c r="N812" i="3"/>
  <c r="M812" i="3"/>
  <c r="V811" i="3"/>
  <c r="T811" i="3"/>
  <c r="S811" i="3"/>
  <c r="R811" i="3"/>
  <c r="Q811" i="3"/>
  <c r="P811" i="3"/>
  <c r="O811" i="3"/>
  <c r="N811" i="3"/>
  <c r="W811" i="3" s="1"/>
  <c r="M811" i="3"/>
  <c r="V810" i="3"/>
  <c r="T810" i="3"/>
  <c r="S810" i="3"/>
  <c r="R810" i="3"/>
  <c r="Q810" i="3"/>
  <c r="P810" i="3"/>
  <c r="O810" i="3"/>
  <c r="X810" i="3" s="1"/>
  <c r="Y810" i="3" s="1"/>
  <c r="N810" i="3"/>
  <c r="W810" i="3" s="1"/>
  <c r="M810" i="3"/>
  <c r="V809" i="3"/>
  <c r="T809" i="3"/>
  <c r="S809" i="3"/>
  <c r="R809" i="3"/>
  <c r="Q809" i="3"/>
  <c r="P809" i="3"/>
  <c r="O809" i="3"/>
  <c r="X809" i="3" s="1"/>
  <c r="N809" i="3"/>
  <c r="M809" i="3"/>
  <c r="V808" i="3"/>
  <c r="T808" i="3"/>
  <c r="S808" i="3"/>
  <c r="R808" i="3"/>
  <c r="Q808" i="3"/>
  <c r="P808" i="3"/>
  <c r="O808" i="3"/>
  <c r="N808" i="3"/>
  <c r="M808" i="3"/>
  <c r="V807" i="3"/>
  <c r="T807" i="3"/>
  <c r="S807" i="3"/>
  <c r="R807" i="3"/>
  <c r="Q807" i="3"/>
  <c r="P807" i="3"/>
  <c r="O807" i="3"/>
  <c r="N807" i="3"/>
  <c r="W807" i="3" s="1"/>
  <c r="M807" i="3"/>
  <c r="V806" i="3"/>
  <c r="T806" i="3"/>
  <c r="Q806" i="3"/>
  <c r="X806" i="3" s="1"/>
  <c r="Y806" i="3" s="1"/>
  <c r="P806" i="3"/>
  <c r="W806" i="3" s="1"/>
  <c r="N806" i="3"/>
  <c r="M806" i="3"/>
  <c r="V805" i="3"/>
  <c r="T805" i="3"/>
  <c r="Q805" i="3"/>
  <c r="P805" i="3"/>
  <c r="N805" i="3"/>
  <c r="M805" i="3"/>
  <c r="V804" i="3"/>
  <c r="T804" i="3"/>
  <c r="Q804" i="3"/>
  <c r="X804" i="3" s="1"/>
  <c r="Y804" i="3" s="1"/>
  <c r="P804" i="3"/>
  <c r="W804" i="3" s="1"/>
  <c r="N804" i="3"/>
  <c r="M804" i="3"/>
  <c r="V803" i="3"/>
  <c r="T803" i="3"/>
  <c r="S803" i="3"/>
  <c r="R803" i="3"/>
  <c r="Q803" i="3"/>
  <c r="P803" i="3"/>
  <c r="O803" i="3"/>
  <c r="N803" i="3"/>
  <c r="M803" i="3"/>
  <c r="V802" i="3"/>
  <c r="T802" i="3"/>
  <c r="S802" i="3"/>
  <c r="R802" i="3"/>
  <c r="Q802" i="3"/>
  <c r="P802" i="3"/>
  <c r="O802" i="3"/>
  <c r="N802" i="3"/>
  <c r="W802" i="3" s="1"/>
  <c r="M802" i="3"/>
  <c r="X801" i="3"/>
  <c r="V801" i="3"/>
  <c r="T801" i="3"/>
  <c r="S801" i="3"/>
  <c r="R801" i="3"/>
  <c r="Q801" i="3"/>
  <c r="P801" i="3"/>
  <c r="O801" i="3"/>
  <c r="N801" i="3"/>
  <c r="W801" i="3" s="1"/>
  <c r="M801" i="3"/>
  <c r="X800" i="3"/>
  <c r="Y800" i="3" s="1"/>
  <c r="V800" i="3"/>
  <c r="T800" i="3"/>
  <c r="S800" i="3"/>
  <c r="R800" i="3"/>
  <c r="Q800" i="3"/>
  <c r="P800" i="3"/>
  <c r="O800" i="3"/>
  <c r="N800" i="3"/>
  <c r="M800" i="3"/>
  <c r="W800" i="3" s="1"/>
  <c r="V799" i="3"/>
  <c r="T799" i="3"/>
  <c r="S799" i="3"/>
  <c r="R799" i="3"/>
  <c r="Q799" i="3"/>
  <c r="P799" i="3"/>
  <c r="O799" i="3"/>
  <c r="N799" i="3"/>
  <c r="M799" i="3"/>
  <c r="V798" i="3"/>
  <c r="T798" i="3"/>
  <c r="Q798" i="3"/>
  <c r="P798" i="3"/>
  <c r="W798" i="3" s="1"/>
  <c r="N798" i="3"/>
  <c r="M798" i="3"/>
  <c r="V797" i="3"/>
  <c r="T797" i="3"/>
  <c r="S797" i="3"/>
  <c r="R797" i="3"/>
  <c r="Q797" i="3"/>
  <c r="P797" i="3"/>
  <c r="O797" i="3"/>
  <c r="X797" i="3" s="1"/>
  <c r="N797" i="3"/>
  <c r="M797" i="3"/>
  <c r="V796" i="3"/>
  <c r="T796" i="3"/>
  <c r="S796" i="3"/>
  <c r="R796" i="3"/>
  <c r="Q796" i="3"/>
  <c r="P796" i="3"/>
  <c r="O796" i="3"/>
  <c r="N796" i="3"/>
  <c r="M796" i="3"/>
  <c r="V795" i="3"/>
  <c r="T795" i="3"/>
  <c r="S795" i="3"/>
  <c r="R795" i="3"/>
  <c r="Q795" i="3"/>
  <c r="P795" i="3"/>
  <c r="O795" i="3"/>
  <c r="N795" i="3"/>
  <c r="M795" i="3"/>
  <c r="V794" i="3"/>
  <c r="T794" i="3"/>
  <c r="S794" i="3"/>
  <c r="R794" i="3"/>
  <c r="Q794" i="3"/>
  <c r="P794" i="3"/>
  <c r="O794" i="3"/>
  <c r="X794" i="3" s="1"/>
  <c r="N794" i="3"/>
  <c r="W794" i="3" s="1"/>
  <c r="M794" i="3"/>
  <c r="V793" i="3"/>
  <c r="T793" i="3"/>
  <c r="S793" i="3"/>
  <c r="R793" i="3"/>
  <c r="Q793" i="3"/>
  <c r="P793" i="3"/>
  <c r="O793" i="3"/>
  <c r="N793" i="3"/>
  <c r="M793" i="3"/>
  <c r="V792" i="3"/>
  <c r="T792" i="3"/>
  <c r="S792" i="3"/>
  <c r="R792" i="3"/>
  <c r="Q792" i="3"/>
  <c r="P792" i="3"/>
  <c r="O792" i="3"/>
  <c r="N792" i="3"/>
  <c r="M792" i="3"/>
  <c r="V791" i="3"/>
  <c r="T791" i="3"/>
  <c r="S791" i="3"/>
  <c r="R791" i="3"/>
  <c r="Q791" i="3"/>
  <c r="P791" i="3"/>
  <c r="O791" i="3"/>
  <c r="N791" i="3"/>
  <c r="M791" i="3"/>
  <c r="V790" i="3"/>
  <c r="T790" i="3"/>
  <c r="S790" i="3"/>
  <c r="R790" i="3"/>
  <c r="Q790" i="3"/>
  <c r="P790" i="3"/>
  <c r="O790" i="3"/>
  <c r="X790" i="3" s="1"/>
  <c r="N790" i="3"/>
  <c r="W790" i="3" s="1"/>
  <c r="M790" i="3"/>
  <c r="V789" i="3"/>
  <c r="T789" i="3"/>
  <c r="S789" i="3"/>
  <c r="R789" i="3"/>
  <c r="Q789" i="3"/>
  <c r="P789" i="3"/>
  <c r="O789" i="3"/>
  <c r="X789" i="3" s="1"/>
  <c r="N789" i="3"/>
  <c r="M789" i="3"/>
  <c r="V788" i="3"/>
  <c r="T788" i="3"/>
  <c r="S788" i="3"/>
  <c r="R788" i="3"/>
  <c r="Q788" i="3"/>
  <c r="P788" i="3"/>
  <c r="O788" i="3"/>
  <c r="N788" i="3"/>
  <c r="M788" i="3"/>
  <c r="V787" i="3"/>
  <c r="T787" i="3"/>
  <c r="S787" i="3"/>
  <c r="R787" i="3"/>
  <c r="Q787" i="3"/>
  <c r="P787" i="3"/>
  <c r="O787" i="3"/>
  <c r="N787" i="3"/>
  <c r="M787" i="3"/>
  <c r="V786" i="3"/>
  <c r="T786" i="3"/>
  <c r="S786" i="3"/>
  <c r="R786" i="3"/>
  <c r="Q786" i="3"/>
  <c r="P786" i="3"/>
  <c r="O786" i="3"/>
  <c r="X786" i="3" s="1"/>
  <c r="N786" i="3"/>
  <c r="W786" i="3" s="1"/>
  <c r="M786" i="3"/>
  <c r="V785" i="3"/>
  <c r="T785" i="3"/>
  <c r="S785" i="3"/>
  <c r="R785" i="3"/>
  <c r="Q785" i="3"/>
  <c r="P785" i="3"/>
  <c r="O785" i="3"/>
  <c r="N785" i="3"/>
  <c r="M785" i="3"/>
  <c r="V784" i="3"/>
  <c r="T784" i="3"/>
  <c r="S784" i="3"/>
  <c r="R784" i="3"/>
  <c r="Q784" i="3"/>
  <c r="P784" i="3"/>
  <c r="O784" i="3"/>
  <c r="N784" i="3"/>
  <c r="M784" i="3"/>
  <c r="V783" i="3"/>
  <c r="T783" i="3"/>
  <c r="S783" i="3"/>
  <c r="R783" i="3"/>
  <c r="Q783" i="3"/>
  <c r="P783" i="3"/>
  <c r="O783" i="3"/>
  <c r="N783" i="3"/>
  <c r="M783" i="3"/>
  <c r="V782" i="3"/>
  <c r="T782" i="3"/>
  <c r="S782" i="3"/>
  <c r="R782" i="3"/>
  <c r="Q782" i="3"/>
  <c r="P782" i="3"/>
  <c r="O782" i="3"/>
  <c r="X782" i="3" s="1"/>
  <c r="N782" i="3"/>
  <c r="W782" i="3" s="1"/>
  <c r="M782" i="3"/>
  <c r="V781" i="3"/>
  <c r="T781" i="3"/>
  <c r="Q781" i="3"/>
  <c r="P781" i="3"/>
  <c r="N781" i="3"/>
  <c r="M781" i="3"/>
  <c r="V780" i="3"/>
  <c r="T780" i="3"/>
  <c r="Q780" i="3"/>
  <c r="P780" i="3"/>
  <c r="W780" i="3" s="1"/>
  <c r="N780" i="3"/>
  <c r="M780" i="3"/>
  <c r="V779" i="3"/>
  <c r="T779" i="3"/>
  <c r="Q779" i="3"/>
  <c r="P779" i="3"/>
  <c r="N779" i="3"/>
  <c r="M779" i="3"/>
  <c r="V778" i="3"/>
  <c r="T778" i="3"/>
  <c r="S778" i="3"/>
  <c r="R778" i="3"/>
  <c r="Q778" i="3"/>
  <c r="P778" i="3"/>
  <c r="O778" i="3"/>
  <c r="N778" i="3"/>
  <c r="W778" i="3" s="1"/>
  <c r="M778" i="3"/>
  <c r="V777" i="3"/>
  <c r="T777" i="3"/>
  <c r="S777" i="3"/>
  <c r="R777" i="3"/>
  <c r="Q777" i="3"/>
  <c r="P777" i="3"/>
  <c r="O777" i="3"/>
  <c r="X777" i="3" s="1"/>
  <c r="N777" i="3"/>
  <c r="M777" i="3"/>
  <c r="X776" i="3"/>
  <c r="Y776" i="3" s="1"/>
  <c r="V776" i="3"/>
  <c r="T776" i="3"/>
  <c r="S776" i="3"/>
  <c r="R776" i="3"/>
  <c r="Q776" i="3"/>
  <c r="P776" i="3"/>
  <c r="O776" i="3"/>
  <c r="N776" i="3"/>
  <c r="M776" i="3"/>
  <c r="W776" i="3" s="1"/>
  <c r="V775" i="3"/>
  <c r="T775" i="3"/>
  <c r="S775" i="3"/>
  <c r="R775" i="3"/>
  <c r="Q775" i="3"/>
  <c r="P775" i="3"/>
  <c r="O775" i="3"/>
  <c r="N775" i="3"/>
  <c r="M775" i="3"/>
  <c r="V774" i="3"/>
  <c r="T774" i="3"/>
  <c r="S774" i="3"/>
  <c r="R774" i="3"/>
  <c r="Q774" i="3"/>
  <c r="P774" i="3"/>
  <c r="O774" i="3"/>
  <c r="N774" i="3"/>
  <c r="M774" i="3"/>
  <c r="V773" i="3"/>
  <c r="T773" i="3"/>
  <c r="S773" i="3"/>
  <c r="R773" i="3"/>
  <c r="Q773" i="3"/>
  <c r="P773" i="3"/>
  <c r="O773" i="3"/>
  <c r="X773" i="3" s="1"/>
  <c r="N773" i="3"/>
  <c r="W773" i="3" s="1"/>
  <c r="Y773" i="3" s="1"/>
  <c r="M773" i="3"/>
  <c r="V772" i="3"/>
  <c r="T772" i="3"/>
  <c r="S772" i="3"/>
  <c r="R772" i="3"/>
  <c r="Q772" i="3"/>
  <c r="P772" i="3"/>
  <c r="O772" i="3"/>
  <c r="N772" i="3"/>
  <c r="M772" i="3"/>
  <c r="V771" i="3"/>
  <c r="T771" i="3"/>
  <c r="S771" i="3"/>
  <c r="R771" i="3"/>
  <c r="Q771" i="3"/>
  <c r="P771" i="3"/>
  <c r="O771" i="3"/>
  <c r="N771" i="3"/>
  <c r="M771" i="3"/>
  <c r="V770" i="3"/>
  <c r="T770" i="3"/>
  <c r="S770" i="3"/>
  <c r="R770" i="3"/>
  <c r="Q770" i="3"/>
  <c r="P770" i="3"/>
  <c r="O770" i="3"/>
  <c r="N770" i="3"/>
  <c r="W770" i="3" s="1"/>
  <c r="M770" i="3"/>
  <c r="V769" i="3"/>
  <c r="T769" i="3"/>
  <c r="S769" i="3"/>
  <c r="R769" i="3"/>
  <c r="Q769" i="3"/>
  <c r="P769" i="3"/>
  <c r="O769" i="3"/>
  <c r="N769" i="3"/>
  <c r="X769" i="3" s="1"/>
  <c r="M769" i="3"/>
  <c r="V768" i="3"/>
  <c r="T768" i="3"/>
  <c r="S768" i="3"/>
  <c r="R768" i="3"/>
  <c r="Q768" i="3"/>
  <c r="P768" i="3"/>
  <c r="O768" i="3"/>
  <c r="X768" i="3" s="1"/>
  <c r="N768" i="3"/>
  <c r="M768" i="3"/>
  <c r="V767" i="3"/>
  <c r="T767" i="3"/>
  <c r="S767" i="3"/>
  <c r="R767" i="3"/>
  <c r="Q767" i="3"/>
  <c r="P767" i="3"/>
  <c r="O767" i="3"/>
  <c r="N767" i="3"/>
  <c r="M767" i="3"/>
  <c r="V766" i="3"/>
  <c r="T766" i="3"/>
  <c r="S766" i="3"/>
  <c r="R766" i="3"/>
  <c r="Q766" i="3"/>
  <c r="P766" i="3"/>
  <c r="O766" i="3"/>
  <c r="N766" i="3"/>
  <c r="W766" i="3" s="1"/>
  <c r="M766" i="3"/>
  <c r="V765" i="3"/>
  <c r="T765" i="3"/>
  <c r="S765" i="3"/>
  <c r="R765" i="3"/>
  <c r="Q765" i="3"/>
  <c r="P765" i="3"/>
  <c r="O765" i="3"/>
  <c r="N765" i="3"/>
  <c r="X765" i="3" s="1"/>
  <c r="M765" i="3"/>
  <c r="V764" i="3"/>
  <c r="T764" i="3"/>
  <c r="S764" i="3"/>
  <c r="R764" i="3"/>
  <c r="Q764" i="3"/>
  <c r="P764" i="3"/>
  <c r="O764" i="3"/>
  <c r="X764" i="3" s="1"/>
  <c r="N764" i="3"/>
  <c r="M764" i="3"/>
  <c r="V763" i="3"/>
  <c r="T763" i="3"/>
  <c r="S763" i="3"/>
  <c r="R763" i="3"/>
  <c r="Q763" i="3"/>
  <c r="P763" i="3"/>
  <c r="O763" i="3"/>
  <c r="N763" i="3"/>
  <c r="M763" i="3"/>
  <c r="V762" i="3"/>
  <c r="T762" i="3"/>
  <c r="S762" i="3"/>
  <c r="R762" i="3"/>
  <c r="Q762" i="3"/>
  <c r="P762" i="3"/>
  <c r="O762" i="3"/>
  <c r="N762" i="3"/>
  <c r="W762" i="3" s="1"/>
  <c r="M762" i="3"/>
  <c r="V761" i="3"/>
  <c r="T761" i="3"/>
  <c r="S761" i="3"/>
  <c r="R761" i="3"/>
  <c r="Q761" i="3"/>
  <c r="P761" i="3"/>
  <c r="O761" i="3"/>
  <c r="N761" i="3"/>
  <c r="X761" i="3" s="1"/>
  <c r="M761" i="3"/>
  <c r="V760" i="3"/>
  <c r="T760" i="3"/>
  <c r="S760" i="3"/>
  <c r="R760" i="3"/>
  <c r="Q760" i="3"/>
  <c r="P760" i="3"/>
  <c r="O760" i="3"/>
  <c r="X760" i="3" s="1"/>
  <c r="N760" i="3"/>
  <c r="M760" i="3"/>
  <c r="V759" i="3"/>
  <c r="T759" i="3"/>
  <c r="S759" i="3"/>
  <c r="R759" i="3"/>
  <c r="Q759" i="3"/>
  <c r="P759" i="3"/>
  <c r="O759" i="3"/>
  <c r="N759" i="3"/>
  <c r="M759" i="3"/>
  <c r="V758" i="3"/>
  <c r="T758" i="3"/>
  <c r="S758" i="3"/>
  <c r="R758" i="3"/>
  <c r="Q758" i="3"/>
  <c r="P758" i="3"/>
  <c r="O758" i="3"/>
  <c r="N758" i="3"/>
  <c r="W758" i="3" s="1"/>
  <c r="M758" i="3"/>
  <c r="V757" i="3"/>
  <c r="T757" i="3"/>
  <c r="S757" i="3"/>
  <c r="R757" i="3"/>
  <c r="Q757" i="3"/>
  <c r="P757" i="3"/>
  <c r="O757" i="3"/>
  <c r="N757" i="3"/>
  <c r="X757" i="3" s="1"/>
  <c r="M757" i="3"/>
  <c r="V756" i="3"/>
  <c r="T756" i="3"/>
  <c r="S756" i="3"/>
  <c r="R756" i="3"/>
  <c r="Q756" i="3"/>
  <c r="P756" i="3"/>
  <c r="O756" i="3"/>
  <c r="X756" i="3" s="1"/>
  <c r="N756" i="3"/>
  <c r="M756" i="3"/>
  <c r="V755" i="3"/>
  <c r="T755" i="3"/>
  <c r="S755" i="3"/>
  <c r="R755" i="3"/>
  <c r="Q755" i="3"/>
  <c r="P755" i="3"/>
  <c r="O755" i="3"/>
  <c r="N755" i="3"/>
  <c r="M755" i="3"/>
  <c r="V754" i="3"/>
  <c r="T754" i="3"/>
  <c r="S754" i="3"/>
  <c r="R754" i="3"/>
  <c r="Q754" i="3"/>
  <c r="P754" i="3"/>
  <c r="O754" i="3"/>
  <c r="N754" i="3"/>
  <c r="W754" i="3" s="1"/>
  <c r="M754" i="3"/>
  <c r="V753" i="3"/>
  <c r="T753" i="3"/>
  <c r="S753" i="3"/>
  <c r="R753" i="3"/>
  <c r="Q753" i="3"/>
  <c r="P753" i="3"/>
  <c r="O753" i="3"/>
  <c r="N753" i="3"/>
  <c r="X753" i="3" s="1"/>
  <c r="M753" i="3"/>
  <c r="V752" i="3"/>
  <c r="T752" i="3"/>
  <c r="S752" i="3"/>
  <c r="R752" i="3"/>
  <c r="Q752" i="3"/>
  <c r="P752" i="3"/>
  <c r="O752" i="3"/>
  <c r="N752" i="3"/>
  <c r="M752" i="3"/>
  <c r="V751" i="3"/>
  <c r="T751" i="3"/>
  <c r="S751" i="3"/>
  <c r="R751" i="3"/>
  <c r="Q751" i="3"/>
  <c r="P751" i="3"/>
  <c r="O751" i="3"/>
  <c r="N751" i="3"/>
  <c r="M751" i="3"/>
  <c r="V750" i="3"/>
  <c r="T750" i="3"/>
  <c r="S750" i="3"/>
  <c r="R750" i="3"/>
  <c r="Q750" i="3"/>
  <c r="P750" i="3"/>
  <c r="O750" i="3"/>
  <c r="N750" i="3"/>
  <c r="M750" i="3"/>
  <c r="V749" i="3"/>
  <c r="T749" i="3"/>
  <c r="S749" i="3"/>
  <c r="R749" i="3"/>
  <c r="Q749" i="3"/>
  <c r="P749" i="3"/>
  <c r="O749" i="3"/>
  <c r="N749" i="3"/>
  <c r="W749" i="3" s="1"/>
  <c r="M749" i="3"/>
  <c r="V748" i="3"/>
  <c r="T748" i="3"/>
  <c r="S748" i="3"/>
  <c r="R748" i="3"/>
  <c r="Q748" i="3"/>
  <c r="P748" i="3"/>
  <c r="O748" i="3"/>
  <c r="N748" i="3"/>
  <c r="X748" i="3" s="1"/>
  <c r="M748" i="3"/>
  <c r="X747" i="3"/>
  <c r="V747" i="3"/>
  <c r="T747" i="3"/>
  <c r="S747" i="3"/>
  <c r="R747" i="3"/>
  <c r="Q747" i="3"/>
  <c r="P747" i="3"/>
  <c r="O747" i="3"/>
  <c r="N747" i="3"/>
  <c r="M747" i="3"/>
  <c r="W747" i="3" s="1"/>
  <c r="V746" i="3"/>
  <c r="T746" i="3"/>
  <c r="S746" i="3"/>
  <c r="R746" i="3"/>
  <c r="Q746" i="3"/>
  <c r="P746" i="3"/>
  <c r="O746" i="3"/>
  <c r="N746" i="3"/>
  <c r="M746" i="3"/>
  <c r="V745" i="3"/>
  <c r="T745" i="3"/>
  <c r="S745" i="3"/>
  <c r="R745" i="3"/>
  <c r="Q745" i="3"/>
  <c r="P745" i="3"/>
  <c r="O745" i="3"/>
  <c r="N745" i="3"/>
  <c r="W745" i="3" s="1"/>
  <c r="M745" i="3"/>
  <c r="V744" i="3"/>
  <c r="T744" i="3"/>
  <c r="S744" i="3"/>
  <c r="R744" i="3"/>
  <c r="Q744" i="3"/>
  <c r="P744" i="3"/>
  <c r="O744" i="3"/>
  <c r="N744" i="3"/>
  <c r="X744" i="3" s="1"/>
  <c r="M744" i="3"/>
  <c r="X743" i="3"/>
  <c r="V743" i="3"/>
  <c r="T743" i="3"/>
  <c r="S743" i="3"/>
  <c r="R743" i="3"/>
  <c r="Q743" i="3"/>
  <c r="P743" i="3"/>
  <c r="O743" i="3"/>
  <c r="N743" i="3"/>
  <c r="M743" i="3"/>
  <c r="W743" i="3" s="1"/>
  <c r="V742" i="3"/>
  <c r="T742" i="3"/>
  <c r="S742" i="3"/>
  <c r="R742" i="3"/>
  <c r="Q742" i="3"/>
  <c r="P742" i="3"/>
  <c r="O742" i="3"/>
  <c r="N742" i="3"/>
  <c r="M742" i="3"/>
  <c r="V741" i="3"/>
  <c r="T741" i="3"/>
  <c r="S741" i="3"/>
  <c r="R741" i="3"/>
  <c r="Q741" i="3"/>
  <c r="P741" i="3"/>
  <c r="O741" i="3"/>
  <c r="N741" i="3"/>
  <c r="W741" i="3" s="1"/>
  <c r="M741" i="3"/>
  <c r="V740" i="3"/>
  <c r="T740" i="3"/>
  <c r="S740" i="3"/>
  <c r="R740" i="3"/>
  <c r="Q740" i="3"/>
  <c r="P740" i="3"/>
  <c r="O740" i="3"/>
  <c r="N740" i="3"/>
  <c r="X740" i="3" s="1"/>
  <c r="M740" i="3"/>
  <c r="X739" i="3"/>
  <c r="V739" i="3"/>
  <c r="T739" i="3"/>
  <c r="S739" i="3"/>
  <c r="R739" i="3"/>
  <c r="Q739" i="3"/>
  <c r="P739" i="3"/>
  <c r="O739" i="3"/>
  <c r="N739" i="3"/>
  <c r="M739" i="3"/>
  <c r="W739" i="3" s="1"/>
  <c r="V738" i="3"/>
  <c r="T738" i="3"/>
  <c r="S738" i="3"/>
  <c r="R738" i="3"/>
  <c r="Q738" i="3"/>
  <c r="P738" i="3"/>
  <c r="O738" i="3"/>
  <c r="N738" i="3"/>
  <c r="M738" i="3"/>
  <c r="V737" i="3"/>
  <c r="T737" i="3"/>
  <c r="S737" i="3"/>
  <c r="R737" i="3"/>
  <c r="Q737" i="3"/>
  <c r="P737" i="3"/>
  <c r="O737" i="3"/>
  <c r="N737" i="3"/>
  <c r="W737" i="3" s="1"/>
  <c r="M737" i="3"/>
  <c r="V736" i="3"/>
  <c r="T736" i="3"/>
  <c r="S736" i="3"/>
  <c r="R736" i="3"/>
  <c r="Q736" i="3"/>
  <c r="P736" i="3"/>
  <c r="O736" i="3"/>
  <c r="N736" i="3"/>
  <c r="X736" i="3" s="1"/>
  <c r="M736" i="3"/>
  <c r="X735" i="3"/>
  <c r="Y735" i="3" s="1"/>
  <c r="V735" i="3"/>
  <c r="T735" i="3"/>
  <c r="Q735" i="3"/>
  <c r="P735" i="3"/>
  <c r="N735" i="3"/>
  <c r="M735" i="3"/>
  <c r="W735" i="3" s="1"/>
  <c r="V734" i="3"/>
  <c r="T734" i="3"/>
  <c r="Q734" i="3"/>
  <c r="P734" i="3"/>
  <c r="W734" i="3" s="1"/>
  <c r="N734" i="3"/>
  <c r="M734" i="3"/>
  <c r="X733" i="3"/>
  <c r="Y733" i="3" s="1"/>
  <c r="V733" i="3"/>
  <c r="T733" i="3"/>
  <c r="S733" i="3"/>
  <c r="R733" i="3"/>
  <c r="Q733" i="3"/>
  <c r="P733" i="3"/>
  <c r="O733" i="3"/>
  <c r="N733" i="3"/>
  <c r="M733" i="3"/>
  <c r="W733" i="3" s="1"/>
  <c r="V732" i="3"/>
  <c r="T732" i="3"/>
  <c r="S732" i="3"/>
  <c r="R732" i="3"/>
  <c r="Q732" i="3"/>
  <c r="P732" i="3"/>
  <c r="O732" i="3"/>
  <c r="N732" i="3"/>
  <c r="M732" i="3"/>
  <c r="V731" i="3"/>
  <c r="T731" i="3"/>
  <c r="S731" i="3"/>
  <c r="R731" i="3"/>
  <c r="Q731" i="3"/>
  <c r="P731" i="3"/>
  <c r="O731" i="3"/>
  <c r="N731" i="3"/>
  <c r="W731" i="3" s="1"/>
  <c r="M731" i="3"/>
  <c r="X730" i="3"/>
  <c r="V730" i="3"/>
  <c r="T730" i="3"/>
  <c r="S730" i="3"/>
  <c r="R730" i="3"/>
  <c r="Q730" i="3"/>
  <c r="P730" i="3"/>
  <c r="O730" i="3"/>
  <c r="N730" i="3"/>
  <c r="W730" i="3" s="1"/>
  <c r="M730" i="3"/>
  <c r="X729" i="3"/>
  <c r="V729" i="3"/>
  <c r="T729" i="3"/>
  <c r="S729" i="3"/>
  <c r="R729" i="3"/>
  <c r="Q729" i="3"/>
  <c r="P729" i="3"/>
  <c r="O729" i="3"/>
  <c r="N729" i="3"/>
  <c r="M729" i="3"/>
  <c r="W729" i="3" s="1"/>
  <c r="V728" i="3"/>
  <c r="T728" i="3"/>
  <c r="S728" i="3"/>
  <c r="R728" i="3"/>
  <c r="Q728" i="3"/>
  <c r="P728" i="3"/>
  <c r="O728" i="3"/>
  <c r="N728" i="3"/>
  <c r="M728" i="3"/>
  <c r="V727" i="3"/>
  <c r="T727" i="3"/>
  <c r="S727" i="3"/>
  <c r="R727" i="3"/>
  <c r="Q727" i="3"/>
  <c r="P727" i="3"/>
  <c r="O727" i="3"/>
  <c r="N727" i="3"/>
  <c r="W727" i="3" s="1"/>
  <c r="M727" i="3"/>
  <c r="X726" i="3"/>
  <c r="V726" i="3"/>
  <c r="T726" i="3"/>
  <c r="S726" i="3"/>
  <c r="R726" i="3"/>
  <c r="Q726" i="3"/>
  <c r="P726" i="3"/>
  <c r="O726" i="3"/>
  <c r="N726" i="3"/>
  <c r="W726" i="3" s="1"/>
  <c r="M726" i="3"/>
  <c r="X725" i="3"/>
  <c r="Y725" i="3" s="1"/>
  <c r="V725" i="3"/>
  <c r="T725" i="3"/>
  <c r="S725" i="3"/>
  <c r="R725" i="3"/>
  <c r="Q725" i="3"/>
  <c r="P725" i="3"/>
  <c r="O725" i="3"/>
  <c r="N725" i="3"/>
  <c r="M725" i="3"/>
  <c r="W725" i="3" s="1"/>
  <c r="V724" i="3"/>
  <c r="T724" i="3"/>
  <c r="S724" i="3"/>
  <c r="R724" i="3"/>
  <c r="Q724" i="3"/>
  <c r="P724" i="3"/>
  <c r="O724" i="3"/>
  <c r="N724" i="3"/>
  <c r="M724" i="3"/>
  <c r="V723" i="3"/>
  <c r="T723" i="3"/>
  <c r="S723" i="3"/>
  <c r="R723" i="3"/>
  <c r="Q723" i="3"/>
  <c r="P723" i="3"/>
  <c r="O723" i="3"/>
  <c r="N723" i="3"/>
  <c r="M723" i="3"/>
  <c r="V722" i="3"/>
  <c r="T722" i="3"/>
  <c r="S722" i="3"/>
  <c r="R722" i="3"/>
  <c r="Q722" i="3"/>
  <c r="P722" i="3"/>
  <c r="O722" i="3"/>
  <c r="X722" i="3" s="1"/>
  <c r="N722" i="3"/>
  <c r="W722" i="3" s="1"/>
  <c r="Y722" i="3" s="1"/>
  <c r="M722" i="3"/>
  <c r="V721" i="3"/>
  <c r="T721" i="3"/>
  <c r="S721" i="3"/>
  <c r="R721" i="3"/>
  <c r="Q721" i="3"/>
  <c r="P721" i="3"/>
  <c r="O721" i="3"/>
  <c r="N721" i="3"/>
  <c r="M721" i="3"/>
  <c r="V720" i="3"/>
  <c r="T720" i="3"/>
  <c r="S720" i="3"/>
  <c r="R720" i="3"/>
  <c r="Q720" i="3"/>
  <c r="P720" i="3"/>
  <c r="O720" i="3"/>
  <c r="N720" i="3"/>
  <c r="M720" i="3"/>
  <c r="V719" i="3"/>
  <c r="T719" i="3"/>
  <c r="S719" i="3"/>
  <c r="R719" i="3"/>
  <c r="Q719" i="3"/>
  <c r="P719" i="3"/>
  <c r="O719" i="3"/>
  <c r="N719" i="3"/>
  <c r="M719" i="3"/>
  <c r="V718" i="3"/>
  <c r="T718" i="3"/>
  <c r="S718" i="3"/>
  <c r="R718" i="3"/>
  <c r="Q718" i="3"/>
  <c r="P718" i="3"/>
  <c r="O718" i="3"/>
  <c r="X718" i="3" s="1"/>
  <c r="N718" i="3"/>
  <c r="W718" i="3" s="1"/>
  <c r="Y718" i="3" s="1"/>
  <c r="M718" i="3"/>
  <c r="V717" i="3"/>
  <c r="T717" i="3"/>
  <c r="S717" i="3"/>
  <c r="R717" i="3"/>
  <c r="Q717" i="3"/>
  <c r="P717" i="3"/>
  <c r="O717" i="3"/>
  <c r="N717" i="3"/>
  <c r="M717" i="3"/>
  <c r="V716" i="3"/>
  <c r="T716" i="3"/>
  <c r="S716" i="3"/>
  <c r="R716" i="3"/>
  <c r="Q716" i="3"/>
  <c r="P716" i="3"/>
  <c r="O716" i="3"/>
  <c r="N716" i="3"/>
  <c r="M716" i="3"/>
  <c r="V715" i="3"/>
  <c r="T715" i="3"/>
  <c r="S715" i="3"/>
  <c r="R715" i="3"/>
  <c r="Q715" i="3"/>
  <c r="P715" i="3"/>
  <c r="O715" i="3"/>
  <c r="N715" i="3"/>
  <c r="M715" i="3"/>
  <c r="V714" i="3"/>
  <c r="T714" i="3"/>
  <c r="S714" i="3"/>
  <c r="R714" i="3"/>
  <c r="Q714" i="3"/>
  <c r="P714" i="3"/>
  <c r="O714" i="3"/>
  <c r="X714" i="3" s="1"/>
  <c r="N714" i="3"/>
  <c r="W714" i="3" s="1"/>
  <c r="Y714" i="3" s="1"/>
  <c r="M714" i="3"/>
  <c r="V713" i="3"/>
  <c r="T713" i="3"/>
  <c r="S713" i="3"/>
  <c r="R713" i="3"/>
  <c r="Q713" i="3"/>
  <c r="P713" i="3"/>
  <c r="O713" i="3"/>
  <c r="N713" i="3"/>
  <c r="M713" i="3"/>
  <c r="V712" i="3"/>
  <c r="T712" i="3"/>
  <c r="S712" i="3"/>
  <c r="R712" i="3"/>
  <c r="Q712" i="3"/>
  <c r="P712" i="3"/>
  <c r="O712" i="3"/>
  <c r="N712" i="3"/>
  <c r="M712" i="3"/>
  <c r="V711" i="3"/>
  <c r="T711" i="3"/>
  <c r="S711" i="3"/>
  <c r="R711" i="3"/>
  <c r="Q711" i="3"/>
  <c r="P711" i="3"/>
  <c r="O711" i="3"/>
  <c r="N711" i="3"/>
  <c r="M711" i="3"/>
  <c r="V710" i="3"/>
  <c r="T710" i="3"/>
  <c r="S710" i="3"/>
  <c r="R710" i="3"/>
  <c r="Q710" i="3"/>
  <c r="P710" i="3"/>
  <c r="O710" i="3"/>
  <c r="N710" i="3"/>
  <c r="M710" i="3"/>
  <c r="V709" i="3"/>
  <c r="T709" i="3"/>
  <c r="S709" i="3"/>
  <c r="R709" i="3"/>
  <c r="Q709" i="3"/>
  <c r="P709" i="3"/>
  <c r="O709" i="3"/>
  <c r="N709" i="3"/>
  <c r="W709" i="3" s="1"/>
  <c r="M709" i="3"/>
  <c r="V708" i="3"/>
  <c r="T708" i="3"/>
  <c r="S708" i="3"/>
  <c r="R708" i="3"/>
  <c r="Q708" i="3"/>
  <c r="P708" i="3"/>
  <c r="O708" i="3"/>
  <c r="N708" i="3"/>
  <c r="W708" i="3" s="1"/>
  <c r="M708" i="3"/>
  <c r="V707" i="3"/>
  <c r="T707" i="3"/>
  <c r="S707" i="3"/>
  <c r="R707" i="3"/>
  <c r="Q707" i="3"/>
  <c r="P707" i="3"/>
  <c r="O707" i="3"/>
  <c r="X707" i="3" s="1"/>
  <c r="N707" i="3"/>
  <c r="M707" i="3"/>
  <c r="V706" i="3"/>
  <c r="T706" i="3"/>
  <c r="S706" i="3"/>
  <c r="R706" i="3"/>
  <c r="Q706" i="3"/>
  <c r="P706" i="3"/>
  <c r="O706" i="3"/>
  <c r="N706" i="3"/>
  <c r="M706" i="3"/>
  <c r="V705" i="3"/>
  <c r="T705" i="3"/>
  <c r="S705" i="3"/>
  <c r="R705" i="3"/>
  <c r="Q705" i="3"/>
  <c r="P705" i="3"/>
  <c r="O705" i="3"/>
  <c r="N705" i="3"/>
  <c r="W705" i="3" s="1"/>
  <c r="M705" i="3"/>
  <c r="V704" i="3"/>
  <c r="T704" i="3"/>
  <c r="S704" i="3"/>
  <c r="R704" i="3"/>
  <c r="Q704" i="3"/>
  <c r="P704" i="3"/>
  <c r="O704" i="3"/>
  <c r="N704" i="3"/>
  <c r="W704" i="3" s="1"/>
  <c r="M704" i="3"/>
  <c r="V703" i="3"/>
  <c r="T703" i="3"/>
  <c r="S703" i="3"/>
  <c r="R703" i="3"/>
  <c r="Q703" i="3"/>
  <c r="P703" i="3"/>
  <c r="O703" i="3"/>
  <c r="X703" i="3" s="1"/>
  <c r="N703" i="3"/>
  <c r="M703" i="3"/>
  <c r="V702" i="3"/>
  <c r="T702" i="3"/>
  <c r="S702" i="3"/>
  <c r="R702" i="3"/>
  <c r="Q702" i="3"/>
  <c r="P702" i="3"/>
  <c r="O702" i="3"/>
  <c r="N702" i="3"/>
  <c r="M702" i="3"/>
  <c r="V701" i="3"/>
  <c r="T701" i="3"/>
  <c r="S701" i="3"/>
  <c r="R701" i="3"/>
  <c r="Q701" i="3"/>
  <c r="P701" i="3"/>
  <c r="O701" i="3"/>
  <c r="N701" i="3"/>
  <c r="W701" i="3" s="1"/>
  <c r="M701" i="3"/>
  <c r="V700" i="3"/>
  <c r="T700" i="3"/>
  <c r="Q700" i="3"/>
  <c r="P700" i="3"/>
  <c r="W700" i="3" s="1"/>
  <c r="N700" i="3"/>
  <c r="M700" i="3"/>
  <c r="V699" i="3"/>
  <c r="T699" i="3"/>
  <c r="S699" i="3"/>
  <c r="R699" i="3"/>
  <c r="Q699" i="3"/>
  <c r="P699" i="3"/>
  <c r="O699" i="3"/>
  <c r="N699" i="3"/>
  <c r="M699" i="3"/>
  <c r="V698" i="3"/>
  <c r="T698" i="3"/>
  <c r="S698" i="3"/>
  <c r="R698" i="3"/>
  <c r="Q698" i="3"/>
  <c r="P698" i="3"/>
  <c r="O698" i="3"/>
  <c r="N698" i="3"/>
  <c r="M698" i="3"/>
  <c r="X698" i="3" s="1"/>
  <c r="V697" i="3"/>
  <c r="T697" i="3"/>
  <c r="S697" i="3"/>
  <c r="R697" i="3"/>
  <c r="Q697" i="3"/>
  <c r="P697" i="3"/>
  <c r="O697" i="3"/>
  <c r="N697" i="3"/>
  <c r="X697" i="3" s="1"/>
  <c r="M697" i="3"/>
  <c r="X696" i="3"/>
  <c r="V696" i="3"/>
  <c r="T696" i="3"/>
  <c r="S696" i="3"/>
  <c r="R696" i="3"/>
  <c r="Q696" i="3"/>
  <c r="P696" i="3"/>
  <c r="O696" i="3"/>
  <c r="N696" i="3"/>
  <c r="W696" i="3" s="1"/>
  <c r="M696" i="3"/>
  <c r="V695" i="3"/>
  <c r="T695" i="3"/>
  <c r="S695" i="3"/>
  <c r="R695" i="3"/>
  <c r="Q695" i="3"/>
  <c r="P695" i="3"/>
  <c r="O695" i="3"/>
  <c r="N695" i="3"/>
  <c r="M695" i="3"/>
  <c r="V694" i="3"/>
  <c r="T694" i="3"/>
  <c r="S694" i="3"/>
  <c r="R694" i="3"/>
  <c r="Q694" i="3"/>
  <c r="P694" i="3"/>
  <c r="O694" i="3"/>
  <c r="N694" i="3"/>
  <c r="M694" i="3"/>
  <c r="X694" i="3" s="1"/>
  <c r="V693" i="3"/>
  <c r="T693" i="3"/>
  <c r="S693" i="3"/>
  <c r="R693" i="3"/>
  <c r="Q693" i="3"/>
  <c r="P693" i="3"/>
  <c r="O693" i="3"/>
  <c r="N693" i="3"/>
  <c r="X693" i="3" s="1"/>
  <c r="M693" i="3"/>
  <c r="X692" i="3"/>
  <c r="V692" i="3"/>
  <c r="T692" i="3"/>
  <c r="S692" i="3"/>
  <c r="R692" i="3"/>
  <c r="Q692" i="3"/>
  <c r="P692" i="3"/>
  <c r="O692" i="3"/>
  <c r="N692" i="3"/>
  <c r="W692" i="3" s="1"/>
  <c r="M692" i="3"/>
  <c r="V691" i="3"/>
  <c r="T691" i="3"/>
  <c r="S691" i="3"/>
  <c r="R691" i="3"/>
  <c r="Q691" i="3"/>
  <c r="P691" i="3"/>
  <c r="O691" i="3"/>
  <c r="N691" i="3"/>
  <c r="M691" i="3"/>
  <c r="V690" i="3"/>
  <c r="T690" i="3"/>
  <c r="S690" i="3"/>
  <c r="R690" i="3"/>
  <c r="Q690" i="3"/>
  <c r="P690" i="3"/>
  <c r="O690" i="3"/>
  <c r="N690" i="3"/>
  <c r="M690" i="3"/>
  <c r="X690" i="3" s="1"/>
  <c r="V689" i="3"/>
  <c r="T689" i="3"/>
  <c r="S689" i="3"/>
  <c r="R689" i="3"/>
  <c r="Q689" i="3"/>
  <c r="P689" i="3"/>
  <c r="O689" i="3"/>
  <c r="X689" i="3" s="1"/>
  <c r="N689" i="3"/>
  <c r="M689" i="3"/>
  <c r="X688" i="3"/>
  <c r="V688" i="3"/>
  <c r="T688" i="3"/>
  <c r="S688" i="3"/>
  <c r="R688" i="3"/>
  <c r="Q688" i="3"/>
  <c r="P688" i="3"/>
  <c r="O688" i="3"/>
  <c r="N688" i="3"/>
  <c r="W688" i="3" s="1"/>
  <c r="M688" i="3"/>
  <c r="V687" i="3"/>
  <c r="T687" i="3"/>
  <c r="S687" i="3"/>
  <c r="R687" i="3"/>
  <c r="Q687" i="3"/>
  <c r="P687" i="3"/>
  <c r="O687" i="3"/>
  <c r="N687" i="3"/>
  <c r="M687" i="3"/>
  <c r="V686" i="3"/>
  <c r="T686" i="3"/>
  <c r="S686" i="3"/>
  <c r="R686" i="3"/>
  <c r="Q686" i="3"/>
  <c r="P686" i="3"/>
  <c r="O686" i="3"/>
  <c r="N686" i="3"/>
  <c r="M686" i="3"/>
  <c r="X686" i="3" s="1"/>
  <c r="V685" i="3"/>
  <c r="T685" i="3"/>
  <c r="S685" i="3"/>
  <c r="R685" i="3"/>
  <c r="Q685" i="3"/>
  <c r="P685" i="3"/>
  <c r="O685" i="3"/>
  <c r="N685" i="3"/>
  <c r="X685" i="3" s="1"/>
  <c r="M685" i="3"/>
  <c r="X684" i="3"/>
  <c r="V684" i="3"/>
  <c r="T684" i="3"/>
  <c r="S684" i="3"/>
  <c r="R684" i="3"/>
  <c r="Q684" i="3"/>
  <c r="P684" i="3"/>
  <c r="O684" i="3"/>
  <c r="N684" i="3"/>
  <c r="W684" i="3" s="1"/>
  <c r="M684" i="3"/>
  <c r="V683" i="3"/>
  <c r="T683" i="3"/>
  <c r="S683" i="3"/>
  <c r="R683" i="3"/>
  <c r="Q683" i="3"/>
  <c r="P683" i="3"/>
  <c r="O683" i="3"/>
  <c r="N683" i="3"/>
  <c r="M683" i="3"/>
  <c r="V682" i="3"/>
  <c r="T682" i="3"/>
  <c r="S682" i="3"/>
  <c r="R682" i="3"/>
  <c r="Q682" i="3"/>
  <c r="P682" i="3"/>
  <c r="O682" i="3"/>
  <c r="N682" i="3"/>
  <c r="M682" i="3"/>
  <c r="X682" i="3" s="1"/>
  <c r="V681" i="3"/>
  <c r="T681" i="3"/>
  <c r="S681" i="3"/>
  <c r="R681" i="3"/>
  <c r="Q681" i="3"/>
  <c r="P681" i="3"/>
  <c r="O681" i="3"/>
  <c r="N681" i="3"/>
  <c r="X681" i="3" s="1"/>
  <c r="M681" i="3"/>
  <c r="X680" i="3"/>
  <c r="V680" i="3"/>
  <c r="T680" i="3"/>
  <c r="S680" i="3"/>
  <c r="R680" i="3"/>
  <c r="Q680" i="3"/>
  <c r="P680" i="3"/>
  <c r="O680" i="3"/>
  <c r="N680" i="3"/>
  <c r="W680" i="3" s="1"/>
  <c r="M680" i="3"/>
  <c r="V679" i="3"/>
  <c r="T679" i="3"/>
  <c r="S679" i="3"/>
  <c r="R679" i="3"/>
  <c r="Q679" i="3"/>
  <c r="P679" i="3"/>
  <c r="O679" i="3"/>
  <c r="N679" i="3"/>
  <c r="M679" i="3"/>
  <c r="V678" i="3"/>
  <c r="T678" i="3"/>
  <c r="S678" i="3"/>
  <c r="R678" i="3"/>
  <c r="Q678" i="3"/>
  <c r="P678" i="3"/>
  <c r="O678" i="3"/>
  <c r="N678" i="3"/>
  <c r="W678" i="3" s="1"/>
  <c r="M678" i="3"/>
  <c r="V677" i="3"/>
  <c r="T677" i="3"/>
  <c r="S677" i="3"/>
  <c r="R677" i="3"/>
  <c r="Q677" i="3"/>
  <c r="P677" i="3"/>
  <c r="O677" i="3"/>
  <c r="N677" i="3"/>
  <c r="X677" i="3" s="1"/>
  <c r="M677" i="3"/>
  <c r="X676" i="3"/>
  <c r="V676" i="3"/>
  <c r="T676" i="3"/>
  <c r="S676" i="3"/>
  <c r="R676" i="3"/>
  <c r="Q676" i="3"/>
  <c r="P676" i="3"/>
  <c r="O676" i="3"/>
  <c r="N676" i="3"/>
  <c r="W676" i="3" s="1"/>
  <c r="M676" i="3"/>
  <c r="V675" i="3"/>
  <c r="T675" i="3"/>
  <c r="S675" i="3"/>
  <c r="R675" i="3"/>
  <c r="Q675" i="3"/>
  <c r="P675" i="3"/>
  <c r="O675" i="3"/>
  <c r="N675" i="3"/>
  <c r="M675" i="3"/>
  <c r="V674" i="3"/>
  <c r="T674" i="3"/>
  <c r="S674" i="3"/>
  <c r="R674" i="3"/>
  <c r="Q674" i="3"/>
  <c r="P674" i="3"/>
  <c r="O674" i="3"/>
  <c r="N674" i="3"/>
  <c r="W674" i="3" s="1"/>
  <c r="M674" i="3"/>
  <c r="V673" i="3"/>
  <c r="T673" i="3"/>
  <c r="S673" i="3"/>
  <c r="R673" i="3"/>
  <c r="Q673" i="3"/>
  <c r="P673" i="3"/>
  <c r="O673" i="3"/>
  <c r="X673" i="3" s="1"/>
  <c r="N673" i="3"/>
  <c r="M673" i="3"/>
  <c r="X672" i="3"/>
  <c r="V672" i="3"/>
  <c r="T672" i="3"/>
  <c r="S672" i="3"/>
  <c r="R672" i="3"/>
  <c r="Q672" i="3"/>
  <c r="P672" i="3"/>
  <c r="O672" i="3"/>
  <c r="N672" i="3"/>
  <c r="W672" i="3" s="1"/>
  <c r="M672" i="3"/>
  <c r="V671" i="3"/>
  <c r="T671" i="3"/>
  <c r="S671" i="3"/>
  <c r="R671" i="3"/>
  <c r="Q671" i="3"/>
  <c r="P671" i="3"/>
  <c r="O671" i="3"/>
  <c r="N671" i="3"/>
  <c r="M671" i="3"/>
  <c r="V670" i="3"/>
  <c r="T670" i="3"/>
  <c r="S670" i="3"/>
  <c r="R670" i="3"/>
  <c r="Q670" i="3"/>
  <c r="P670" i="3"/>
  <c r="O670" i="3"/>
  <c r="N670" i="3"/>
  <c r="M670" i="3"/>
  <c r="V669" i="3"/>
  <c r="T669" i="3"/>
  <c r="S669" i="3"/>
  <c r="R669" i="3"/>
  <c r="Q669" i="3"/>
  <c r="P669" i="3"/>
  <c r="O669" i="3"/>
  <c r="X669" i="3" s="1"/>
  <c r="N669" i="3"/>
  <c r="M669" i="3"/>
  <c r="V668" i="3"/>
  <c r="T668" i="3"/>
  <c r="Q668" i="3"/>
  <c r="P668" i="3"/>
  <c r="N668" i="3"/>
  <c r="M668" i="3"/>
  <c r="V667" i="3"/>
  <c r="T667" i="3"/>
  <c r="Q667" i="3"/>
  <c r="P667" i="3"/>
  <c r="X667" i="3" s="1"/>
  <c r="N667" i="3"/>
  <c r="M667" i="3"/>
  <c r="V666" i="3"/>
  <c r="T666" i="3"/>
  <c r="S666" i="3"/>
  <c r="R666" i="3"/>
  <c r="Q666" i="3"/>
  <c r="P666" i="3"/>
  <c r="O666" i="3"/>
  <c r="N666" i="3"/>
  <c r="M666" i="3"/>
  <c r="V665" i="3"/>
  <c r="T665" i="3"/>
  <c r="S665" i="3"/>
  <c r="R665" i="3"/>
  <c r="Q665" i="3"/>
  <c r="P665" i="3"/>
  <c r="O665" i="3"/>
  <c r="N665" i="3"/>
  <c r="M665" i="3"/>
  <c r="X665" i="3" s="1"/>
  <c r="X664" i="3"/>
  <c r="V664" i="3"/>
  <c r="T664" i="3"/>
  <c r="S664" i="3"/>
  <c r="R664" i="3"/>
  <c r="Q664" i="3"/>
  <c r="P664" i="3"/>
  <c r="O664" i="3"/>
  <c r="N664" i="3"/>
  <c r="W664" i="3" s="1"/>
  <c r="M664" i="3"/>
  <c r="V663" i="3"/>
  <c r="T663" i="3"/>
  <c r="S663" i="3"/>
  <c r="R663" i="3"/>
  <c r="Q663" i="3"/>
  <c r="P663" i="3"/>
  <c r="X663" i="3" s="1"/>
  <c r="O663" i="3"/>
  <c r="N663" i="3"/>
  <c r="M663" i="3"/>
  <c r="V662" i="3"/>
  <c r="T662" i="3"/>
  <c r="S662" i="3"/>
  <c r="R662" i="3"/>
  <c r="Q662" i="3"/>
  <c r="P662" i="3"/>
  <c r="O662" i="3"/>
  <c r="N662" i="3"/>
  <c r="M662" i="3"/>
  <c r="V661" i="3"/>
  <c r="T661" i="3"/>
  <c r="S661" i="3"/>
  <c r="R661" i="3"/>
  <c r="Q661" i="3"/>
  <c r="P661" i="3"/>
  <c r="O661" i="3"/>
  <c r="N661" i="3"/>
  <c r="W661" i="3" s="1"/>
  <c r="M661" i="3"/>
  <c r="V660" i="3"/>
  <c r="T660" i="3"/>
  <c r="S660" i="3"/>
  <c r="R660" i="3"/>
  <c r="Q660" i="3"/>
  <c r="P660" i="3"/>
  <c r="O660" i="3"/>
  <c r="X660" i="3" s="1"/>
  <c r="N660" i="3"/>
  <c r="M660" i="3"/>
  <c r="X659" i="3"/>
  <c r="Y659" i="3" s="1"/>
  <c r="V659" i="3"/>
  <c r="T659" i="3"/>
  <c r="S659" i="3"/>
  <c r="R659" i="3"/>
  <c r="Q659" i="3"/>
  <c r="P659" i="3"/>
  <c r="O659" i="3"/>
  <c r="N659" i="3"/>
  <c r="W659" i="3" s="1"/>
  <c r="M659" i="3"/>
  <c r="V658" i="3"/>
  <c r="T658" i="3"/>
  <c r="S658" i="3"/>
  <c r="R658" i="3"/>
  <c r="Q658" i="3"/>
  <c r="P658" i="3"/>
  <c r="O658" i="3"/>
  <c r="N658" i="3"/>
  <c r="M658" i="3"/>
  <c r="V657" i="3"/>
  <c r="T657" i="3"/>
  <c r="S657" i="3"/>
  <c r="R657" i="3"/>
  <c r="Q657" i="3"/>
  <c r="P657" i="3"/>
  <c r="O657" i="3"/>
  <c r="N657" i="3"/>
  <c r="M657" i="3"/>
  <c r="X657" i="3" s="1"/>
  <c r="X656" i="3"/>
  <c r="V656" i="3"/>
  <c r="T656" i="3"/>
  <c r="S656" i="3"/>
  <c r="R656" i="3"/>
  <c r="Q656" i="3"/>
  <c r="P656" i="3"/>
  <c r="O656" i="3"/>
  <c r="N656" i="3"/>
  <c r="W656" i="3" s="1"/>
  <c r="M656" i="3"/>
  <c r="V655" i="3"/>
  <c r="T655" i="3"/>
  <c r="S655" i="3"/>
  <c r="R655" i="3"/>
  <c r="Q655" i="3"/>
  <c r="P655" i="3"/>
  <c r="X655" i="3" s="1"/>
  <c r="O655" i="3"/>
  <c r="N655" i="3"/>
  <c r="M655" i="3"/>
  <c r="V654" i="3"/>
  <c r="T654" i="3"/>
  <c r="S654" i="3"/>
  <c r="R654" i="3"/>
  <c r="Q654" i="3"/>
  <c r="P654" i="3"/>
  <c r="O654" i="3"/>
  <c r="N654" i="3"/>
  <c r="M654" i="3"/>
  <c r="V653" i="3"/>
  <c r="T653" i="3"/>
  <c r="S653" i="3"/>
  <c r="R653" i="3"/>
  <c r="Q653" i="3"/>
  <c r="P653" i="3"/>
  <c r="O653" i="3"/>
  <c r="N653" i="3"/>
  <c r="M653" i="3"/>
  <c r="V652" i="3"/>
  <c r="T652" i="3"/>
  <c r="S652" i="3"/>
  <c r="R652" i="3"/>
  <c r="Q652" i="3"/>
  <c r="P652" i="3"/>
  <c r="O652" i="3"/>
  <c r="X652" i="3" s="1"/>
  <c r="N652" i="3"/>
  <c r="M652" i="3"/>
  <c r="V651" i="3"/>
  <c r="T651" i="3"/>
  <c r="S651" i="3"/>
  <c r="R651" i="3"/>
  <c r="Q651" i="3"/>
  <c r="P651" i="3"/>
  <c r="O651" i="3"/>
  <c r="X651" i="3" s="1"/>
  <c r="N651" i="3"/>
  <c r="M651" i="3"/>
  <c r="V650" i="3"/>
  <c r="T650" i="3"/>
  <c r="S650" i="3"/>
  <c r="R650" i="3"/>
  <c r="Q650" i="3"/>
  <c r="P650" i="3"/>
  <c r="O650" i="3"/>
  <c r="N650" i="3"/>
  <c r="M650" i="3"/>
  <c r="V649" i="3"/>
  <c r="T649" i="3"/>
  <c r="S649" i="3"/>
  <c r="R649" i="3"/>
  <c r="Q649" i="3"/>
  <c r="P649" i="3"/>
  <c r="O649" i="3"/>
  <c r="N649" i="3"/>
  <c r="M649" i="3"/>
  <c r="X649" i="3" s="1"/>
  <c r="X648" i="3"/>
  <c r="V648" i="3"/>
  <c r="T648" i="3"/>
  <c r="S648" i="3"/>
  <c r="R648" i="3"/>
  <c r="Q648" i="3"/>
  <c r="P648" i="3"/>
  <c r="O648" i="3"/>
  <c r="N648" i="3"/>
  <c r="W648" i="3" s="1"/>
  <c r="M648" i="3"/>
  <c r="V647" i="3"/>
  <c r="T647" i="3"/>
  <c r="S647" i="3"/>
  <c r="R647" i="3"/>
  <c r="Q647" i="3"/>
  <c r="P647" i="3"/>
  <c r="X647" i="3" s="1"/>
  <c r="O647" i="3"/>
  <c r="N647" i="3"/>
  <c r="M647" i="3"/>
  <c r="V646" i="3"/>
  <c r="T646" i="3"/>
  <c r="S646" i="3"/>
  <c r="R646" i="3"/>
  <c r="Q646" i="3"/>
  <c r="P646" i="3"/>
  <c r="O646" i="3"/>
  <c r="N646" i="3"/>
  <c r="M646" i="3"/>
  <c r="V645" i="3"/>
  <c r="T645" i="3"/>
  <c r="S645" i="3"/>
  <c r="R645" i="3"/>
  <c r="Q645" i="3"/>
  <c r="P645" i="3"/>
  <c r="O645" i="3"/>
  <c r="N645" i="3"/>
  <c r="W645" i="3" s="1"/>
  <c r="M645" i="3"/>
  <c r="V644" i="3"/>
  <c r="T644" i="3"/>
  <c r="S644" i="3"/>
  <c r="R644" i="3"/>
  <c r="Q644" i="3"/>
  <c r="P644" i="3"/>
  <c r="O644" i="3"/>
  <c r="X644" i="3" s="1"/>
  <c r="N644" i="3"/>
  <c r="M644" i="3"/>
  <c r="V643" i="3"/>
  <c r="T643" i="3"/>
  <c r="S643" i="3"/>
  <c r="R643" i="3"/>
  <c r="Q643" i="3"/>
  <c r="P643" i="3"/>
  <c r="O643" i="3"/>
  <c r="X643" i="3" s="1"/>
  <c r="N643" i="3"/>
  <c r="M643" i="3"/>
  <c r="V642" i="3"/>
  <c r="T642" i="3"/>
  <c r="S642" i="3"/>
  <c r="R642" i="3"/>
  <c r="Q642" i="3"/>
  <c r="P642" i="3"/>
  <c r="O642" i="3"/>
  <c r="N642" i="3"/>
  <c r="M642" i="3"/>
  <c r="V641" i="3"/>
  <c r="T641" i="3"/>
  <c r="S641" i="3"/>
  <c r="R641" i="3"/>
  <c r="Q641" i="3"/>
  <c r="P641" i="3"/>
  <c r="O641" i="3"/>
  <c r="N641" i="3"/>
  <c r="M641" i="3"/>
  <c r="X641" i="3" s="1"/>
  <c r="X640" i="3"/>
  <c r="V640" i="3"/>
  <c r="T640" i="3"/>
  <c r="S640" i="3"/>
  <c r="R640" i="3"/>
  <c r="Q640" i="3"/>
  <c r="P640" i="3"/>
  <c r="O640" i="3"/>
  <c r="N640" i="3"/>
  <c r="W640" i="3" s="1"/>
  <c r="M640" i="3"/>
  <c r="V639" i="3"/>
  <c r="T639" i="3"/>
  <c r="S639" i="3"/>
  <c r="R639" i="3"/>
  <c r="Q639" i="3"/>
  <c r="P639" i="3"/>
  <c r="X639" i="3" s="1"/>
  <c r="O639" i="3"/>
  <c r="N639" i="3"/>
  <c r="M639" i="3"/>
  <c r="V638" i="3"/>
  <c r="T638" i="3"/>
  <c r="S638" i="3"/>
  <c r="R638" i="3"/>
  <c r="Q638" i="3"/>
  <c r="P638" i="3"/>
  <c r="O638" i="3"/>
  <c r="N638" i="3"/>
  <c r="M638" i="3"/>
  <c r="V637" i="3"/>
  <c r="T637" i="3"/>
  <c r="S637" i="3"/>
  <c r="R637" i="3"/>
  <c r="Q637" i="3"/>
  <c r="P637" i="3"/>
  <c r="O637" i="3"/>
  <c r="N637" i="3"/>
  <c r="M637" i="3"/>
  <c r="V636" i="3"/>
  <c r="T636" i="3"/>
  <c r="Q636" i="3"/>
  <c r="X636" i="3" s="1"/>
  <c r="P636" i="3"/>
  <c r="N636" i="3"/>
  <c r="M636" i="3"/>
  <c r="V635" i="3"/>
  <c r="T635" i="3"/>
  <c r="S635" i="3"/>
  <c r="R635" i="3"/>
  <c r="Q635" i="3"/>
  <c r="P635" i="3"/>
  <c r="O635" i="3"/>
  <c r="N635" i="3"/>
  <c r="M635" i="3"/>
  <c r="V634" i="3"/>
  <c r="T634" i="3"/>
  <c r="S634" i="3"/>
  <c r="R634" i="3"/>
  <c r="Q634" i="3"/>
  <c r="P634" i="3"/>
  <c r="O634" i="3"/>
  <c r="N634" i="3"/>
  <c r="W634" i="3" s="1"/>
  <c r="M634" i="3"/>
  <c r="V633" i="3"/>
  <c r="T633" i="3"/>
  <c r="S633" i="3"/>
  <c r="R633" i="3"/>
  <c r="Q633" i="3"/>
  <c r="P633" i="3"/>
  <c r="O633" i="3"/>
  <c r="N633" i="3"/>
  <c r="X633" i="3" s="1"/>
  <c r="M633" i="3"/>
  <c r="X632" i="3"/>
  <c r="V632" i="3"/>
  <c r="T632" i="3"/>
  <c r="S632" i="3"/>
  <c r="R632" i="3"/>
  <c r="Q632" i="3"/>
  <c r="P632" i="3"/>
  <c r="O632" i="3"/>
  <c r="N632" i="3"/>
  <c r="W632" i="3" s="1"/>
  <c r="M632" i="3"/>
  <c r="V631" i="3"/>
  <c r="T631" i="3"/>
  <c r="S631" i="3"/>
  <c r="R631" i="3"/>
  <c r="Q631" i="3"/>
  <c r="P631" i="3"/>
  <c r="O631" i="3"/>
  <c r="N631" i="3"/>
  <c r="M631" i="3"/>
  <c r="V630" i="3"/>
  <c r="T630" i="3"/>
  <c r="S630" i="3"/>
  <c r="R630" i="3"/>
  <c r="Q630" i="3"/>
  <c r="P630" i="3"/>
  <c r="O630" i="3"/>
  <c r="N630" i="3"/>
  <c r="W630" i="3" s="1"/>
  <c r="M630" i="3"/>
  <c r="V629" i="3"/>
  <c r="T629" i="3"/>
  <c r="S629" i="3"/>
  <c r="R629" i="3"/>
  <c r="Q629" i="3"/>
  <c r="P629" i="3"/>
  <c r="O629" i="3"/>
  <c r="X629" i="3" s="1"/>
  <c r="N629" i="3"/>
  <c r="M629" i="3"/>
  <c r="V628" i="3"/>
  <c r="T628" i="3"/>
  <c r="S628" i="3"/>
  <c r="R628" i="3"/>
  <c r="Q628" i="3"/>
  <c r="P628" i="3"/>
  <c r="X628" i="3" s="1"/>
  <c r="O628" i="3"/>
  <c r="N628" i="3"/>
  <c r="M628" i="3"/>
  <c r="V627" i="3"/>
  <c r="T627" i="3"/>
  <c r="S627" i="3"/>
  <c r="R627" i="3"/>
  <c r="Q627" i="3"/>
  <c r="P627" i="3"/>
  <c r="O627" i="3"/>
  <c r="N627" i="3"/>
  <c r="M627" i="3"/>
  <c r="V626" i="3"/>
  <c r="T626" i="3"/>
  <c r="S626" i="3"/>
  <c r="R626" i="3"/>
  <c r="Q626" i="3"/>
  <c r="P626" i="3"/>
  <c r="O626" i="3"/>
  <c r="N626" i="3"/>
  <c r="W626" i="3" s="1"/>
  <c r="M626" i="3"/>
  <c r="V625" i="3"/>
  <c r="T625" i="3"/>
  <c r="S625" i="3"/>
  <c r="R625" i="3"/>
  <c r="Q625" i="3"/>
  <c r="P625" i="3"/>
  <c r="O625" i="3"/>
  <c r="N625" i="3"/>
  <c r="X625" i="3" s="1"/>
  <c r="M625" i="3"/>
  <c r="X624" i="3"/>
  <c r="V624" i="3"/>
  <c r="T624" i="3"/>
  <c r="S624" i="3"/>
  <c r="R624" i="3"/>
  <c r="Q624" i="3"/>
  <c r="P624" i="3"/>
  <c r="O624" i="3"/>
  <c r="N624" i="3"/>
  <c r="W624" i="3" s="1"/>
  <c r="M624" i="3"/>
  <c r="V623" i="3"/>
  <c r="T623" i="3"/>
  <c r="S623" i="3"/>
  <c r="R623" i="3"/>
  <c r="Q623" i="3"/>
  <c r="P623" i="3"/>
  <c r="O623" i="3"/>
  <c r="N623" i="3"/>
  <c r="M623" i="3"/>
  <c r="V622" i="3"/>
  <c r="T622" i="3"/>
  <c r="S622" i="3"/>
  <c r="R622" i="3"/>
  <c r="Q622" i="3"/>
  <c r="P622" i="3"/>
  <c r="O622" i="3"/>
  <c r="N622" i="3"/>
  <c r="W622" i="3" s="1"/>
  <c r="M622" i="3"/>
  <c r="V621" i="3"/>
  <c r="T621" i="3"/>
  <c r="S621" i="3"/>
  <c r="R621" i="3"/>
  <c r="Q621" i="3"/>
  <c r="P621" i="3"/>
  <c r="O621" i="3"/>
  <c r="N621" i="3"/>
  <c r="X621" i="3" s="1"/>
  <c r="M621" i="3"/>
  <c r="V620" i="3"/>
  <c r="T620" i="3"/>
  <c r="S620" i="3"/>
  <c r="R620" i="3"/>
  <c r="Q620" i="3"/>
  <c r="P620" i="3"/>
  <c r="X620" i="3" s="1"/>
  <c r="O620" i="3"/>
  <c r="N620" i="3"/>
  <c r="M620" i="3"/>
  <c r="V619" i="3"/>
  <c r="T619" i="3"/>
  <c r="S619" i="3"/>
  <c r="R619" i="3"/>
  <c r="Q619" i="3"/>
  <c r="P619" i="3"/>
  <c r="O619" i="3"/>
  <c r="N619" i="3"/>
  <c r="M619" i="3"/>
  <c r="V618" i="3"/>
  <c r="T618" i="3"/>
  <c r="S618" i="3"/>
  <c r="R618" i="3"/>
  <c r="Q618" i="3"/>
  <c r="P618" i="3"/>
  <c r="O618" i="3"/>
  <c r="N618" i="3"/>
  <c r="W618" i="3" s="1"/>
  <c r="M618" i="3"/>
  <c r="V617" i="3"/>
  <c r="T617" i="3"/>
  <c r="S617" i="3"/>
  <c r="R617" i="3"/>
  <c r="Q617" i="3"/>
  <c r="P617" i="3"/>
  <c r="O617" i="3"/>
  <c r="N617" i="3"/>
  <c r="X617" i="3" s="1"/>
  <c r="M617" i="3"/>
  <c r="X616" i="3"/>
  <c r="V616" i="3"/>
  <c r="T616" i="3"/>
  <c r="S616" i="3"/>
  <c r="R616" i="3"/>
  <c r="Q616" i="3"/>
  <c r="P616" i="3"/>
  <c r="O616" i="3"/>
  <c r="N616" i="3"/>
  <c r="W616" i="3" s="1"/>
  <c r="M616" i="3"/>
  <c r="V615" i="3"/>
  <c r="T615" i="3"/>
  <c r="S615" i="3"/>
  <c r="R615" i="3"/>
  <c r="Q615" i="3"/>
  <c r="P615" i="3"/>
  <c r="O615" i="3"/>
  <c r="N615" i="3"/>
  <c r="M615" i="3"/>
  <c r="V614" i="3"/>
  <c r="T614" i="3"/>
  <c r="S614" i="3"/>
  <c r="R614" i="3"/>
  <c r="Q614" i="3"/>
  <c r="P614" i="3"/>
  <c r="O614" i="3"/>
  <c r="N614" i="3"/>
  <c r="W614" i="3" s="1"/>
  <c r="M614" i="3"/>
  <c r="V613" i="3"/>
  <c r="T613" i="3"/>
  <c r="S613" i="3"/>
  <c r="R613" i="3"/>
  <c r="Q613" i="3"/>
  <c r="P613" i="3"/>
  <c r="O613" i="3"/>
  <c r="X613" i="3" s="1"/>
  <c r="N613" i="3"/>
  <c r="M613" i="3"/>
  <c r="V612" i="3"/>
  <c r="T612" i="3"/>
  <c r="S612" i="3"/>
  <c r="R612" i="3"/>
  <c r="Q612" i="3"/>
  <c r="P612" i="3"/>
  <c r="X612" i="3" s="1"/>
  <c r="O612" i="3"/>
  <c r="N612" i="3"/>
  <c r="M612" i="3"/>
  <c r="V611" i="3"/>
  <c r="T611" i="3"/>
  <c r="S611" i="3"/>
  <c r="R611" i="3"/>
  <c r="Q611" i="3"/>
  <c r="P611" i="3"/>
  <c r="O611" i="3"/>
  <c r="N611" i="3"/>
  <c r="M611" i="3"/>
  <c r="V610" i="3"/>
  <c r="T610" i="3"/>
  <c r="S610" i="3"/>
  <c r="R610" i="3"/>
  <c r="Q610" i="3"/>
  <c r="P610" i="3"/>
  <c r="O610" i="3"/>
  <c r="N610" i="3"/>
  <c r="W610" i="3" s="1"/>
  <c r="M610" i="3"/>
  <c r="V609" i="3"/>
  <c r="T609" i="3"/>
  <c r="S609" i="3"/>
  <c r="R609" i="3"/>
  <c r="Q609" i="3"/>
  <c r="P609" i="3"/>
  <c r="O609" i="3"/>
  <c r="N609" i="3"/>
  <c r="X609" i="3" s="1"/>
  <c r="M609" i="3"/>
  <c r="X608" i="3"/>
  <c r="V608" i="3"/>
  <c r="T608" i="3"/>
  <c r="S608" i="3"/>
  <c r="R608" i="3"/>
  <c r="Q608" i="3"/>
  <c r="P608" i="3"/>
  <c r="O608" i="3"/>
  <c r="N608" i="3"/>
  <c r="W608" i="3" s="1"/>
  <c r="M608" i="3"/>
  <c r="V607" i="3"/>
  <c r="T607" i="3"/>
  <c r="S607" i="3"/>
  <c r="R607" i="3"/>
  <c r="Q607" i="3"/>
  <c r="P607" i="3"/>
  <c r="O607" i="3"/>
  <c r="N607" i="3"/>
  <c r="M607" i="3"/>
  <c r="V606" i="3"/>
  <c r="T606" i="3"/>
  <c r="S606" i="3"/>
  <c r="R606" i="3"/>
  <c r="Q606" i="3"/>
  <c r="P606" i="3"/>
  <c r="O606" i="3"/>
  <c r="N606" i="3"/>
  <c r="W606" i="3" s="1"/>
  <c r="M606" i="3"/>
  <c r="V605" i="3"/>
  <c r="T605" i="3"/>
  <c r="S605" i="3"/>
  <c r="R605" i="3"/>
  <c r="Q605" i="3"/>
  <c r="P605" i="3"/>
  <c r="O605" i="3"/>
  <c r="N605" i="3"/>
  <c r="X605" i="3" s="1"/>
  <c r="M605" i="3"/>
  <c r="V604" i="3"/>
  <c r="T604" i="3"/>
  <c r="Q604" i="3"/>
  <c r="P604" i="3"/>
  <c r="N604" i="3"/>
  <c r="M604" i="3"/>
  <c r="V603" i="3"/>
  <c r="T603" i="3"/>
  <c r="S603" i="3"/>
  <c r="R603" i="3"/>
  <c r="Q603" i="3"/>
  <c r="P603" i="3"/>
  <c r="O603" i="3"/>
  <c r="N603" i="3"/>
  <c r="M603" i="3"/>
  <c r="X603" i="3" s="1"/>
  <c r="X602" i="3"/>
  <c r="V602" i="3"/>
  <c r="T602" i="3"/>
  <c r="S602" i="3"/>
  <c r="R602" i="3"/>
  <c r="Q602" i="3"/>
  <c r="P602" i="3"/>
  <c r="O602" i="3"/>
  <c r="N602" i="3"/>
  <c r="W602" i="3" s="1"/>
  <c r="M602" i="3"/>
  <c r="V601" i="3"/>
  <c r="T601" i="3"/>
  <c r="S601" i="3"/>
  <c r="R601" i="3"/>
  <c r="Q601" i="3"/>
  <c r="P601" i="3"/>
  <c r="X601" i="3" s="1"/>
  <c r="O601" i="3"/>
  <c r="N601" i="3"/>
  <c r="M601" i="3"/>
  <c r="V600" i="3"/>
  <c r="T600" i="3"/>
  <c r="S600" i="3"/>
  <c r="R600" i="3"/>
  <c r="Q600" i="3"/>
  <c r="P600" i="3"/>
  <c r="O600" i="3"/>
  <c r="N600" i="3"/>
  <c r="M600" i="3"/>
  <c r="V599" i="3"/>
  <c r="T599" i="3"/>
  <c r="S599" i="3"/>
  <c r="R599" i="3"/>
  <c r="Q599" i="3"/>
  <c r="P599" i="3"/>
  <c r="O599" i="3"/>
  <c r="N599" i="3"/>
  <c r="W599" i="3" s="1"/>
  <c r="M599" i="3"/>
  <c r="V598" i="3"/>
  <c r="T598" i="3"/>
  <c r="S598" i="3"/>
  <c r="R598" i="3"/>
  <c r="Q598" i="3"/>
  <c r="P598" i="3"/>
  <c r="O598" i="3"/>
  <c r="X598" i="3" s="1"/>
  <c r="N598" i="3"/>
  <c r="M598" i="3"/>
  <c r="V597" i="3"/>
  <c r="T597" i="3"/>
  <c r="S597" i="3"/>
  <c r="R597" i="3"/>
  <c r="Q597" i="3"/>
  <c r="P597" i="3"/>
  <c r="O597" i="3"/>
  <c r="X597" i="3" s="1"/>
  <c r="N597" i="3"/>
  <c r="M597" i="3"/>
  <c r="V596" i="3"/>
  <c r="T596" i="3"/>
  <c r="S596" i="3"/>
  <c r="R596" i="3"/>
  <c r="Q596" i="3"/>
  <c r="P596" i="3"/>
  <c r="O596" i="3"/>
  <c r="N596" i="3"/>
  <c r="M596" i="3"/>
  <c r="V595" i="3"/>
  <c r="T595" i="3"/>
  <c r="S595" i="3"/>
  <c r="R595" i="3"/>
  <c r="Q595" i="3"/>
  <c r="P595" i="3"/>
  <c r="O595" i="3"/>
  <c r="N595" i="3"/>
  <c r="M595" i="3"/>
  <c r="X595" i="3" s="1"/>
  <c r="X594" i="3"/>
  <c r="V594" i="3"/>
  <c r="T594" i="3"/>
  <c r="S594" i="3"/>
  <c r="R594" i="3"/>
  <c r="Q594" i="3"/>
  <c r="P594" i="3"/>
  <c r="O594" i="3"/>
  <c r="N594" i="3"/>
  <c r="W594" i="3" s="1"/>
  <c r="M594" i="3"/>
  <c r="V593" i="3"/>
  <c r="T593" i="3"/>
  <c r="S593" i="3"/>
  <c r="R593" i="3"/>
  <c r="Q593" i="3"/>
  <c r="P593" i="3"/>
  <c r="X593" i="3" s="1"/>
  <c r="O593" i="3"/>
  <c r="N593" i="3"/>
  <c r="M593" i="3"/>
  <c r="V592" i="3"/>
  <c r="T592" i="3"/>
  <c r="S592" i="3"/>
  <c r="R592" i="3"/>
  <c r="Q592" i="3"/>
  <c r="P592" i="3"/>
  <c r="O592" i="3"/>
  <c r="N592" i="3"/>
  <c r="M592" i="3"/>
  <c r="V591" i="3"/>
  <c r="T591" i="3"/>
  <c r="S591" i="3"/>
  <c r="R591" i="3"/>
  <c r="Q591" i="3"/>
  <c r="P591" i="3"/>
  <c r="O591" i="3"/>
  <c r="N591" i="3"/>
  <c r="W591" i="3" s="1"/>
  <c r="M591" i="3"/>
  <c r="V590" i="3"/>
  <c r="T590" i="3"/>
  <c r="S590" i="3"/>
  <c r="R590" i="3"/>
  <c r="Q590" i="3"/>
  <c r="P590" i="3"/>
  <c r="O590" i="3"/>
  <c r="X590" i="3" s="1"/>
  <c r="N590" i="3"/>
  <c r="M590" i="3"/>
  <c r="X589" i="3"/>
  <c r="V589" i="3"/>
  <c r="T589" i="3"/>
  <c r="S589" i="3"/>
  <c r="R589" i="3"/>
  <c r="Q589" i="3"/>
  <c r="P589" i="3"/>
  <c r="O589" i="3"/>
  <c r="N589" i="3"/>
  <c r="W589" i="3" s="1"/>
  <c r="M589" i="3"/>
  <c r="V588" i="3"/>
  <c r="T588" i="3"/>
  <c r="S588" i="3"/>
  <c r="R588" i="3"/>
  <c r="Q588" i="3"/>
  <c r="P588" i="3"/>
  <c r="O588" i="3"/>
  <c r="N588" i="3"/>
  <c r="M588" i="3"/>
  <c r="V587" i="3"/>
  <c r="T587" i="3"/>
  <c r="S587" i="3"/>
  <c r="R587" i="3"/>
  <c r="Q587" i="3"/>
  <c r="P587" i="3"/>
  <c r="O587" i="3"/>
  <c r="N587" i="3"/>
  <c r="M587" i="3"/>
  <c r="X587" i="3" s="1"/>
  <c r="X586" i="3"/>
  <c r="V586" i="3"/>
  <c r="T586" i="3"/>
  <c r="S586" i="3"/>
  <c r="R586" i="3"/>
  <c r="Q586" i="3"/>
  <c r="P586" i="3"/>
  <c r="O586" i="3"/>
  <c r="N586" i="3"/>
  <c r="W586" i="3" s="1"/>
  <c r="M586" i="3"/>
  <c r="V585" i="3"/>
  <c r="T585" i="3"/>
  <c r="S585" i="3"/>
  <c r="R585" i="3"/>
  <c r="Q585" i="3"/>
  <c r="P585" i="3"/>
  <c r="X585" i="3" s="1"/>
  <c r="O585" i="3"/>
  <c r="N585" i="3"/>
  <c r="M585" i="3"/>
  <c r="V584" i="3"/>
  <c r="T584" i="3"/>
  <c r="S584" i="3"/>
  <c r="R584" i="3"/>
  <c r="Q584" i="3"/>
  <c r="P584" i="3"/>
  <c r="O584" i="3"/>
  <c r="N584" i="3"/>
  <c r="M584" i="3"/>
  <c r="V583" i="3"/>
  <c r="T583" i="3"/>
  <c r="S583" i="3"/>
  <c r="R583" i="3"/>
  <c r="Q583" i="3"/>
  <c r="P583" i="3"/>
  <c r="O583" i="3"/>
  <c r="N583" i="3"/>
  <c r="W583" i="3" s="1"/>
  <c r="M583" i="3"/>
  <c r="V582" i="3"/>
  <c r="T582" i="3"/>
  <c r="S582" i="3"/>
  <c r="R582" i="3"/>
  <c r="Q582" i="3"/>
  <c r="P582" i="3"/>
  <c r="O582" i="3"/>
  <c r="X582" i="3" s="1"/>
  <c r="N582" i="3"/>
  <c r="M582" i="3"/>
  <c r="V581" i="3"/>
  <c r="T581" i="3"/>
  <c r="S581" i="3"/>
  <c r="R581" i="3"/>
  <c r="Q581" i="3"/>
  <c r="P581" i="3"/>
  <c r="O581" i="3"/>
  <c r="X581" i="3" s="1"/>
  <c r="N581" i="3"/>
  <c r="M581" i="3"/>
  <c r="V580" i="3"/>
  <c r="T580" i="3"/>
  <c r="S580" i="3"/>
  <c r="R580" i="3"/>
  <c r="Q580" i="3"/>
  <c r="P580" i="3"/>
  <c r="O580" i="3"/>
  <c r="N580" i="3"/>
  <c r="M580" i="3"/>
  <c r="V579" i="3"/>
  <c r="T579" i="3"/>
  <c r="S579" i="3"/>
  <c r="R579" i="3"/>
  <c r="Q579" i="3"/>
  <c r="P579" i="3"/>
  <c r="O579" i="3"/>
  <c r="N579" i="3"/>
  <c r="W579" i="3" s="1"/>
  <c r="M579" i="3"/>
  <c r="X578" i="3"/>
  <c r="V578" i="3"/>
  <c r="T578" i="3"/>
  <c r="S578" i="3"/>
  <c r="R578" i="3"/>
  <c r="Q578" i="3"/>
  <c r="P578" i="3"/>
  <c r="O578" i="3"/>
  <c r="N578" i="3"/>
  <c r="W578" i="3" s="1"/>
  <c r="M578" i="3"/>
  <c r="V577" i="3"/>
  <c r="T577" i="3"/>
  <c r="S577" i="3"/>
  <c r="R577" i="3"/>
  <c r="Q577" i="3"/>
  <c r="P577" i="3"/>
  <c r="O577" i="3"/>
  <c r="N577" i="3"/>
  <c r="M577" i="3"/>
  <c r="V576" i="3"/>
  <c r="T576" i="3"/>
  <c r="S576" i="3"/>
  <c r="R576" i="3"/>
  <c r="Q576" i="3"/>
  <c r="P576" i="3"/>
  <c r="O576" i="3"/>
  <c r="N576" i="3"/>
  <c r="M576" i="3"/>
  <c r="V575" i="3"/>
  <c r="T575" i="3"/>
  <c r="S575" i="3"/>
  <c r="R575" i="3"/>
  <c r="Q575" i="3"/>
  <c r="P575" i="3"/>
  <c r="O575" i="3"/>
  <c r="N575" i="3"/>
  <c r="W575" i="3" s="1"/>
  <c r="M575" i="3"/>
  <c r="V574" i="3"/>
  <c r="T574" i="3"/>
  <c r="S574" i="3"/>
  <c r="R574" i="3"/>
  <c r="Q574" i="3"/>
  <c r="P574" i="3"/>
  <c r="O574" i="3"/>
  <c r="X574" i="3" s="1"/>
  <c r="N574" i="3"/>
  <c r="M574" i="3"/>
  <c r="V573" i="3"/>
  <c r="T573" i="3"/>
  <c r="S573" i="3"/>
  <c r="R573" i="3"/>
  <c r="Q573" i="3"/>
  <c r="P573" i="3"/>
  <c r="O573" i="3"/>
  <c r="N573" i="3"/>
  <c r="M573" i="3"/>
  <c r="V572" i="3"/>
  <c r="T572" i="3"/>
  <c r="S572" i="3"/>
  <c r="R572" i="3"/>
  <c r="Q572" i="3"/>
  <c r="P572" i="3"/>
  <c r="O572" i="3"/>
  <c r="N572" i="3"/>
  <c r="M572" i="3"/>
  <c r="V571" i="3"/>
  <c r="T571" i="3"/>
  <c r="S571" i="3"/>
  <c r="R571" i="3"/>
  <c r="Q571" i="3"/>
  <c r="P571" i="3"/>
  <c r="O571" i="3"/>
  <c r="N571" i="3"/>
  <c r="M571" i="3"/>
  <c r="V570" i="3"/>
  <c r="T570" i="3"/>
  <c r="S570" i="3"/>
  <c r="R570" i="3"/>
  <c r="Q570" i="3"/>
  <c r="P570" i="3"/>
  <c r="O570" i="3"/>
  <c r="X570" i="3" s="1"/>
  <c r="N570" i="3"/>
  <c r="M570" i="3"/>
  <c r="V569" i="3"/>
  <c r="T569" i="3"/>
  <c r="S569" i="3"/>
  <c r="R569" i="3"/>
  <c r="Q569" i="3"/>
  <c r="P569" i="3"/>
  <c r="O569" i="3"/>
  <c r="N569" i="3"/>
  <c r="M569" i="3"/>
  <c r="V568" i="3"/>
  <c r="T568" i="3"/>
  <c r="S568" i="3"/>
  <c r="R568" i="3"/>
  <c r="Q568" i="3"/>
  <c r="P568" i="3"/>
  <c r="O568" i="3"/>
  <c r="N568" i="3"/>
  <c r="M568" i="3"/>
  <c r="V567" i="3"/>
  <c r="T567" i="3"/>
  <c r="S567" i="3"/>
  <c r="R567" i="3"/>
  <c r="Q567" i="3"/>
  <c r="P567" i="3"/>
  <c r="O567" i="3"/>
  <c r="N567" i="3"/>
  <c r="M567" i="3"/>
  <c r="V566" i="3"/>
  <c r="T566" i="3"/>
  <c r="S566" i="3"/>
  <c r="R566" i="3"/>
  <c r="Q566" i="3"/>
  <c r="P566" i="3"/>
  <c r="O566" i="3"/>
  <c r="X566" i="3" s="1"/>
  <c r="N566" i="3"/>
  <c r="M566" i="3"/>
  <c r="V565" i="3"/>
  <c r="T565" i="3"/>
  <c r="S565" i="3"/>
  <c r="R565" i="3"/>
  <c r="Q565" i="3"/>
  <c r="P565" i="3"/>
  <c r="O565" i="3"/>
  <c r="N565" i="3"/>
  <c r="M565" i="3"/>
  <c r="V564" i="3"/>
  <c r="T564" i="3"/>
  <c r="S564" i="3"/>
  <c r="R564" i="3"/>
  <c r="Q564" i="3"/>
  <c r="P564" i="3"/>
  <c r="O564" i="3"/>
  <c r="N564" i="3"/>
  <c r="M564" i="3"/>
  <c r="V563" i="3"/>
  <c r="T563" i="3"/>
  <c r="S563" i="3"/>
  <c r="R563" i="3"/>
  <c r="Q563" i="3"/>
  <c r="P563" i="3"/>
  <c r="O563" i="3"/>
  <c r="N563" i="3"/>
  <c r="M563" i="3"/>
  <c r="V562" i="3"/>
  <c r="T562" i="3"/>
  <c r="S562" i="3"/>
  <c r="R562" i="3"/>
  <c r="Q562" i="3"/>
  <c r="P562" i="3"/>
  <c r="O562" i="3"/>
  <c r="X562" i="3" s="1"/>
  <c r="N562" i="3"/>
  <c r="M562" i="3"/>
  <c r="V561" i="3"/>
  <c r="T561" i="3"/>
  <c r="S561" i="3"/>
  <c r="R561" i="3"/>
  <c r="Q561" i="3"/>
  <c r="P561" i="3"/>
  <c r="O561" i="3"/>
  <c r="N561" i="3"/>
  <c r="M561" i="3"/>
  <c r="V560" i="3"/>
  <c r="T560" i="3"/>
  <c r="S560" i="3"/>
  <c r="R560" i="3"/>
  <c r="Q560" i="3"/>
  <c r="P560" i="3"/>
  <c r="O560" i="3"/>
  <c r="N560" i="3"/>
  <c r="M560" i="3"/>
  <c r="V559" i="3"/>
  <c r="T559" i="3"/>
  <c r="S559" i="3"/>
  <c r="R559" i="3"/>
  <c r="Q559" i="3"/>
  <c r="P559" i="3"/>
  <c r="O559" i="3"/>
  <c r="N559" i="3"/>
  <c r="M559" i="3"/>
  <c r="V558" i="3"/>
  <c r="T558" i="3"/>
  <c r="Q558" i="3"/>
  <c r="P558" i="3"/>
  <c r="N558" i="3"/>
  <c r="M558" i="3"/>
  <c r="V557" i="3"/>
  <c r="T557" i="3"/>
  <c r="Q557" i="3"/>
  <c r="P557" i="3"/>
  <c r="N557" i="3"/>
  <c r="M557" i="3"/>
  <c r="V556" i="3"/>
  <c r="T556" i="3"/>
  <c r="S556" i="3"/>
  <c r="R556" i="3"/>
  <c r="Q556" i="3"/>
  <c r="P556" i="3"/>
  <c r="O556" i="3"/>
  <c r="X556" i="3" s="1"/>
  <c r="N556" i="3"/>
  <c r="M556" i="3"/>
  <c r="V555" i="3"/>
  <c r="T555" i="3"/>
  <c r="S555" i="3"/>
  <c r="R555" i="3"/>
  <c r="Q555" i="3"/>
  <c r="P555" i="3"/>
  <c r="O555" i="3"/>
  <c r="X555" i="3" s="1"/>
  <c r="N555" i="3"/>
  <c r="M555" i="3"/>
  <c r="V554" i="3"/>
  <c r="T554" i="3"/>
  <c r="S554" i="3"/>
  <c r="R554" i="3"/>
  <c r="Q554" i="3"/>
  <c r="P554" i="3"/>
  <c r="O554" i="3"/>
  <c r="N554" i="3"/>
  <c r="M554" i="3"/>
  <c r="V553" i="3"/>
  <c r="T553" i="3"/>
  <c r="S553" i="3"/>
  <c r="R553" i="3"/>
  <c r="Q553" i="3"/>
  <c r="P553" i="3"/>
  <c r="O553" i="3"/>
  <c r="N553" i="3"/>
  <c r="M553" i="3"/>
  <c r="V552" i="3"/>
  <c r="T552" i="3"/>
  <c r="S552" i="3"/>
  <c r="R552" i="3"/>
  <c r="Q552" i="3"/>
  <c r="P552" i="3"/>
  <c r="O552" i="3"/>
  <c r="X552" i="3" s="1"/>
  <c r="Y552" i="3" s="1"/>
  <c r="N552" i="3"/>
  <c r="W552" i="3" s="1"/>
  <c r="M552" i="3"/>
  <c r="V551" i="3"/>
  <c r="T551" i="3"/>
  <c r="S551" i="3"/>
  <c r="R551" i="3"/>
  <c r="Q551" i="3"/>
  <c r="P551" i="3"/>
  <c r="O551" i="3"/>
  <c r="X551" i="3" s="1"/>
  <c r="N551" i="3"/>
  <c r="M551" i="3"/>
  <c r="W550" i="3"/>
  <c r="V550" i="3"/>
  <c r="T550" i="3"/>
  <c r="S550" i="3"/>
  <c r="R550" i="3"/>
  <c r="Q550" i="3"/>
  <c r="P550" i="3"/>
  <c r="O550" i="3"/>
  <c r="N550" i="3"/>
  <c r="M550" i="3"/>
  <c r="V549" i="3"/>
  <c r="T549" i="3"/>
  <c r="S549" i="3"/>
  <c r="R549" i="3"/>
  <c r="Q549" i="3"/>
  <c r="P549" i="3"/>
  <c r="O549" i="3"/>
  <c r="N549" i="3"/>
  <c r="M549" i="3"/>
  <c r="V548" i="3"/>
  <c r="T548" i="3"/>
  <c r="S548" i="3"/>
  <c r="R548" i="3"/>
  <c r="Q548" i="3"/>
  <c r="P548" i="3"/>
  <c r="O548" i="3"/>
  <c r="X548" i="3" s="1"/>
  <c r="Y548" i="3" s="1"/>
  <c r="N548" i="3"/>
  <c r="W548" i="3" s="1"/>
  <c r="M548" i="3"/>
  <c r="V547" i="3"/>
  <c r="T547" i="3"/>
  <c r="S547" i="3"/>
  <c r="R547" i="3"/>
  <c r="Q547" i="3"/>
  <c r="P547" i="3"/>
  <c r="O547" i="3"/>
  <c r="X547" i="3" s="1"/>
  <c r="N547" i="3"/>
  <c r="M547" i="3"/>
  <c r="V546" i="3"/>
  <c r="T546" i="3"/>
  <c r="S546" i="3"/>
  <c r="R546" i="3"/>
  <c r="Q546" i="3"/>
  <c r="P546" i="3"/>
  <c r="O546" i="3"/>
  <c r="N546" i="3"/>
  <c r="M546" i="3"/>
  <c r="V545" i="3"/>
  <c r="T545" i="3"/>
  <c r="S545" i="3"/>
  <c r="R545" i="3"/>
  <c r="Q545" i="3"/>
  <c r="P545" i="3"/>
  <c r="O545" i="3"/>
  <c r="N545" i="3"/>
  <c r="M545" i="3"/>
  <c r="V544" i="3"/>
  <c r="T544" i="3"/>
  <c r="S544" i="3"/>
  <c r="R544" i="3"/>
  <c r="Q544" i="3"/>
  <c r="P544" i="3"/>
  <c r="O544" i="3"/>
  <c r="N544" i="3"/>
  <c r="M544" i="3"/>
  <c r="V543" i="3"/>
  <c r="T543" i="3"/>
  <c r="S543" i="3"/>
  <c r="R543" i="3"/>
  <c r="Q543" i="3"/>
  <c r="P543" i="3"/>
  <c r="O543" i="3"/>
  <c r="N543" i="3"/>
  <c r="M543" i="3"/>
  <c r="V542" i="3"/>
  <c r="T542" i="3"/>
  <c r="S542" i="3"/>
  <c r="R542" i="3"/>
  <c r="Q542" i="3"/>
  <c r="P542" i="3"/>
  <c r="O542" i="3"/>
  <c r="N542" i="3"/>
  <c r="M542" i="3"/>
  <c r="V541" i="3"/>
  <c r="T541" i="3"/>
  <c r="S541" i="3"/>
  <c r="R541" i="3"/>
  <c r="Q541" i="3"/>
  <c r="P541" i="3"/>
  <c r="O541" i="3"/>
  <c r="N541" i="3"/>
  <c r="M541" i="3"/>
  <c r="V540" i="3"/>
  <c r="T540" i="3"/>
  <c r="S540" i="3"/>
  <c r="R540" i="3"/>
  <c r="Q540" i="3"/>
  <c r="P540" i="3"/>
  <c r="O540" i="3"/>
  <c r="N540" i="3"/>
  <c r="M540" i="3"/>
  <c r="V539" i="3"/>
  <c r="T539" i="3"/>
  <c r="S539" i="3"/>
  <c r="R539" i="3"/>
  <c r="Q539" i="3"/>
  <c r="P539" i="3"/>
  <c r="O539" i="3"/>
  <c r="N539" i="3"/>
  <c r="M539" i="3"/>
  <c r="V538" i="3"/>
  <c r="T538" i="3"/>
  <c r="S538" i="3"/>
  <c r="R538" i="3"/>
  <c r="Q538" i="3"/>
  <c r="P538" i="3"/>
  <c r="O538" i="3"/>
  <c r="N538" i="3"/>
  <c r="M538" i="3"/>
  <c r="V537" i="3"/>
  <c r="T537" i="3"/>
  <c r="S537" i="3"/>
  <c r="R537" i="3"/>
  <c r="Q537" i="3"/>
  <c r="P537" i="3"/>
  <c r="O537" i="3"/>
  <c r="N537" i="3"/>
  <c r="M537" i="3"/>
  <c r="V536" i="3"/>
  <c r="T536" i="3"/>
  <c r="S536" i="3"/>
  <c r="R536" i="3"/>
  <c r="Q536" i="3"/>
  <c r="P536" i="3"/>
  <c r="O536" i="3"/>
  <c r="N536" i="3"/>
  <c r="M536" i="3"/>
  <c r="V535" i="3"/>
  <c r="T535" i="3"/>
  <c r="S535" i="3"/>
  <c r="R535" i="3"/>
  <c r="Q535" i="3"/>
  <c r="P535" i="3"/>
  <c r="O535" i="3"/>
  <c r="N535" i="3"/>
  <c r="M535" i="3"/>
  <c r="V534" i="3"/>
  <c r="T534" i="3"/>
  <c r="S534" i="3"/>
  <c r="R534" i="3"/>
  <c r="Q534" i="3"/>
  <c r="P534" i="3"/>
  <c r="O534" i="3"/>
  <c r="N534" i="3"/>
  <c r="M534" i="3"/>
  <c r="V533" i="3"/>
  <c r="T533" i="3"/>
  <c r="S533" i="3"/>
  <c r="R533" i="3"/>
  <c r="Q533" i="3"/>
  <c r="P533" i="3"/>
  <c r="O533" i="3"/>
  <c r="N533" i="3"/>
  <c r="M533" i="3"/>
  <c r="V532" i="3"/>
  <c r="T532" i="3"/>
  <c r="S532" i="3"/>
  <c r="R532" i="3"/>
  <c r="Q532" i="3"/>
  <c r="P532" i="3"/>
  <c r="O532" i="3"/>
  <c r="N532" i="3"/>
  <c r="M532" i="3"/>
  <c r="V531" i="3"/>
  <c r="T531" i="3"/>
  <c r="S531" i="3"/>
  <c r="R531" i="3"/>
  <c r="Q531" i="3"/>
  <c r="P531" i="3"/>
  <c r="O531" i="3"/>
  <c r="N531" i="3"/>
  <c r="M531" i="3"/>
  <c r="V530" i="3"/>
  <c r="T530" i="3"/>
  <c r="S530" i="3"/>
  <c r="R530" i="3"/>
  <c r="Q530" i="3"/>
  <c r="P530" i="3"/>
  <c r="O530" i="3"/>
  <c r="N530" i="3"/>
  <c r="M530" i="3"/>
  <c r="V529" i="3"/>
  <c r="T529" i="3"/>
  <c r="S529" i="3"/>
  <c r="R529" i="3"/>
  <c r="Q529" i="3"/>
  <c r="P529" i="3"/>
  <c r="O529" i="3"/>
  <c r="N529" i="3"/>
  <c r="M529" i="3"/>
  <c r="V528" i="3"/>
  <c r="T528" i="3"/>
  <c r="S528" i="3"/>
  <c r="R528" i="3"/>
  <c r="Q528" i="3"/>
  <c r="P528" i="3"/>
  <c r="O528" i="3"/>
  <c r="N528" i="3"/>
  <c r="M528" i="3"/>
  <c r="V527" i="3"/>
  <c r="T527" i="3"/>
  <c r="S527" i="3"/>
  <c r="R527" i="3"/>
  <c r="Q527" i="3"/>
  <c r="P527" i="3"/>
  <c r="O527" i="3"/>
  <c r="N527" i="3"/>
  <c r="M527" i="3"/>
  <c r="V526" i="3"/>
  <c r="T526" i="3"/>
  <c r="S526" i="3"/>
  <c r="R526" i="3"/>
  <c r="Q526" i="3"/>
  <c r="P526" i="3"/>
  <c r="O526" i="3"/>
  <c r="N526" i="3"/>
  <c r="M526" i="3"/>
  <c r="V525" i="3"/>
  <c r="T525" i="3"/>
  <c r="S525" i="3"/>
  <c r="R525" i="3"/>
  <c r="Q525" i="3"/>
  <c r="P525" i="3"/>
  <c r="O525" i="3"/>
  <c r="N525" i="3"/>
  <c r="M525" i="3"/>
  <c r="V524" i="3"/>
  <c r="T524" i="3"/>
  <c r="S524" i="3"/>
  <c r="R524" i="3"/>
  <c r="Q524" i="3"/>
  <c r="P524" i="3"/>
  <c r="O524" i="3"/>
  <c r="N524" i="3"/>
  <c r="M524" i="3"/>
  <c r="V523" i="3"/>
  <c r="T523" i="3"/>
  <c r="S523" i="3"/>
  <c r="R523" i="3"/>
  <c r="Q523" i="3"/>
  <c r="P523" i="3"/>
  <c r="O523" i="3"/>
  <c r="N523" i="3"/>
  <c r="M523" i="3"/>
  <c r="V522" i="3"/>
  <c r="T522" i="3"/>
  <c r="S522" i="3"/>
  <c r="R522" i="3"/>
  <c r="Q522" i="3"/>
  <c r="P522" i="3"/>
  <c r="O522" i="3"/>
  <c r="N522" i="3"/>
  <c r="M522" i="3"/>
  <c r="V521" i="3"/>
  <c r="T521" i="3"/>
  <c r="S521" i="3"/>
  <c r="R521" i="3"/>
  <c r="Q521" i="3"/>
  <c r="P521" i="3"/>
  <c r="O521" i="3"/>
  <c r="N521" i="3"/>
  <c r="M521" i="3"/>
  <c r="V520" i="3"/>
  <c r="T520" i="3"/>
  <c r="S520" i="3"/>
  <c r="R520" i="3"/>
  <c r="Q520" i="3"/>
  <c r="P520" i="3"/>
  <c r="O520" i="3"/>
  <c r="N520" i="3"/>
  <c r="M520" i="3"/>
  <c r="V519" i="3"/>
  <c r="T519" i="3"/>
  <c r="S519" i="3"/>
  <c r="R519" i="3"/>
  <c r="Q519" i="3"/>
  <c r="P519" i="3"/>
  <c r="O519" i="3"/>
  <c r="N519" i="3"/>
  <c r="M519" i="3"/>
  <c r="V518" i="3"/>
  <c r="T518" i="3"/>
  <c r="S518" i="3"/>
  <c r="R518" i="3"/>
  <c r="Q518" i="3"/>
  <c r="P518" i="3"/>
  <c r="O518" i="3"/>
  <c r="N518" i="3"/>
  <c r="M518" i="3"/>
  <c r="V517" i="3"/>
  <c r="T517" i="3"/>
  <c r="Q517" i="3"/>
  <c r="P517" i="3"/>
  <c r="N517" i="3"/>
  <c r="M517" i="3"/>
  <c r="X516" i="3"/>
  <c r="Y516" i="3" s="1"/>
  <c r="V516" i="3"/>
  <c r="T516" i="3"/>
  <c r="S516" i="3"/>
  <c r="R516" i="3"/>
  <c r="Q516" i="3"/>
  <c r="P516" i="3"/>
  <c r="O516" i="3"/>
  <c r="N516" i="3"/>
  <c r="M516" i="3"/>
  <c r="W516" i="3" s="1"/>
  <c r="V515" i="3"/>
  <c r="T515" i="3"/>
  <c r="S515" i="3"/>
  <c r="R515" i="3"/>
  <c r="Q515" i="3"/>
  <c r="P515" i="3"/>
  <c r="O515" i="3"/>
  <c r="N515" i="3"/>
  <c r="M515" i="3"/>
  <c r="X515" i="3" s="1"/>
  <c r="V514" i="3"/>
  <c r="T514" i="3"/>
  <c r="S514" i="3"/>
  <c r="R514" i="3"/>
  <c r="Q514" i="3"/>
  <c r="P514" i="3"/>
  <c r="O514" i="3"/>
  <c r="N514" i="3"/>
  <c r="M514" i="3"/>
  <c r="X514" i="3" s="1"/>
  <c r="V513" i="3"/>
  <c r="T513" i="3"/>
  <c r="S513" i="3"/>
  <c r="R513" i="3"/>
  <c r="Q513" i="3"/>
  <c r="P513" i="3"/>
  <c r="O513" i="3"/>
  <c r="N513" i="3"/>
  <c r="X513" i="3" s="1"/>
  <c r="M513" i="3"/>
  <c r="V512" i="3"/>
  <c r="T512" i="3"/>
  <c r="S512" i="3"/>
  <c r="R512" i="3"/>
  <c r="Q512" i="3"/>
  <c r="P512" i="3"/>
  <c r="O512" i="3"/>
  <c r="N512" i="3"/>
  <c r="M512" i="3"/>
  <c r="V511" i="3"/>
  <c r="T511" i="3"/>
  <c r="S511" i="3"/>
  <c r="R511" i="3"/>
  <c r="Q511" i="3"/>
  <c r="P511" i="3"/>
  <c r="O511" i="3"/>
  <c r="N511" i="3"/>
  <c r="W511" i="3" s="1"/>
  <c r="M511" i="3"/>
  <c r="V510" i="3"/>
  <c r="T510" i="3"/>
  <c r="S510" i="3"/>
  <c r="R510" i="3"/>
  <c r="Q510" i="3"/>
  <c r="P510" i="3"/>
  <c r="O510" i="3"/>
  <c r="N510" i="3"/>
  <c r="W510" i="3" s="1"/>
  <c r="M510" i="3"/>
  <c r="V509" i="3"/>
  <c r="T509" i="3"/>
  <c r="S509" i="3"/>
  <c r="R509" i="3"/>
  <c r="Q509" i="3"/>
  <c r="P509" i="3"/>
  <c r="O509" i="3"/>
  <c r="N509" i="3"/>
  <c r="X509" i="3" s="1"/>
  <c r="M509" i="3"/>
  <c r="X508" i="3"/>
  <c r="Y508" i="3" s="1"/>
  <c r="V508" i="3"/>
  <c r="T508" i="3"/>
  <c r="S508" i="3"/>
  <c r="R508" i="3"/>
  <c r="Q508" i="3"/>
  <c r="P508" i="3"/>
  <c r="O508" i="3"/>
  <c r="N508" i="3"/>
  <c r="M508" i="3"/>
  <c r="W508" i="3" s="1"/>
  <c r="V507" i="3"/>
  <c r="T507" i="3"/>
  <c r="S507" i="3"/>
  <c r="R507" i="3"/>
  <c r="Q507" i="3"/>
  <c r="P507" i="3"/>
  <c r="O507" i="3"/>
  <c r="N507" i="3"/>
  <c r="W507" i="3" s="1"/>
  <c r="M507" i="3"/>
  <c r="V506" i="3"/>
  <c r="T506" i="3"/>
  <c r="S506" i="3"/>
  <c r="R506" i="3"/>
  <c r="Q506" i="3"/>
  <c r="P506" i="3"/>
  <c r="O506" i="3"/>
  <c r="N506" i="3"/>
  <c r="W506" i="3" s="1"/>
  <c r="M506" i="3"/>
  <c r="V505" i="3"/>
  <c r="T505" i="3"/>
  <c r="S505" i="3"/>
  <c r="R505" i="3"/>
  <c r="Q505" i="3"/>
  <c r="P505" i="3"/>
  <c r="O505" i="3"/>
  <c r="N505" i="3"/>
  <c r="X505" i="3" s="1"/>
  <c r="M505" i="3"/>
  <c r="V504" i="3"/>
  <c r="T504" i="3"/>
  <c r="S504" i="3"/>
  <c r="R504" i="3"/>
  <c r="Q504" i="3"/>
  <c r="P504" i="3"/>
  <c r="O504" i="3"/>
  <c r="N504" i="3"/>
  <c r="M504" i="3"/>
  <c r="V503" i="3"/>
  <c r="T503" i="3"/>
  <c r="S503" i="3"/>
  <c r="R503" i="3"/>
  <c r="Q503" i="3"/>
  <c r="P503" i="3"/>
  <c r="O503" i="3"/>
  <c r="N503" i="3"/>
  <c r="W503" i="3" s="1"/>
  <c r="M503" i="3"/>
  <c r="V502" i="3"/>
  <c r="T502" i="3"/>
  <c r="S502" i="3"/>
  <c r="R502" i="3"/>
  <c r="Q502" i="3"/>
  <c r="P502" i="3"/>
  <c r="O502" i="3"/>
  <c r="N502" i="3"/>
  <c r="W502" i="3" s="1"/>
  <c r="M502" i="3"/>
  <c r="V501" i="3"/>
  <c r="T501" i="3"/>
  <c r="S501" i="3"/>
  <c r="R501" i="3"/>
  <c r="Q501" i="3"/>
  <c r="P501" i="3"/>
  <c r="O501" i="3"/>
  <c r="N501" i="3"/>
  <c r="X501" i="3" s="1"/>
  <c r="M501" i="3"/>
  <c r="X500" i="3"/>
  <c r="Y500" i="3" s="1"/>
  <c r="V500" i="3"/>
  <c r="T500" i="3"/>
  <c r="S500" i="3"/>
  <c r="R500" i="3"/>
  <c r="Q500" i="3"/>
  <c r="P500" i="3"/>
  <c r="O500" i="3"/>
  <c r="N500" i="3"/>
  <c r="M500" i="3"/>
  <c r="W500" i="3" s="1"/>
  <c r="V499" i="3"/>
  <c r="T499" i="3"/>
  <c r="S499" i="3"/>
  <c r="R499" i="3"/>
  <c r="Q499" i="3"/>
  <c r="P499" i="3"/>
  <c r="O499" i="3"/>
  <c r="N499" i="3"/>
  <c r="W499" i="3" s="1"/>
  <c r="M499" i="3"/>
  <c r="V498" i="3"/>
  <c r="T498" i="3"/>
  <c r="S498" i="3"/>
  <c r="R498" i="3"/>
  <c r="Q498" i="3"/>
  <c r="P498" i="3"/>
  <c r="O498" i="3"/>
  <c r="N498" i="3"/>
  <c r="M498" i="3"/>
  <c r="X498" i="3" s="1"/>
  <c r="V497" i="3"/>
  <c r="T497" i="3"/>
  <c r="S497" i="3"/>
  <c r="R497" i="3"/>
  <c r="Q497" i="3"/>
  <c r="P497" i="3"/>
  <c r="O497" i="3"/>
  <c r="N497" i="3"/>
  <c r="X497" i="3" s="1"/>
  <c r="M497" i="3"/>
  <c r="V496" i="3"/>
  <c r="T496" i="3"/>
  <c r="S496" i="3"/>
  <c r="R496" i="3"/>
  <c r="Q496" i="3"/>
  <c r="P496" i="3"/>
  <c r="O496" i="3"/>
  <c r="N496" i="3"/>
  <c r="M496" i="3"/>
  <c r="V495" i="3"/>
  <c r="T495" i="3"/>
  <c r="S495" i="3"/>
  <c r="R495" i="3"/>
  <c r="Q495" i="3"/>
  <c r="P495" i="3"/>
  <c r="O495" i="3"/>
  <c r="N495" i="3"/>
  <c r="W495" i="3" s="1"/>
  <c r="M495" i="3"/>
  <c r="V494" i="3"/>
  <c r="T494" i="3"/>
  <c r="S494" i="3"/>
  <c r="R494" i="3"/>
  <c r="Q494" i="3"/>
  <c r="P494" i="3"/>
  <c r="O494" i="3"/>
  <c r="N494" i="3"/>
  <c r="W494" i="3" s="1"/>
  <c r="M494" i="3"/>
  <c r="V493" i="3"/>
  <c r="T493" i="3"/>
  <c r="S493" i="3"/>
  <c r="R493" i="3"/>
  <c r="Q493" i="3"/>
  <c r="P493" i="3"/>
  <c r="O493" i="3"/>
  <c r="N493" i="3"/>
  <c r="X493" i="3" s="1"/>
  <c r="M493" i="3"/>
  <c r="X492" i="3"/>
  <c r="Y492" i="3" s="1"/>
  <c r="V492" i="3"/>
  <c r="T492" i="3"/>
  <c r="S492" i="3"/>
  <c r="R492" i="3"/>
  <c r="Q492" i="3"/>
  <c r="P492" i="3"/>
  <c r="O492" i="3"/>
  <c r="N492" i="3"/>
  <c r="M492" i="3"/>
  <c r="W492" i="3" s="1"/>
  <c r="V491" i="3"/>
  <c r="T491" i="3"/>
  <c r="S491" i="3"/>
  <c r="R491" i="3"/>
  <c r="Q491" i="3"/>
  <c r="P491" i="3"/>
  <c r="O491" i="3"/>
  <c r="N491" i="3"/>
  <c r="W491" i="3" s="1"/>
  <c r="M491" i="3"/>
  <c r="V490" i="3"/>
  <c r="T490" i="3"/>
  <c r="S490" i="3"/>
  <c r="R490" i="3"/>
  <c r="Q490" i="3"/>
  <c r="P490" i="3"/>
  <c r="O490" i="3"/>
  <c r="N490" i="3"/>
  <c r="W490" i="3" s="1"/>
  <c r="M490" i="3"/>
  <c r="V489" i="3"/>
  <c r="T489" i="3"/>
  <c r="S489" i="3"/>
  <c r="R489" i="3"/>
  <c r="Q489" i="3"/>
  <c r="P489" i="3"/>
  <c r="O489" i="3"/>
  <c r="X489" i="3" s="1"/>
  <c r="Y489" i="3" s="1"/>
  <c r="N489" i="3"/>
  <c r="W489" i="3" s="1"/>
  <c r="M489" i="3"/>
  <c r="V488" i="3"/>
  <c r="T488" i="3"/>
  <c r="S488" i="3"/>
  <c r="R488" i="3"/>
  <c r="Q488" i="3"/>
  <c r="P488" i="3"/>
  <c r="O488" i="3"/>
  <c r="N488" i="3"/>
  <c r="M488" i="3"/>
  <c r="V487" i="3"/>
  <c r="T487" i="3"/>
  <c r="S487" i="3"/>
  <c r="R487" i="3"/>
  <c r="Q487" i="3"/>
  <c r="P487" i="3"/>
  <c r="O487" i="3"/>
  <c r="N487" i="3"/>
  <c r="M487" i="3"/>
  <c r="V486" i="3"/>
  <c r="T486" i="3"/>
  <c r="S486" i="3"/>
  <c r="R486" i="3"/>
  <c r="Q486" i="3"/>
  <c r="P486" i="3"/>
  <c r="O486" i="3"/>
  <c r="N486" i="3"/>
  <c r="M486" i="3"/>
  <c r="X486" i="3" s="1"/>
  <c r="V485" i="3"/>
  <c r="T485" i="3"/>
  <c r="S485" i="3"/>
  <c r="R485" i="3"/>
  <c r="Q485" i="3"/>
  <c r="P485" i="3"/>
  <c r="O485" i="3"/>
  <c r="X485" i="3" s="1"/>
  <c r="N485" i="3"/>
  <c r="W485" i="3" s="1"/>
  <c r="M485" i="3"/>
  <c r="V484" i="3"/>
  <c r="T484" i="3"/>
  <c r="S484" i="3"/>
  <c r="R484" i="3"/>
  <c r="Q484" i="3"/>
  <c r="P484" i="3"/>
  <c r="O484" i="3"/>
  <c r="N484" i="3"/>
  <c r="M484" i="3"/>
  <c r="V483" i="3"/>
  <c r="T483" i="3"/>
  <c r="S483" i="3"/>
  <c r="R483" i="3"/>
  <c r="Q483" i="3"/>
  <c r="P483" i="3"/>
  <c r="O483" i="3"/>
  <c r="N483" i="3"/>
  <c r="M483" i="3"/>
  <c r="W482" i="3"/>
  <c r="V482" i="3"/>
  <c r="T482" i="3"/>
  <c r="S482" i="3"/>
  <c r="R482" i="3"/>
  <c r="Q482" i="3"/>
  <c r="P482" i="3"/>
  <c r="O482" i="3"/>
  <c r="N482" i="3"/>
  <c r="M482" i="3"/>
  <c r="V481" i="3"/>
  <c r="T481" i="3"/>
  <c r="S481" i="3"/>
  <c r="R481" i="3"/>
  <c r="Q481" i="3"/>
  <c r="P481" i="3"/>
  <c r="O481" i="3"/>
  <c r="X481" i="3" s="1"/>
  <c r="Y481" i="3" s="1"/>
  <c r="N481" i="3"/>
  <c r="W481" i="3" s="1"/>
  <c r="M481" i="3"/>
  <c r="V480" i="3"/>
  <c r="T480" i="3"/>
  <c r="S480" i="3"/>
  <c r="R480" i="3"/>
  <c r="Q480" i="3"/>
  <c r="P480" i="3"/>
  <c r="O480" i="3"/>
  <c r="N480" i="3"/>
  <c r="M480" i="3"/>
  <c r="V479" i="3"/>
  <c r="T479" i="3"/>
  <c r="S479" i="3"/>
  <c r="R479" i="3"/>
  <c r="Q479" i="3"/>
  <c r="P479" i="3"/>
  <c r="O479" i="3"/>
  <c r="N479" i="3"/>
  <c r="M479" i="3"/>
  <c r="W478" i="3"/>
  <c r="V478" i="3"/>
  <c r="T478" i="3"/>
  <c r="S478" i="3"/>
  <c r="R478" i="3"/>
  <c r="Q478" i="3"/>
  <c r="P478" i="3"/>
  <c r="O478" i="3"/>
  <c r="N478" i="3"/>
  <c r="X478" i="3" s="1"/>
  <c r="Y478" i="3" s="1"/>
  <c r="M478" i="3"/>
  <c r="V477" i="3"/>
  <c r="T477" i="3"/>
  <c r="S477" i="3"/>
  <c r="R477" i="3"/>
  <c r="Q477" i="3"/>
  <c r="P477" i="3"/>
  <c r="O477" i="3"/>
  <c r="N477" i="3"/>
  <c r="X477" i="3" s="1"/>
  <c r="M477" i="3"/>
  <c r="V476" i="3"/>
  <c r="T476" i="3"/>
  <c r="Q476" i="3"/>
  <c r="X476" i="3" s="1"/>
  <c r="P476" i="3"/>
  <c r="N476" i="3"/>
  <c r="M476" i="3"/>
  <c r="V475" i="3"/>
  <c r="T475" i="3"/>
  <c r="Q475" i="3"/>
  <c r="X475" i="3" s="1"/>
  <c r="P475" i="3"/>
  <c r="N475" i="3"/>
  <c r="M475" i="3"/>
  <c r="V474" i="3"/>
  <c r="T474" i="3"/>
  <c r="S474" i="3"/>
  <c r="R474" i="3"/>
  <c r="Q474" i="3"/>
  <c r="P474" i="3"/>
  <c r="O474" i="3"/>
  <c r="N474" i="3"/>
  <c r="M474" i="3"/>
  <c r="V473" i="3"/>
  <c r="T473" i="3"/>
  <c r="S473" i="3"/>
  <c r="R473" i="3"/>
  <c r="Q473" i="3"/>
  <c r="P473" i="3"/>
  <c r="O473" i="3"/>
  <c r="N473" i="3"/>
  <c r="M473" i="3"/>
  <c r="V472" i="3"/>
  <c r="T472" i="3"/>
  <c r="S472" i="3"/>
  <c r="R472" i="3"/>
  <c r="Q472" i="3"/>
  <c r="P472" i="3"/>
  <c r="O472" i="3"/>
  <c r="N472" i="3"/>
  <c r="M472" i="3"/>
  <c r="V471" i="3"/>
  <c r="T471" i="3"/>
  <c r="S471" i="3"/>
  <c r="R471" i="3"/>
  <c r="Q471" i="3"/>
  <c r="P471" i="3"/>
  <c r="O471" i="3"/>
  <c r="N471" i="3"/>
  <c r="W471" i="3" s="1"/>
  <c r="M471" i="3"/>
  <c r="V470" i="3"/>
  <c r="T470" i="3"/>
  <c r="S470" i="3"/>
  <c r="R470" i="3"/>
  <c r="Q470" i="3"/>
  <c r="P470" i="3"/>
  <c r="O470" i="3"/>
  <c r="N470" i="3"/>
  <c r="M470" i="3"/>
  <c r="V469" i="3"/>
  <c r="T469" i="3"/>
  <c r="S469" i="3"/>
  <c r="R469" i="3"/>
  <c r="Q469" i="3"/>
  <c r="P469" i="3"/>
  <c r="O469" i="3"/>
  <c r="N469" i="3"/>
  <c r="M469" i="3"/>
  <c r="V468" i="3"/>
  <c r="T468" i="3"/>
  <c r="S468" i="3"/>
  <c r="R468" i="3"/>
  <c r="Q468" i="3"/>
  <c r="P468" i="3"/>
  <c r="O468" i="3"/>
  <c r="N468" i="3"/>
  <c r="M468" i="3"/>
  <c r="V467" i="3"/>
  <c r="T467" i="3"/>
  <c r="S467" i="3"/>
  <c r="R467" i="3"/>
  <c r="Q467" i="3"/>
  <c r="P467" i="3"/>
  <c r="O467" i="3"/>
  <c r="N467" i="3"/>
  <c r="W467" i="3" s="1"/>
  <c r="M467" i="3"/>
  <c r="V466" i="3"/>
  <c r="T466" i="3"/>
  <c r="S466" i="3"/>
  <c r="R466" i="3"/>
  <c r="Q466" i="3"/>
  <c r="P466" i="3"/>
  <c r="O466" i="3"/>
  <c r="N466" i="3"/>
  <c r="M466" i="3"/>
  <c r="V465" i="3"/>
  <c r="T465" i="3"/>
  <c r="S465" i="3"/>
  <c r="R465" i="3"/>
  <c r="Q465" i="3"/>
  <c r="P465" i="3"/>
  <c r="O465" i="3"/>
  <c r="N465" i="3"/>
  <c r="M465" i="3"/>
  <c r="V464" i="3"/>
  <c r="T464" i="3"/>
  <c r="S464" i="3"/>
  <c r="R464" i="3"/>
  <c r="Q464" i="3"/>
  <c r="P464" i="3"/>
  <c r="O464" i="3"/>
  <c r="N464" i="3"/>
  <c r="M464" i="3"/>
  <c r="V463" i="3"/>
  <c r="T463" i="3"/>
  <c r="S463" i="3"/>
  <c r="R463" i="3"/>
  <c r="Q463" i="3"/>
  <c r="P463" i="3"/>
  <c r="O463" i="3"/>
  <c r="N463" i="3"/>
  <c r="X463" i="3" s="1"/>
  <c r="M463" i="3"/>
  <c r="V462" i="3"/>
  <c r="T462" i="3"/>
  <c r="S462" i="3"/>
  <c r="R462" i="3"/>
  <c r="Q462" i="3"/>
  <c r="P462" i="3"/>
  <c r="O462" i="3"/>
  <c r="N462" i="3"/>
  <c r="M462" i="3"/>
  <c r="W461" i="3"/>
  <c r="V461" i="3"/>
  <c r="T461" i="3"/>
  <c r="S461" i="3"/>
  <c r="R461" i="3"/>
  <c r="Q461" i="3"/>
  <c r="P461" i="3"/>
  <c r="O461" i="3"/>
  <c r="N461" i="3"/>
  <c r="M461" i="3"/>
  <c r="V460" i="3"/>
  <c r="T460" i="3"/>
  <c r="S460" i="3"/>
  <c r="R460" i="3"/>
  <c r="Q460" i="3"/>
  <c r="P460" i="3"/>
  <c r="O460" i="3"/>
  <c r="N460" i="3"/>
  <c r="X460" i="3" s="1"/>
  <c r="M460" i="3"/>
  <c r="V459" i="3"/>
  <c r="T459" i="3"/>
  <c r="S459" i="3"/>
  <c r="R459" i="3"/>
  <c r="Q459" i="3"/>
  <c r="P459" i="3"/>
  <c r="O459" i="3"/>
  <c r="N459" i="3"/>
  <c r="M459" i="3"/>
  <c r="V458" i="3"/>
  <c r="T458" i="3"/>
  <c r="S458" i="3"/>
  <c r="R458" i="3"/>
  <c r="Q458" i="3"/>
  <c r="P458" i="3"/>
  <c r="O458" i="3"/>
  <c r="N458" i="3"/>
  <c r="M458" i="3"/>
  <c r="W457" i="3"/>
  <c r="V457" i="3"/>
  <c r="T457" i="3"/>
  <c r="S457" i="3"/>
  <c r="R457" i="3"/>
  <c r="Q457" i="3"/>
  <c r="P457" i="3"/>
  <c r="O457" i="3"/>
  <c r="N457" i="3"/>
  <c r="M457" i="3"/>
  <c r="V456" i="3"/>
  <c r="T456" i="3"/>
  <c r="S456" i="3"/>
  <c r="R456" i="3"/>
  <c r="Q456" i="3"/>
  <c r="P456" i="3"/>
  <c r="O456" i="3"/>
  <c r="N456" i="3"/>
  <c r="X456" i="3" s="1"/>
  <c r="M456" i="3"/>
  <c r="V455" i="3"/>
  <c r="T455" i="3"/>
  <c r="S455" i="3"/>
  <c r="R455" i="3"/>
  <c r="Q455" i="3"/>
  <c r="P455" i="3"/>
  <c r="O455" i="3"/>
  <c r="N455" i="3"/>
  <c r="M455" i="3"/>
  <c r="V454" i="3"/>
  <c r="T454" i="3"/>
  <c r="S454" i="3"/>
  <c r="R454" i="3"/>
  <c r="Q454" i="3"/>
  <c r="P454" i="3"/>
  <c r="O454" i="3"/>
  <c r="N454" i="3"/>
  <c r="M454" i="3"/>
  <c r="W453" i="3"/>
  <c r="V453" i="3"/>
  <c r="T453" i="3"/>
  <c r="S453" i="3"/>
  <c r="R453" i="3"/>
  <c r="Q453" i="3"/>
  <c r="P453" i="3"/>
  <c r="O453" i="3"/>
  <c r="N453" i="3"/>
  <c r="M453" i="3"/>
  <c r="V452" i="3"/>
  <c r="T452" i="3"/>
  <c r="S452" i="3"/>
  <c r="R452" i="3"/>
  <c r="Q452" i="3"/>
  <c r="P452" i="3"/>
  <c r="O452" i="3"/>
  <c r="N452" i="3"/>
  <c r="X452" i="3" s="1"/>
  <c r="M452" i="3"/>
  <c r="V451" i="3"/>
  <c r="T451" i="3"/>
  <c r="S451" i="3"/>
  <c r="R451" i="3"/>
  <c r="Q451" i="3"/>
  <c r="P451" i="3"/>
  <c r="O451" i="3"/>
  <c r="N451" i="3"/>
  <c r="M451" i="3"/>
  <c r="V450" i="3"/>
  <c r="T450" i="3"/>
  <c r="S450" i="3"/>
  <c r="R450" i="3"/>
  <c r="Q450" i="3"/>
  <c r="P450" i="3"/>
  <c r="O450" i="3"/>
  <c r="N450" i="3"/>
  <c r="M450" i="3"/>
  <c r="W449" i="3"/>
  <c r="V449" i="3"/>
  <c r="T449" i="3"/>
  <c r="S449" i="3"/>
  <c r="R449" i="3"/>
  <c r="Q449" i="3"/>
  <c r="P449" i="3"/>
  <c r="O449" i="3"/>
  <c r="N449" i="3"/>
  <c r="M449" i="3"/>
  <c r="V448" i="3"/>
  <c r="T448" i="3"/>
  <c r="S448" i="3"/>
  <c r="R448" i="3"/>
  <c r="Q448" i="3"/>
  <c r="P448" i="3"/>
  <c r="O448" i="3"/>
  <c r="N448" i="3"/>
  <c r="X448" i="3" s="1"/>
  <c r="M448" i="3"/>
  <c r="V447" i="3"/>
  <c r="T447" i="3"/>
  <c r="S447" i="3"/>
  <c r="R447" i="3"/>
  <c r="Q447" i="3"/>
  <c r="P447" i="3"/>
  <c r="O447" i="3"/>
  <c r="N447" i="3"/>
  <c r="M447" i="3"/>
  <c r="V446" i="3"/>
  <c r="T446" i="3"/>
  <c r="S446" i="3"/>
  <c r="R446" i="3"/>
  <c r="Q446" i="3"/>
  <c r="P446" i="3"/>
  <c r="O446" i="3"/>
  <c r="N446" i="3"/>
  <c r="M446" i="3"/>
  <c r="V445" i="3"/>
  <c r="T445" i="3"/>
  <c r="S445" i="3"/>
  <c r="R445" i="3"/>
  <c r="Q445" i="3"/>
  <c r="P445" i="3"/>
  <c r="O445" i="3"/>
  <c r="N445" i="3"/>
  <c r="W445" i="3" s="1"/>
  <c r="M445" i="3"/>
  <c r="V444" i="3"/>
  <c r="T444" i="3"/>
  <c r="S444" i="3"/>
  <c r="R444" i="3"/>
  <c r="Q444" i="3"/>
  <c r="P444" i="3"/>
  <c r="O444" i="3"/>
  <c r="N444" i="3"/>
  <c r="X444" i="3" s="1"/>
  <c r="M444" i="3"/>
  <c r="V443" i="3"/>
  <c r="T443" i="3"/>
  <c r="S443" i="3"/>
  <c r="R443" i="3"/>
  <c r="Q443" i="3"/>
  <c r="P443" i="3"/>
  <c r="O443" i="3"/>
  <c r="N443" i="3"/>
  <c r="M443" i="3"/>
  <c r="V442" i="3"/>
  <c r="T442" i="3"/>
  <c r="S442" i="3"/>
  <c r="R442" i="3"/>
  <c r="Q442" i="3"/>
  <c r="P442" i="3"/>
  <c r="O442" i="3"/>
  <c r="N442" i="3"/>
  <c r="M442" i="3"/>
  <c r="V441" i="3"/>
  <c r="T441" i="3"/>
  <c r="S441" i="3"/>
  <c r="R441" i="3"/>
  <c r="Q441" i="3"/>
  <c r="P441" i="3"/>
  <c r="O441" i="3"/>
  <c r="N441" i="3"/>
  <c r="W441" i="3" s="1"/>
  <c r="M441" i="3"/>
  <c r="V440" i="3"/>
  <c r="T440" i="3"/>
  <c r="S440" i="3"/>
  <c r="R440" i="3"/>
  <c r="Q440" i="3"/>
  <c r="P440" i="3"/>
  <c r="O440" i="3"/>
  <c r="N440" i="3"/>
  <c r="X440" i="3" s="1"/>
  <c r="M440" i="3"/>
  <c r="V439" i="3"/>
  <c r="T439" i="3"/>
  <c r="S439" i="3"/>
  <c r="R439" i="3"/>
  <c r="Q439" i="3"/>
  <c r="P439" i="3"/>
  <c r="O439" i="3"/>
  <c r="N439" i="3"/>
  <c r="M439" i="3"/>
  <c r="V438" i="3"/>
  <c r="T438" i="3"/>
  <c r="S438" i="3"/>
  <c r="R438" i="3"/>
  <c r="Q438" i="3"/>
  <c r="P438" i="3"/>
  <c r="O438" i="3"/>
  <c r="N438" i="3"/>
  <c r="M438" i="3"/>
  <c r="V437" i="3"/>
  <c r="T437" i="3"/>
  <c r="S437" i="3"/>
  <c r="R437" i="3"/>
  <c r="Q437" i="3"/>
  <c r="P437" i="3"/>
  <c r="O437" i="3"/>
  <c r="N437" i="3"/>
  <c r="W437" i="3" s="1"/>
  <c r="M437" i="3"/>
  <c r="V436" i="3"/>
  <c r="T436" i="3"/>
  <c r="S436" i="3"/>
  <c r="R436" i="3"/>
  <c r="Q436" i="3"/>
  <c r="P436" i="3"/>
  <c r="O436" i="3"/>
  <c r="N436" i="3"/>
  <c r="X436" i="3" s="1"/>
  <c r="M436" i="3"/>
  <c r="V435" i="3"/>
  <c r="T435" i="3"/>
  <c r="S435" i="3"/>
  <c r="R435" i="3"/>
  <c r="Q435" i="3"/>
  <c r="P435" i="3"/>
  <c r="O435" i="3"/>
  <c r="N435" i="3"/>
  <c r="M435" i="3"/>
  <c r="V434" i="3"/>
  <c r="T434" i="3"/>
  <c r="S434" i="3"/>
  <c r="R434" i="3"/>
  <c r="Q434" i="3"/>
  <c r="P434" i="3"/>
  <c r="O434" i="3"/>
  <c r="N434" i="3"/>
  <c r="M434" i="3"/>
  <c r="V433" i="3"/>
  <c r="T433" i="3"/>
  <c r="S433" i="3"/>
  <c r="R433" i="3"/>
  <c r="Q433" i="3"/>
  <c r="P433" i="3"/>
  <c r="O433" i="3"/>
  <c r="N433" i="3"/>
  <c r="W433" i="3" s="1"/>
  <c r="M433" i="3"/>
  <c r="V432" i="3"/>
  <c r="T432" i="3"/>
  <c r="S432" i="3"/>
  <c r="R432" i="3"/>
  <c r="Q432" i="3"/>
  <c r="P432" i="3"/>
  <c r="O432" i="3"/>
  <c r="N432" i="3"/>
  <c r="X432" i="3" s="1"/>
  <c r="M432" i="3"/>
  <c r="V431" i="3"/>
  <c r="T431" i="3"/>
  <c r="S431" i="3"/>
  <c r="R431" i="3"/>
  <c r="Q431" i="3"/>
  <c r="P431" i="3"/>
  <c r="O431" i="3"/>
  <c r="N431" i="3"/>
  <c r="M431" i="3"/>
  <c r="V430" i="3"/>
  <c r="T430" i="3"/>
  <c r="S430" i="3"/>
  <c r="R430" i="3"/>
  <c r="Q430" i="3"/>
  <c r="P430" i="3"/>
  <c r="O430" i="3"/>
  <c r="N430" i="3"/>
  <c r="M430" i="3"/>
  <c r="V429" i="3"/>
  <c r="T429" i="3"/>
  <c r="S429" i="3"/>
  <c r="R429" i="3"/>
  <c r="Q429" i="3"/>
  <c r="P429" i="3"/>
  <c r="O429" i="3"/>
  <c r="N429" i="3"/>
  <c r="W429" i="3" s="1"/>
  <c r="M429" i="3"/>
  <c r="V428" i="3"/>
  <c r="T428" i="3"/>
  <c r="S428" i="3"/>
  <c r="R428" i="3"/>
  <c r="Q428" i="3"/>
  <c r="P428" i="3"/>
  <c r="O428" i="3"/>
  <c r="N428" i="3"/>
  <c r="X428" i="3" s="1"/>
  <c r="M428" i="3"/>
  <c r="V427" i="3"/>
  <c r="T427" i="3"/>
  <c r="S427" i="3"/>
  <c r="R427" i="3"/>
  <c r="Q427" i="3"/>
  <c r="P427" i="3"/>
  <c r="O427" i="3"/>
  <c r="N427" i="3"/>
  <c r="M427" i="3"/>
  <c r="V426" i="3"/>
  <c r="T426" i="3"/>
  <c r="S426" i="3"/>
  <c r="R426" i="3"/>
  <c r="Q426" i="3"/>
  <c r="P426" i="3"/>
  <c r="O426" i="3"/>
  <c r="N426" i="3"/>
  <c r="M426" i="3"/>
  <c r="V425" i="3"/>
  <c r="T425" i="3"/>
  <c r="S425" i="3"/>
  <c r="R425" i="3"/>
  <c r="Q425" i="3"/>
  <c r="P425" i="3"/>
  <c r="O425" i="3"/>
  <c r="N425" i="3"/>
  <c r="W425" i="3" s="1"/>
  <c r="M425" i="3"/>
  <c r="V424" i="3"/>
  <c r="T424" i="3"/>
  <c r="S424" i="3"/>
  <c r="R424" i="3"/>
  <c r="Q424" i="3"/>
  <c r="P424" i="3"/>
  <c r="O424" i="3"/>
  <c r="N424" i="3"/>
  <c r="X424" i="3" s="1"/>
  <c r="M424" i="3"/>
  <c r="V423" i="3"/>
  <c r="T423" i="3"/>
  <c r="S423" i="3"/>
  <c r="R423" i="3"/>
  <c r="Q423" i="3"/>
  <c r="P423" i="3"/>
  <c r="O423" i="3"/>
  <c r="N423" i="3"/>
  <c r="M423" i="3"/>
  <c r="V422" i="3"/>
  <c r="T422" i="3"/>
  <c r="S422" i="3"/>
  <c r="R422" i="3"/>
  <c r="Q422" i="3"/>
  <c r="P422" i="3"/>
  <c r="O422" i="3"/>
  <c r="N422" i="3"/>
  <c r="M422" i="3"/>
  <c r="V421" i="3"/>
  <c r="T421" i="3"/>
  <c r="S421" i="3"/>
  <c r="R421" i="3"/>
  <c r="Q421" i="3"/>
  <c r="P421" i="3"/>
  <c r="O421" i="3"/>
  <c r="N421" i="3"/>
  <c r="W421" i="3" s="1"/>
  <c r="M421" i="3"/>
  <c r="V420" i="3"/>
  <c r="T420" i="3"/>
  <c r="S420" i="3"/>
  <c r="R420" i="3"/>
  <c r="Q420" i="3"/>
  <c r="P420" i="3"/>
  <c r="O420" i="3"/>
  <c r="N420" i="3"/>
  <c r="X420" i="3" s="1"/>
  <c r="M420" i="3"/>
  <c r="V419" i="3"/>
  <c r="T419" i="3"/>
  <c r="S419" i="3"/>
  <c r="R419" i="3"/>
  <c r="Q419" i="3"/>
  <c r="P419" i="3"/>
  <c r="O419" i="3"/>
  <c r="N419" i="3"/>
  <c r="M419" i="3"/>
  <c r="V418" i="3"/>
  <c r="T418" i="3"/>
  <c r="S418" i="3"/>
  <c r="R418" i="3"/>
  <c r="Q418" i="3"/>
  <c r="P418" i="3"/>
  <c r="O418" i="3"/>
  <c r="N418" i="3"/>
  <c r="M418" i="3"/>
  <c r="V417" i="3"/>
  <c r="T417" i="3"/>
  <c r="S417" i="3"/>
  <c r="R417" i="3"/>
  <c r="Q417" i="3"/>
  <c r="P417" i="3"/>
  <c r="O417" i="3"/>
  <c r="N417" i="3"/>
  <c r="W417" i="3" s="1"/>
  <c r="M417" i="3"/>
  <c r="V416" i="3"/>
  <c r="T416" i="3"/>
  <c r="S416" i="3"/>
  <c r="R416" i="3"/>
  <c r="Q416" i="3"/>
  <c r="P416" i="3"/>
  <c r="O416" i="3"/>
  <c r="N416" i="3"/>
  <c r="X416" i="3" s="1"/>
  <c r="M416" i="3"/>
  <c r="V415" i="3"/>
  <c r="T415" i="3"/>
  <c r="S415" i="3"/>
  <c r="R415" i="3"/>
  <c r="Q415" i="3"/>
  <c r="P415" i="3"/>
  <c r="O415" i="3"/>
  <c r="N415" i="3"/>
  <c r="M415" i="3"/>
  <c r="V414" i="3"/>
  <c r="T414" i="3"/>
  <c r="S414" i="3"/>
  <c r="R414" i="3"/>
  <c r="Q414" i="3"/>
  <c r="P414" i="3"/>
  <c r="O414" i="3"/>
  <c r="N414" i="3"/>
  <c r="M414" i="3"/>
  <c r="V413" i="3"/>
  <c r="T413" i="3"/>
  <c r="S413" i="3"/>
  <c r="R413" i="3"/>
  <c r="Q413" i="3"/>
  <c r="P413" i="3"/>
  <c r="O413" i="3"/>
  <c r="N413" i="3"/>
  <c r="W413" i="3" s="1"/>
  <c r="M413" i="3"/>
  <c r="V412" i="3"/>
  <c r="T412" i="3"/>
  <c r="S412" i="3"/>
  <c r="R412" i="3"/>
  <c r="Q412" i="3"/>
  <c r="P412" i="3"/>
  <c r="O412" i="3"/>
  <c r="N412" i="3"/>
  <c r="X412" i="3" s="1"/>
  <c r="M412" i="3"/>
  <c r="V411" i="3"/>
  <c r="T411" i="3"/>
  <c r="S411" i="3"/>
  <c r="R411" i="3"/>
  <c r="Q411" i="3"/>
  <c r="P411" i="3"/>
  <c r="O411" i="3"/>
  <c r="N411" i="3"/>
  <c r="M411" i="3"/>
  <c r="V410" i="3"/>
  <c r="T410" i="3"/>
  <c r="S410" i="3"/>
  <c r="R410" i="3"/>
  <c r="Q410" i="3"/>
  <c r="P410" i="3"/>
  <c r="O410" i="3"/>
  <c r="N410" i="3"/>
  <c r="M410" i="3"/>
  <c r="V409" i="3"/>
  <c r="T409" i="3"/>
  <c r="S409" i="3"/>
  <c r="R409" i="3"/>
  <c r="Q409" i="3"/>
  <c r="P409" i="3"/>
  <c r="O409" i="3"/>
  <c r="N409" i="3"/>
  <c r="W409" i="3" s="1"/>
  <c r="M409" i="3"/>
  <c r="V408" i="3"/>
  <c r="T408" i="3"/>
  <c r="S408" i="3"/>
  <c r="R408" i="3"/>
  <c r="Q408" i="3"/>
  <c r="P408" i="3"/>
  <c r="O408" i="3"/>
  <c r="N408" i="3"/>
  <c r="X408" i="3" s="1"/>
  <c r="M408" i="3"/>
  <c r="V407" i="3"/>
  <c r="T407" i="3"/>
  <c r="S407" i="3"/>
  <c r="R407" i="3"/>
  <c r="Q407" i="3"/>
  <c r="P407" i="3"/>
  <c r="O407" i="3"/>
  <c r="N407" i="3"/>
  <c r="M407" i="3"/>
  <c r="V406" i="3"/>
  <c r="T406" i="3"/>
  <c r="S406" i="3"/>
  <c r="R406" i="3"/>
  <c r="Q406" i="3"/>
  <c r="P406" i="3"/>
  <c r="O406" i="3"/>
  <c r="N406" i="3"/>
  <c r="M406" i="3"/>
  <c r="V405" i="3"/>
  <c r="T405" i="3"/>
  <c r="S405" i="3"/>
  <c r="R405" i="3"/>
  <c r="Q405" i="3"/>
  <c r="P405" i="3"/>
  <c r="O405" i="3"/>
  <c r="N405" i="3"/>
  <c r="W405" i="3" s="1"/>
  <c r="M405" i="3"/>
  <c r="V404" i="3"/>
  <c r="T404" i="3"/>
  <c r="S404" i="3"/>
  <c r="R404" i="3"/>
  <c r="Q404" i="3"/>
  <c r="P404" i="3"/>
  <c r="O404" i="3"/>
  <c r="N404" i="3"/>
  <c r="X404" i="3" s="1"/>
  <c r="M404" i="3"/>
  <c r="V403" i="3"/>
  <c r="T403" i="3"/>
  <c r="S403" i="3"/>
  <c r="R403" i="3"/>
  <c r="Q403" i="3"/>
  <c r="P403" i="3"/>
  <c r="O403" i="3"/>
  <c r="N403" i="3"/>
  <c r="M403" i="3"/>
  <c r="V402" i="3"/>
  <c r="T402" i="3"/>
  <c r="S402" i="3"/>
  <c r="R402" i="3"/>
  <c r="Q402" i="3"/>
  <c r="P402" i="3"/>
  <c r="O402" i="3"/>
  <c r="N402" i="3"/>
  <c r="M402" i="3"/>
  <c r="V401" i="3"/>
  <c r="T401" i="3"/>
  <c r="S401" i="3"/>
  <c r="R401" i="3"/>
  <c r="Q401" i="3"/>
  <c r="P401" i="3"/>
  <c r="O401" i="3"/>
  <c r="N401" i="3"/>
  <c r="W401" i="3" s="1"/>
  <c r="M401" i="3"/>
  <c r="V400" i="3"/>
  <c r="T400" i="3"/>
  <c r="S400" i="3"/>
  <c r="R400" i="3"/>
  <c r="Q400" i="3"/>
  <c r="P400" i="3"/>
  <c r="O400" i="3"/>
  <c r="N400" i="3"/>
  <c r="X400" i="3" s="1"/>
  <c r="M400" i="3"/>
  <c r="V399" i="3"/>
  <c r="T399" i="3"/>
  <c r="S399" i="3"/>
  <c r="R399" i="3"/>
  <c r="Q399" i="3"/>
  <c r="P399" i="3"/>
  <c r="O399" i="3"/>
  <c r="N399" i="3"/>
  <c r="M399" i="3"/>
  <c r="V398" i="3"/>
  <c r="T398" i="3"/>
  <c r="S398" i="3"/>
  <c r="R398" i="3"/>
  <c r="Q398" i="3"/>
  <c r="P398" i="3"/>
  <c r="O398" i="3"/>
  <c r="N398" i="3"/>
  <c r="M398" i="3"/>
  <c r="V397" i="3"/>
  <c r="T397" i="3"/>
  <c r="S397" i="3"/>
  <c r="R397" i="3"/>
  <c r="Q397" i="3"/>
  <c r="P397" i="3"/>
  <c r="O397" i="3"/>
  <c r="N397" i="3"/>
  <c r="W397" i="3" s="1"/>
  <c r="M397" i="3"/>
  <c r="V396" i="3"/>
  <c r="T396" i="3"/>
  <c r="S396" i="3"/>
  <c r="R396" i="3"/>
  <c r="Q396" i="3"/>
  <c r="P396" i="3"/>
  <c r="O396" i="3"/>
  <c r="N396" i="3"/>
  <c r="X396" i="3" s="1"/>
  <c r="M396" i="3"/>
  <c r="V395" i="3"/>
  <c r="T395" i="3"/>
  <c r="S395" i="3"/>
  <c r="R395" i="3"/>
  <c r="Q395" i="3"/>
  <c r="P395" i="3"/>
  <c r="O395" i="3"/>
  <c r="N395" i="3"/>
  <c r="M395" i="3"/>
  <c r="V394" i="3"/>
  <c r="T394" i="3"/>
  <c r="S394" i="3"/>
  <c r="R394" i="3"/>
  <c r="Q394" i="3"/>
  <c r="P394" i="3"/>
  <c r="O394" i="3"/>
  <c r="N394" i="3"/>
  <c r="M394" i="3"/>
  <c r="V393" i="3"/>
  <c r="T393" i="3"/>
  <c r="S393" i="3"/>
  <c r="R393" i="3"/>
  <c r="Q393" i="3"/>
  <c r="P393" i="3"/>
  <c r="O393" i="3"/>
  <c r="N393" i="3"/>
  <c r="W393" i="3" s="1"/>
  <c r="M393" i="3"/>
  <c r="V392" i="3"/>
  <c r="T392" i="3"/>
  <c r="S392" i="3"/>
  <c r="R392" i="3"/>
  <c r="Q392" i="3"/>
  <c r="P392" i="3"/>
  <c r="O392" i="3"/>
  <c r="N392" i="3"/>
  <c r="X392" i="3" s="1"/>
  <c r="M392" i="3"/>
  <c r="V391" i="3"/>
  <c r="T391" i="3"/>
  <c r="S391" i="3"/>
  <c r="R391" i="3"/>
  <c r="Q391" i="3"/>
  <c r="P391" i="3"/>
  <c r="O391" i="3"/>
  <c r="N391" i="3"/>
  <c r="M391" i="3"/>
  <c r="V390" i="3"/>
  <c r="T390" i="3"/>
  <c r="S390" i="3"/>
  <c r="R390" i="3"/>
  <c r="Q390" i="3"/>
  <c r="P390" i="3"/>
  <c r="O390" i="3"/>
  <c r="N390" i="3"/>
  <c r="M390" i="3"/>
  <c r="V389" i="3"/>
  <c r="T389" i="3"/>
  <c r="S389" i="3"/>
  <c r="R389" i="3"/>
  <c r="Q389" i="3"/>
  <c r="P389" i="3"/>
  <c r="O389" i="3"/>
  <c r="N389" i="3"/>
  <c r="W389" i="3" s="1"/>
  <c r="M389" i="3"/>
  <c r="V388" i="3"/>
  <c r="T388" i="3"/>
  <c r="S388" i="3"/>
  <c r="R388" i="3"/>
  <c r="Q388" i="3"/>
  <c r="P388" i="3"/>
  <c r="O388" i="3"/>
  <c r="N388" i="3"/>
  <c r="X388" i="3" s="1"/>
  <c r="M388" i="3"/>
  <c r="V387" i="3"/>
  <c r="T387" i="3"/>
  <c r="S387" i="3"/>
  <c r="R387" i="3"/>
  <c r="Q387" i="3"/>
  <c r="P387" i="3"/>
  <c r="O387" i="3"/>
  <c r="N387" i="3"/>
  <c r="M387" i="3"/>
  <c r="V386" i="3"/>
  <c r="T386" i="3"/>
  <c r="S386" i="3"/>
  <c r="R386" i="3"/>
  <c r="Q386" i="3"/>
  <c r="P386" i="3"/>
  <c r="O386" i="3"/>
  <c r="N386" i="3"/>
  <c r="M386" i="3"/>
  <c r="V385" i="3"/>
  <c r="T385" i="3"/>
  <c r="S385" i="3"/>
  <c r="R385" i="3"/>
  <c r="Q385" i="3"/>
  <c r="P385" i="3"/>
  <c r="O385" i="3"/>
  <c r="N385" i="3"/>
  <c r="W385" i="3" s="1"/>
  <c r="M385" i="3"/>
  <c r="V384" i="3"/>
  <c r="T384" i="3"/>
  <c r="S384" i="3"/>
  <c r="R384" i="3"/>
  <c r="Q384" i="3"/>
  <c r="P384" i="3"/>
  <c r="O384" i="3"/>
  <c r="N384" i="3"/>
  <c r="X384" i="3" s="1"/>
  <c r="M384" i="3"/>
  <c r="V383" i="3"/>
  <c r="T383" i="3"/>
  <c r="S383" i="3"/>
  <c r="R383" i="3"/>
  <c r="Q383" i="3"/>
  <c r="P383" i="3"/>
  <c r="O383" i="3"/>
  <c r="N383" i="3"/>
  <c r="M383" i="3"/>
  <c r="V382" i="3"/>
  <c r="T382" i="3"/>
  <c r="S382" i="3"/>
  <c r="R382" i="3"/>
  <c r="Q382" i="3"/>
  <c r="P382" i="3"/>
  <c r="O382" i="3"/>
  <c r="N382" i="3"/>
  <c r="M382" i="3"/>
  <c r="W381" i="3"/>
  <c r="V381" i="3"/>
  <c r="T381" i="3"/>
  <c r="S381" i="3"/>
  <c r="R381" i="3"/>
  <c r="Q381" i="3"/>
  <c r="P381" i="3"/>
  <c r="O381" i="3"/>
  <c r="N381" i="3"/>
  <c r="M381" i="3"/>
  <c r="V380" i="3"/>
  <c r="T380" i="3"/>
  <c r="S380" i="3"/>
  <c r="R380" i="3"/>
  <c r="Q380" i="3"/>
  <c r="P380" i="3"/>
  <c r="O380" i="3"/>
  <c r="N380" i="3"/>
  <c r="X380" i="3" s="1"/>
  <c r="M380" i="3"/>
  <c r="V379" i="3"/>
  <c r="T379" i="3"/>
  <c r="S379" i="3"/>
  <c r="R379" i="3"/>
  <c r="Q379" i="3"/>
  <c r="P379" i="3"/>
  <c r="O379" i="3"/>
  <c r="N379" i="3"/>
  <c r="M379" i="3"/>
  <c r="V378" i="3"/>
  <c r="T378" i="3"/>
  <c r="S378" i="3"/>
  <c r="R378" i="3"/>
  <c r="Q378" i="3"/>
  <c r="P378" i="3"/>
  <c r="O378" i="3"/>
  <c r="N378" i="3"/>
  <c r="M378" i="3"/>
  <c r="V377" i="3"/>
  <c r="T377" i="3"/>
  <c r="S377" i="3"/>
  <c r="R377" i="3"/>
  <c r="Q377" i="3"/>
  <c r="P377" i="3"/>
  <c r="O377" i="3"/>
  <c r="N377" i="3"/>
  <c r="W377" i="3" s="1"/>
  <c r="M377" i="3"/>
  <c r="V376" i="3"/>
  <c r="T376" i="3"/>
  <c r="S376" i="3"/>
  <c r="R376" i="3"/>
  <c r="Q376" i="3"/>
  <c r="P376" i="3"/>
  <c r="O376" i="3"/>
  <c r="N376" i="3"/>
  <c r="X376" i="3" s="1"/>
  <c r="M376" i="3"/>
  <c r="V375" i="3"/>
  <c r="T375" i="3"/>
  <c r="S375" i="3"/>
  <c r="R375" i="3"/>
  <c r="Q375" i="3"/>
  <c r="P375" i="3"/>
  <c r="O375" i="3"/>
  <c r="N375" i="3"/>
  <c r="M375" i="3"/>
  <c r="V374" i="3"/>
  <c r="T374" i="3"/>
  <c r="S374" i="3"/>
  <c r="R374" i="3"/>
  <c r="Q374" i="3"/>
  <c r="P374" i="3"/>
  <c r="O374" i="3"/>
  <c r="N374" i="3"/>
  <c r="M374" i="3"/>
  <c r="W373" i="3"/>
  <c r="V373" i="3"/>
  <c r="T373" i="3"/>
  <c r="S373" i="3"/>
  <c r="R373" i="3"/>
  <c r="Q373" i="3"/>
  <c r="P373" i="3"/>
  <c r="O373" i="3"/>
  <c r="N373" i="3"/>
  <c r="M373" i="3"/>
  <c r="V372" i="3"/>
  <c r="T372" i="3"/>
  <c r="S372" i="3"/>
  <c r="R372" i="3"/>
  <c r="Q372" i="3"/>
  <c r="P372" i="3"/>
  <c r="O372" i="3"/>
  <c r="N372" i="3"/>
  <c r="X372" i="3" s="1"/>
  <c r="M372" i="3"/>
  <c r="V371" i="3"/>
  <c r="T371" i="3"/>
  <c r="S371" i="3"/>
  <c r="R371" i="3"/>
  <c r="Q371" i="3"/>
  <c r="P371" i="3"/>
  <c r="O371" i="3"/>
  <c r="N371" i="3"/>
  <c r="M371" i="3"/>
  <c r="V370" i="3"/>
  <c r="T370" i="3"/>
  <c r="S370" i="3"/>
  <c r="R370" i="3"/>
  <c r="Q370" i="3"/>
  <c r="P370" i="3"/>
  <c r="O370" i="3"/>
  <c r="N370" i="3"/>
  <c r="M370" i="3"/>
  <c r="V369" i="3"/>
  <c r="T369" i="3"/>
  <c r="S369" i="3"/>
  <c r="R369" i="3"/>
  <c r="Q369" i="3"/>
  <c r="P369" i="3"/>
  <c r="O369" i="3"/>
  <c r="N369" i="3"/>
  <c r="W369" i="3" s="1"/>
  <c r="M369" i="3"/>
  <c r="V368" i="3"/>
  <c r="T368" i="3"/>
  <c r="S368" i="3"/>
  <c r="R368" i="3"/>
  <c r="Q368" i="3"/>
  <c r="P368" i="3"/>
  <c r="O368" i="3"/>
  <c r="N368" i="3"/>
  <c r="X368" i="3" s="1"/>
  <c r="M368" i="3"/>
  <c r="V367" i="3"/>
  <c r="T367" i="3"/>
  <c r="S367" i="3"/>
  <c r="R367" i="3"/>
  <c r="Q367" i="3"/>
  <c r="P367" i="3"/>
  <c r="O367" i="3"/>
  <c r="N367" i="3"/>
  <c r="M367" i="3"/>
  <c r="V366" i="3"/>
  <c r="T366" i="3"/>
  <c r="S366" i="3"/>
  <c r="R366" i="3"/>
  <c r="Q366" i="3"/>
  <c r="P366" i="3"/>
  <c r="O366" i="3"/>
  <c r="N366" i="3"/>
  <c r="M366" i="3"/>
  <c r="W365" i="3"/>
  <c r="V365" i="3"/>
  <c r="T365" i="3"/>
  <c r="S365" i="3"/>
  <c r="R365" i="3"/>
  <c r="Q365" i="3"/>
  <c r="P365" i="3"/>
  <c r="O365" i="3"/>
  <c r="N365" i="3"/>
  <c r="M365" i="3"/>
  <c r="V364" i="3"/>
  <c r="T364" i="3"/>
  <c r="S364" i="3"/>
  <c r="R364" i="3"/>
  <c r="Q364" i="3"/>
  <c r="P364" i="3"/>
  <c r="O364" i="3"/>
  <c r="N364" i="3"/>
  <c r="X364" i="3" s="1"/>
  <c r="M364" i="3"/>
  <c r="V363" i="3"/>
  <c r="T363" i="3"/>
  <c r="S363" i="3"/>
  <c r="R363" i="3"/>
  <c r="Q363" i="3"/>
  <c r="P363" i="3"/>
  <c r="O363" i="3"/>
  <c r="N363" i="3"/>
  <c r="M363" i="3"/>
  <c r="V362" i="3"/>
  <c r="T362" i="3"/>
  <c r="S362" i="3"/>
  <c r="R362" i="3"/>
  <c r="Q362" i="3"/>
  <c r="P362" i="3"/>
  <c r="O362" i="3"/>
  <c r="N362" i="3"/>
  <c r="M362" i="3"/>
  <c r="W361" i="3"/>
  <c r="V361" i="3"/>
  <c r="T361" i="3"/>
  <c r="S361" i="3"/>
  <c r="R361" i="3"/>
  <c r="Q361" i="3"/>
  <c r="P361" i="3"/>
  <c r="O361" i="3"/>
  <c r="N361" i="3"/>
  <c r="M361" i="3"/>
  <c r="V360" i="3"/>
  <c r="T360" i="3"/>
  <c r="S360" i="3"/>
  <c r="R360" i="3"/>
  <c r="Q360" i="3"/>
  <c r="P360" i="3"/>
  <c r="O360" i="3"/>
  <c r="N360" i="3"/>
  <c r="X360" i="3" s="1"/>
  <c r="M360" i="3"/>
  <c r="V359" i="3"/>
  <c r="T359" i="3"/>
  <c r="S359" i="3"/>
  <c r="R359" i="3"/>
  <c r="Q359" i="3"/>
  <c r="P359" i="3"/>
  <c r="O359" i="3"/>
  <c r="N359" i="3"/>
  <c r="M359" i="3"/>
  <c r="V358" i="3"/>
  <c r="T358" i="3"/>
  <c r="S358" i="3"/>
  <c r="R358" i="3"/>
  <c r="Q358" i="3"/>
  <c r="P358" i="3"/>
  <c r="O358" i="3"/>
  <c r="N358" i="3"/>
  <c r="M358" i="3"/>
  <c r="W357" i="3"/>
  <c r="V357" i="3"/>
  <c r="T357" i="3"/>
  <c r="S357" i="3"/>
  <c r="R357" i="3"/>
  <c r="Q357" i="3"/>
  <c r="P357" i="3"/>
  <c r="O357" i="3"/>
  <c r="N357" i="3"/>
  <c r="M357" i="3"/>
  <c r="V356" i="3"/>
  <c r="T356" i="3"/>
  <c r="S356" i="3"/>
  <c r="R356" i="3"/>
  <c r="Q356" i="3"/>
  <c r="P356" i="3"/>
  <c r="O356" i="3"/>
  <c r="N356" i="3"/>
  <c r="X356" i="3" s="1"/>
  <c r="M356" i="3"/>
  <c r="V355" i="3"/>
  <c r="T355" i="3"/>
  <c r="S355" i="3"/>
  <c r="R355" i="3"/>
  <c r="Q355" i="3"/>
  <c r="P355" i="3"/>
  <c r="O355" i="3"/>
  <c r="N355" i="3"/>
  <c r="M355" i="3"/>
  <c r="V354" i="3"/>
  <c r="T354" i="3"/>
  <c r="S354" i="3"/>
  <c r="R354" i="3"/>
  <c r="Q354" i="3"/>
  <c r="P354" i="3"/>
  <c r="O354" i="3"/>
  <c r="N354" i="3"/>
  <c r="M354" i="3"/>
  <c r="V353" i="3"/>
  <c r="T353" i="3"/>
  <c r="S353" i="3"/>
  <c r="R353" i="3"/>
  <c r="Q353" i="3"/>
  <c r="P353" i="3"/>
  <c r="O353" i="3"/>
  <c r="N353" i="3"/>
  <c r="W353" i="3" s="1"/>
  <c r="M353" i="3"/>
  <c r="V352" i="3"/>
  <c r="T352" i="3"/>
  <c r="S352" i="3"/>
  <c r="R352" i="3"/>
  <c r="Q352" i="3"/>
  <c r="P352" i="3"/>
  <c r="O352" i="3"/>
  <c r="N352" i="3"/>
  <c r="X352" i="3" s="1"/>
  <c r="M352" i="3"/>
  <c r="V351" i="3"/>
  <c r="T351" i="3"/>
  <c r="S351" i="3"/>
  <c r="R351" i="3"/>
  <c r="Q351" i="3"/>
  <c r="P351" i="3"/>
  <c r="O351" i="3"/>
  <c r="N351" i="3"/>
  <c r="M351" i="3"/>
  <c r="V350" i="3"/>
  <c r="T350" i="3"/>
  <c r="S350" i="3"/>
  <c r="R350" i="3"/>
  <c r="Q350" i="3"/>
  <c r="P350" i="3"/>
  <c r="O350" i="3"/>
  <c r="N350" i="3"/>
  <c r="M350" i="3"/>
  <c r="W349" i="3"/>
  <c r="V349" i="3"/>
  <c r="T349" i="3"/>
  <c r="S349" i="3"/>
  <c r="R349" i="3"/>
  <c r="Q349" i="3"/>
  <c r="P349" i="3"/>
  <c r="O349" i="3"/>
  <c r="N349" i="3"/>
  <c r="M349" i="3"/>
  <c r="V348" i="3"/>
  <c r="T348" i="3"/>
  <c r="S348" i="3"/>
  <c r="R348" i="3"/>
  <c r="Q348" i="3"/>
  <c r="P348" i="3"/>
  <c r="O348" i="3"/>
  <c r="N348" i="3"/>
  <c r="X348" i="3" s="1"/>
  <c r="M348" i="3"/>
  <c r="V347" i="3"/>
  <c r="T347" i="3"/>
  <c r="S347" i="3"/>
  <c r="R347" i="3"/>
  <c r="Q347" i="3"/>
  <c r="P347" i="3"/>
  <c r="O347" i="3"/>
  <c r="N347" i="3"/>
  <c r="M347" i="3"/>
  <c r="V346" i="3"/>
  <c r="T346" i="3"/>
  <c r="S346" i="3"/>
  <c r="R346" i="3"/>
  <c r="Q346" i="3"/>
  <c r="P346" i="3"/>
  <c r="O346" i="3"/>
  <c r="N346" i="3"/>
  <c r="M346" i="3"/>
  <c r="W345" i="3"/>
  <c r="V345" i="3"/>
  <c r="T345" i="3"/>
  <c r="S345" i="3"/>
  <c r="R345" i="3"/>
  <c r="Q345" i="3"/>
  <c r="P345" i="3"/>
  <c r="O345" i="3"/>
  <c r="N345" i="3"/>
  <c r="M345" i="3"/>
  <c r="V344" i="3"/>
  <c r="T344" i="3"/>
  <c r="S344" i="3"/>
  <c r="R344" i="3"/>
  <c r="Q344" i="3"/>
  <c r="P344" i="3"/>
  <c r="O344" i="3"/>
  <c r="N344" i="3"/>
  <c r="X344" i="3" s="1"/>
  <c r="M344" i="3"/>
  <c r="V343" i="3"/>
  <c r="T343" i="3"/>
  <c r="S343" i="3"/>
  <c r="R343" i="3"/>
  <c r="Q343" i="3"/>
  <c r="P343" i="3"/>
  <c r="O343" i="3"/>
  <c r="N343" i="3"/>
  <c r="M343" i="3"/>
  <c r="V342" i="3"/>
  <c r="T342" i="3"/>
  <c r="S342" i="3"/>
  <c r="R342" i="3"/>
  <c r="Q342" i="3"/>
  <c r="P342" i="3"/>
  <c r="O342" i="3"/>
  <c r="N342" i="3"/>
  <c r="M342" i="3"/>
  <c r="W341" i="3"/>
  <c r="V341" i="3"/>
  <c r="T341" i="3"/>
  <c r="S341" i="3"/>
  <c r="R341" i="3"/>
  <c r="Q341" i="3"/>
  <c r="P341" i="3"/>
  <c r="O341" i="3"/>
  <c r="N341" i="3"/>
  <c r="M341" i="3"/>
  <c r="V340" i="3"/>
  <c r="T340" i="3"/>
  <c r="S340" i="3"/>
  <c r="R340" i="3"/>
  <c r="Q340" i="3"/>
  <c r="P340" i="3"/>
  <c r="O340" i="3"/>
  <c r="N340" i="3"/>
  <c r="X340" i="3" s="1"/>
  <c r="M340" i="3"/>
  <c r="V339" i="3"/>
  <c r="T339" i="3"/>
  <c r="S339" i="3"/>
  <c r="R339" i="3"/>
  <c r="Q339" i="3"/>
  <c r="P339" i="3"/>
  <c r="O339" i="3"/>
  <c r="N339" i="3"/>
  <c r="M339" i="3"/>
  <c r="V338" i="3"/>
  <c r="T338" i="3"/>
  <c r="S338" i="3"/>
  <c r="R338" i="3"/>
  <c r="Q338" i="3"/>
  <c r="P338" i="3"/>
  <c r="O338" i="3"/>
  <c r="N338" i="3"/>
  <c r="M338" i="3"/>
  <c r="W337" i="3"/>
  <c r="V337" i="3"/>
  <c r="T337" i="3"/>
  <c r="S337" i="3"/>
  <c r="R337" i="3"/>
  <c r="Q337" i="3"/>
  <c r="P337" i="3"/>
  <c r="O337" i="3"/>
  <c r="N337" i="3"/>
  <c r="M337" i="3"/>
  <c r="V336" i="3"/>
  <c r="T336" i="3"/>
  <c r="S336" i="3"/>
  <c r="R336" i="3"/>
  <c r="Q336" i="3"/>
  <c r="P336" i="3"/>
  <c r="O336" i="3"/>
  <c r="N336" i="3"/>
  <c r="X336" i="3" s="1"/>
  <c r="M336" i="3"/>
  <c r="V335" i="3"/>
  <c r="T335" i="3"/>
  <c r="S335" i="3"/>
  <c r="R335" i="3"/>
  <c r="Q335" i="3"/>
  <c r="P335" i="3"/>
  <c r="X335" i="3" s="1"/>
  <c r="O335" i="3"/>
  <c r="N335" i="3"/>
  <c r="M335" i="3"/>
  <c r="V334" i="3"/>
  <c r="T334" i="3"/>
  <c r="S334" i="3"/>
  <c r="R334" i="3"/>
  <c r="Q334" i="3"/>
  <c r="P334" i="3"/>
  <c r="O334" i="3"/>
  <c r="N334" i="3"/>
  <c r="M334" i="3"/>
  <c r="W333" i="3"/>
  <c r="V333" i="3"/>
  <c r="T333" i="3"/>
  <c r="S333" i="3"/>
  <c r="R333" i="3"/>
  <c r="Q333" i="3"/>
  <c r="P333" i="3"/>
  <c r="O333" i="3"/>
  <c r="N333" i="3"/>
  <c r="M333" i="3"/>
  <c r="V332" i="3"/>
  <c r="T332" i="3"/>
  <c r="S332" i="3"/>
  <c r="R332" i="3"/>
  <c r="Q332" i="3"/>
  <c r="P332" i="3"/>
  <c r="O332" i="3"/>
  <c r="N332" i="3"/>
  <c r="X332" i="3" s="1"/>
  <c r="M332" i="3"/>
  <c r="V331" i="3"/>
  <c r="T331" i="3"/>
  <c r="S331" i="3"/>
  <c r="R331" i="3"/>
  <c r="Q331" i="3"/>
  <c r="P331" i="3"/>
  <c r="X331" i="3" s="1"/>
  <c r="O331" i="3"/>
  <c r="N331" i="3"/>
  <c r="M331" i="3"/>
  <c r="V330" i="3"/>
  <c r="T330" i="3"/>
  <c r="S330" i="3"/>
  <c r="R330" i="3"/>
  <c r="Q330" i="3"/>
  <c r="P330" i="3"/>
  <c r="O330" i="3"/>
  <c r="N330" i="3"/>
  <c r="M330" i="3"/>
  <c r="W329" i="3"/>
  <c r="V329" i="3"/>
  <c r="T329" i="3"/>
  <c r="S329" i="3"/>
  <c r="R329" i="3"/>
  <c r="Q329" i="3"/>
  <c r="P329" i="3"/>
  <c r="O329" i="3"/>
  <c r="N329" i="3"/>
  <c r="M329" i="3"/>
  <c r="V328" i="3"/>
  <c r="T328" i="3"/>
  <c r="S328" i="3"/>
  <c r="R328" i="3"/>
  <c r="Q328" i="3"/>
  <c r="P328" i="3"/>
  <c r="O328" i="3"/>
  <c r="N328" i="3"/>
  <c r="X328" i="3" s="1"/>
  <c r="M328" i="3"/>
  <c r="V327" i="3"/>
  <c r="T327" i="3"/>
  <c r="S327" i="3"/>
  <c r="R327" i="3"/>
  <c r="Q327" i="3"/>
  <c r="P327" i="3"/>
  <c r="X327" i="3" s="1"/>
  <c r="O327" i="3"/>
  <c r="N327" i="3"/>
  <c r="M327" i="3"/>
  <c r="V326" i="3"/>
  <c r="T326" i="3"/>
  <c r="S326" i="3"/>
  <c r="R326" i="3"/>
  <c r="Q326" i="3"/>
  <c r="P326" i="3"/>
  <c r="O326" i="3"/>
  <c r="N326" i="3"/>
  <c r="M326" i="3"/>
  <c r="W325" i="3"/>
  <c r="V325" i="3"/>
  <c r="T325" i="3"/>
  <c r="Q325" i="3"/>
  <c r="P325" i="3"/>
  <c r="N325" i="3"/>
  <c r="M325" i="3"/>
  <c r="X324" i="3"/>
  <c r="Y324" i="3" s="1"/>
  <c r="V324" i="3"/>
  <c r="T324" i="3"/>
  <c r="S324" i="3"/>
  <c r="R324" i="3"/>
  <c r="Q324" i="3"/>
  <c r="P324" i="3"/>
  <c r="O324" i="3"/>
  <c r="N324" i="3"/>
  <c r="W324" i="3" s="1"/>
  <c r="M324" i="3"/>
  <c r="V323" i="3"/>
  <c r="T323" i="3"/>
  <c r="S323" i="3"/>
  <c r="R323" i="3"/>
  <c r="Q323" i="3"/>
  <c r="P323" i="3"/>
  <c r="O323" i="3"/>
  <c r="N323" i="3"/>
  <c r="M323" i="3"/>
  <c r="V322" i="3"/>
  <c r="T322" i="3"/>
  <c r="S322" i="3"/>
  <c r="R322" i="3"/>
  <c r="Q322" i="3"/>
  <c r="P322" i="3"/>
  <c r="O322" i="3"/>
  <c r="N322" i="3"/>
  <c r="M322" i="3"/>
  <c r="X321" i="3"/>
  <c r="V321" i="3"/>
  <c r="T321" i="3"/>
  <c r="S321" i="3"/>
  <c r="R321" i="3"/>
  <c r="Q321" i="3"/>
  <c r="P321" i="3"/>
  <c r="O321" i="3"/>
  <c r="N321" i="3"/>
  <c r="W321" i="3" s="1"/>
  <c r="M321" i="3"/>
  <c r="X320" i="3"/>
  <c r="Y320" i="3" s="1"/>
  <c r="V320" i="3"/>
  <c r="T320" i="3"/>
  <c r="S320" i="3"/>
  <c r="R320" i="3"/>
  <c r="Q320" i="3"/>
  <c r="P320" i="3"/>
  <c r="O320" i="3"/>
  <c r="N320" i="3"/>
  <c r="W320" i="3" s="1"/>
  <c r="M320" i="3"/>
  <c r="V319" i="3"/>
  <c r="T319" i="3"/>
  <c r="S319" i="3"/>
  <c r="R319" i="3"/>
  <c r="Q319" i="3"/>
  <c r="P319" i="3"/>
  <c r="O319" i="3"/>
  <c r="N319" i="3"/>
  <c r="M319" i="3"/>
  <c r="V318" i="3"/>
  <c r="T318" i="3"/>
  <c r="S318" i="3"/>
  <c r="R318" i="3"/>
  <c r="Q318" i="3"/>
  <c r="P318" i="3"/>
  <c r="O318" i="3"/>
  <c r="N318" i="3"/>
  <c r="M318" i="3"/>
  <c r="X317" i="3"/>
  <c r="V317" i="3"/>
  <c r="T317" i="3"/>
  <c r="S317" i="3"/>
  <c r="R317" i="3"/>
  <c r="Q317" i="3"/>
  <c r="P317" i="3"/>
  <c r="O317" i="3"/>
  <c r="N317" i="3"/>
  <c r="W317" i="3" s="1"/>
  <c r="M317" i="3"/>
  <c r="X316" i="3"/>
  <c r="Y316" i="3" s="1"/>
  <c r="V316" i="3"/>
  <c r="T316" i="3"/>
  <c r="S316" i="3"/>
  <c r="R316" i="3"/>
  <c r="Q316" i="3"/>
  <c r="P316" i="3"/>
  <c r="O316" i="3"/>
  <c r="N316" i="3"/>
  <c r="W316" i="3" s="1"/>
  <c r="M316" i="3"/>
  <c r="V315" i="3"/>
  <c r="T315" i="3"/>
  <c r="S315" i="3"/>
  <c r="R315" i="3"/>
  <c r="Q315" i="3"/>
  <c r="P315" i="3"/>
  <c r="O315" i="3"/>
  <c r="N315" i="3"/>
  <c r="M315" i="3"/>
  <c r="V314" i="3"/>
  <c r="T314" i="3"/>
  <c r="S314" i="3"/>
  <c r="R314" i="3"/>
  <c r="Q314" i="3"/>
  <c r="P314" i="3"/>
  <c r="O314" i="3"/>
  <c r="N314" i="3"/>
  <c r="M314" i="3"/>
  <c r="X313" i="3"/>
  <c r="V313" i="3"/>
  <c r="T313" i="3"/>
  <c r="S313" i="3"/>
  <c r="R313" i="3"/>
  <c r="Q313" i="3"/>
  <c r="P313" i="3"/>
  <c r="O313" i="3"/>
  <c r="N313" i="3"/>
  <c r="W313" i="3" s="1"/>
  <c r="M313" i="3"/>
  <c r="X312" i="3"/>
  <c r="Y312" i="3" s="1"/>
  <c r="V312" i="3"/>
  <c r="T312" i="3"/>
  <c r="S312" i="3"/>
  <c r="R312" i="3"/>
  <c r="Q312" i="3"/>
  <c r="P312" i="3"/>
  <c r="O312" i="3"/>
  <c r="N312" i="3"/>
  <c r="W312" i="3" s="1"/>
  <c r="M312" i="3"/>
  <c r="V311" i="3"/>
  <c r="T311" i="3"/>
  <c r="S311" i="3"/>
  <c r="R311" i="3"/>
  <c r="Q311" i="3"/>
  <c r="P311" i="3"/>
  <c r="O311" i="3"/>
  <c r="N311" i="3"/>
  <c r="M311" i="3"/>
  <c r="V310" i="3"/>
  <c r="T310" i="3"/>
  <c r="S310" i="3"/>
  <c r="R310" i="3"/>
  <c r="Q310" i="3"/>
  <c r="P310" i="3"/>
  <c r="O310" i="3"/>
  <c r="N310" i="3"/>
  <c r="M310" i="3"/>
  <c r="X309" i="3"/>
  <c r="V309" i="3"/>
  <c r="T309" i="3"/>
  <c r="S309" i="3"/>
  <c r="R309" i="3"/>
  <c r="Q309" i="3"/>
  <c r="P309" i="3"/>
  <c r="O309" i="3"/>
  <c r="N309" i="3"/>
  <c r="W309" i="3" s="1"/>
  <c r="M309" i="3"/>
  <c r="X308" i="3"/>
  <c r="Y308" i="3" s="1"/>
  <c r="V308" i="3"/>
  <c r="T308" i="3"/>
  <c r="S308" i="3"/>
  <c r="R308" i="3"/>
  <c r="Q308" i="3"/>
  <c r="P308" i="3"/>
  <c r="O308" i="3"/>
  <c r="N308" i="3"/>
  <c r="W308" i="3" s="1"/>
  <c r="M308" i="3"/>
  <c r="V307" i="3"/>
  <c r="T307" i="3"/>
  <c r="S307" i="3"/>
  <c r="R307" i="3"/>
  <c r="Q307" i="3"/>
  <c r="P307" i="3"/>
  <c r="O307" i="3"/>
  <c r="N307" i="3"/>
  <c r="M307" i="3"/>
  <c r="V306" i="3"/>
  <c r="T306" i="3"/>
  <c r="S306" i="3"/>
  <c r="R306" i="3"/>
  <c r="Q306" i="3"/>
  <c r="P306" i="3"/>
  <c r="O306" i="3"/>
  <c r="N306" i="3"/>
  <c r="M306" i="3"/>
  <c r="X305" i="3"/>
  <c r="V305" i="3"/>
  <c r="T305" i="3"/>
  <c r="S305" i="3"/>
  <c r="R305" i="3"/>
  <c r="Q305" i="3"/>
  <c r="P305" i="3"/>
  <c r="O305" i="3"/>
  <c r="N305" i="3"/>
  <c r="W305" i="3" s="1"/>
  <c r="M305" i="3"/>
  <c r="X304" i="3"/>
  <c r="Y304" i="3" s="1"/>
  <c r="V304" i="3"/>
  <c r="T304" i="3"/>
  <c r="S304" i="3"/>
  <c r="R304" i="3"/>
  <c r="Q304" i="3"/>
  <c r="P304" i="3"/>
  <c r="O304" i="3"/>
  <c r="N304" i="3"/>
  <c r="W304" i="3" s="1"/>
  <c r="M304" i="3"/>
  <c r="V303" i="3"/>
  <c r="T303" i="3"/>
  <c r="S303" i="3"/>
  <c r="R303" i="3"/>
  <c r="Q303" i="3"/>
  <c r="P303" i="3"/>
  <c r="O303" i="3"/>
  <c r="N303" i="3"/>
  <c r="M303" i="3"/>
  <c r="V302" i="3"/>
  <c r="T302" i="3"/>
  <c r="S302" i="3"/>
  <c r="R302" i="3"/>
  <c r="Q302" i="3"/>
  <c r="P302" i="3"/>
  <c r="O302" i="3"/>
  <c r="N302" i="3"/>
  <c r="M302" i="3"/>
  <c r="X301" i="3"/>
  <c r="V301" i="3"/>
  <c r="T301" i="3"/>
  <c r="S301" i="3"/>
  <c r="R301" i="3"/>
  <c r="Q301" i="3"/>
  <c r="P301" i="3"/>
  <c r="O301" i="3"/>
  <c r="N301" i="3"/>
  <c r="W301" i="3" s="1"/>
  <c r="M301" i="3"/>
  <c r="X300" i="3"/>
  <c r="Y300" i="3" s="1"/>
  <c r="V300" i="3"/>
  <c r="T300" i="3"/>
  <c r="S300" i="3"/>
  <c r="R300" i="3"/>
  <c r="Q300" i="3"/>
  <c r="P300" i="3"/>
  <c r="O300" i="3"/>
  <c r="N300" i="3"/>
  <c r="W300" i="3" s="1"/>
  <c r="M300" i="3"/>
  <c r="V299" i="3"/>
  <c r="T299" i="3"/>
  <c r="S299" i="3"/>
  <c r="R299" i="3"/>
  <c r="Q299" i="3"/>
  <c r="P299" i="3"/>
  <c r="O299" i="3"/>
  <c r="N299" i="3"/>
  <c r="M299" i="3"/>
  <c r="V298" i="3"/>
  <c r="T298" i="3"/>
  <c r="S298" i="3"/>
  <c r="R298" i="3"/>
  <c r="Q298" i="3"/>
  <c r="P298" i="3"/>
  <c r="O298" i="3"/>
  <c r="N298" i="3"/>
  <c r="M298" i="3"/>
  <c r="X297" i="3"/>
  <c r="V297" i="3"/>
  <c r="T297" i="3"/>
  <c r="S297" i="3"/>
  <c r="R297" i="3"/>
  <c r="Q297" i="3"/>
  <c r="P297" i="3"/>
  <c r="O297" i="3"/>
  <c r="N297" i="3"/>
  <c r="W297" i="3" s="1"/>
  <c r="M297" i="3"/>
  <c r="X296" i="3"/>
  <c r="Y296" i="3" s="1"/>
  <c r="V296" i="3"/>
  <c r="T296" i="3"/>
  <c r="S296" i="3"/>
  <c r="R296" i="3"/>
  <c r="Q296" i="3"/>
  <c r="P296" i="3"/>
  <c r="O296" i="3"/>
  <c r="N296" i="3"/>
  <c r="W296" i="3" s="1"/>
  <c r="M296" i="3"/>
  <c r="V295" i="3"/>
  <c r="T295" i="3"/>
  <c r="S295" i="3"/>
  <c r="R295" i="3"/>
  <c r="Q295" i="3"/>
  <c r="P295" i="3"/>
  <c r="O295" i="3"/>
  <c r="N295" i="3"/>
  <c r="M295" i="3"/>
  <c r="V294" i="3"/>
  <c r="T294" i="3"/>
  <c r="S294" i="3"/>
  <c r="R294" i="3"/>
  <c r="Q294" i="3"/>
  <c r="P294" i="3"/>
  <c r="O294" i="3"/>
  <c r="N294" i="3"/>
  <c r="M294" i="3"/>
  <c r="X293" i="3"/>
  <c r="V293" i="3"/>
  <c r="T293" i="3"/>
  <c r="S293" i="3"/>
  <c r="R293" i="3"/>
  <c r="Q293" i="3"/>
  <c r="P293" i="3"/>
  <c r="O293" i="3"/>
  <c r="N293" i="3"/>
  <c r="W293" i="3" s="1"/>
  <c r="M293" i="3"/>
  <c r="X292" i="3"/>
  <c r="Y292" i="3" s="1"/>
  <c r="V292" i="3"/>
  <c r="T292" i="3"/>
  <c r="S292" i="3"/>
  <c r="R292" i="3"/>
  <c r="Q292" i="3"/>
  <c r="P292" i="3"/>
  <c r="O292" i="3"/>
  <c r="N292" i="3"/>
  <c r="W292" i="3" s="1"/>
  <c r="M292" i="3"/>
  <c r="V291" i="3"/>
  <c r="T291" i="3"/>
  <c r="S291" i="3"/>
  <c r="R291" i="3"/>
  <c r="Q291" i="3"/>
  <c r="P291" i="3"/>
  <c r="O291" i="3"/>
  <c r="N291" i="3"/>
  <c r="M291" i="3"/>
  <c r="V290" i="3"/>
  <c r="T290" i="3"/>
  <c r="S290" i="3"/>
  <c r="R290" i="3"/>
  <c r="Q290" i="3"/>
  <c r="P290" i="3"/>
  <c r="O290" i="3"/>
  <c r="N290" i="3"/>
  <c r="M290" i="3"/>
  <c r="X289" i="3"/>
  <c r="V289" i="3"/>
  <c r="T289" i="3"/>
  <c r="S289" i="3"/>
  <c r="R289" i="3"/>
  <c r="Q289" i="3"/>
  <c r="P289" i="3"/>
  <c r="O289" i="3"/>
  <c r="N289" i="3"/>
  <c r="W289" i="3" s="1"/>
  <c r="M289" i="3"/>
  <c r="X288" i="3"/>
  <c r="Y288" i="3" s="1"/>
  <c r="V288" i="3"/>
  <c r="T288" i="3"/>
  <c r="S288" i="3"/>
  <c r="R288" i="3"/>
  <c r="Q288" i="3"/>
  <c r="P288" i="3"/>
  <c r="O288" i="3"/>
  <c r="N288" i="3"/>
  <c r="W288" i="3" s="1"/>
  <c r="M288" i="3"/>
  <c r="V287" i="3"/>
  <c r="T287" i="3"/>
  <c r="S287" i="3"/>
  <c r="R287" i="3"/>
  <c r="Q287" i="3"/>
  <c r="P287" i="3"/>
  <c r="O287" i="3"/>
  <c r="N287" i="3"/>
  <c r="M287" i="3"/>
  <c r="V286" i="3"/>
  <c r="T286" i="3"/>
  <c r="S286" i="3"/>
  <c r="R286" i="3"/>
  <c r="Q286" i="3"/>
  <c r="P286" i="3"/>
  <c r="O286" i="3"/>
  <c r="N286" i="3"/>
  <c r="M286" i="3"/>
  <c r="X285" i="3"/>
  <c r="V285" i="3"/>
  <c r="T285" i="3"/>
  <c r="S285" i="3"/>
  <c r="R285" i="3"/>
  <c r="Q285" i="3"/>
  <c r="P285" i="3"/>
  <c r="O285" i="3"/>
  <c r="N285" i="3"/>
  <c r="W285" i="3" s="1"/>
  <c r="M285" i="3"/>
  <c r="X284" i="3"/>
  <c r="Y284" i="3" s="1"/>
  <c r="V284" i="3"/>
  <c r="T284" i="3"/>
  <c r="S284" i="3"/>
  <c r="R284" i="3"/>
  <c r="Q284" i="3"/>
  <c r="P284" i="3"/>
  <c r="O284" i="3"/>
  <c r="N284" i="3"/>
  <c r="W284" i="3" s="1"/>
  <c r="M284" i="3"/>
  <c r="V283" i="3"/>
  <c r="T283" i="3"/>
  <c r="S283" i="3"/>
  <c r="R283" i="3"/>
  <c r="Q283" i="3"/>
  <c r="P283" i="3"/>
  <c r="O283" i="3"/>
  <c r="N283" i="3"/>
  <c r="M283" i="3"/>
  <c r="V282" i="3"/>
  <c r="T282" i="3"/>
  <c r="S282" i="3"/>
  <c r="R282" i="3"/>
  <c r="Q282" i="3"/>
  <c r="P282" i="3"/>
  <c r="O282" i="3"/>
  <c r="N282" i="3"/>
  <c r="M282" i="3"/>
  <c r="X281" i="3"/>
  <c r="V281" i="3"/>
  <c r="T281" i="3"/>
  <c r="S281" i="3"/>
  <c r="R281" i="3"/>
  <c r="Q281" i="3"/>
  <c r="P281" i="3"/>
  <c r="O281" i="3"/>
  <c r="N281" i="3"/>
  <c r="W281" i="3" s="1"/>
  <c r="M281" i="3"/>
  <c r="X280" i="3"/>
  <c r="Y280" i="3" s="1"/>
  <c r="V280" i="3"/>
  <c r="T280" i="3"/>
  <c r="S280" i="3"/>
  <c r="R280" i="3"/>
  <c r="Q280" i="3"/>
  <c r="P280" i="3"/>
  <c r="O280" i="3"/>
  <c r="N280" i="3"/>
  <c r="W280" i="3" s="1"/>
  <c r="M280" i="3"/>
  <c r="V279" i="3"/>
  <c r="T279" i="3"/>
  <c r="S279" i="3"/>
  <c r="R279" i="3"/>
  <c r="Q279" i="3"/>
  <c r="P279" i="3"/>
  <c r="O279" i="3"/>
  <c r="N279" i="3"/>
  <c r="M279" i="3"/>
  <c r="V278" i="3"/>
  <c r="T278" i="3"/>
  <c r="S278" i="3"/>
  <c r="R278" i="3"/>
  <c r="Q278" i="3"/>
  <c r="P278" i="3"/>
  <c r="O278" i="3"/>
  <c r="N278" i="3"/>
  <c r="M278" i="3"/>
  <c r="X277" i="3"/>
  <c r="V277" i="3"/>
  <c r="T277" i="3"/>
  <c r="S277" i="3"/>
  <c r="R277" i="3"/>
  <c r="Q277" i="3"/>
  <c r="P277" i="3"/>
  <c r="O277" i="3"/>
  <c r="N277" i="3"/>
  <c r="W277" i="3" s="1"/>
  <c r="M277" i="3"/>
  <c r="X276" i="3"/>
  <c r="Y276" i="3" s="1"/>
  <c r="V276" i="3"/>
  <c r="T276" i="3"/>
  <c r="S276" i="3"/>
  <c r="R276" i="3"/>
  <c r="Q276" i="3"/>
  <c r="P276" i="3"/>
  <c r="O276" i="3"/>
  <c r="N276" i="3"/>
  <c r="W276" i="3" s="1"/>
  <c r="M276" i="3"/>
  <c r="V275" i="3"/>
  <c r="T275" i="3"/>
  <c r="S275" i="3"/>
  <c r="R275" i="3"/>
  <c r="Q275" i="3"/>
  <c r="P275" i="3"/>
  <c r="O275" i="3"/>
  <c r="N275" i="3"/>
  <c r="M275" i="3"/>
  <c r="V274" i="3"/>
  <c r="T274" i="3"/>
  <c r="S274" i="3"/>
  <c r="R274" i="3"/>
  <c r="Q274" i="3"/>
  <c r="P274" i="3"/>
  <c r="O274" i="3"/>
  <c r="N274" i="3"/>
  <c r="M274" i="3"/>
  <c r="X273" i="3"/>
  <c r="V273" i="3"/>
  <c r="T273" i="3"/>
  <c r="S273" i="3"/>
  <c r="R273" i="3"/>
  <c r="Q273" i="3"/>
  <c r="P273" i="3"/>
  <c r="O273" i="3"/>
  <c r="N273" i="3"/>
  <c r="W273" i="3" s="1"/>
  <c r="M273" i="3"/>
  <c r="X272" i="3"/>
  <c r="Y272" i="3" s="1"/>
  <c r="V272" i="3"/>
  <c r="T272" i="3"/>
  <c r="S272" i="3"/>
  <c r="R272" i="3"/>
  <c r="Q272" i="3"/>
  <c r="P272" i="3"/>
  <c r="O272" i="3"/>
  <c r="N272" i="3"/>
  <c r="W272" i="3" s="1"/>
  <c r="M272" i="3"/>
  <c r="V271" i="3"/>
  <c r="T271" i="3"/>
  <c r="S271" i="3"/>
  <c r="R271" i="3"/>
  <c r="Q271" i="3"/>
  <c r="P271" i="3"/>
  <c r="O271" i="3"/>
  <c r="N271" i="3"/>
  <c r="M271" i="3"/>
  <c r="V270" i="3"/>
  <c r="T270" i="3"/>
  <c r="Q270" i="3"/>
  <c r="P270" i="3"/>
  <c r="N270" i="3"/>
  <c r="W270" i="3" s="1"/>
  <c r="M270" i="3"/>
  <c r="X270" i="3" s="1"/>
  <c r="Y270" i="3" s="1"/>
  <c r="V269" i="3"/>
  <c r="T269" i="3"/>
  <c r="S269" i="3"/>
  <c r="R269" i="3"/>
  <c r="Q269" i="3"/>
  <c r="P269" i="3"/>
  <c r="X269" i="3" s="1"/>
  <c r="O269" i="3"/>
  <c r="N269" i="3"/>
  <c r="M269" i="3"/>
  <c r="V268" i="3"/>
  <c r="T268" i="3"/>
  <c r="S268" i="3"/>
  <c r="R268" i="3"/>
  <c r="Q268" i="3"/>
  <c r="P268" i="3"/>
  <c r="O268" i="3"/>
  <c r="N268" i="3"/>
  <c r="M268" i="3"/>
  <c r="V267" i="3"/>
  <c r="T267" i="3"/>
  <c r="S267" i="3"/>
  <c r="R267" i="3"/>
  <c r="Q267" i="3"/>
  <c r="P267" i="3"/>
  <c r="O267" i="3"/>
  <c r="N267" i="3"/>
  <c r="W267" i="3" s="1"/>
  <c r="M267" i="3"/>
  <c r="W266" i="3"/>
  <c r="V266" i="3"/>
  <c r="T266" i="3"/>
  <c r="S266" i="3"/>
  <c r="R266" i="3"/>
  <c r="Q266" i="3"/>
  <c r="P266" i="3"/>
  <c r="O266" i="3"/>
  <c r="N266" i="3"/>
  <c r="X266" i="3" s="1"/>
  <c r="M266" i="3"/>
  <c r="V265" i="3"/>
  <c r="T265" i="3"/>
  <c r="S265" i="3"/>
  <c r="R265" i="3"/>
  <c r="Q265" i="3"/>
  <c r="P265" i="3"/>
  <c r="X265" i="3" s="1"/>
  <c r="O265" i="3"/>
  <c r="N265" i="3"/>
  <c r="M265" i="3"/>
  <c r="V264" i="3"/>
  <c r="T264" i="3"/>
  <c r="S264" i="3"/>
  <c r="R264" i="3"/>
  <c r="Q264" i="3"/>
  <c r="P264" i="3"/>
  <c r="O264" i="3"/>
  <c r="N264" i="3"/>
  <c r="M264" i="3"/>
  <c r="V263" i="3"/>
  <c r="T263" i="3"/>
  <c r="S263" i="3"/>
  <c r="R263" i="3"/>
  <c r="Q263" i="3"/>
  <c r="P263" i="3"/>
  <c r="O263" i="3"/>
  <c r="N263" i="3"/>
  <c r="W263" i="3" s="1"/>
  <c r="M263" i="3"/>
  <c r="W262" i="3"/>
  <c r="V262" i="3"/>
  <c r="T262" i="3"/>
  <c r="S262" i="3"/>
  <c r="R262" i="3"/>
  <c r="Q262" i="3"/>
  <c r="P262" i="3"/>
  <c r="O262" i="3"/>
  <c r="N262" i="3"/>
  <c r="X262" i="3" s="1"/>
  <c r="M262" i="3"/>
  <c r="V261" i="3"/>
  <c r="T261" i="3"/>
  <c r="S261" i="3"/>
  <c r="R261" i="3"/>
  <c r="Q261" i="3"/>
  <c r="P261" i="3"/>
  <c r="X261" i="3" s="1"/>
  <c r="O261" i="3"/>
  <c r="N261" i="3"/>
  <c r="M261" i="3"/>
  <c r="V260" i="3"/>
  <c r="T260" i="3"/>
  <c r="S260" i="3"/>
  <c r="R260" i="3"/>
  <c r="Q260" i="3"/>
  <c r="P260" i="3"/>
  <c r="O260" i="3"/>
  <c r="N260" i="3"/>
  <c r="M260" i="3"/>
  <c r="V259" i="3"/>
  <c r="T259" i="3"/>
  <c r="S259" i="3"/>
  <c r="R259" i="3"/>
  <c r="Q259" i="3"/>
  <c r="P259" i="3"/>
  <c r="O259" i="3"/>
  <c r="N259" i="3"/>
  <c r="W259" i="3" s="1"/>
  <c r="M259" i="3"/>
  <c r="W258" i="3"/>
  <c r="V258" i="3"/>
  <c r="T258" i="3"/>
  <c r="S258" i="3"/>
  <c r="R258" i="3"/>
  <c r="Q258" i="3"/>
  <c r="P258" i="3"/>
  <c r="O258" i="3"/>
  <c r="N258" i="3"/>
  <c r="X258" i="3" s="1"/>
  <c r="M258" i="3"/>
  <c r="V257" i="3"/>
  <c r="T257" i="3"/>
  <c r="S257" i="3"/>
  <c r="R257" i="3"/>
  <c r="Q257" i="3"/>
  <c r="P257" i="3"/>
  <c r="X257" i="3" s="1"/>
  <c r="O257" i="3"/>
  <c r="N257" i="3"/>
  <c r="M257" i="3"/>
  <c r="V256" i="3"/>
  <c r="T256" i="3"/>
  <c r="S256" i="3"/>
  <c r="R256" i="3"/>
  <c r="Q256" i="3"/>
  <c r="P256" i="3"/>
  <c r="O256" i="3"/>
  <c r="N256" i="3"/>
  <c r="M256" i="3"/>
  <c r="V255" i="3"/>
  <c r="T255" i="3"/>
  <c r="Q255" i="3"/>
  <c r="P255" i="3"/>
  <c r="W255" i="3" s="1"/>
  <c r="N255" i="3"/>
  <c r="M255" i="3"/>
  <c r="V254" i="3"/>
  <c r="T254" i="3"/>
  <c r="S254" i="3"/>
  <c r="R254" i="3"/>
  <c r="Q254" i="3"/>
  <c r="P254" i="3"/>
  <c r="O254" i="3"/>
  <c r="X254" i="3" s="1"/>
  <c r="N254" i="3"/>
  <c r="M254" i="3"/>
  <c r="V253" i="3"/>
  <c r="T253" i="3"/>
  <c r="S253" i="3"/>
  <c r="R253" i="3"/>
  <c r="Q253" i="3"/>
  <c r="P253" i="3"/>
  <c r="O253" i="3"/>
  <c r="N253" i="3"/>
  <c r="M253" i="3"/>
  <c r="V252" i="3"/>
  <c r="T252" i="3"/>
  <c r="S252" i="3"/>
  <c r="R252" i="3"/>
  <c r="Q252" i="3"/>
  <c r="P252" i="3"/>
  <c r="O252" i="3"/>
  <c r="N252" i="3"/>
  <c r="M252" i="3"/>
  <c r="V251" i="3"/>
  <c r="T251" i="3"/>
  <c r="S251" i="3"/>
  <c r="R251" i="3"/>
  <c r="Q251" i="3"/>
  <c r="P251" i="3"/>
  <c r="O251" i="3"/>
  <c r="X251" i="3" s="1"/>
  <c r="N251" i="3"/>
  <c r="M251" i="3"/>
  <c r="V250" i="3"/>
  <c r="T250" i="3"/>
  <c r="S250" i="3"/>
  <c r="R250" i="3"/>
  <c r="Q250" i="3"/>
  <c r="P250" i="3"/>
  <c r="O250" i="3"/>
  <c r="X250" i="3" s="1"/>
  <c r="N250" i="3"/>
  <c r="M250" i="3"/>
  <c r="V249" i="3"/>
  <c r="T249" i="3"/>
  <c r="S249" i="3"/>
  <c r="R249" i="3"/>
  <c r="Q249" i="3"/>
  <c r="P249" i="3"/>
  <c r="O249" i="3"/>
  <c r="N249" i="3"/>
  <c r="M249" i="3"/>
  <c r="V248" i="3"/>
  <c r="T248" i="3"/>
  <c r="S248" i="3"/>
  <c r="R248" i="3"/>
  <c r="Q248" i="3"/>
  <c r="P248" i="3"/>
  <c r="O248" i="3"/>
  <c r="N248" i="3"/>
  <c r="M248" i="3"/>
  <c r="V247" i="3"/>
  <c r="T247" i="3"/>
  <c r="S247" i="3"/>
  <c r="R247" i="3"/>
  <c r="Q247" i="3"/>
  <c r="P247" i="3"/>
  <c r="O247" i="3"/>
  <c r="X247" i="3" s="1"/>
  <c r="N247" i="3"/>
  <c r="M247" i="3"/>
  <c r="V246" i="3"/>
  <c r="T246" i="3"/>
  <c r="S246" i="3"/>
  <c r="R246" i="3"/>
  <c r="Q246" i="3"/>
  <c r="P246" i="3"/>
  <c r="O246" i="3"/>
  <c r="X246" i="3" s="1"/>
  <c r="N246" i="3"/>
  <c r="M246" i="3"/>
  <c r="V245" i="3"/>
  <c r="T245" i="3"/>
  <c r="S245" i="3"/>
  <c r="R245" i="3"/>
  <c r="Q245" i="3"/>
  <c r="P245" i="3"/>
  <c r="O245" i="3"/>
  <c r="N245" i="3"/>
  <c r="M245" i="3"/>
  <c r="V244" i="3"/>
  <c r="T244" i="3"/>
  <c r="S244" i="3"/>
  <c r="R244" i="3"/>
  <c r="Q244" i="3"/>
  <c r="P244" i="3"/>
  <c r="O244" i="3"/>
  <c r="N244" i="3"/>
  <c r="M244" i="3"/>
  <c r="V243" i="3"/>
  <c r="T243" i="3"/>
  <c r="S243" i="3"/>
  <c r="R243" i="3"/>
  <c r="Q243" i="3"/>
  <c r="P243" i="3"/>
  <c r="O243" i="3"/>
  <c r="X243" i="3" s="1"/>
  <c r="N243" i="3"/>
  <c r="M243" i="3"/>
  <c r="V242" i="3"/>
  <c r="T242" i="3"/>
  <c r="S242" i="3"/>
  <c r="R242" i="3"/>
  <c r="Q242" i="3"/>
  <c r="P242" i="3"/>
  <c r="O242" i="3"/>
  <c r="X242" i="3" s="1"/>
  <c r="N242" i="3"/>
  <c r="M242" i="3"/>
  <c r="V241" i="3"/>
  <c r="T241" i="3"/>
  <c r="S241" i="3"/>
  <c r="R241" i="3"/>
  <c r="Q241" i="3"/>
  <c r="P241" i="3"/>
  <c r="O241" i="3"/>
  <c r="N241" i="3"/>
  <c r="M241" i="3"/>
  <c r="V240" i="3"/>
  <c r="T240" i="3"/>
  <c r="S240" i="3"/>
  <c r="R240" i="3"/>
  <c r="Q240" i="3"/>
  <c r="P240" i="3"/>
  <c r="O240" i="3"/>
  <c r="N240" i="3"/>
  <c r="M240" i="3"/>
  <c r="V239" i="3"/>
  <c r="T239" i="3"/>
  <c r="S239" i="3"/>
  <c r="R239" i="3"/>
  <c r="Q239" i="3"/>
  <c r="P239" i="3"/>
  <c r="O239" i="3"/>
  <c r="X239" i="3" s="1"/>
  <c r="N239" i="3"/>
  <c r="M239" i="3"/>
  <c r="V238" i="3"/>
  <c r="T238" i="3"/>
  <c r="S238" i="3"/>
  <c r="R238" i="3"/>
  <c r="Q238" i="3"/>
  <c r="P238" i="3"/>
  <c r="O238" i="3"/>
  <c r="X238" i="3" s="1"/>
  <c r="N238" i="3"/>
  <c r="M238" i="3"/>
  <c r="V237" i="3"/>
  <c r="T237" i="3"/>
  <c r="S237" i="3"/>
  <c r="R237" i="3"/>
  <c r="Q237" i="3"/>
  <c r="P237" i="3"/>
  <c r="O237" i="3"/>
  <c r="N237" i="3"/>
  <c r="M237" i="3"/>
  <c r="V236" i="3"/>
  <c r="T236" i="3"/>
  <c r="S236" i="3"/>
  <c r="R236" i="3"/>
  <c r="Q236" i="3"/>
  <c r="P236" i="3"/>
  <c r="O236" i="3"/>
  <c r="N236" i="3"/>
  <c r="M236" i="3"/>
  <c r="V235" i="3"/>
  <c r="T235" i="3"/>
  <c r="S235" i="3"/>
  <c r="R235" i="3"/>
  <c r="Q235" i="3"/>
  <c r="P235" i="3"/>
  <c r="O235" i="3"/>
  <c r="X235" i="3" s="1"/>
  <c r="N235" i="3"/>
  <c r="M235" i="3"/>
  <c r="V234" i="3"/>
  <c r="T234" i="3"/>
  <c r="S234" i="3"/>
  <c r="R234" i="3"/>
  <c r="Q234" i="3"/>
  <c r="P234" i="3"/>
  <c r="O234" i="3"/>
  <c r="X234" i="3" s="1"/>
  <c r="N234" i="3"/>
  <c r="M234" i="3"/>
  <c r="V233" i="3"/>
  <c r="T233" i="3"/>
  <c r="S233" i="3"/>
  <c r="R233" i="3"/>
  <c r="Q233" i="3"/>
  <c r="P233" i="3"/>
  <c r="O233" i="3"/>
  <c r="N233" i="3"/>
  <c r="M233" i="3"/>
  <c r="V232" i="3"/>
  <c r="T232" i="3"/>
  <c r="S232" i="3"/>
  <c r="R232" i="3"/>
  <c r="Q232" i="3"/>
  <c r="P232" i="3"/>
  <c r="O232" i="3"/>
  <c r="N232" i="3"/>
  <c r="M232" i="3"/>
  <c r="V231" i="3"/>
  <c r="T231" i="3"/>
  <c r="S231" i="3"/>
  <c r="R231" i="3"/>
  <c r="Q231" i="3"/>
  <c r="P231" i="3"/>
  <c r="O231" i="3"/>
  <c r="X231" i="3" s="1"/>
  <c r="N231" i="3"/>
  <c r="M231" i="3"/>
  <c r="V230" i="3"/>
  <c r="T230" i="3"/>
  <c r="S230" i="3"/>
  <c r="R230" i="3"/>
  <c r="Q230" i="3"/>
  <c r="P230" i="3"/>
  <c r="O230" i="3"/>
  <c r="X230" i="3" s="1"/>
  <c r="N230" i="3"/>
  <c r="M230" i="3"/>
  <c r="V229" i="3"/>
  <c r="T229" i="3"/>
  <c r="S229" i="3"/>
  <c r="R229" i="3"/>
  <c r="Q229" i="3"/>
  <c r="P229" i="3"/>
  <c r="O229" i="3"/>
  <c r="N229" i="3"/>
  <c r="M229" i="3"/>
  <c r="V228" i="3"/>
  <c r="T228" i="3"/>
  <c r="S228" i="3"/>
  <c r="R228" i="3"/>
  <c r="Q228" i="3"/>
  <c r="P228" i="3"/>
  <c r="O228" i="3"/>
  <c r="N228" i="3"/>
  <c r="M228" i="3"/>
  <c r="V227" i="3"/>
  <c r="T227" i="3"/>
  <c r="S227" i="3"/>
  <c r="R227" i="3"/>
  <c r="Q227" i="3"/>
  <c r="P227" i="3"/>
  <c r="O227" i="3"/>
  <c r="X227" i="3" s="1"/>
  <c r="N227" i="3"/>
  <c r="M227" i="3"/>
  <c r="V226" i="3"/>
  <c r="T226" i="3"/>
  <c r="Q226" i="3"/>
  <c r="P226" i="3"/>
  <c r="X226" i="3" s="1"/>
  <c r="N226" i="3"/>
  <c r="M226" i="3"/>
  <c r="V225" i="3"/>
  <c r="T225" i="3"/>
  <c r="Q225" i="3"/>
  <c r="P225" i="3"/>
  <c r="N225" i="3"/>
  <c r="M225" i="3"/>
  <c r="V224" i="3"/>
  <c r="T224" i="3"/>
  <c r="S224" i="3"/>
  <c r="R224" i="3"/>
  <c r="Q224" i="3"/>
  <c r="P224" i="3"/>
  <c r="O224" i="3"/>
  <c r="N224" i="3"/>
  <c r="M224" i="3"/>
  <c r="V223" i="3"/>
  <c r="T223" i="3"/>
  <c r="S223" i="3"/>
  <c r="R223" i="3"/>
  <c r="Q223" i="3"/>
  <c r="P223" i="3"/>
  <c r="O223" i="3"/>
  <c r="N223" i="3"/>
  <c r="M223" i="3"/>
  <c r="V222" i="3"/>
  <c r="T222" i="3"/>
  <c r="S222" i="3"/>
  <c r="R222" i="3"/>
  <c r="Q222" i="3"/>
  <c r="P222" i="3"/>
  <c r="O222" i="3"/>
  <c r="X222" i="3" s="1"/>
  <c r="N222" i="3"/>
  <c r="W222" i="3" s="1"/>
  <c r="M222" i="3"/>
  <c r="V221" i="3"/>
  <c r="T221" i="3"/>
  <c r="S221" i="3"/>
  <c r="R221" i="3"/>
  <c r="Q221" i="3"/>
  <c r="P221" i="3"/>
  <c r="O221" i="3"/>
  <c r="X221" i="3" s="1"/>
  <c r="N221" i="3"/>
  <c r="M221" i="3"/>
  <c r="V220" i="3"/>
  <c r="T220" i="3"/>
  <c r="S220" i="3"/>
  <c r="R220" i="3"/>
  <c r="Q220" i="3"/>
  <c r="P220" i="3"/>
  <c r="O220" i="3"/>
  <c r="N220" i="3"/>
  <c r="M220" i="3"/>
  <c r="V219" i="3"/>
  <c r="T219" i="3"/>
  <c r="S219" i="3"/>
  <c r="R219" i="3"/>
  <c r="Q219" i="3"/>
  <c r="P219" i="3"/>
  <c r="O219" i="3"/>
  <c r="N219" i="3"/>
  <c r="M219" i="3"/>
  <c r="V218" i="3"/>
  <c r="T218" i="3"/>
  <c r="S218" i="3"/>
  <c r="R218" i="3"/>
  <c r="Q218" i="3"/>
  <c r="P218" i="3"/>
  <c r="O218" i="3"/>
  <c r="X218" i="3" s="1"/>
  <c r="Y218" i="3" s="1"/>
  <c r="N218" i="3"/>
  <c r="W218" i="3" s="1"/>
  <c r="M218" i="3"/>
  <c r="V217" i="3"/>
  <c r="T217" i="3"/>
  <c r="S217" i="3"/>
  <c r="R217" i="3"/>
  <c r="Q217" i="3"/>
  <c r="P217" i="3"/>
  <c r="O217" i="3"/>
  <c r="X217" i="3" s="1"/>
  <c r="N217" i="3"/>
  <c r="M217" i="3"/>
  <c r="V216" i="3"/>
  <c r="T216" i="3"/>
  <c r="S216" i="3"/>
  <c r="R216" i="3"/>
  <c r="Q216" i="3"/>
  <c r="P216" i="3"/>
  <c r="O216" i="3"/>
  <c r="N216" i="3"/>
  <c r="M216" i="3"/>
  <c r="V215" i="3"/>
  <c r="T215" i="3"/>
  <c r="S215" i="3"/>
  <c r="R215" i="3"/>
  <c r="Q215" i="3"/>
  <c r="P215" i="3"/>
  <c r="O215" i="3"/>
  <c r="N215" i="3"/>
  <c r="M215" i="3"/>
  <c r="V214" i="3"/>
  <c r="T214" i="3"/>
  <c r="S214" i="3"/>
  <c r="R214" i="3"/>
  <c r="Q214" i="3"/>
  <c r="P214" i="3"/>
  <c r="O214" i="3"/>
  <c r="X214" i="3" s="1"/>
  <c r="N214" i="3"/>
  <c r="W214" i="3" s="1"/>
  <c r="M214" i="3"/>
  <c r="V213" i="3"/>
  <c r="T213" i="3"/>
  <c r="S213" i="3"/>
  <c r="R213" i="3"/>
  <c r="Q213" i="3"/>
  <c r="P213" i="3"/>
  <c r="O213" i="3"/>
  <c r="X213" i="3" s="1"/>
  <c r="N213" i="3"/>
  <c r="M213" i="3"/>
  <c r="V212" i="3"/>
  <c r="T212" i="3"/>
  <c r="S212" i="3"/>
  <c r="R212" i="3"/>
  <c r="Q212" i="3"/>
  <c r="P212" i="3"/>
  <c r="O212" i="3"/>
  <c r="N212" i="3"/>
  <c r="M212" i="3"/>
  <c r="V211" i="3"/>
  <c r="T211" i="3"/>
  <c r="S211" i="3"/>
  <c r="R211" i="3"/>
  <c r="Q211" i="3"/>
  <c r="P211" i="3"/>
  <c r="O211" i="3"/>
  <c r="N211" i="3"/>
  <c r="M211" i="3"/>
  <c r="V210" i="3"/>
  <c r="T210" i="3"/>
  <c r="S210" i="3"/>
  <c r="R210" i="3"/>
  <c r="Q210" i="3"/>
  <c r="P210" i="3"/>
  <c r="O210" i="3"/>
  <c r="X210" i="3" s="1"/>
  <c r="Y210" i="3" s="1"/>
  <c r="N210" i="3"/>
  <c r="W210" i="3" s="1"/>
  <c r="M210" i="3"/>
  <c r="V209" i="3"/>
  <c r="T209" i="3"/>
  <c r="S209" i="3"/>
  <c r="R209" i="3"/>
  <c r="Q209" i="3"/>
  <c r="P209" i="3"/>
  <c r="O209" i="3"/>
  <c r="X209" i="3" s="1"/>
  <c r="N209" i="3"/>
  <c r="M209" i="3"/>
  <c r="V208" i="3"/>
  <c r="T208" i="3"/>
  <c r="S208" i="3"/>
  <c r="R208" i="3"/>
  <c r="Q208" i="3"/>
  <c r="P208" i="3"/>
  <c r="O208" i="3"/>
  <c r="N208" i="3"/>
  <c r="M208" i="3"/>
  <c r="V207" i="3"/>
  <c r="T207" i="3"/>
  <c r="S207" i="3"/>
  <c r="R207" i="3"/>
  <c r="Q207" i="3"/>
  <c r="P207" i="3"/>
  <c r="O207" i="3"/>
  <c r="N207" i="3"/>
  <c r="M207" i="3"/>
  <c r="V206" i="3"/>
  <c r="T206" i="3"/>
  <c r="S206" i="3"/>
  <c r="R206" i="3"/>
  <c r="Q206" i="3"/>
  <c r="P206" i="3"/>
  <c r="O206" i="3"/>
  <c r="X206" i="3" s="1"/>
  <c r="N206" i="3"/>
  <c r="W206" i="3" s="1"/>
  <c r="M206" i="3"/>
  <c r="V205" i="3"/>
  <c r="T205" i="3"/>
  <c r="S205" i="3"/>
  <c r="R205" i="3"/>
  <c r="Q205" i="3"/>
  <c r="P205" i="3"/>
  <c r="O205" i="3"/>
  <c r="X205" i="3" s="1"/>
  <c r="N205" i="3"/>
  <c r="M205" i="3"/>
  <c r="V204" i="3"/>
  <c r="T204" i="3"/>
  <c r="S204" i="3"/>
  <c r="R204" i="3"/>
  <c r="Q204" i="3"/>
  <c r="P204" i="3"/>
  <c r="O204" i="3"/>
  <c r="N204" i="3"/>
  <c r="M204" i="3"/>
  <c r="V203" i="3"/>
  <c r="T203" i="3"/>
  <c r="S203" i="3"/>
  <c r="R203" i="3"/>
  <c r="Q203" i="3"/>
  <c r="P203" i="3"/>
  <c r="O203" i="3"/>
  <c r="N203" i="3"/>
  <c r="M203" i="3"/>
  <c r="V202" i="3"/>
  <c r="T202" i="3"/>
  <c r="S202" i="3"/>
  <c r="R202" i="3"/>
  <c r="Q202" i="3"/>
  <c r="P202" i="3"/>
  <c r="O202" i="3"/>
  <c r="X202" i="3" s="1"/>
  <c r="N202" i="3"/>
  <c r="W202" i="3" s="1"/>
  <c r="M202" i="3"/>
  <c r="V201" i="3"/>
  <c r="T201" i="3"/>
  <c r="S201" i="3"/>
  <c r="R201" i="3"/>
  <c r="Q201" i="3"/>
  <c r="P201" i="3"/>
  <c r="O201" i="3"/>
  <c r="X201" i="3" s="1"/>
  <c r="N201" i="3"/>
  <c r="M201" i="3"/>
  <c r="V200" i="3"/>
  <c r="T200" i="3"/>
  <c r="S200" i="3"/>
  <c r="R200" i="3"/>
  <c r="Q200" i="3"/>
  <c r="P200" i="3"/>
  <c r="O200" i="3"/>
  <c r="N200" i="3"/>
  <c r="M200" i="3"/>
  <c r="V199" i="3"/>
  <c r="T199" i="3"/>
  <c r="S199" i="3"/>
  <c r="R199" i="3"/>
  <c r="Q199" i="3"/>
  <c r="P199" i="3"/>
  <c r="O199" i="3"/>
  <c r="N199" i="3"/>
  <c r="M199" i="3"/>
  <c r="V198" i="3"/>
  <c r="T198" i="3"/>
  <c r="S198" i="3"/>
  <c r="R198" i="3"/>
  <c r="Q198" i="3"/>
  <c r="P198" i="3"/>
  <c r="O198" i="3"/>
  <c r="X198" i="3" s="1"/>
  <c r="N198" i="3"/>
  <c r="W198" i="3" s="1"/>
  <c r="M198" i="3"/>
  <c r="V197" i="3"/>
  <c r="T197" i="3"/>
  <c r="S197" i="3"/>
  <c r="R197" i="3"/>
  <c r="Q197" i="3"/>
  <c r="P197" i="3"/>
  <c r="O197" i="3"/>
  <c r="X197" i="3" s="1"/>
  <c r="N197" i="3"/>
  <c r="M197" i="3"/>
  <c r="V196" i="3"/>
  <c r="T196" i="3"/>
  <c r="S196" i="3"/>
  <c r="R196" i="3"/>
  <c r="Q196" i="3"/>
  <c r="P196" i="3"/>
  <c r="O196" i="3"/>
  <c r="N196" i="3"/>
  <c r="M196" i="3"/>
  <c r="V195" i="3"/>
  <c r="T195" i="3"/>
  <c r="S195" i="3"/>
  <c r="R195" i="3"/>
  <c r="Q195" i="3"/>
  <c r="P195" i="3"/>
  <c r="O195" i="3"/>
  <c r="N195" i="3"/>
  <c r="M195" i="3"/>
  <c r="V194" i="3"/>
  <c r="T194" i="3"/>
  <c r="S194" i="3"/>
  <c r="R194" i="3"/>
  <c r="Q194" i="3"/>
  <c r="P194" i="3"/>
  <c r="O194" i="3"/>
  <c r="X194" i="3" s="1"/>
  <c r="N194" i="3"/>
  <c r="W194" i="3" s="1"/>
  <c r="M194" i="3"/>
  <c r="V193" i="3"/>
  <c r="T193" i="3"/>
  <c r="S193" i="3"/>
  <c r="R193" i="3"/>
  <c r="Q193" i="3"/>
  <c r="P193" i="3"/>
  <c r="O193" i="3"/>
  <c r="X193" i="3" s="1"/>
  <c r="N193" i="3"/>
  <c r="M193" i="3"/>
  <c r="V192" i="3"/>
  <c r="T192" i="3"/>
  <c r="S192" i="3"/>
  <c r="R192" i="3"/>
  <c r="Q192" i="3"/>
  <c r="P192" i="3"/>
  <c r="O192" i="3"/>
  <c r="N192" i="3"/>
  <c r="M192" i="3"/>
  <c r="V191" i="3"/>
  <c r="T191" i="3"/>
  <c r="S191" i="3"/>
  <c r="R191" i="3"/>
  <c r="Q191" i="3"/>
  <c r="P191" i="3"/>
  <c r="O191" i="3"/>
  <c r="N191" i="3"/>
  <c r="M191" i="3"/>
  <c r="V190" i="3"/>
  <c r="T190" i="3"/>
  <c r="S190" i="3"/>
  <c r="R190" i="3"/>
  <c r="Q190" i="3"/>
  <c r="P190" i="3"/>
  <c r="O190" i="3"/>
  <c r="X190" i="3" s="1"/>
  <c r="N190" i="3"/>
  <c r="W190" i="3" s="1"/>
  <c r="M190" i="3"/>
  <c r="V189" i="3"/>
  <c r="T189" i="3"/>
  <c r="S189" i="3"/>
  <c r="R189" i="3"/>
  <c r="Q189" i="3"/>
  <c r="P189" i="3"/>
  <c r="O189" i="3"/>
  <c r="X189" i="3" s="1"/>
  <c r="N189" i="3"/>
  <c r="M189" i="3"/>
  <c r="V188" i="3"/>
  <c r="T188" i="3"/>
  <c r="S188" i="3"/>
  <c r="R188" i="3"/>
  <c r="Q188" i="3"/>
  <c r="P188" i="3"/>
  <c r="O188" i="3"/>
  <c r="N188" i="3"/>
  <c r="M188" i="3"/>
  <c r="V187" i="3"/>
  <c r="T187" i="3"/>
  <c r="S187" i="3"/>
  <c r="R187" i="3"/>
  <c r="Q187" i="3"/>
  <c r="P187" i="3"/>
  <c r="O187" i="3"/>
  <c r="N187" i="3"/>
  <c r="M187" i="3"/>
  <c r="V186" i="3"/>
  <c r="T186" i="3"/>
  <c r="S186" i="3"/>
  <c r="R186" i="3"/>
  <c r="Q186" i="3"/>
  <c r="P186" i="3"/>
  <c r="O186" i="3"/>
  <c r="X186" i="3" s="1"/>
  <c r="N186" i="3"/>
  <c r="W186" i="3" s="1"/>
  <c r="M186" i="3"/>
  <c r="V185" i="3"/>
  <c r="T185" i="3"/>
  <c r="S185" i="3"/>
  <c r="R185" i="3"/>
  <c r="Q185" i="3"/>
  <c r="P185" i="3"/>
  <c r="O185" i="3"/>
  <c r="X185" i="3" s="1"/>
  <c r="N185" i="3"/>
  <c r="M185" i="3"/>
  <c r="V184" i="3"/>
  <c r="T184" i="3"/>
  <c r="S184" i="3"/>
  <c r="R184" i="3"/>
  <c r="Q184" i="3"/>
  <c r="P184" i="3"/>
  <c r="O184" i="3"/>
  <c r="N184" i="3"/>
  <c r="M184" i="3"/>
  <c r="V183" i="3"/>
  <c r="T183" i="3"/>
  <c r="S183" i="3"/>
  <c r="R183" i="3"/>
  <c r="Q183" i="3"/>
  <c r="P183" i="3"/>
  <c r="O183" i="3"/>
  <c r="N183" i="3"/>
  <c r="M183" i="3"/>
  <c r="V182" i="3"/>
  <c r="T182" i="3"/>
  <c r="S182" i="3"/>
  <c r="R182" i="3"/>
  <c r="Q182" i="3"/>
  <c r="P182" i="3"/>
  <c r="O182" i="3"/>
  <c r="X182" i="3" s="1"/>
  <c r="N182" i="3"/>
  <c r="W182" i="3" s="1"/>
  <c r="M182" i="3"/>
  <c r="V181" i="3"/>
  <c r="T181" i="3"/>
  <c r="S181" i="3"/>
  <c r="R181" i="3"/>
  <c r="Q181" i="3"/>
  <c r="P181" i="3"/>
  <c r="O181" i="3"/>
  <c r="X181" i="3" s="1"/>
  <c r="N181" i="3"/>
  <c r="M181" i="3"/>
  <c r="V180" i="3"/>
  <c r="T180" i="3"/>
  <c r="S180" i="3"/>
  <c r="R180" i="3"/>
  <c r="Q180" i="3"/>
  <c r="P180" i="3"/>
  <c r="O180" i="3"/>
  <c r="N180" i="3"/>
  <c r="M180" i="3"/>
  <c r="V179" i="3"/>
  <c r="T179" i="3"/>
  <c r="S179" i="3"/>
  <c r="R179" i="3"/>
  <c r="Q179" i="3"/>
  <c r="P179" i="3"/>
  <c r="O179" i="3"/>
  <c r="N179" i="3"/>
  <c r="M179" i="3"/>
  <c r="V178" i="3"/>
  <c r="T178" i="3"/>
  <c r="S178" i="3"/>
  <c r="R178" i="3"/>
  <c r="Q178" i="3"/>
  <c r="P178" i="3"/>
  <c r="O178" i="3"/>
  <c r="X178" i="3" s="1"/>
  <c r="N178" i="3"/>
  <c r="W178" i="3" s="1"/>
  <c r="M178" i="3"/>
  <c r="V177" i="3"/>
  <c r="T177" i="3"/>
  <c r="S177" i="3"/>
  <c r="R177" i="3"/>
  <c r="Q177" i="3"/>
  <c r="P177" i="3"/>
  <c r="O177" i="3"/>
  <c r="X177" i="3" s="1"/>
  <c r="N177" i="3"/>
  <c r="M177" i="3"/>
  <c r="V176" i="3"/>
  <c r="T176" i="3"/>
  <c r="S176" i="3"/>
  <c r="R176" i="3"/>
  <c r="Q176" i="3"/>
  <c r="P176" i="3"/>
  <c r="O176" i="3"/>
  <c r="N176" i="3"/>
  <c r="M176" i="3"/>
  <c r="V175" i="3"/>
  <c r="T175" i="3"/>
  <c r="S175" i="3"/>
  <c r="R175" i="3"/>
  <c r="Q175" i="3"/>
  <c r="P175" i="3"/>
  <c r="O175" i="3"/>
  <c r="N175" i="3"/>
  <c r="M175" i="3"/>
  <c r="V174" i="3"/>
  <c r="T174" i="3"/>
  <c r="S174" i="3"/>
  <c r="R174" i="3"/>
  <c r="Q174" i="3"/>
  <c r="P174" i="3"/>
  <c r="O174" i="3"/>
  <c r="X174" i="3" s="1"/>
  <c r="N174" i="3"/>
  <c r="W174" i="3" s="1"/>
  <c r="M174" i="3"/>
  <c r="V173" i="3"/>
  <c r="T173" i="3"/>
  <c r="S173" i="3"/>
  <c r="R173" i="3"/>
  <c r="Q173" i="3"/>
  <c r="P173" i="3"/>
  <c r="O173" i="3"/>
  <c r="X173" i="3" s="1"/>
  <c r="N173" i="3"/>
  <c r="M173" i="3"/>
  <c r="V172" i="3"/>
  <c r="T172" i="3"/>
  <c r="S172" i="3"/>
  <c r="R172" i="3"/>
  <c r="Q172" i="3"/>
  <c r="P172" i="3"/>
  <c r="O172" i="3"/>
  <c r="N172" i="3"/>
  <c r="M172" i="3"/>
  <c r="V171" i="3"/>
  <c r="T171" i="3"/>
  <c r="S171" i="3"/>
  <c r="R171" i="3"/>
  <c r="Q171" i="3"/>
  <c r="P171" i="3"/>
  <c r="O171" i="3"/>
  <c r="N171" i="3"/>
  <c r="M171" i="3"/>
  <c r="V170" i="3"/>
  <c r="T170" i="3"/>
  <c r="S170" i="3"/>
  <c r="R170" i="3"/>
  <c r="Q170" i="3"/>
  <c r="P170" i="3"/>
  <c r="O170" i="3"/>
  <c r="X170" i="3" s="1"/>
  <c r="N170" i="3"/>
  <c r="W170" i="3" s="1"/>
  <c r="M170" i="3"/>
  <c r="V169" i="3"/>
  <c r="T169" i="3"/>
  <c r="S169" i="3"/>
  <c r="R169" i="3"/>
  <c r="Q169" i="3"/>
  <c r="P169" i="3"/>
  <c r="O169" i="3"/>
  <c r="X169" i="3" s="1"/>
  <c r="N169" i="3"/>
  <c r="M169" i="3"/>
  <c r="V168" i="3"/>
  <c r="T168" i="3"/>
  <c r="S168" i="3"/>
  <c r="R168" i="3"/>
  <c r="Q168" i="3"/>
  <c r="P168" i="3"/>
  <c r="O168" i="3"/>
  <c r="N168" i="3"/>
  <c r="M168" i="3"/>
  <c r="V167" i="3"/>
  <c r="T167" i="3"/>
  <c r="Q167" i="3"/>
  <c r="P167" i="3"/>
  <c r="N167" i="3"/>
  <c r="M167" i="3"/>
  <c r="X166" i="3"/>
  <c r="V166" i="3"/>
  <c r="T166" i="3"/>
  <c r="S166" i="3"/>
  <c r="R166" i="3"/>
  <c r="Q166" i="3"/>
  <c r="P166" i="3"/>
  <c r="O166" i="3"/>
  <c r="N166" i="3"/>
  <c r="M166" i="3"/>
  <c r="W166" i="3" s="1"/>
  <c r="V165" i="3"/>
  <c r="T165" i="3"/>
  <c r="S165" i="3"/>
  <c r="R165" i="3"/>
  <c r="Q165" i="3"/>
  <c r="P165" i="3"/>
  <c r="O165" i="3"/>
  <c r="N165" i="3"/>
  <c r="M165" i="3"/>
  <c r="V164" i="3"/>
  <c r="T164" i="3"/>
  <c r="S164" i="3"/>
  <c r="R164" i="3"/>
  <c r="Q164" i="3"/>
  <c r="P164" i="3"/>
  <c r="O164" i="3"/>
  <c r="N164" i="3"/>
  <c r="W164" i="3" s="1"/>
  <c r="M164" i="3"/>
  <c r="V163" i="3"/>
  <c r="T163" i="3"/>
  <c r="Q163" i="3"/>
  <c r="P163" i="3"/>
  <c r="X163" i="3" s="1"/>
  <c r="N163" i="3"/>
  <c r="M163" i="3"/>
  <c r="V162" i="3"/>
  <c r="T162" i="3"/>
  <c r="S162" i="3"/>
  <c r="R162" i="3"/>
  <c r="Q162" i="3"/>
  <c r="P162" i="3"/>
  <c r="O162" i="3"/>
  <c r="N162" i="3"/>
  <c r="M162" i="3"/>
  <c r="V161" i="3"/>
  <c r="T161" i="3"/>
  <c r="Q161" i="3"/>
  <c r="P161" i="3"/>
  <c r="N161" i="3"/>
  <c r="M161" i="3"/>
  <c r="X160" i="3"/>
  <c r="V160" i="3"/>
  <c r="T160" i="3"/>
  <c r="S160" i="3"/>
  <c r="R160" i="3"/>
  <c r="Q160" i="3"/>
  <c r="P160" i="3"/>
  <c r="O160" i="3"/>
  <c r="N160" i="3"/>
  <c r="M160" i="3"/>
  <c r="W160" i="3" s="1"/>
  <c r="V159" i="3"/>
  <c r="T159" i="3"/>
  <c r="S159" i="3"/>
  <c r="R159" i="3"/>
  <c r="Q159" i="3"/>
  <c r="P159" i="3"/>
  <c r="O159" i="3"/>
  <c r="N159" i="3"/>
  <c r="M159" i="3"/>
  <c r="V158" i="3"/>
  <c r="T158" i="3"/>
  <c r="S158" i="3"/>
  <c r="R158" i="3"/>
  <c r="Q158" i="3"/>
  <c r="P158" i="3"/>
  <c r="O158" i="3"/>
  <c r="N158" i="3"/>
  <c r="W158" i="3" s="1"/>
  <c r="M158" i="3"/>
  <c r="V157" i="3"/>
  <c r="T157" i="3"/>
  <c r="S157" i="3"/>
  <c r="R157" i="3"/>
  <c r="Q157" i="3"/>
  <c r="P157" i="3"/>
  <c r="O157" i="3"/>
  <c r="N157" i="3"/>
  <c r="X157" i="3" s="1"/>
  <c r="M157" i="3"/>
  <c r="X156" i="3"/>
  <c r="V156" i="3"/>
  <c r="T156" i="3"/>
  <c r="S156" i="3"/>
  <c r="R156" i="3"/>
  <c r="Q156" i="3"/>
  <c r="P156" i="3"/>
  <c r="O156" i="3"/>
  <c r="N156" i="3"/>
  <c r="M156" i="3"/>
  <c r="W156" i="3" s="1"/>
  <c r="V155" i="3"/>
  <c r="T155" i="3"/>
  <c r="S155" i="3"/>
  <c r="R155" i="3"/>
  <c r="Q155" i="3"/>
  <c r="P155" i="3"/>
  <c r="O155" i="3"/>
  <c r="N155" i="3"/>
  <c r="M155" i="3"/>
  <c r="V154" i="3"/>
  <c r="T154" i="3"/>
  <c r="S154" i="3"/>
  <c r="R154" i="3"/>
  <c r="Q154" i="3"/>
  <c r="P154" i="3"/>
  <c r="O154" i="3"/>
  <c r="N154" i="3"/>
  <c r="W154" i="3" s="1"/>
  <c r="M154" i="3"/>
  <c r="V153" i="3"/>
  <c r="T153" i="3"/>
  <c r="S153" i="3"/>
  <c r="R153" i="3"/>
  <c r="Q153" i="3"/>
  <c r="P153" i="3"/>
  <c r="O153" i="3"/>
  <c r="N153" i="3"/>
  <c r="X153" i="3" s="1"/>
  <c r="M153" i="3"/>
  <c r="X152" i="3"/>
  <c r="Y152" i="3" s="1"/>
  <c r="V152" i="3"/>
  <c r="T152" i="3"/>
  <c r="S152" i="3"/>
  <c r="R152" i="3"/>
  <c r="Q152" i="3"/>
  <c r="P152" i="3"/>
  <c r="O152" i="3"/>
  <c r="N152" i="3"/>
  <c r="M152" i="3"/>
  <c r="W152" i="3" s="1"/>
  <c r="V151" i="3"/>
  <c r="T151" i="3"/>
  <c r="S151" i="3"/>
  <c r="R151" i="3"/>
  <c r="Q151" i="3"/>
  <c r="P151" i="3"/>
  <c r="O151" i="3"/>
  <c r="N151" i="3"/>
  <c r="M151" i="3"/>
  <c r="V150" i="3"/>
  <c r="T150" i="3"/>
  <c r="S150" i="3"/>
  <c r="R150" i="3"/>
  <c r="Q150" i="3"/>
  <c r="P150" i="3"/>
  <c r="O150" i="3"/>
  <c r="N150" i="3"/>
  <c r="W150" i="3" s="1"/>
  <c r="M150" i="3"/>
  <c r="V149" i="3"/>
  <c r="T149" i="3"/>
  <c r="S149" i="3"/>
  <c r="R149" i="3"/>
  <c r="Q149" i="3"/>
  <c r="P149" i="3"/>
  <c r="O149" i="3"/>
  <c r="N149" i="3"/>
  <c r="W149" i="3" s="1"/>
  <c r="M149" i="3"/>
  <c r="X148" i="3"/>
  <c r="Y148" i="3" s="1"/>
  <c r="V148" i="3"/>
  <c r="T148" i="3"/>
  <c r="S148" i="3"/>
  <c r="R148" i="3"/>
  <c r="Q148" i="3"/>
  <c r="P148" i="3"/>
  <c r="O148" i="3"/>
  <c r="N148" i="3"/>
  <c r="M148" i="3"/>
  <c r="W148" i="3" s="1"/>
  <c r="V147" i="3"/>
  <c r="T147" i="3"/>
  <c r="S147" i="3"/>
  <c r="R147" i="3"/>
  <c r="Q147" i="3"/>
  <c r="P147" i="3"/>
  <c r="O147" i="3"/>
  <c r="N147" i="3"/>
  <c r="M147" i="3"/>
  <c r="V146" i="3"/>
  <c r="T146" i="3"/>
  <c r="S146" i="3"/>
  <c r="R146" i="3"/>
  <c r="Q146" i="3"/>
  <c r="P146" i="3"/>
  <c r="O146" i="3"/>
  <c r="N146" i="3"/>
  <c r="W146" i="3" s="1"/>
  <c r="M146" i="3"/>
  <c r="V145" i="3"/>
  <c r="T145" i="3"/>
  <c r="S145" i="3"/>
  <c r="R145" i="3"/>
  <c r="Q145" i="3"/>
  <c r="P145" i="3"/>
  <c r="O145" i="3"/>
  <c r="N145" i="3"/>
  <c r="W145" i="3" s="1"/>
  <c r="M145" i="3"/>
  <c r="X144" i="3"/>
  <c r="Y144" i="3" s="1"/>
  <c r="V144" i="3"/>
  <c r="T144" i="3"/>
  <c r="S144" i="3"/>
  <c r="R144" i="3"/>
  <c r="Q144" i="3"/>
  <c r="P144" i="3"/>
  <c r="O144" i="3"/>
  <c r="N144" i="3"/>
  <c r="M144" i="3"/>
  <c r="W144" i="3" s="1"/>
  <c r="V143" i="3"/>
  <c r="T143" i="3"/>
  <c r="S143" i="3"/>
  <c r="R143" i="3"/>
  <c r="Q143" i="3"/>
  <c r="P143" i="3"/>
  <c r="O143" i="3"/>
  <c r="N143" i="3"/>
  <c r="M143" i="3"/>
  <c r="V142" i="3"/>
  <c r="T142" i="3"/>
  <c r="S142" i="3"/>
  <c r="R142" i="3"/>
  <c r="Q142" i="3"/>
  <c r="P142" i="3"/>
  <c r="O142" i="3"/>
  <c r="N142" i="3"/>
  <c r="W142" i="3" s="1"/>
  <c r="M142" i="3"/>
  <c r="V141" i="3"/>
  <c r="T141" i="3"/>
  <c r="S141" i="3"/>
  <c r="R141" i="3"/>
  <c r="Q141" i="3"/>
  <c r="P141" i="3"/>
  <c r="O141" i="3"/>
  <c r="N141" i="3"/>
  <c r="W141" i="3" s="1"/>
  <c r="M141" i="3"/>
  <c r="X140" i="3"/>
  <c r="Y140" i="3" s="1"/>
  <c r="V140" i="3"/>
  <c r="T140" i="3"/>
  <c r="S140" i="3"/>
  <c r="R140" i="3"/>
  <c r="Q140" i="3"/>
  <c r="P140" i="3"/>
  <c r="O140" i="3"/>
  <c r="N140" i="3"/>
  <c r="M140" i="3"/>
  <c r="W140" i="3" s="1"/>
  <c r="V139" i="3"/>
  <c r="T139" i="3"/>
  <c r="S139" i="3"/>
  <c r="R139" i="3"/>
  <c r="Q139" i="3"/>
  <c r="P139" i="3"/>
  <c r="O139" i="3"/>
  <c r="N139" i="3"/>
  <c r="M139" i="3"/>
  <c r="V138" i="3"/>
  <c r="T138" i="3"/>
  <c r="S138" i="3"/>
  <c r="R138" i="3"/>
  <c r="Q138" i="3"/>
  <c r="P138" i="3"/>
  <c r="O138" i="3"/>
  <c r="N138" i="3"/>
  <c r="W138" i="3" s="1"/>
  <c r="M138" i="3"/>
  <c r="V137" i="3"/>
  <c r="T137" i="3"/>
  <c r="Q137" i="3"/>
  <c r="P137" i="3"/>
  <c r="W137" i="3" s="1"/>
  <c r="N137" i="3"/>
  <c r="M137" i="3"/>
  <c r="V136" i="3"/>
  <c r="T136" i="3"/>
  <c r="Q136" i="3"/>
  <c r="P136" i="3"/>
  <c r="N136" i="3"/>
  <c r="M136" i="3"/>
  <c r="V135" i="3"/>
  <c r="T135" i="3"/>
  <c r="Q135" i="3"/>
  <c r="P135" i="3"/>
  <c r="W135" i="3" s="1"/>
  <c r="N135" i="3"/>
  <c r="M135" i="3"/>
  <c r="V134" i="3"/>
  <c r="T134" i="3"/>
  <c r="S134" i="3"/>
  <c r="R134" i="3"/>
  <c r="Q134" i="3"/>
  <c r="P134" i="3"/>
  <c r="O134" i="3"/>
  <c r="N134" i="3"/>
  <c r="M134" i="3"/>
  <c r="W133" i="3"/>
  <c r="V133" i="3"/>
  <c r="T133" i="3"/>
  <c r="S133" i="3"/>
  <c r="R133" i="3"/>
  <c r="Q133" i="3"/>
  <c r="P133" i="3"/>
  <c r="O133" i="3"/>
  <c r="N133" i="3"/>
  <c r="M133" i="3"/>
  <c r="V132" i="3"/>
  <c r="T132" i="3"/>
  <c r="S132" i="3"/>
  <c r="R132" i="3"/>
  <c r="Q132" i="3"/>
  <c r="P132" i="3"/>
  <c r="O132" i="3"/>
  <c r="X132" i="3" s="1"/>
  <c r="Y132" i="3" s="1"/>
  <c r="N132" i="3"/>
  <c r="W132" i="3" s="1"/>
  <c r="M132" i="3"/>
  <c r="V131" i="3"/>
  <c r="T131" i="3"/>
  <c r="S131" i="3"/>
  <c r="R131" i="3"/>
  <c r="Q131" i="3"/>
  <c r="P131" i="3"/>
  <c r="O131" i="3"/>
  <c r="X131" i="3" s="1"/>
  <c r="N131" i="3"/>
  <c r="M131" i="3"/>
  <c r="V130" i="3"/>
  <c r="T130" i="3"/>
  <c r="S130" i="3"/>
  <c r="R130" i="3"/>
  <c r="Q130" i="3"/>
  <c r="P130" i="3"/>
  <c r="O130" i="3"/>
  <c r="N130" i="3"/>
  <c r="M130" i="3"/>
  <c r="W129" i="3"/>
  <c r="V129" i="3"/>
  <c r="T129" i="3"/>
  <c r="S129" i="3"/>
  <c r="R129" i="3"/>
  <c r="Q129" i="3"/>
  <c r="P129" i="3"/>
  <c r="O129" i="3"/>
  <c r="N129" i="3"/>
  <c r="M129" i="3"/>
  <c r="V128" i="3"/>
  <c r="T128" i="3"/>
  <c r="S128" i="3"/>
  <c r="R128" i="3"/>
  <c r="Q128" i="3"/>
  <c r="P128" i="3"/>
  <c r="O128" i="3"/>
  <c r="X128" i="3" s="1"/>
  <c r="Y128" i="3" s="1"/>
  <c r="N128" i="3"/>
  <c r="W128" i="3" s="1"/>
  <c r="M128" i="3"/>
  <c r="V127" i="3"/>
  <c r="T127" i="3"/>
  <c r="S127" i="3"/>
  <c r="R127" i="3"/>
  <c r="Q127" i="3"/>
  <c r="P127" i="3"/>
  <c r="O127" i="3"/>
  <c r="X127" i="3" s="1"/>
  <c r="N127" i="3"/>
  <c r="M127" i="3"/>
  <c r="V126" i="3"/>
  <c r="T126" i="3"/>
  <c r="S126" i="3"/>
  <c r="R126" i="3"/>
  <c r="Q126" i="3"/>
  <c r="P126" i="3"/>
  <c r="O126" i="3"/>
  <c r="N126" i="3"/>
  <c r="M126" i="3"/>
  <c r="V125" i="3"/>
  <c r="T125" i="3"/>
  <c r="S125" i="3"/>
  <c r="R125" i="3"/>
  <c r="Q125" i="3"/>
  <c r="P125" i="3"/>
  <c r="O125" i="3"/>
  <c r="X125" i="3" s="1"/>
  <c r="N125" i="3"/>
  <c r="W125" i="3" s="1"/>
  <c r="M125" i="3"/>
  <c r="W124" i="3"/>
  <c r="V124" i="3"/>
  <c r="T124" i="3"/>
  <c r="S124" i="3"/>
  <c r="R124" i="3"/>
  <c r="Q124" i="3"/>
  <c r="P124" i="3"/>
  <c r="O124" i="3"/>
  <c r="N124" i="3"/>
  <c r="X124" i="3" s="1"/>
  <c r="Y124" i="3" s="1"/>
  <c r="M124" i="3"/>
  <c r="X123" i="3"/>
  <c r="V123" i="3"/>
  <c r="T123" i="3"/>
  <c r="S123" i="3"/>
  <c r="R123" i="3"/>
  <c r="Q123" i="3"/>
  <c r="P123" i="3"/>
  <c r="O123" i="3"/>
  <c r="N123" i="3"/>
  <c r="M123" i="3"/>
  <c r="V122" i="3"/>
  <c r="T122" i="3"/>
  <c r="S122" i="3"/>
  <c r="R122" i="3"/>
  <c r="Q122" i="3"/>
  <c r="P122" i="3"/>
  <c r="O122" i="3"/>
  <c r="N122" i="3"/>
  <c r="W122" i="3" s="1"/>
  <c r="M122" i="3"/>
  <c r="V121" i="3"/>
  <c r="T121" i="3"/>
  <c r="S121" i="3"/>
  <c r="R121" i="3"/>
  <c r="Q121" i="3"/>
  <c r="P121" i="3"/>
  <c r="O121" i="3"/>
  <c r="X121" i="3" s="1"/>
  <c r="Y121" i="3" s="1"/>
  <c r="N121" i="3"/>
  <c r="W121" i="3" s="1"/>
  <c r="M121" i="3"/>
  <c r="W120" i="3"/>
  <c r="V120" i="3"/>
  <c r="T120" i="3"/>
  <c r="S120" i="3"/>
  <c r="R120" i="3"/>
  <c r="Q120" i="3"/>
  <c r="P120" i="3"/>
  <c r="O120" i="3"/>
  <c r="N120" i="3"/>
  <c r="X120" i="3" s="1"/>
  <c r="Y120" i="3" s="1"/>
  <c r="M120" i="3"/>
  <c r="X119" i="3"/>
  <c r="V119" i="3"/>
  <c r="T119" i="3"/>
  <c r="S119" i="3"/>
  <c r="R119" i="3"/>
  <c r="Q119" i="3"/>
  <c r="P119" i="3"/>
  <c r="O119" i="3"/>
  <c r="N119" i="3"/>
  <c r="M119" i="3"/>
  <c r="V118" i="3"/>
  <c r="T118" i="3"/>
  <c r="S118" i="3"/>
  <c r="R118" i="3"/>
  <c r="Q118" i="3"/>
  <c r="P118" i="3"/>
  <c r="O118" i="3"/>
  <c r="N118" i="3"/>
  <c r="W118" i="3" s="1"/>
  <c r="M118" i="3"/>
  <c r="V117" i="3"/>
  <c r="T117" i="3"/>
  <c r="S117" i="3"/>
  <c r="R117" i="3"/>
  <c r="Q117" i="3"/>
  <c r="P117" i="3"/>
  <c r="O117" i="3"/>
  <c r="X117" i="3" s="1"/>
  <c r="N117" i="3"/>
  <c r="W117" i="3" s="1"/>
  <c r="M117" i="3"/>
  <c r="W116" i="3"/>
  <c r="V116" i="3"/>
  <c r="T116" i="3"/>
  <c r="S116" i="3"/>
  <c r="R116" i="3"/>
  <c r="Q116" i="3"/>
  <c r="P116" i="3"/>
  <c r="O116" i="3"/>
  <c r="N116" i="3"/>
  <c r="X116" i="3" s="1"/>
  <c r="Y116" i="3" s="1"/>
  <c r="M116" i="3"/>
  <c r="X115" i="3"/>
  <c r="V115" i="3"/>
  <c r="T115" i="3"/>
  <c r="Q115" i="3"/>
  <c r="P115" i="3"/>
  <c r="N115" i="3"/>
  <c r="M115" i="3"/>
  <c r="X114" i="3"/>
  <c r="V114" i="3"/>
  <c r="T114" i="3"/>
  <c r="S114" i="3"/>
  <c r="R114" i="3"/>
  <c r="Q114" i="3"/>
  <c r="P114" i="3"/>
  <c r="O114" i="3"/>
  <c r="N114" i="3"/>
  <c r="W114" i="3" s="1"/>
  <c r="M114" i="3"/>
  <c r="V113" i="3"/>
  <c r="T113" i="3"/>
  <c r="S113" i="3"/>
  <c r="R113" i="3"/>
  <c r="Q113" i="3"/>
  <c r="P113" i="3"/>
  <c r="X113" i="3" s="1"/>
  <c r="O113" i="3"/>
  <c r="N113" i="3"/>
  <c r="M113" i="3"/>
  <c r="V112" i="3"/>
  <c r="T112" i="3"/>
  <c r="S112" i="3"/>
  <c r="R112" i="3"/>
  <c r="Q112" i="3"/>
  <c r="P112" i="3"/>
  <c r="O112" i="3"/>
  <c r="X112" i="3" s="1"/>
  <c r="N112" i="3"/>
  <c r="M112" i="3"/>
  <c r="V111" i="3"/>
  <c r="T111" i="3"/>
  <c r="S111" i="3"/>
  <c r="R111" i="3"/>
  <c r="Q111" i="3"/>
  <c r="P111" i="3"/>
  <c r="O111" i="3"/>
  <c r="N111" i="3"/>
  <c r="W111" i="3" s="1"/>
  <c r="M111" i="3"/>
  <c r="X110" i="3"/>
  <c r="V110" i="3"/>
  <c r="T110" i="3"/>
  <c r="S110" i="3"/>
  <c r="R110" i="3"/>
  <c r="Q110" i="3"/>
  <c r="P110" i="3"/>
  <c r="O110" i="3"/>
  <c r="N110" i="3"/>
  <c r="W110" i="3" s="1"/>
  <c r="M110" i="3"/>
  <c r="V109" i="3"/>
  <c r="T109" i="3"/>
  <c r="S109" i="3"/>
  <c r="R109" i="3"/>
  <c r="Q109" i="3"/>
  <c r="P109" i="3"/>
  <c r="X109" i="3" s="1"/>
  <c r="O109" i="3"/>
  <c r="N109" i="3"/>
  <c r="M109" i="3"/>
  <c r="V108" i="3"/>
  <c r="T108" i="3"/>
  <c r="S108" i="3"/>
  <c r="R108" i="3"/>
  <c r="Q108" i="3"/>
  <c r="P108" i="3"/>
  <c r="O108" i="3"/>
  <c r="X108" i="3" s="1"/>
  <c r="N108" i="3"/>
  <c r="M108" i="3"/>
  <c r="V107" i="3"/>
  <c r="T107" i="3"/>
  <c r="S107" i="3"/>
  <c r="R107" i="3"/>
  <c r="Q107" i="3"/>
  <c r="P107" i="3"/>
  <c r="O107" i="3"/>
  <c r="N107" i="3"/>
  <c r="W107" i="3" s="1"/>
  <c r="M107" i="3"/>
  <c r="X106" i="3"/>
  <c r="V106" i="3"/>
  <c r="T106" i="3"/>
  <c r="S106" i="3"/>
  <c r="R106" i="3"/>
  <c r="Q106" i="3"/>
  <c r="P106" i="3"/>
  <c r="O106" i="3"/>
  <c r="N106" i="3"/>
  <c r="W106" i="3" s="1"/>
  <c r="M106" i="3"/>
  <c r="V105" i="3"/>
  <c r="T105" i="3"/>
  <c r="S105" i="3"/>
  <c r="R105" i="3"/>
  <c r="Q105" i="3"/>
  <c r="P105" i="3"/>
  <c r="X105" i="3" s="1"/>
  <c r="O105" i="3"/>
  <c r="N105" i="3"/>
  <c r="M105" i="3"/>
  <c r="V104" i="3"/>
  <c r="T104" i="3"/>
  <c r="S104" i="3"/>
  <c r="R104" i="3"/>
  <c r="Q104" i="3"/>
  <c r="P104" i="3"/>
  <c r="O104" i="3"/>
  <c r="X104" i="3" s="1"/>
  <c r="N104" i="3"/>
  <c r="M104" i="3"/>
  <c r="V103" i="3"/>
  <c r="T103" i="3"/>
  <c r="S103" i="3"/>
  <c r="R103" i="3"/>
  <c r="Q103" i="3"/>
  <c r="P103" i="3"/>
  <c r="O103" i="3"/>
  <c r="N103" i="3"/>
  <c r="W103" i="3" s="1"/>
  <c r="M103" i="3"/>
  <c r="X102" i="3"/>
  <c r="V102" i="3"/>
  <c r="T102" i="3"/>
  <c r="S102" i="3"/>
  <c r="R102" i="3"/>
  <c r="Q102" i="3"/>
  <c r="P102" i="3"/>
  <c r="O102" i="3"/>
  <c r="N102" i="3"/>
  <c r="W102" i="3" s="1"/>
  <c r="M102" i="3"/>
  <c r="V101" i="3"/>
  <c r="T101" i="3"/>
  <c r="S101" i="3"/>
  <c r="R101" i="3"/>
  <c r="Q101" i="3"/>
  <c r="P101" i="3"/>
  <c r="X101" i="3" s="1"/>
  <c r="O101" i="3"/>
  <c r="N101" i="3"/>
  <c r="M101" i="3"/>
  <c r="V100" i="3"/>
  <c r="T100" i="3"/>
  <c r="S100" i="3"/>
  <c r="R100" i="3"/>
  <c r="Q100" i="3"/>
  <c r="P100" i="3"/>
  <c r="O100" i="3"/>
  <c r="X100" i="3" s="1"/>
  <c r="N100" i="3"/>
  <c r="M100" i="3"/>
  <c r="V99" i="3"/>
  <c r="T99" i="3"/>
  <c r="S99" i="3"/>
  <c r="R99" i="3"/>
  <c r="Q99" i="3"/>
  <c r="P99" i="3"/>
  <c r="O99" i="3"/>
  <c r="N99" i="3"/>
  <c r="W99" i="3" s="1"/>
  <c r="M99" i="3"/>
  <c r="X98" i="3"/>
  <c r="V98" i="3"/>
  <c r="T98" i="3"/>
  <c r="S98" i="3"/>
  <c r="R98" i="3"/>
  <c r="Q98" i="3"/>
  <c r="P98" i="3"/>
  <c r="O98" i="3"/>
  <c r="N98" i="3"/>
  <c r="W98" i="3" s="1"/>
  <c r="M98" i="3"/>
  <c r="V97" i="3"/>
  <c r="T97" i="3"/>
  <c r="S97" i="3"/>
  <c r="R97" i="3"/>
  <c r="Q97" i="3"/>
  <c r="P97" i="3"/>
  <c r="X97" i="3" s="1"/>
  <c r="O97" i="3"/>
  <c r="N97" i="3"/>
  <c r="M97" i="3"/>
  <c r="V96" i="3"/>
  <c r="T96" i="3"/>
  <c r="S96" i="3"/>
  <c r="R96" i="3"/>
  <c r="Q96" i="3"/>
  <c r="P96" i="3"/>
  <c r="O96" i="3"/>
  <c r="N96" i="3"/>
  <c r="M96" i="3"/>
  <c r="W95" i="3"/>
  <c r="V95" i="3"/>
  <c r="T95" i="3"/>
  <c r="S95" i="3"/>
  <c r="R95" i="3"/>
  <c r="Q95" i="3"/>
  <c r="P95" i="3"/>
  <c r="O95" i="3"/>
  <c r="N95" i="3"/>
  <c r="M95" i="3"/>
  <c r="V94" i="3"/>
  <c r="T94" i="3"/>
  <c r="S94" i="3"/>
  <c r="R94" i="3"/>
  <c r="Q94" i="3"/>
  <c r="P94" i="3"/>
  <c r="O94" i="3"/>
  <c r="N94" i="3"/>
  <c r="X94" i="3" s="1"/>
  <c r="M94" i="3"/>
  <c r="V93" i="3"/>
  <c r="T93" i="3"/>
  <c r="S93" i="3"/>
  <c r="R93" i="3"/>
  <c r="Q93" i="3"/>
  <c r="P93" i="3"/>
  <c r="X93" i="3" s="1"/>
  <c r="O93" i="3"/>
  <c r="N93" i="3"/>
  <c r="M93" i="3"/>
  <c r="V92" i="3"/>
  <c r="T92" i="3"/>
  <c r="S92" i="3"/>
  <c r="R92" i="3"/>
  <c r="Q92" i="3"/>
  <c r="P92" i="3"/>
  <c r="O92" i="3"/>
  <c r="N92" i="3"/>
  <c r="M92" i="3"/>
  <c r="W91" i="3"/>
  <c r="V91" i="3"/>
  <c r="T91" i="3"/>
  <c r="S91" i="3"/>
  <c r="R91" i="3"/>
  <c r="Q91" i="3"/>
  <c r="P91" i="3"/>
  <c r="O91" i="3"/>
  <c r="N91" i="3"/>
  <c r="M91" i="3"/>
  <c r="W90" i="3"/>
  <c r="V90" i="3"/>
  <c r="T90" i="3"/>
  <c r="S90" i="3"/>
  <c r="R90" i="3"/>
  <c r="Q90" i="3"/>
  <c r="P90" i="3"/>
  <c r="O90" i="3"/>
  <c r="N90" i="3"/>
  <c r="X90" i="3" s="1"/>
  <c r="Y90" i="3" s="1"/>
  <c r="M90" i="3"/>
  <c r="V89" i="3"/>
  <c r="T89" i="3"/>
  <c r="S89" i="3"/>
  <c r="R89" i="3"/>
  <c r="Q89" i="3"/>
  <c r="P89" i="3"/>
  <c r="X89" i="3" s="1"/>
  <c r="O89" i="3"/>
  <c r="N89" i="3"/>
  <c r="M89" i="3"/>
  <c r="V88" i="3"/>
  <c r="T88" i="3"/>
  <c r="S88" i="3"/>
  <c r="R88" i="3"/>
  <c r="Q88" i="3"/>
  <c r="P88" i="3"/>
  <c r="O88" i="3"/>
  <c r="N88" i="3"/>
  <c r="M88" i="3"/>
  <c r="V87" i="3"/>
  <c r="T87" i="3"/>
  <c r="S87" i="3"/>
  <c r="R87" i="3"/>
  <c r="Q87" i="3"/>
  <c r="P87" i="3"/>
  <c r="O87" i="3"/>
  <c r="N87" i="3"/>
  <c r="W87" i="3" s="1"/>
  <c r="M87" i="3"/>
  <c r="V86" i="3"/>
  <c r="T86" i="3"/>
  <c r="S86" i="3"/>
  <c r="R86" i="3"/>
  <c r="Q86" i="3"/>
  <c r="P86" i="3"/>
  <c r="O86" i="3"/>
  <c r="N86" i="3"/>
  <c r="X86" i="3" s="1"/>
  <c r="M86" i="3"/>
  <c r="V85" i="3"/>
  <c r="T85" i="3"/>
  <c r="S85" i="3"/>
  <c r="R85" i="3"/>
  <c r="Q85" i="3"/>
  <c r="P85" i="3"/>
  <c r="X85" i="3" s="1"/>
  <c r="O85" i="3"/>
  <c r="N85" i="3"/>
  <c r="M85" i="3"/>
  <c r="V84" i="3"/>
  <c r="T84" i="3"/>
  <c r="S84" i="3"/>
  <c r="R84" i="3"/>
  <c r="Q84" i="3"/>
  <c r="P84" i="3"/>
  <c r="O84" i="3"/>
  <c r="N84" i="3"/>
  <c r="M84" i="3"/>
  <c r="W83" i="3"/>
  <c r="V83" i="3"/>
  <c r="T83" i="3"/>
  <c r="S83" i="3"/>
  <c r="R83" i="3"/>
  <c r="Q83" i="3"/>
  <c r="P83" i="3"/>
  <c r="O83" i="3"/>
  <c r="N83" i="3"/>
  <c r="M83" i="3"/>
  <c r="W82" i="3"/>
  <c r="V82" i="3"/>
  <c r="T82" i="3"/>
  <c r="S82" i="3"/>
  <c r="R82" i="3"/>
  <c r="Q82" i="3"/>
  <c r="P82" i="3"/>
  <c r="O82" i="3"/>
  <c r="N82" i="3"/>
  <c r="X82" i="3" s="1"/>
  <c r="Y82" i="3" s="1"/>
  <c r="M82" i="3"/>
  <c r="V81" i="3"/>
  <c r="T81" i="3"/>
  <c r="S81" i="3"/>
  <c r="R81" i="3"/>
  <c r="Q81" i="3"/>
  <c r="P81" i="3"/>
  <c r="X81" i="3" s="1"/>
  <c r="O81" i="3"/>
  <c r="N81" i="3"/>
  <c r="M81" i="3"/>
  <c r="V80" i="3"/>
  <c r="T80" i="3"/>
  <c r="S80" i="3"/>
  <c r="R80" i="3"/>
  <c r="Q80" i="3"/>
  <c r="P80" i="3"/>
  <c r="O80" i="3"/>
  <c r="N80" i="3"/>
  <c r="M80" i="3"/>
  <c r="W79" i="3"/>
  <c r="V79" i="3"/>
  <c r="T79" i="3"/>
  <c r="S79" i="3"/>
  <c r="R79" i="3"/>
  <c r="Q79" i="3"/>
  <c r="P79" i="3"/>
  <c r="O79" i="3"/>
  <c r="N79" i="3"/>
  <c r="M79" i="3"/>
  <c r="W78" i="3"/>
  <c r="V78" i="3"/>
  <c r="T78" i="3"/>
  <c r="S78" i="3"/>
  <c r="R78" i="3"/>
  <c r="Q78" i="3"/>
  <c r="P78" i="3"/>
  <c r="O78" i="3"/>
  <c r="N78" i="3"/>
  <c r="X78" i="3" s="1"/>
  <c r="Y78" i="3" s="1"/>
  <c r="M78" i="3"/>
  <c r="V77" i="3"/>
  <c r="T77" i="3"/>
  <c r="S77" i="3"/>
  <c r="R77" i="3"/>
  <c r="Q77" i="3"/>
  <c r="P77" i="3"/>
  <c r="X77" i="3" s="1"/>
  <c r="O77" i="3"/>
  <c r="N77" i="3"/>
  <c r="M77" i="3"/>
  <c r="V76" i="3"/>
  <c r="T76" i="3"/>
  <c r="S76" i="3"/>
  <c r="R76" i="3"/>
  <c r="Q76" i="3"/>
  <c r="P76" i="3"/>
  <c r="O76" i="3"/>
  <c r="N76" i="3"/>
  <c r="M76" i="3"/>
  <c r="W75" i="3"/>
  <c r="V75" i="3"/>
  <c r="T75" i="3"/>
  <c r="S75" i="3"/>
  <c r="R75" i="3"/>
  <c r="Q75" i="3"/>
  <c r="P75" i="3"/>
  <c r="O75" i="3"/>
  <c r="N75" i="3"/>
  <c r="M75" i="3"/>
  <c r="W74" i="3"/>
  <c r="V74" i="3"/>
  <c r="T74" i="3"/>
  <c r="S74" i="3"/>
  <c r="R74" i="3"/>
  <c r="Q74" i="3"/>
  <c r="P74" i="3"/>
  <c r="O74" i="3"/>
  <c r="N74" i="3"/>
  <c r="X74" i="3" s="1"/>
  <c r="Y74" i="3" s="1"/>
  <c r="M74" i="3"/>
  <c r="V73" i="3"/>
  <c r="T73" i="3"/>
  <c r="S73" i="3"/>
  <c r="R73" i="3"/>
  <c r="Q73" i="3"/>
  <c r="P73" i="3"/>
  <c r="X73" i="3" s="1"/>
  <c r="O73" i="3"/>
  <c r="N73" i="3"/>
  <c r="M73" i="3"/>
  <c r="V72" i="3"/>
  <c r="T72" i="3"/>
  <c r="S72" i="3"/>
  <c r="R72" i="3"/>
  <c r="Q72" i="3"/>
  <c r="P72" i="3"/>
  <c r="O72" i="3"/>
  <c r="N72" i="3"/>
  <c r="M72" i="3"/>
  <c r="W71" i="3"/>
  <c r="V71" i="3"/>
  <c r="T71" i="3"/>
  <c r="S71" i="3"/>
  <c r="R71" i="3"/>
  <c r="Q71" i="3"/>
  <c r="P71" i="3"/>
  <c r="O71" i="3"/>
  <c r="N71" i="3"/>
  <c r="M71" i="3"/>
  <c r="W70" i="3"/>
  <c r="V70" i="3"/>
  <c r="T70" i="3"/>
  <c r="S70" i="3"/>
  <c r="R70" i="3"/>
  <c r="Q70" i="3"/>
  <c r="P70" i="3"/>
  <c r="O70" i="3"/>
  <c r="N70" i="3"/>
  <c r="X70" i="3" s="1"/>
  <c r="Y70" i="3" s="1"/>
  <c r="M70" i="3"/>
  <c r="V69" i="3"/>
  <c r="T69" i="3"/>
  <c r="S69" i="3"/>
  <c r="R69" i="3"/>
  <c r="Q69" i="3"/>
  <c r="P69" i="3"/>
  <c r="X69" i="3" s="1"/>
  <c r="O69" i="3"/>
  <c r="N69" i="3"/>
  <c r="M69" i="3"/>
  <c r="V68" i="3"/>
  <c r="T68" i="3"/>
  <c r="S68" i="3"/>
  <c r="R68" i="3"/>
  <c r="Q68" i="3"/>
  <c r="P68" i="3"/>
  <c r="O68" i="3"/>
  <c r="N68" i="3"/>
  <c r="M68" i="3"/>
  <c r="W67" i="3"/>
  <c r="V67" i="3"/>
  <c r="T67" i="3"/>
  <c r="S67" i="3"/>
  <c r="R67" i="3"/>
  <c r="Q67" i="3"/>
  <c r="P67" i="3"/>
  <c r="O67" i="3"/>
  <c r="N67" i="3"/>
  <c r="M67" i="3"/>
  <c r="W66" i="3"/>
  <c r="V66" i="3"/>
  <c r="T66" i="3"/>
  <c r="S66" i="3"/>
  <c r="R66" i="3"/>
  <c r="Q66" i="3"/>
  <c r="P66" i="3"/>
  <c r="O66" i="3"/>
  <c r="N66" i="3"/>
  <c r="X66" i="3" s="1"/>
  <c r="Y66" i="3" s="1"/>
  <c r="M66" i="3"/>
  <c r="V65" i="3"/>
  <c r="T65" i="3"/>
  <c r="S65" i="3"/>
  <c r="R65" i="3"/>
  <c r="Q65" i="3"/>
  <c r="P65" i="3"/>
  <c r="X65" i="3" s="1"/>
  <c r="O65" i="3"/>
  <c r="N65" i="3"/>
  <c r="M65" i="3"/>
  <c r="V64" i="3"/>
  <c r="T64" i="3"/>
  <c r="S64" i="3"/>
  <c r="R64" i="3"/>
  <c r="Q64" i="3"/>
  <c r="P64" i="3"/>
  <c r="O64" i="3"/>
  <c r="N64" i="3"/>
  <c r="M64" i="3"/>
  <c r="W63" i="3"/>
  <c r="V63" i="3"/>
  <c r="T63" i="3"/>
  <c r="S63" i="3"/>
  <c r="R63" i="3"/>
  <c r="Q63" i="3"/>
  <c r="P63" i="3"/>
  <c r="O63" i="3"/>
  <c r="N63" i="3"/>
  <c r="M63" i="3"/>
  <c r="W62" i="3"/>
  <c r="V62" i="3"/>
  <c r="T62" i="3"/>
  <c r="S62" i="3"/>
  <c r="R62" i="3"/>
  <c r="Q62" i="3"/>
  <c r="P62" i="3"/>
  <c r="O62" i="3"/>
  <c r="N62" i="3"/>
  <c r="X62" i="3" s="1"/>
  <c r="Y62" i="3" s="1"/>
  <c r="M62" i="3"/>
  <c r="V61" i="3"/>
  <c r="T61" i="3"/>
  <c r="S61" i="3"/>
  <c r="R61" i="3"/>
  <c r="Q61" i="3"/>
  <c r="P61" i="3"/>
  <c r="X61" i="3" s="1"/>
  <c r="O61" i="3"/>
  <c r="N61" i="3"/>
  <c r="M61" i="3"/>
  <c r="V60" i="3"/>
  <c r="T60" i="3"/>
  <c r="S60" i="3"/>
  <c r="R60" i="3"/>
  <c r="Q60" i="3"/>
  <c r="P60" i="3"/>
  <c r="O60" i="3"/>
  <c r="N60" i="3"/>
  <c r="M60" i="3"/>
  <c r="W59" i="3"/>
  <c r="V59" i="3"/>
  <c r="T59" i="3"/>
  <c r="S59" i="3"/>
  <c r="R59" i="3"/>
  <c r="Q59" i="3"/>
  <c r="P59" i="3"/>
  <c r="O59" i="3"/>
  <c r="N59" i="3"/>
  <c r="M59" i="3"/>
  <c r="W58" i="3"/>
  <c r="V58" i="3"/>
  <c r="T58" i="3"/>
  <c r="S58" i="3"/>
  <c r="R58" i="3"/>
  <c r="Q58" i="3"/>
  <c r="P58" i="3"/>
  <c r="O58" i="3"/>
  <c r="N58" i="3"/>
  <c r="X58" i="3" s="1"/>
  <c r="Y58" i="3" s="1"/>
  <c r="M58" i="3"/>
  <c r="V57" i="3"/>
  <c r="T57" i="3"/>
  <c r="S57" i="3"/>
  <c r="R57" i="3"/>
  <c r="Q57" i="3"/>
  <c r="P57" i="3"/>
  <c r="X57" i="3" s="1"/>
  <c r="O57" i="3"/>
  <c r="N57" i="3"/>
  <c r="M57" i="3"/>
  <c r="V56" i="3"/>
  <c r="T56" i="3"/>
  <c r="S56" i="3"/>
  <c r="R56" i="3"/>
  <c r="Q56" i="3"/>
  <c r="P56" i="3"/>
  <c r="O56" i="3"/>
  <c r="N56" i="3"/>
  <c r="M56" i="3"/>
  <c r="W55" i="3"/>
  <c r="V55" i="3"/>
  <c r="T55" i="3"/>
  <c r="S55" i="3"/>
  <c r="R55" i="3"/>
  <c r="Q55" i="3"/>
  <c r="P55" i="3"/>
  <c r="O55" i="3"/>
  <c r="N55" i="3"/>
  <c r="M55" i="3"/>
  <c r="W54" i="3"/>
  <c r="V54" i="3"/>
  <c r="T54" i="3"/>
  <c r="S54" i="3"/>
  <c r="R54" i="3"/>
  <c r="Q54" i="3"/>
  <c r="P54" i="3"/>
  <c r="O54" i="3"/>
  <c r="N54" i="3"/>
  <c r="X54" i="3" s="1"/>
  <c r="Y54" i="3" s="1"/>
  <c r="M54" i="3"/>
  <c r="V53" i="3"/>
  <c r="T53" i="3"/>
  <c r="S53" i="3"/>
  <c r="R53" i="3"/>
  <c r="Q53" i="3"/>
  <c r="P53" i="3"/>
  <c r="X53" i="3" s="1"/>
  <c r="O53" i="3"/>
  <c r="N53" i="3"/>
  <c r="M53" i="3"/>
  <c r="V52" i="3"/>
  <c r="T52" i="3"/>
  <c r="S52" i="3"/>
  <c r="R52" i="3"/>
  <c r="Q52" i="3"/>
  <c r="P52" i="3"/>
  <c r="O52" i="3"/>
  <c r="N52" i="3"/>
  <c r="M52" i="3"/>
  <c r="W51" i="3"/>
  <c r="V51" i="3"/>
  <c r="T51" i="3"/>
  <c r="S51" i="3"/>
  <c r="R51" i="3"/>
  <c r="Q51" i="3"/>
  <c r="P51" i="3"/>
  <c r="O51" i="3"/>
  <c r="N51" i="3"/>
  <c r="M51" i="3"/>
  <c r="W50" i="3"/>
  <c r="V50" i="3"/>
  <c r="T50" i="3"/>
  <c r="S50" i="3"/>
  <c r="R50" i="3"/>
  <c r="Q50" i="3"/>
  <c r="P50" i="3"/>
  <c r="O50" i="3"/>
  <c r="N50" i="3"/>
  <c r="X50" i="3" s="1"/>
  <c r="Y50" i="3" s="1"/>
  <c r="M50" i="3"/>
  <c r="V49" i="3"/>
  <c r="T49" i="3"/>
  <c r="S49" i="3"/>
  <c r="R49" i="3"/>
  <c r="Q49" i="3"/>
  <c r="P49" i="3"/>
  <c r="X49" i="3" s="1"/>
  <c r="O49" i="3"/>
  <c r="N49" i="3"/>
  <c r="M49" i="3"/>
  <c r="V48" i="3"/>
  <c r="T48" i="3"/>
  <c r="S48" i="3"/>
  <c r="R48" i="3"/>
  <c r="Q48" i="3"/>
  <c r="P48" i="3"/>
  <c r="O48" i="3"/>
  <c r="N48" i="3"/>
  <c r="M48" i="3"/>
  <c r="W47" i="3"/>
  <c r="V47" i="3"/>
  <c r="T47" i="3"/>
  <c r="S47" i="3"/>
  <c r="R47" i="3"/>
  <c r="Q47" i="3"/>
  <c r="P47" i="3"/>
  <c r="O47" i="3"/>
  <c r="N47" i="3"/>
  <c r="M47" i="3"/>
  <c r="V46" i="3"/>
  <c r="T46" i="3"/>
  <c r="S46" i="3"/>
  <c r="R46" i="3"/>
  <c r="Q46" i="3"/>
  <c r="P46" i="3"/>
  <c r="O46" i="3"/>
  <c r="N46" i="3"/>
  <c r="X46" i="3" s="1"/>
  <c r="M46" i="3"/>
  <c r="V45" i="3"/>
  <c r="T45" i="3"/>
  <c r="S45" i="3"/>
  <c r="R45" i="3"/>
  <c r="Q45" i="3"/>
  <c r="P45" i="3"/>
  <c r="X45" i="3" s="1"/>
  <c r="O45" i="3"/>
  <c r="N45" i="3"/>
  <c r="M45" i="3"/>
  <c r="V44" i="3"/>
  <c r="T44" i="3"/>
  <c r="S44" i="3"/>
  <c r="R44" i="3"/>
  <c r="Q44" i="3"/>
  <c r="P44" i="3"/>
  <c r="O44" i="3"/>
  <c r="N44" i="3"/>
  <c r="M44" i="3"/>
  <c r="W43" i="3"/>
  <c r="V43" i="3"/>
  <c r="T43" i="3"/>
  <c r="S43" i="3"/>
  <c r="R43" i="3"/>
  <c r="Q43" i="3"/>
  <c r="P43" i="3"/>
  <c r="O43" i="3"/>
  <c r="N43" i="3"/>
  <c r="M43" i="3"/>
  <c r="W42" i="3"/>
  <c r="V42" i="3"/>
  <c r="T42" i="3"/>
  <c r="S42" i="3"/>
  <c r="R42" i="3"/>
  <c r="Q42" i="3"/>
  <c r="P42" i="3"/>
  <c r="O42" i="3"/>
  <c r="N42" i="3"/>
  <c r="X42" i="3" s="1"/>
  <c r="Y42" i="3" s="1"/>
  <c r="M42" i="3"/>
  <c r="V41" i="3"/>
  <c r="T41" i="3"/>
  <c r="S41" i="3"/>
  <c r="R41" i="3"/>
  <c r="Q41" i="3"/>
  <c r="P41" i="3"/>
  <c r="X41" i="3" s="1"/>
  <c r="O41" i="3"/>
  <c r="N41" i="3"/>
  <c r="M41" i="3"/>
  <c r="V40" i="3"/>
  <c r="T40" i="3"/>
  <c r="S40" i="3"/>
  <c r="R40" i="3"/>
  <c r="Q40" i="3"/>
  <c r="P40" i="3"/>
  <c r="O40" i="3"/>
  <c r="N40" i="3"/>
  <c r="M40" i="3"/>
  <c r="W39" i="3"/>
  <c r="V39" i="3"/>
  <c r="T39" i="3"/>
  <c r="S39" i="3"/>
  <c r="R39" i="3"/>
  <c r="Q39" i="3"/>
  <c r="P39" i="3"/>
  <c r="O39" i="3"/>
  <c r="N39" i="3"/>
  <c r="M39" i="3"/>
  <c r="W38" i="3"/>
  <c r="V38" i="3"/>
  <c r="T38" i="3"/>
  <c r="S38" i="3"/>
  <c r="R38" i="3"/>
  <c r="Q38" i="3"/>
  <c r="P38" i="3"/>
  <c r="O38" i="3"/>
  <c r="N38" i="3"/>
  <c r="X38" i="3" s="1"/>
  <c r="Y38" i="3" s="1"/>
  <c r="M38" i="3"/>
  <c r="V37" i="3"/>
  <c r="T37" i="3"/>
  <c r="S37" i="3"/>
  <c r="R37" i="3"/>
  <c r="Q37" i="3"/>
  <c r="P37" i="3"/>
  <c r="X37" i="3" s="1"/>
  <c r="O37" i="3"/>
  <c r="N37" i="3"/>
  <c r="M37" i="3"/>
  <c r="V36" i="3"/>
  <c r="T36" i="3"/>
  <c r="S36" i="3"/>
  <c r="R36" i="3"/>
  <c r="Q36" i="3"/>
  <c r="P36" i="3"/>
  <c r="O36" i="3"/>
  <c r="N36" i="3"/>
  <c r="M36" i="3"/>
  <c r="W35" i="3"/>
  <c r="V35" i="3"/>
  <c r="T35" i="3"/>
  <c r="S35" i="3"/>
  <c r="R35" i="3"/>
  <c r="Q35" i="3"/>
  <c r="P35" i="3"/>
  <c r="O35" i="3"/>
  <c r="N35" i="3"/>
  <c r="M35" i="3"/>
  <c r="W34" i="3"/>
  <c r="V34" i="3"/>
  <c r="T34" i="3"/>
  <c r="S34" i="3"/>
  <c r="R34" i="3"/>
  <c r="Q34" i="3"/>
  <c r="P34" i="3"/>
  <c r="O34" i="3"/>
  <c r="N34" i="3"/>
  <c r="X34" i="3" s="1"/>
  <c r="Y34" i="3" s="1"/>
  <c r="M34" i="3"/>
  <c r="V33" i="3"/>
  <c r="T33" i="3"/>
  <c r="S33" i="3"/>
  <c r="R33" i="3"/>
  <c r="Q33" i="3"/>
  <c r="P33" i="3"/>
  <c r="X33" i="3" s="1"/>
  <c r="O33" i="3"/>
  <c r="N33" i="3"/>
  <c r="M33" i="3"/>
  <c r="V32" i="3"/>
  <c r="T32" i="3"/>
  <c r="S32" i="3"/>
  <c r="R32" i="3"/>
  <c r="Q32" i="3"/>
  <c r="P32" i="3"/>
  <c r="O32" i="3"/>
  <c r="N32" i="3"/>
  <c r="M32" i="3"/>
  <c r="W31" i="3"/>
  <c r="V31" i="3"/>
  <c r="T31" i="3"/>
  <c r="S31" i="3"/>
  <c r="R31" i="3"/>
  <c r="Q31" i="3"/>
  <c r="P31" i="3"/>
  <c r="O31" i="3"/>
  <c r="N31" i="3"/>
  <c r="M31" i="3"/>
  <c r="W30" i="3"/>
  <c r="V30" i="3"/>
  <c r="T30" i="3"/>
  <c r="S30" i="3"/>
  <c r="R30" i="3"/>
  <c r="Q30" i="3"/>
  <c r="P30" i="3"/>
  <c r="O30" i="3"/>
  <c r="N30" i="3"/>
  <c r="X30" i="3" s="1"/>
  <c r="Y30" i="3" s="1"/>
  <c r="M30" i="3"/>
  <c r="V29" i="3"/>
  <c r="T29" i="3"/>
  <c r="Q29" i="3"/>
  <c r="P29" i="3"/>
  <c r="N29" i="3"/>
  <c r="M29" i="3"/>
  <c r="W29" i="3" s="1"/>
  <c r="V28" i="3"/>
  <c r="T28" i="3"/>
  <c r="S28" i="3"/>
  <c r="R28" i="3"/>
  <c r="Q28" i="3"/>
  <c r="P28" i="3"/>
  <c r="O28" i="3"/>
  <c r="N28" i="3"/>
  <c r="M28" i="3"/>
  <c r="X28" i="3" s="1"/>
  <c r="V27" i="3"/>
  <c r="T27" i="3"/>
  <c r="S27" i="3"/>
  <c r="R27" i="3"/>
  <c r="Q27" i="3"/>
  <c r="P27" i="3"/>
  <c r="O27" i="3"/>
  <c r="X27" i="3" s="1"/>
  <c r="Y27" i="3" s="1"/>
  <c r="N27" i="3"/>
  <c r="W27" i="3" s="1"/>
  <c r="M27" i="3"/>
  <c r="X26" i="3"/>
  <c r="Y26" i="3" s="1"/>
  <c r="V26" i="3"/>
  <c r="T26" i="3"/>
  <c r="S26" i="3"/>
  <c r="R26" i="3"/>
  <c r="Q26" i="3"/>
  <c r="P26" i="3"/>
  <c r="O26" i="3"/>
  <c r="N26" i="3"/>
  <c r="W26" i="3" s="1"/>
  <c r="M26" i="3"/>
  <c r="V25" i="3"/>
  <c r="T25" i="3"/>
  <c r="S25" i="3"/>
  <c r="R25" i="3"/>
  <c r="Q25" i="3"/>
  <c r="P25" i="3"/>
  <c r="O25" i="3"/>
  <c r="N25" i="3"/>
  <c r="M25" i="3"/>
  <c r="V24" i="3"/>
  <c r="T24" i="3"/>
  <c r="S24" i="3"/>
  <c r="R24" i="3"/>
  <c r="Q24" i="3"/>
  <c r="P24" i="3"/>
  <c r="O24" i="3"/>
  <c r="N24" i="3"/>
  <c r="M24" i="3"/>
  <c r="X24" i="3" s="1"/>
  <c r="V23" i="3"/>
  <c r="T23" i="3"/>
  <c r="S23" i="3"/>
  <c r="R23" i="3"/>
  <c r="Q23" i="3"/>
  <c r="P23" i="3"/>
  <c r="O23" i="3"/>
  <c r="X23" i="3" s="1"/>
  <c r="Y23" i="3" s="1"/>
  <c r="N23" i="3"/>
  <c r="W23" i="3" s="1"/>
  <c r="M23" i="3"/>
  <c r="X22" i="3"/>
  <c r="Y22" i="3" s="1"/>
  <c r="V22" i="3"/>
  <c r="T22" i="3"/>
  <c r="S22" i="3"/>
  <c r="R22" i="3"/>
  <c r="Q22" i="3"/>
  <c r="P22" i="3"/>
  <c r="O22" i="3"/>
  <c r="N22" i="3"/>
  <c r="W22" i="3" s="1"/>
  <c r="M22" i="3"/>
  <c r="V21" i="3"/>
  <c r="T21" i="3"/>
  <c r="S21" i="3"/>
  <c r="R21" i="3"/>
  <c r="Q21" i="3"/>
  <c r="P21" i="3"/>
  <c r="O21" i="3"/>
  <c r="N21" i="3"/>
  <c r="M21" i="3"/>
  <c r="V20" i="3"/>
  <c r="T20" i="3"/>
  <c r="S20" i="3"/>
  <c r="R20" i="3"/>
  <c r="Q20" i="3"/>
  <c r="P20" i="3"/>
  <c r="O20" i="3"/>
  <c r="N20" i="3"/>
  <c r="M20" i="3"/>
  <c r="X20" i="3" s="1"/>
  <c r="V19" i="3"/>
  <c r="T19" i="3"/>
  <c r="S19" i="3"/>
  <c r="R19" i="3"/>
  <c r="Q19" i="3"/>
  <c r="P19" i="3"/>
  <c r="O19" i="3"/>
  <c r="X19" i="3" s="1"/>
  <c r="N19" i="3"/>
  <c r="W19" i="3" s="1"/>
  <c r="M19" i="3"/>
  <c r="X18" i="3"/>
  <c r="Y18" i="3" s="1"/>
  <c r="V18" i="3"/>
  <c r="T18" i="3"/>
  <c r="S18" i="3"/>
  <c r="R18" i="3"/>
  <c r="Q18" i="3"/>
  <c r="P18" i="3"/>
  <c r="O18" i="3"/>
  <c r="N18" i="3"/>
  <c r="W18" i="3" s="1"/>
  <c r="M18" i="3"/>
  <c r="V17" i="3"/>
  <c r="T17" i="3"/>
  <c r="S17" i="3"/>
  <c r="R17" i="3"/>
  <c r="Q17" i="3"/>
  <c r="P17" i="3"/>
  <c r="O17" i="3"/>
  <c r="N17" i="3"/>
  <c r="M17" i="3"/>
  <c r="W16" i="3"/>
  <c r="V16" i="3"/>
  <c r="T16" i="3"/>
  <c r="S16" i="3"/>
  <c r="R16" i="3"/>
  <c r="Q16" i="3"/>
  <c r="P16" i="3"/>
  <c r="O16" i="3"/>
  <c r="N16" i="3"/>
  <c r="X16" i="3" s="1"/>
  <c r="Y16" i="3" s="1"/>
  <c r="M16" i="3"/>
  <c r="V15" i="3"/>
  <c r="T15" i="3"/>
  <c r="S15" i="3"/>
  <c r="R15" i="3"/>
  <c r="Q15" i="3"/>
  <c r="P15" i="3"/>
  <c r="O15" i="3"/>
  <c r="N15" i="3"/>
  <c r="M15" i="3"/>
  <c r="AA14" i="3"/>
  <c r="W14" i="3"/>
  <c r="V14" i="3"/>
  <c r="T14" i="3"/>
  <c r="S14" i="3"/>
  <c r="R14" i="3"/>
  <c r="Q14" i="3"/>
  <c r="P14" i="3"/>
  <c r="O14" i="3"/>
  <c r="N14" i="3"/>
  <c r="X14" i="3" s="1"/>
  <c r="Y14" i="3" s="1"/>
  <c r="M14" i="3"/>
  <c r="V13" i="3"/>
  <c r="T13" i="3"/>
  <c r="S13" i="3"/>
  <c r="R13" i="3"/>
  <c r="Q13" i="3"/>
  <c r="P13" i="3"/>
  <c r="O13" i="3"/>
  <c r="N13" i="3"/>
  <c r="M13" i="3"/>
  <c r="W12" i="3"/>
  <c r="V12" i="3"/>
  <c r="T12" i="3"/>
  <c r="S12" i="3"/>
  <c r="R12" i="3"/>
  <c r="Q12" i="3"/>
  <c r="P12" i="3"/>
  <c r="O12" i="3"/>
  <c r="N12" i="3"/>
  <c r="M12" i="3"/>
  <c r="W11" i="3"/>
  <c r="V11" i="3"/>
  <c r="T11" i="3"/>
  <c r="Q11" i="3"/>
  <c r="P11" i="3"/>
  <c r="X11" i="3" s="1"/>
  <c r="Y11" i="3" s="1"/>
  <c r="N11" i="3"/>
  <c r="M11" i="3"/>
  <c r="V10" i="3"/>
  <c r="T10" i="3"/>
  <c r="S10" i="3"/>
  <c r="R10" i="3"/>
  <c r="Q10" i="3"/>
  <c r="P10" i="3"/>
  <c r="O10" i="3"/>
  <c r="N10" i="3"/>
  <c r="M10" i="3"/>
  <c r="V9" i="3"/>
  <c r="T9" i="3"/>
  <c r="S9" i="3"/>
  <c r="R9" i="3"/>
  <c r="Q9" i="3"/>
  <c r="P9" i="3"/>
  <c r="O9" i="3"/>
  <c r="N9" i="3"/>
  <c r="M9" i="3"/>
  <c r="X9" i="3" s="1"/>
  <c r="V8" i="3"/>
  <c r="T8" i="3"/>
  <c r="S8" i="3"/>
  <c r="R8" i="3"/>
  <c r="Q8" i="3"/>
  <c r="P8" i="3"/>
  <c r="O8" i="3"/>
  <c r="X8" i="3" s="1"/>
  <c r="Y8" i="3" s="1"/>
  <c r="N8" i="3"/>
  <c r="W8" i="3" s="1"/>
  <c r="M8" i="3"/>
  <c r="X7" i="3"/>
  <c r="Y7" i="3" s="1"/>
  <c r="V7" i="3"/>
  <c r="T7" i="3"/>
  <c r="S7" i="3"/>
  <c r="R7" i="3"/>
  <c r="Q7" i="3"/>
  <c r="P7" i="3"/>
  <c r="O7" i="3"/>
  <c r="N7" i="3"/>
  <c r="W7" i="3" s="1"/>
  <c r="M7" i="3"/>
  <c r="V6" i="3"/>
  <c r="T6" i="3"/>
  <c r="S6" i="3"/>
  <c r="R6" i="3"/>
  <c r="Q6" i="3"/>
  <c r="P6" i="3"/>
  <c r="O6" i="3"/>
  <c r="N6" i="3"/>
  <c r="M6" i="3"/>
  <c r="V5" i="3"/>
  <c r="T5" i="3"/>
  <c r="S5" i="3"/>
  <c r="R5" i="3"/>
  <c r="Q5" i="3"/>
  <c r="P5" i="3"/>
  <c r="O5" i="3"/>
  <c r="N5" i="3"/>
  <c r="M5" i="3"/>
  <c r="X5" i="3" s="1"/>
  <c r="V4" i="3"/>
  <c r="T4" i="3"/>
  <c r="S4" i="3"/>
  <c r="R4" i="3"/>
  <c r="Q4" i="3"/>
  <c r="P4" i="3"/>
  <c r="O4" i="3"/>
  <c r="X4" i="3" s="1"/>
  <c r="Y4" i="3" s="1"/>
  <c r="N4" i="3"/>
  <c r="W4" i="3" s="1"/>
  <c r="M4" i="3"/>
  <c r="X3" i="3"/>
  <c r="Y3" i="3" s="1"/>
  <c r="V3" i="3"/>
  <c r="T3" i="3"/>
  <c r="S3" i="3"/>
  <c r="R3" i="3"/>
  <c r="Q3" i="3"/>
  <c r="P3" i="3"/>
  <c r="O3" i="3"/>
  <c r="N3" i="3"/>
  <c r="W3" i="3" s="1"/>
  <c r="M3" i="3"/>
  <c r="Y49" i="3" l="1"/>
  <c r="Y57" i="3"/>
  <c r="Y81" i="3"/>
  <c r="Y93" i="3"/>
  <c r="Y117" i="3"/>
  <c r="Y61" i="3"/>
  <c r="Y89" i="3"/>
  <c r="Y112" i="3"/>
  <c r="Y115" i="3"/>
  <c r="Y213" i="3"/>
  <c r="Y125" i="3"/>
  <c r="Y19" i="3"/>
  <c r="Y33" i="3"/>
  <c r="Y97" i="3"/>
  <c r="Y119" i="3"/>
  <c r="W10" i="3"/>
  <c r="X10" i="3"/>
  <c r="Y10" i="3" s="1"/>
  <c r="W21" i="3"/>
  <c r="X21" i="3"/>
  <c r="X161" i="3"/>
  <c r="Y161" i="3" s="1"/>
  <c r="W161" i="3"/>
  <c r="X167" i="3"/>
  <c r="W167" i="3"/>
  <c r="X183" i="3"/>
  <c r="Y183" i="3" s="1"/>
  <c r="W183" i="3"/>
  <c r="X199" i="3"/>
  <c r="W199" i="3"/>
  <c r="X215" i="3"/>
  <c r="Y215" i="3" s="1"/>
  <c r="W215" i="3"/>
  <c r="X223" i="3"/>
  <c r="W223" i="3"/>
  <c r="Y231" i="3"/>
  <c r="X233" i="3"/>
  <c r="Y233" i="3" s="1"/>
  <c r="W233" i="3"/>
  <c r="Y247" i="3"/>
  <c r="X249" i="3"/>
  <c r="Y249" i="3" s="1"/>
  <c r="W249" i="3"/>
  <c r="Y651" i="3"/>
  <c r="X742" i="3"/>
  <c r="Y742" i="3" s="1"/>
  <c r="W742" i="3"/>
  <c r="W744" i="3"/>
  <c r="Y744" i="3" s="1"/>
  <c r="Y5" i="3"/>
  <c r="Y24" i="3"/>
  <c r="W86" i="3"/>
  <c r="Y86" i="3" s="1"/>
  <c r="W94" i="3"/>
  <c r="Y94" i="3" s="1"/>
  <c r="Y102" i="3"/>
  <c r="Y106" i="3"/>
  <c r="Y114" i="3"/>
  <c r="Y198" i="3"/>
  <c r="Y214" i="3"/>
  <c r="Y222" i="3"/>
  <c r="Y235" i="3"/>
  <c r="X237" i="3"/>
  <c r="Y237" i="3" s="1"/>
  <c r="W237" i="3"/>
  <c r="Y251" i="3"/>
  <c r="X253" i="3"/>
  <c r="Y253" i="3" s="1"/>
  <c r="W253" i="3"/>
  <c r="Y281" i="3"/>
  <c r="Y297" i="3"/>
  <c r="Y313" i="3"/>
  <c r="X554" i="3"/>
  <c r="W554" i="3"/>
  <c r="Y566" i="3"/>
  <c r="W5" i="3"/>
  <c r="W24" i="3"/>
  <c r="W33" i="3"/>
  <c r="W36" i="3"/>
  <c r="X36" i="3"/>
  <c r="W41" i="3"/>
  <c r="Y41" i="3" s="1"/>
  <c r="W44" i="3"/>
  <c r="X44" i="3"/>
  <c r="Y44" i="3" s="1"/>
  <c r="W49" i="3"/>
  <c r="X12" i="3"/>
  <c r="Y12" i="3" s="1"/>
  <c r="X31" i="3"/>
  <c r="Y31" i="3" s="1"/>
  <c r="X35" i="3"/>
  <c r="Y35" i="3" s="1"/>
  <c r="X39" i="3"/>
  <c r="Y39" i="3" s="1"/>
  <c r="X43" i="3"/>
  <c r="Y43" i="3" s="1"/>
  <c r="X47" i="3"/>
  <c r="Y47" i="3" s="1"/>
  <c r="X51" i="3"/>
  <c r="Y51" i="3" s="1"/>
  <c r="X55" i="3"/>
  <c r="Y55" i="3" s="1"/>
  <c r="X59" i="3"/>
  <c r="Y59" i="3" s="1"/>
  <c r="X63" i="3"/>
  <c r="Y63" i="3" s="1"/>
  <c r="X67" i="3"/>
  <c r="Y67" i="3" s="1"/>
  <c r="X71" i="3"/>
  <c r="Y71" i="3" s="1"/>
  <c r="X75" i="3"/>
  <c r="Y75" i="3" s="1"/>
  <c r="X79" i="3"/>
  <c r="Y79" i="3" s="1"/>
  <c r="X83" i="3"/>
  <c r="Y83" i="3" s="1"/>
  <c r="X87" i="3"/>
  <c r="Y87" i="3" s="1"/>
  <c r="X91" i="3"/>
  <c r="Y91" i="3" s="1"/>
  <c r="X95" i="3"/>
  <c r="Y95" i="3" s="1"/>
  <c r="X129" i="3"/>
  <c r="Y129" i="3" s="1"/>
  <c r="X133" i="3"/>
  <c r="Y133" i="3" s="1"/>
  <c r="X135" i="3"/>
  <c r="Y135" i="3" s="1"/>
  <c r="X137" i="3"/>
  <c r="Y137" i="3" s="1"/>
  <c r="X141" i="3"/>
  <c r="Y141" i="3" s="1"/>
  <c r="X145" i="3"/>
  <c r="Y145" i="3" s="1"/>
  <c r="X149" i="3"/>
  <c r="Y149" i="3" s="1"/>
  <c r="Y156" i="3"/>
  <c r="Y170" i="3"/>
  <c r="Y178" i="3"/>
  <c r="Y186" i="3"/>
  <c r="Y194" i="3"/>
  <c r="Y202" i="3"/>
  <c r="X229" i="3"/>
  <c r="Y229" i="3" s="1"/>
  <c r="W229" i="3"/>
  <c r="X245" i="3"/>
  <c r="W245" i="3"/>
  <c r="Y277" i="3"/>
  <c r="Y285" i="3"/>
  <c r="Y293" i="3"/>
  <c r="Y301" i="3"/>
  <c r="Y309" i="3"/>
  <c r="Y317" i="3"/>
  <c r="W6" i="3"/>
  <c r="X6" i="3"/>
  <c r="Y6" i="3" s="1"/>
  <c r="W17" i="3"/>
  <c r="X17" i="3"/>
  <c r="Y17" i="3" s="1"/>
  <c r="W25" i="3"/>
  <c r="X25" i="3"/>
  <c r="X175" i="3"/>
  <c r="W175" i="3"/>
  <c r="X191" i="3"/>
  <c r="Y191" i="3" s="1"/>
  <c r="W191" i="3"/>
  <c r="X207" i="3"/>
  <c r="W207" i="3"/>
  <c r="X653" i="3"/>
  <c r="W653" i="3"/>
  <c r="Y853" i="3"/>
  <c r="W15" i="3"/>
  <c r="X15" i="3"/>
  <c r="W46" i="3"/>
  <c r="Y46" i="3" s="1"/>
  <c r="Y98" i="3"/>
  <c r="Y110" i="3"/>
  <c r="W157" i="3"/>
  <c r="Y157" i="3" s="1"/>
  <c r="Y163" i="3"/>
  <c r="W163" i="3"/>
  <c r="Y174" i="3"/>
  <c r="Y182" i="3"/>
  <c r="Y190" i="3"/>
  <c r="Y206" i="3"/>
  <c r="Y273" i="3"/>
  <c r="Y289" i="3"/>
  <c r="Y305" i="3"/>
  <c r="Y321" i="3"/>
  <c r="X518" i="3"/>
  <c r="W518" i="3"/>
  <c r="W9" i="3"/>
  <c r="Y9" i="3" s="1"/>
  <c r="W13" i="3"/>
  <c r="X13" i="3"/>
  <c r="W20" i="3"/>
  <c r="Y20" i="3" s="1"/>
  <c r="W28" i="3"/>
  <c r="Y28" i="3" s="1"/>
  <c r="X29" i="3"/>
  <c r="Y29" i="3" s="1"/>
  <c r="W32" i="3"/>
  <c r="X32" i="3"/>
  <c r="Y32" i="3" s="1"/>
  <c r="W37" i="3"/>
  <c r="Y37" i="3" s="1"/>
  <c r="W40" i="3"/>
  <c r="X40" i="3"/>
  <c r="W45" i="3"/>
  <c r="Y45" i="3" s="1"/>
  <c r="W48" i="3"/>
  <c r="X48" i="3"/>
  <c r="W52" i="3"/>
  <c r="X52" i="3"/>
  <c r="Y52" i="3" s="1"/>
  <c r="W53" i="3"/>
  <c r="Y53" i="3" s="1"/>
  <c r="W56" i="3"/>
  <c r="X56" i="3"/>
  <c r="W57" i="3"/>
  <c r="W60" i="3"/>
  <c r="X60" i="3"/>
  <c r="W61" i="3"/>
  <c r="W64" i="3"/>
  <c r="X64" i="3"/>
  <c r="Y64" i="3" s="1"/>
  <c r="W65" i="3"/>
  <c r="Y65" i="3" s="1"/>
  <c r="W68" i="3"/>
  <c r="X68" i="3"/>
  <c r="Y68" i="3" s="1"/>
  <c r="W69" i="3"/>
  <c r="Y69" i="3" s="1"/>
  <c r="W72" i="3"/>
  <c r="X72" i="3"/>
  <c r="W73" i="3"/>
  <c r="Y73" i="3" s="1"/>
  <c r="W76" i="3"/>
  <c r="X76" i="3"/>
  <c r="W77" i="3"/>
  <c r="Y77" i="3" s="1"/>
  <c r="W80" i="3"/>
  <c r="X80" i="3"/>
  <c r="Y80" i="3" s="1"/>
  <c r="W81" i="3"/>
  <c r="W84" i="3"/>
  <c r="X84" i="3"/>
  <c r="Y84" i="3" s="1"/>
  <c r="W85" i="3"/>
  <c r="Y85" i="3" s="1"/>
  <c r="W88" i="3"/>
  <c r="X88" i="3"/>
  <c r="W89" i="3"/>
  <c r="W92" i="3"/>
  <c r="X92" i="3"/>
  <c r="W93" i="3"/>
  <c r="W96" i="3"/>
  <c r="X96" i="3"/>
  <c r="Y96" i="3" s="1"/>
  <c r="W97" i="3"/>
  <c r="W101" i="3"/>
  <c r="Y101" i="3" s="1"/>
  <c r="W105" i="3"/>
  <c r="Y105" i="3" s="1"/>
  <c r="W109" i="3"/>
  <c r="Y109" i="3" s="1"/>
  <c r="W113" i="3"/>
  <c r="Y113" i="3" s="1"/>
  <c r="W139" i="3"/>
  <c r="X139" i="3"/>
  <c r="Y139" i="3" s="1"/>
  <c r="W143" i="3"/>
  <c r="X143" i="3"/>
  <c r="W147" i="3"/>
  <c r="X147" i="3"/>
  <c r="Y147" i="3" s="1"/>
  <c r="W151" i="3"/>
  <c r="X151" i="3"/>
  <c r="W153" i="3"/>
  <c r="Y153" i="3" s="1"/>
  <c r="Y160" i="3"/>
  <c r="Y166" i="3"/>
  <c r="X171" i="3"/>
  <c r="W171" i="3"/>
  <c r="X179" i="3"/>
  <c r="Y179" i="3" s="1"/>
  <c r="W179" i="3"/>
  <c r="X187" i="3"/>
  <c r="W187" i="3"/>
  <c r="X195" i="3"/>
  <c r="Y195" i="3" s="1"/>
  <c r="W195" i="3"/>
  <c r="X203" i="3"/>
  <c r="W203" i="3"/>
  <c r="X211" i="3"/>
  <c r="Y211" i="3" s="1"/>
  <c r="W211" i="3"/>
  <c r="X219" i="3"/>
  <c r="W219" i="3"/>
  <c r="Y239" i="3"/>
  <c r="X241" i="3"/>
  <c r="Y241" i="3" s="1"/>
  <c r="W241" i="3"/>
  <c r="Y327" i="3"/>
  <c r="Y335" i="3"/>
  <c r="X534" i="3"/>
  <c r="Y534" i="3" s="1"/>
  <c r="W534" i="3"/>
  <c r="Y628" i="3"/>
  <c r="W683" i="3"/>
  <c r="X683" i="3"/>
  <c r="W685" i="3"/>
  <c r="Y685" i="3" s="1"/>
  <c r="W159" i="3"/>
  <c r="X159" i="3"/>
  <c r="Y258" i="3"/>
  <c r="Y266" i="3"/>
  <c r="X278" i="3"/>
  <c r="Y278" i="3" s="1"/>
  <c r="W278" i="3"/>
  <c r="X286" i="3"/>
  <c r="W286" i="3"/>
  <c r="X294" i="3"/>
  <c r="Y294" i="3" s="1"/>
  <c r="W294" i="3"/>
  <c r="X302" i="3"/>
  <c r="W302" i="3"/>
  <c r="X310" i="3"/>
  <c r="Y310" i="3" s="1"/>
  <c r="W310" i="3"/>
  <c r="X318" i="3"/>
  <c r="W318" i="3"/>
  <c r="X322" i="3"/>
  <c r="Y322" i="3" s="1"/>
  <c r="W322" i="3"/>
  <c r="W395" i="3"/>
  <c r="W411" i="3"/>
  <c r="W415" i="3"/>
  <c r="W419" i="3"/>
  <c r="W431" i="3"/>
  <c r="W447" i="3"/>
  <c r="W451" i="3"/>
  <c r="W455" i="3"/>
  <c r="W459" i="3"/>
  <c r="Y475" i="3"/>
  <c r="X118" i="3"/>
  <c r="Y118" i="3" s="1"/>
  <c r="W119" i="3"/>
  <c r="X122" i="3"/>
  <c r="Y122" i="3" s="1"/>
  <c r="W123" i="3"/>
  <c r="Y123" i="3" s="1"/>
  <c r="W126" i="3"/>
  <c r="X126" i="3"/>
  <c r="W130" i="3"/>
  <c r="X130" i="3"/>
  <c r="Y130" i="3" s="1"/>
  <c r="W134" i="3"/>
  <c r="X134" i="3"/>
  <c r="W162" i="3"/>
  <c r="X162" i="3"/>
  <c r="Y162" i="3" s="1"/>
  <c r="W168" i="3"/>
  <c r="X168" i="3"/>
  <c r="W172" i="3"/>
  <c r="X172" i="3"/>
  <c r="Y172" i="3" s="1"/>
  <c r="W176" i="3"/>
  <c r="X176" i="3"/>
  <c r="W180" i="3"/>
  <c r="X180" i="3"/>
  <c r="Y180" i="3" s="1"/>
  <c r="W184" i="3"/>
  <c r="X184" i="3"/>
  <c r="W188" i="3"/>
  <c r="X188" i="3"/>
  <c r="Y188" i="3" s="1"/>
  <c r="W192" i="3"/>
  <c r="X192" i="3"/>
  <c r="W196" i="3"/>
  <c r="X196" i="3"/>
  <c r="Y196" i="3" s="1"/>
  <c r="W200" i="3"/>
  <c r="X200" i="3"/>
  <c r="W204" i="3"/>
  <c r="X204" i="3"/>
  <c r="Y204" i="3" s="1"/>
  <c r="W208" i="3"/>
  <c r="X208" i="3"/>
  <c r="W212" i="3"/>
  <c r="X212" i="3"/>
  <c r="Y212" i="3" s="1"/>
  <c r="W216" i="3"/>
  <c r="X216" i="3"/>
  <c r="W220" i="3"/>
  <c r="X220" i="3"/>
  <c r="Y220" i="3" s="1"/>
  <c r="W224" i="3"/>
  <c r="X224" i="3"/>
  <c r="X228" i="3"/>
  <c r="W228" i="3"/>
  <c r="W230" i="3"/>
  <c r="Y230" i="3" s="1"/>
  <c r="X232" i="3"/>
  <c r="W232" i="3"/>
  <c r="W234" i="3"/>
  <c r="Y234" i="3" s="1"/>
  <c r="X236" i="3"/>
  <c r="Y236" i="3" s="1"/>
  <c r="W236" i="3"/>
  <c r="W238" i="3"/>
  <c r="Y238" i="3" s="1"/>
  <c r="X240" i="3"/>
  <c r="Y240" i="3" s="1"/>
  <c r="W240" i="3"/>
  <c r="W242" i="3"/>
  <c r="Y242" i="3" s="1"/>
  <c r="X244" i="3"/>
  <c r="W244" i="3"/>
  <c r="W246" i="3"/>
  <c r="Y246" i="3" s="1"/>
  <c r="X248" i="3"/>
  <c r="W248" i="3"/>
  <c r="W250" i="3"/>
  <c r="Y250" i="3" s="1"/>
  <c r="X252" i="3"/>
  <c r="Y252" i="3" s="1"/>
  <c r="W252" i="3"/>
  <c r="W254" i="3"/>
  <c r="Y254" i="3" s="1"/>
  <c r="Y328" i="3"/>
  <c r="W328" i="3"/>
  <c r="W332" i="3"/>
  <c r="Y332" i="3" s="1"/>
  <c r="Y336" i="3"/>
  <c r="W336" i="3"/>
  <c r="X339" i="3"/>
  <c r="W340" i="3"/>
  <c r="Y340" i="3" s="1"/>
  <c r="X343" i="3"/>
  <c r="W344" i="3"/>
  <c r="Y344" i="3" s="1"/>
  <c r="X347" i="3"/>
  <c r="Y348" i="3"/>
  <c r="W348" i="3"/>
  <c r="X351" i="3"/>
  <c r="Y352" i="3"/>
  <c r="W352" i="3"/>
  <c r="X355" i="3"/>
  <c r="W356" i="3"/>
  <c r="Y356" i="3" s="1"/>
  <c r="X359" i="3"/>
  <c r="W360" i="3"/>
  <c r="Y360" i="3" s="1"/>
  <c r="X363" i="3"/>
  <c r="Y364" i="3"/>
  <c r="W364" i="3"/>
  <c r="X367" i="3"/>
  <c r="Y368" i="3"/>
  <c r="W368" i="3"/>
  <c r="X371" i="3"/>
  <c r="W372" i="3"/>
  <c r="Y372" i="3" s="1"/>
  <c r="X375" i="3"/>
  <c r="W376" i="3"/>
  <c r="Y376" i="3" s="1"/>
  <c r="X379" i="3"/>
  <c r="Y380" i="3"/>
  <c r="W380" i="3"/>
  <c r="X383" i="3"/>
  <c r="Y384" i="3"/>
  <c r="W384" i="3"/>
  <c r="X387" i="3"/>
  <c r="W388" i="3"/>
  <c r="Y388" i="3" s="1"/>
  <c r="X391" i="3"/>
  <c r="W392" i="3"/>
  <c r="Y392" i="3" s="1"/>
  <c r="X395" i="3"/>
  <c r="Y395" i="3" s="1"/>
  <c r="Y396" i="3"/>
  <c r="W396" i="3"/>
  <c r="X399" i="3"/>
  <c r="Y399" i="3" s="1"/>
  <c r="Y400" i="3"/>
  <c r="W400" i="3"/>
  <c r="X403" i="3"/>
  <c r="W404" i="3"/>
  <c r="Y404" i="3" s="1"/>
  <c r="X407" i="3"/>
  <c r="W408" i="3"/>
  <c r="Y408" i="3" s="1"/>
  <c r="X411" i="3"/>
  <c r="Y411" i="3" s="1"/>
  <c r="Y412" i="3"/>
  <c r="W412" i="3"/>
  <c r="X415" i="3"/>
  <c r="Y415" i="3" s="1"/>
  <c r="Y416" i="3"/>
  <c r="W416" i="3"/>
  <c r="X419" i="3"/>
  <c r="Y419" i="3" s="1"/>
  <c r="W420" i="3"/>
  <c r="Y420" i="3" s="1"/>
  <c r="X423" i="3"/>
  <c r="W424" i="3"/>
  <c r="Y424" i="3" s="1"/>
  <c r="X427" i="3"/>
  <c r="Y427" i="3" s="1"/>
  <c r="Y428" i="3"/>
  <c r="W428" i="3"/>
  <c r="X431" i="3"/>
  <c r="Y431" i="3" s="1"/>
  <c r="Y432" i="3"/>
  <c r="W432" i="3"/>
  <c r="X435" i="3"/>
  <c r="W436" i="3"/>
  <c r="Y436" i="3" s="1"/>
  <c r="X439" i="3"/>
  <c r="W440" i="3"/>
  <c r="Y440" i="3" s="1"/>
  <c r="X443" i="3"/>
  <c r="Y444" i="3"/>
  <c r="W444" i="3"/>
  <c r="X447" i="3"/>
  <c r="Y448" i="3"/>
  <c r="W448" i="3"/>
  <c r="X451" i="3"/>
  <c r="Y451" i="3" s="1"/>
  <c r="W452" i="3"/>
  <c r="Y452" i="3" s="1"/>
  <c r="X455" i="3"/>
  <c r="Y455" i="3" s="1"/>
  <c r="W456" i="3"/>
  <c r="Y456" i="3" s="1"/>
  <c r="X459" i="3"/>
  <c r="Y459" i="3" s="1"/>
  <c r="Y460" i="3"/>
  <c r="W460" i="3"/>
  <c r="X465" i="3"/>
  <c r="W465" i="3"/>
  <c r="X473" i="3"/>
  <c r="Y473" i="3" s="1"/>
  <c r="W473" i="3"/>
  <c r="Y476" i="3"/>
  <c r="Y477" i="3"/>
  <c r="W477" i="3"/>
  <c r="X482" i="3"/>
  <c r="Y482" i="3" s="1"/>
  <c r="X490" i="3"/>
  <c r="Y490" i="3" s="1"/>
  <c r="W496" i="3"/>
  <c r="X496" i="3"/>
  <c r="X506" i="3"/>
  <c r="Y506" i="3" s="1"/>
  <c r="W512" i="3"/>
  <c r="X512" i="3"/>
  <c r="W567" i="3"/>
  <c r="X567" i="3"/>
  <c r="W605" i="3"/>
  <c r="Y605" i="3" s="1"/>
  <c r="W642" i="3"/>
  <c r="X642" i="3"/>
  <c r="Y642" i="3" s="1"/>
  <c r="Y672" i="3"/>
  <c r="W155" i="3"/>
  <c r="X155" i="3"/>
  <c r="W165" i="3"/>
  <c r="X165" i="3"/>
  <c r="Y165" i="3" s="1"/>
  <c r="X225" i="3"/>
  <c r="Y225" i="3" s="1"/>
  <c r="W225" i="3"/>
  <c r="Y262" i="3"/>
  <c r="X274" i="3"/>
  <c r="W274" i="3"/>
  <c r="X282" i="3"/>
  <c r="Y282" i="3" s="1"/>
  <c r="W282" i="3"/>
  <c r="X290" i="3"/>
  <c r="W290" i="3"/>
  <c r="X298" i="3"/>
  <c r="Y298" i="3" s="1"/>
  <c r="W298" i="3"/>
  <c r="X306" i="3"/>
  <c r="W306" i="3"/>
  <c r="X314" i="3"/>
  <c r="Y314" i="3" s="1"/>
  <c r="W314" i="3"/>
  <c r="W387" i="3"/>
  <c r="W391" i="3"/>
  <c r="W399" i="3"/>
  <c r="W403" i="3"/>
  <c r="W407" i="3"/>
  <c r="W423" i="3"/>
  <c r="W427" i="3"/>
  <c r="W435" i="3"/>
  <c r="W439" i="3"/>
  <c r="W443" i="3"/>
  <c r="X469" i="3"/>
  <c r="Y469" i="3" s="1"/>
  <c r="W469" i="3"/>
  <c r="Y498" i="3"/>
  <c r="W504" i="3"/>
  <c r="X504" i="3"/>
  <c r="Y504" i="3" s="1"/>
  <c r="Y514" i="3"/>
  <c r="W559" i="3"/>
  <c r="X559" i="3"/>
  <c r="Y559" i="3" s="1"/>
  <c r="Y586" i="3"/>
  <c r="Y589" i="3"/>
  <c r="W596" i="3"/>
  <c r="X596" i="3"/>
  <c r="Y596" i="3" s="1"/>
  <c r="Y736" i="3"/>
  <c r="W736" i="3"/>
  <c r="X99" i="3"/>
  <c r="Y99" i="3" s="1"/>
  <c r="W100" i="3"/>
  <c r="Y100" i="3" s="1"/>
  <c r="X103" i="3"/>
  <c r="Y103" i="3" s="1"/>
  <c r="W104" i="3"/>
  <c r="Y104" i="3" s="1"/>
  <c r="X107" i="3"/>
  <c r="Y107" i="3" s="1"/>
  <c r="W108" i="3"/>
  <c r="Y108" i="3" s="1"/>
  <c r="X111" i="3"/>
  <c r="Y111" i="3" s="1"/>
  <c r="W112" i="3"/>
  <c r="W115" i="3"/>
  <c r="W127" i="3"/>
  <c r="Y127" i="3" s="1"/>
  <c r="W131" i="3"/>
  <c r="Y131" i="3" s="1"/>
  <c r="W136" i="3"/>
  <c r="X136" i="3"/>
  <c r="X138" i="3"/>
  <c r="Y138" i="3" s="1"/>
  <c r="X142" i="3"/>
  <c r="Y142" i="3" s="1"/>
  <c r="X146" i="3"/>
  <c r="Y146" i="3" s="1"/>
  <c r="X150" i="3"/>
  <c r="Y150" i="3" s="1"/>
  <c r="X154" i="3"/>
  <c r="Y154" i="3" s="1"/>
  <c r="X158" i="3"/>
  <c r="Y158" i="3" s="1"/>
  <c r="X164" i="3"/>
  <c r="Y164" i="3" s="1"/>
  <c r="W169" i="3"/>
  <c r="Y169" i="3" s="1"/>
  <c r="W173" i="3"/>
  <c r="Y173" i="3" s="1"/>
  <c r="W177" i="3"/>
  <c r="Y177" i="3" s="1"/>
  <c r="W181" i="3"/>
  <c r="Y181" i="3" s="1"/>
  <c r="W185" i="3"/>
  <c r="Y185" i="3" s="1"/>
  <c r="W189" i="3"/>
  <c r="Y189" i="3" s="1"/>
  <c r="W193" i="3"/>
  <c r="Y193" i="3" s="1"/>
  <c r="W197" i="3"/>
  <c r="Y197" i="3" s="1"/>
  <c r="W201" i="3"/>
  <c r="Y201" i="3" s="1"/>
  <c r="W205" i="3"/>
  <c r="Y205" i="3" s="1"/>
  <c r="W209" i="3"/>
  <c r="Y209" i="3" s="1"/>
  <c r="W213" i="3"/>
  <c r="W217" i="3"/>
  <c r="Y217" i="3" s="1"/>
  <c r="W221" i="3"/>
  <c r="Y221" i="3" s="1"/>
  <c r="W227" i="3"/>
  <c r="Y227" i="3" s="1"/>
  <c r="W231" i="3"/>
  <c r="W235" i="3"/>
  <c r="W239" i="3"/>
  <c r="W243" i="3"/>
  <c r="Y243" i="3" s="1"/>
  <c r="W247" i="3"/>
  <c r="W251" i="3"/>
  <c r="Y257" i="3"/>
  <c r="X271" i="3"/>
  <c r="W271" i="3"/>
  <c r="X275" i="3"/>
  <c r="Y275" i="3" s="1"/>
  <c r="W275" i="3"/>
  <c r="X279" i="3"/>
  <c r="W279" i="3"/>
  <c r="X283" i="3"/>
  <c r="Y283" i="3" s="1"/>
  <c r="W283" i="3"/>
  <c r="X287" i="3"/>
  <c r="W287" i="3"/>
  <c r="X291" i="3"/>
  <c r="Y291" i="3" s="1"/>
  <c r="W291" i="3"/>
  <c r="X295" i="3"/>
  <c r="W295" i="3"/>
  <c r="X299" i="3"/>
  <c r="Y299" i="3" s="1"/>
  <c r="W299" i="3"/>
  <c r="X303" i="3"/>
  <c r="W303" i="3"/>
  <c r="X307" i="3"/>
  <c r="Y307" i="3" s="1"/>
  <c r="W307" i="3"/>
  <c r="X311" i="3"/>
  <c r="W311" i="3"/>
  <c r="X315" i="3"/>
  <c r="Y315" i="3" s="1"/>
  <c r="W315" i="3"/>
  <c r="X319" i="3"/>
  <c r="W319" i="3"/>
  <c r="X323" i="3"/>
  <c r="Y323" i="3" s="1"/>
  <c r="W323" i="3"/>
  <c r="Y485" i="3"/>
  <c r="W486" i="3"/>
  <c r="Y486" i="3" s="1"/>
  <c r="W498" i="3"/>
  <c r="W514" i="3"/>
  <c r="X526" i="3"/>
  <c r="W526" i="3"/>
  <c r="X542" i="3"/>
  <c r="Y542" i="3" s="1"/>
  <c r="W542" i="3"/>
  <c r="X546" i="3"/>
  <c r="W546" i="3"/>
  <c r="W613" i="3"/>
  <c r="Y613" i="3" s="1"/>
  <c r="Y616" i="3"/>
  <c r="W658" i="3"/>
  <c r="X658" i="3"/>
  <c r="Y658" i="3" s="1"/>
  <c r="X259" i="3"/>
  <c r="Y259" i="3" s="1"/>
  <c r="X263" i="3"/>
  <c r="Y263" i="3" s="1"/>
  <c r="X267" i="3"/>
  <c r="Y267" i="3" s="1"/>
  <c r="X325" i="3"/>
  <c r="Y325" i="3" s="1"/>
  <c r="X329" i="3"/>
  <c r="Y329" i="3" s="1"/>
  <c r="X333" i="3"/>
  <c r="Y333" i="3" s="1"/>
  <c r="X337" i="3"/>
  <c r="Y337" i="3" s="1"/>
  <c r="X341" i="3"/>
  <c r="Y341" i="3" s="1"/>
  <c r="X345" i="3"/>
  <c r="Y345" i="3" s="1"/>
  <c r="X349" i="3"/>
  <c r="Y349" i="3" s="1"/>
  <c r="X353" i="3"/>
  <c r="Y353" i="3" s="1"/>
  <c r="X357" i="3"/>
  <c r="Y357" i="3" s="1"/>
  <c r="X361" i="3"/>
  <c r="Y361" i="3" s="1"/>
  <c r="X365" i="3"/>
  <c r="Y365" i="3" s="1"/>
  <c r="X369" i="3"/>
  <c r="Y369" i="3" s="1"/>
  <c r="X373" i="3"/>
  <c r="Y373" i="3" s="1"/>
  <c r="X377" i="3"/>
  <c r="Y377" i="3" s="1"/>
  <c r="X381" i="3"/>
  <c r="Y381" i="3" s="1"/>
  <c r="X385" i="3"/>
  <c r="Y385" i="3" s="1"/>
  <c r="X389" i="3"/>
  <c r="Y389" i="3" s="1"/>
  <c r="X393" i="3"/>
  <c r="Y393" i="3" s="1"/>
  <c r="X397" i="3"/>
  <c r="Y397" i="3" s="1"/>
  <c r="X401" i="3"/>
  <c r="Y401" i="3" s="1"/>
  <c r="X405" i="3"/>
  <c r="Y405" i="3" s="1"/>
  <c r="X409" i="3"/>
  <c r="Y409" i="3" s="1"/>
  <c r="X413" i="3"/>
  <c r="Y413" i="3" s="1"/>
  <c r="X417" i="3"/>
  <c r="Y417" i="3" s="1"/>
  <c r="X421" i="3"/>
  <c r="Y421" i="3" s="1"/>
  <c r="X425" i="3"/>
  <c r="Y425" i="3" s="1"/>
  <c r="X429" i="3"/>
  <c r="Y429" i="3" s="1"/>
  <c r="X433" i="3"/>
  <c r="Y433" i="3" s="1"/>
  <c r="X437" i="3"/>
  <c r="Y437" i="3" s="1"/>
  <c r="X441" i="3"/>
  <c r="Y441" i="3" s="1"/>
  <c r="X445" i="3"/>
  <c r="Y445" i="3" s="1"/>
  <c r="X449" i="3"/>
  <c r="Y449" i="3" s="1"/>
  <c r="X453" i="3"/>
  <c r="Y453" i="3" s="1"/>
  <c r="X457" i="3"/>
  <c r="Y457" i="3" s="1"/>
  <c r="X461" i="3"/>
  <c r="Y461" i="3" s="1"/>
  <c r="X480" i="3"/>
  <c r="X484" i="3"/>
  <c r="X488" i="3"/>
  <c r="X550" i="3"/>
  <c r="Y550" i="3" s="1"/>
  <c r="X575" i="3"/>
  <c r="Y575" i="3" s="1"/>
  <c r="Y602" i="3"/>
  <c r="W607" i="3"/>
  <c r="X607" i="3"/>
  <c r="Y607" i="3" s="1"/>
  <c r="W621" i="3"/>
  <c r="Y621" i="3" s="1"/>
  <c r="W629" i="3"/>
  <c r="Y629" i="3" s="1"/>
  <c r="Y632" i="3"/>
  <c r="W643" i="3"/>
  <c r="Y643" i="3" s="1"/>
  <c r="Y644" i="3"/>
  <c r="Y648" i="3"/>
  <c r="W669" i="3"/>
  <c r="Y669" i="3" s="1"/>
  <c r="Y677" i="3"/>
  <c r="W699" i="3"/>
  <c r="X699" i="3"/>
  <c r="W226" i="3"/>
  <c r="Y226" i="3" s="1"/>
  <c r="X255" i="3"/>
  <c r="Y255" i="3" s="1"/>
  <c r="X256" i="3"/>
  <c r="W256" i="3"/>
  <c r="W257" i="3"/>
  <c r="X260" i="3"/>
  <c r="W260" i="3"/>
  <c r="W261" i="3"/>
  <c r="Y261" i="3" s="1"/>
  <c r="X264" i="3"/>
  <c r="Y264" i="3" s="1"/>
  <c r="W264" i="3"/>
  <c r="W265" i="3"/>
  <c r="Y265" i="3" s="1"/>
  <c r="X268" i="3"/>
  <c r="Y268" i="3" s="1"/>
  <c r="W268" i="3"/>
  <c r="W269" i="3"/>
  <c r="Y269" i="3" s="1"/>
  <c r="X326" i="3"/>
  <c r="W326" i="3"/>
  <c r="W327" i="3"/>
  <c r="X330" i="3"/>
  <c r="W330" i="3"/>
  <c r="W331" i="3"/>
  <c r="Y331" i="3" s="1"/>
  <c r="X334" i="3"/>
  <c r="Y334" i="3" s="1"/>
  <c r="W334" i="3"/>
  <c r="W335" i="3"/>
  <c r="X338" i="3"/>
  <c r="Y338" i="3" s="1"/>
  <c r="W338" i="3"/>
  <c r="W339" i="3"/>
  <c r="X342" i="3"/>
  <c r="W342" i="3"/>
  <c r="W343" i="3"/>
  <c r="X346" i="3"/>
  <c r="W346" i="3"/>
  <c r="W347" i="3"/>
  <c r="X350" i="3"/>
  <c r="Y350" i="3" s="1"/>
  <c r="W350" i="3"/>
  <c r="W351" i="3"/>
  <c r="X354" i="3"/>
  <c r="Y354" i="3" s="1"/>
  <c r="W354" i="3"/>
  <c r="W355" i="3"/>
  <c r="X358" i="3"/>
  <c r="W358" i="3"/>
  <c r="W359" i="3"/>
  <c r="X362" i="3"/>
  <c r="W362" i="3"/>
  <c r="W363" i="3"/>
  <c r="X366" i="3"/>
  <c r="Y366" i="3" s="1"/>
  <c r="W366" i="3"/>
  <c r="W367" i="3"/>
  <c r="X370" i="3"/>
  <c r="Y370" i="3" s="1"/>
  <c r="W370" i="3"/>
  <c r="W371" i="3"/>
  <c r="X374" i="3"/>
  <c r="W374" i="3"/>
  <c r="W375" i="3"/>
  <c r="X378" i="3"/>
  <c r="W378" i="3"/>
  <c r="W379" i="3"/>
  <c r="X382" i="3"/>
  <c r="Y382" i="3" s="1"/>
  <c r="W382" i="3"/>
  <c r="W383" i="3"/>
  <c r="X386" i="3"/>
  <c r="Y386" i="3" s="1"/>
  <c r="W386" i="3"/>
  <c r="X390" i="3"/>
  <c r="W390" i="3"/>
  <c r="X394" i="3"/>
  <c r="Y394" i="3" s="1"/>
  <c r="W394" i="3"/>
  <c r="X398" i="3"/>
  <c r="W398" i="3"/>
  <c r="X402" i="3"/>
  <c r="Y402" i="3" s="1"/>
  <c r="W402" i="3"/>
  <c r="X406" i="3"/>
  <c r="W406" i="3"/>
  <c r="X410" i="3"/>
  <c r="Y410" i="3" s="1"/>
  <c r="W410" i="3"/>
  <c r="X414" i="3"/>
  <c r="W414" i="3"/>
  <c r="X418" i="3"/>
  <c r="Y418" i="3" s="1"/>
  <c r="W418" i="3"/>
  <c r="X422" i="3"/>
  <c r="W422" i="3"/>
  <c r="X426" i="3"/>
  <c r="Y426" i="3" s="1"/>
  <c r="W426" i="3"/>
  <c r="X430" i="3"/>
  <c r="W430" i="3"/>
  <c r="X434" i="3"/>
  <c r="Y434" i="3" s="1"/>
  <c r="W434" i="3"/>
  <c r="X438" i="3"/>
  <c r="W438" i="3"/>
  <c r="X442" i="3"/>
  <c r="Y442" i="3" s="1"/>
  <c r="W442" i="3"/>
  <c r="X446" i="3"/>
  <c r="W446" i="3"/>
  <c r="X450" i="3"/>
  <c r="Y450" i="3" s="1"/>
  <c r="W450" i="3"/>
  <c r="X454" i="3"/>
  <c r="W454" i="3"/>
  <c r="X458" i="3"/>
  <c r="Y458" i="3" s="1"/>
  <c r="W458" i="3"/>
  <c r="W462" i="3"/>
  <c r="X462" i="3"/>
  <c r="Y462" i="3" s="1"/>
  <c r="X464" i="3"/>
  <c r="Y464" i="3" s="1"/>
  <c r="W464" i="3"/>
  <c r="W466" i="3"/>
  <c r="X466" i="3"/>
  <c r="Y466" i="3" s="1"/>
  <c r="X467" i="3"/>
  <c r="Y467" i="3" s="1"/>
  <c r="X468" i="3"/>
  <c r="Y468" i="3" s="1"/>
  <c r="W468" i="3"/>
  <c r="W470" i="3"/>
  <c r="X470" i="3"/>
  <c r="Y470" i="3" s="1"/>
  <c r="X471" i="3"/>
  <c r="Y471" i="3" s="1"/>
  <c r="X472" i="3"/>
  <c r="W472" i="3"/>
  <c r="W474" i="3"/>
  <c r="X474" i="3"/>
  <c r="W475" i="3"/>
  <c r="X494" i="3"/>
  <c r="Y494" i="3" s="1"/>
  <c r="X502" i="3"/>
  <c r="Y502" i="3" s="1"/>
  <c r="X510" i="3"/>
  <c r="Y510" i="3" s="1"/>
  <c r="X522" i="3"/>
  <c r="W522" i="3"/>
  <c r="X530" i="3"/>
  <c r="Y530" i="3" s="1"/>
  <c r="W530" i="3"/>
  <c r="X538" i="3"/>
  <c r="W538" i="3"/>
  <c r="W563" i="3"/>
  <c r="X563" i="3"/>
  <c r="W571" i="3"/>
  <c r="X571" i="3"/>
  <c r="Y571" i="3" s="1"/>
  <c r="W580" i="3"/>
  <c r="X580" i="3"/>
  <c r="X591" i="3"/>
  <c r="Y591" i="3" s="1"/>
  <c r="W623" i="3"/>
  <c r="X623" i="3"/>
  <c r="Y623" i="3" s="1"/>
  <c r="X637" i="3"/>
  <c r="W637" i="3"/>
  <c r="Y660" i="3"/>
  <c r="Y664" i="3"/>
  <c r="Y688" i="3"/>
  <c r="Y730" i="3"/>
  <c r="W463" i="3"/>
  <c r="Y463" i="3" s="1"/>
  <c r="W476" i="3"/>
  <c r="W480" i="3"/>
  <c r="W484" i="3"/>
  <c r="W488" i="3"/>
  <c r="X491" i="3"/>
  <c r="Y491" i="3" s="1"/>
  <c r="X495" i="3"/>
  <c r="Y495" i="3" s="1"/>
  <c r="X499" i="3"/>
  <c r="Y499" i="3" s="1"/>
  <c r="X503" i="3"/>
  <c r="Y503" i="3" s="1"/>
  <c r="X507" i="3"/>
  <c r="Y507" i="3" s="1"/>
  <c r="X511" i="3"/>
  <c r="Y511" i="3" s="1"/>
  <c r="Y515" i="3"/>
  <c r="X520" i="3"/>
  <c r="X524" i="3"/>
  <c r="X528" i="3"/>
  <c r="X532" i="3"/>
  <c r="X536" i="3"/>
  <c r="W540" i="3"/>
  <c r="W544" i="3"/>
  <c r="W556" i="3"/>
  <c r="Y556" i="3" s="1"/>
  <c r="W558" i="3"/>
  <c r="X558" i="3"/>
  <c r="X560" i="3"/>
  <c r="W560" i="3"/>
  <c r="X564" i="3"/>
  <c r="Y564" i="3" s="1"/>
  <c r="W564" i="3"/>
  <c r="X568" i="3"/>
  <c r="W568" i="3"/>
  <c r="X572" i="3"/>
  <c r="Y572" i="3" s="1"/>
  <c r="W572" i="3"/>
  <c r="X577" i="3"/>
  <c r="Y578" i="3"/>
  <c r="X583" i="3"/>
  <c r="Y583" i="3" s="1"/>
  <c r="W588" i="3"/>
  <c r="X588" i="3"/>
  <c r="Y594" i="3"/>
  <c r="X599" i="3"/>
  <c r="Y599" i="3" s="1"/>
  <c r="W604" i="3"/>
  <c r="X604" i="3"/>
  <c r="Y636" i="3"/>
  <c r="Y647" i="3"/>
  <c r="W651" i="3"/>
  <c r="Y663" i="3"/>
  <c r="W679" i="3"/>
  <c r="X679" i="3"/>
  <c r="W681" i="3"/>
  <c r="Y681" i="3" s="1"/>
  <c r="W695" i="3"/>
  <c r="X695" i="3"/>
  <c r="W697" i="3"/>
  <c r="Y697" i="3" s="1"/>
  <c r="X746" i="3"/>
  <c r="W746" i="3"/>
  <c r="Y748" i="3"/>
  <c r="W748" i="3"/>
  <c r="X479" i="3"/>
  <c r="Y479" i="3" s="1"/>
  <c r="W479" i="3"/>
  <c r="X483" i="3"/>
  <c r="W483" i="3"/>
  <c r="X487" i="3"/>
  <c r="Y487" i="3" s="1"/>
  <c r="W487" i="3"/>
  <c r="W493" i="3"/>
  <c r="Y493" i="3" s="1"/>
  <c r="Y497" i="3"/>
  <c r="W497" i="3"/>
  <c r="W501" i="3"/>
  <c r="Y501" i="3" s="1"/>
  <c r="Y505" i="3"/>
  <c r="W505" i="3"/>
  <c r="W509" i="3"/>
  <c r="Y509" i="3" s="1"/>
  <c r="Y513" i="3"/>
  <c r="W513" i="3"/>
  <c r="W515" i="3"/>
  <c r="X517" i="3"/>
  <c r="W517" i="3"/>
  <c r="W519" i="3"/>
  <c r="X519" i="3"/>
  <c r="X521" i="3"/>
  <c r="W521" i="3"/>
  <c r="W523" i="3"/>
  <c r="X523" i="3"/>
  <c r="X525" i="3"/>
  <c r="W525" i="3"/>
  <c r="W527" i="3"/>
  <c r="X527" i="3"/>
  <c r="X529" i="3"/>
  <c r="W529" i="3"/>
  <c r="W531" i="3"/>
  <c r="X531" i="3"/>
  <c r="X533" i="3"/>
  <c r="W533" i="3"/>
  <c r="W535" i="3"/>
  <c r="X535" i="3"/>
  <c r="X537" i="3"/>
  <c r="W537" i="3"/>
  <c r="W539" i="3"/>
  <c r="X539" i="3"/>
  <c r="X540" i="3"/>
  <c r="Y540" i="3" s="1"/>
  <c r="X541" i="3"/>
  <c r="Y541" i="3" s="1"/>
  <c r="W541" i="3"/>
  <c r="W543" i="3"/>
  <c r="X543" i="3"/>
  <c r="Y543" i="3" s="1"/>
  <c r="X544" i="3"/>
  <c r="Y544" i="3" s="1"/>
  <c r="X545" i="3"/>
  <c r="Y545" i="3" s="1"/>
  <c r="W545" i="3"/>
  <c r="X549" i="3"/>
  <c r="W549" i="3"/>
  <c r="X553" i="3"/>
  <c r="Y553" i="3" s="1"/>
  <c r="W553" i="3"/>
  <c r="X557" i="3"/>
  <c r="W557" i="3"/>
  <c r="W581" i="3"/>
  <c r="Y581" i="3" s="1"/>
  <c r="W597" i="3"/>
  <c r="Y597" i="3" s="1"/>
  <c r="Y608" i="3"/>
  <c r="W615" i="3"/>
  <c r="X615" i="3"/>
  <c r="Y615" i="3" s="1"/>
  <c r="Y624" i="3"/>
  <c r="W631" i="3"/>
  <c r="X631" i="3"/>
  <c r="Y631" i="3" s="1"/>
  <c r="Y640" i="3"/>
  <c r="X645" i="3"/>
  <c r="Y645" i="3" s="1"/>
  <c r="W650" i="3"/>
  <c r="X650" i="3"/>
  <c r="Y656" i="3"/>
  <c r="X661" i="3"/>
  <c r="Y661" i="3" s="1"/>
  <c r="W666" i="3"/>
  <c r="X666" i="3"/>
  <c r="W667" i="3"/>
  <c r="Y667" i="3" s="1"/>
  <c r="W673" i="3"/>
  <c r="Y673" i="3" s="1"/>
  <c r="Y676" i="3"/>
  <c r="W689" i="3"/>
  <c r="Y689" i="3" s="1"/>
  <c r="Y692" i="3"/>
  <c r="W713" i="3"/>
  <c r="X713" i="3"/>
  <c r="W717" i="3"/>
  <c r="X717" i="3"/>
  <c r="Y717" i="3" s="1"/>
  <c r="W520" i="3"/>
  <c r="W524" i="3"/>
  <c r="W528" i="3"/>
  <c r="W532" i="3"/>
  <c r="W536" i="3"/>
  <c r="W576" i="3"/>
  <c r="X576" i="3"/>
  <c r="W577" i="3"/>
  <c r="X579" i="3"/>
  <c r="Y579" i="3" s="1"/>
  <c r="W584" i="3"/>
  <c r="X584" i="3"/>
  <c r="W585" i="3"/>
  <c r="Y585" i="3" s="1"/>
  <c r="Y587" i="3"/>
  <c r="W592" i="3"/>
  <c r="X592" i="3"/>
  <c r="W593" i="3"/>
  <c r="Y593" i="3" s="1"/>
  <c r="W600" i="3"/>
  <c r="X600" i="3"/>
  <c r="W601" i="3"/>
  <c r="Y601" i="3" s="1"/>
  <c r="Y603" i="3"/>
  <c r="W609" i="3"/>
  <c r="Y609" i="3" s="1"/>
  <c r="W612" i="3"/>
  <c r="Y612" i="3" s="1"/>
  <c r="W617" i="3"/>
  <c r="Y617" i="3" s="1"/>
  <c r="W620" i="3"/>
  <c r="Y620" i="3" s="1"/>
  <c r="W625" i="3"/>
  <c r="Y625" i="3" s="1"/>
  <c r="W628" i="3"/>
  <c r="W633" i="3"/>
  <c r="Y633" i="3" s="1"/>
  <c r="W638" i="3"/>
  <c r="X638" i="3"/>
  <c r="W639" i="3"/>
  <c r="Y639" i="3" s="1"/>
  <c r="W646" i="3"/>
  <c r="X646" i="3"/>
  <c r="W647" i="3"/>
  <c r="Y649" i="3"/>
  <c r="W654" i="3"/>
  <c r="X654" i="3"/>
  <c r="W655" i="3"/>
  <c r="Y655" i="3" s="1"/>
  <c r="W662" i="3"/>
  <c r="X662" i="3"/>
  <c r="W663" i="3"/>
  <c r="Y665" i="3"/>
  <c r="W675" i="3"/>
  <c r="X675" i="3"/>
  <c r="W677" i="3"/>
  <c r="Y684" i="3"/>
  <c r="W691" i="3"/>
  <c r="X691" i="3"/>
  <c r="W693" i="3"/>
  <c r="Y693" i="3" s="1"/>
  <c r="W723" i="3"/>
  <c r="X723" i="3"/>
  <c r="Y723" i="3" s="1"/>
  <c r="X750" i="3"/>
  <c r="Y750" i="3" s="1"/>
  <c r="W750" i="3"/>
  <c r="Y756" i="3"/>
  <c r="X815" i="3"/>
  <c r="Y815" i="3" s="1"/>
  <c r="W815" i="3"/>
  <c r="W817" i="3"/>
  <c r="Y817" i="3" s="1"/>
  <c r="X829" i="3"/>
  <c r="Y829" i="3" s="1"/>
  <c r="W829" i="3"/>
  <c r="W547" i="3"/>
  <c r="Y547" i="3" s="1"/>
  <c r="W551" i="3"/>
  <c r="Y551" i="3" s="1"/>
  <c r="W555" i="3"/>
  <c r="Y555" i="3" s="1"/>
  <c r="W561" i="3"/>
  <c r="X561" i="3"/>
  <c r="W562" i="3"/>
  <c r="Y562" i="3" s="1"/>
  <c r="W565" i="3"/>
  <c r="X565" i="3"/>
  <c r="W566" i="3"/>
  <c r="W569" i="3"/>
  <c r="X569" i="3"/>
  <c r="Y569" i="3" s="1"/>
  <c r="W570" i="3"/>
  <c r="Y570" i="3" s="1"/>
  <c r="W573" i="3"/>
  <c r="X573" i="3"/>
  <c r="Y573" i="3" s="1"/>
  <c r="W574" i="3"/>
  <c r="Y574" i="3" s="1"/>
  <c r="W582" i="3"/>
  <c r="Y582" i="3" s="1"/>
  <c r="W587" i="3"/>
  <c r="W590" i="3"/>
  <c r="Y590" i="3" s="1"/>
  <c r="W595" i="3"/>
  <c r="Y595" i="3" s="1"/>
  <c r="W598" i="3"/>
  <c r="Y598" i="3" s="1"/>
  <c r="W603" i="3"/>
  <c r="W611" i="3"/>
  <c r="X611" i="3"/>
  <c r="Y611" i="3" s="1"/>
  <c r="W619" i="3"/>
  <c r="X619" i="3"/>
  <c r="W627" i="3"/>
  <c r="X627" i="3"/>
  <c r="Y627" i="3" s="1"/>
  <c r="W635" i="3"/>
  <c r="X635" i="3"/>
  <c r="W636" i="3"/>
  <c r="W641" i="3"/>
  <c r="Y641" i="3" s="1"/>
  <c r="W644" i="3"/>
  <c r="W649" i="3"/>
  <c r="W652" i="3"/>
  <c r="Y652" i="3" s="1"/>
  <c r="W657" i="3"/>
  <c r="Y657" i="3" s="1"/>
  <c r="W660" i="3"/>
  <c r="W665" i="3"/>
  <c r="W671" i="3"/>
  <c r="X671" i="3"/>
  <c r="Y671" i="3" s="1"/>
  <c r="Y680" i="3"/>
  <c r="W687" i="3"/>
  <c r="X687" i="3"/>
  <c r="Y687" i="3" s="1"/>
  <c r="Y696" i="3"/>
  <c r="W715" i="3"/>
  <c r="X715" i="3"/>
  <c r="W721" i="3"/>
  <c r="X721" i="3"/>
  <c r="Y721" i="3" s="1"/>
  <c r="Y726" i="3"/>
  <c r="Y729" i="3"/>
  <c r="X791" i="3"/>
  <c r="Y791" i="3" s="1"/>
  <c r="W791" i="3"/>
  <c r="X606" i="3"/>
  <c r="Y606" i="3" s="1"/>
  <c r="X610" i="3"/>
  <c r="Y610" i="3" s="1"/>
  <c r="X614" i="3"/>
  <c r="Y614" i="3" s="1"/>
  <c r="X618" i="3"/>
  <c r="Y618" i="3" s="1"/>
  <c r="X622" i="3"/>
  <c r="Y622" i="3" s="1"/>
  <c r="X626" i="3"/>
  <c r="Y626" i="3" s="1"/>
  <c r="X630" i="3"/>
  <c r="Y630" i="3" s="1"/>
  <c r="X634" i="3"/>
  <c r="Y634" i="3" s="1"/>
  <c r="W668" i="3"/>
  <c r="X668" i="3"/>
  <c r="Y668" i="3" s="1"/>
  <c r="W670" i="3"/>
  <c r="X701" i="3"/>
  <c r="Y701" i="3" s="1"/>
  <c r="X705" i="3"/>
  <c r="Y705" i="3" s="1"/>
  <c r="X709" i="3"/>
  <c r="Y709" i="3" s="1"/>
  <c r="W711" i="3"/>
  <c r="X711" i="3"/>
  <c r="W719" i="3"/>
  <c r="X719" i="3"/>
  <c r="Y719" i="3" s="1"/>
  <c r="X738" i="3"/>
  <c r="Y738" i="3" s="1"/>
  <c r="W738" i="3"/>
  <c r="W740" i="3"/>
  <c r="Y740" i="3" s="1"/>
  <c r="X774" i="3"/>
  <c r="Y774" i="3" s="1"/>
  <c r="W774" i="3"/>
  <c r="X833" i="3"/>
  <c r="W833" i="3"/>
  <c r="Y835" i="3"/>
  <c r="W835" i="3"/>
  <c r="Y845" i="3"/>
  <c r="W682" i="3"/>
  <c r="W686" i="3"/>
  <c r="W690" i="3"/>
  <c r="W694" i="3"/>
  <c r="W698" i="3"/>
  <c r="X700" i="3"/>
  <c r="Y700" i="3" s="1"/>
  <c r="W702" i="3"/>
  <c r="X702" i="3"/>
  <c r="W703" i="3"/>
  <c r="Y703" i="3" s="1"/>
  <c r="X704" i="3"/>
  <c r="Y704" i="3" s="1"/>
  <c r="W706" i="3"/>
  <c r="X706" i="3"/>
  <c r="W707" i="3"/>
  <c r="Y707" i="3" s="1"/>
  <c r="X708" i="3"/>
  <c r="Y708" i="3" s="1"/>
  <c r="W710" i="3"/>
  <c r="X710" i="3"/>
  <c r="X712" i="3"/>
  <c r="W712" i="3"/>
  <c r="X716" i="3"/>
  <c r="Y716" i="3" s="1"/>
  <c r="W716" i="3"/>
  <c r="X720" i="3"/>
  <c r="W720" i="3"/>
  <c r="X724" i="3"/>
  <c r="Y724" i="3" s="1"/>
  <c r="W724" i="3"/>
  <c r="X728" i="3"/>
  <c r="W728" i="3"/>
  <c r="X732" i="3"/>
  <c r="Y732" i="3" s="1"/>
  <c r="W732" i="3"/>
  <c r="X734" i="3"/>
  <c r="Y734" i="3" s="1"/>
  <c r="Y739" i="3"/>
  <c r="Y743" i="3"/>
  <c r="Y747" i="3"/>
  <c r="X783" i="3"/>
  <c r="Y783" i="3" s="1"/>
  <c r="W783" i="3"/>
  <c r="Y797" i="3"/>
  <c r="X670" i="3"/>
  <c r="Y670" i="3" s="1"/>
  <c r="X674" i="3"/>
  <c r="Y674" i="3" s="1"/>
  <c r="X678" i="3"/>
  <c r="Y678" i="3" s="1"/>
  <c r="Y682" i="3"/>
  <c r="Y686" i="3"/>
  <c r="Y690" i="3"/>
  <c r="Y694" i="3"/>
  <c r="Y698" i="3"/>
  <c r="X819" i="3"/>
  <c r="W819" i="3"/>
  <c r="Y821" i="3"/>
  <c r="W821" i="3"/>
  <c r="X837" i="3"/>
  <c r="W837" i="3"/>
  <c r="Y839" i="3"/>
  <c r="W839" i="3"/>
  <c r="X785" i="3"/>
  <c r="X787" i="3"/>
  <c r="W787" i="3"/>
  <c r="X793" i="3"/>
  <c r="X795" i="3"/>
  <c r="W795" i="3"/>
  <c r="X823" i="3"/>
  <c r="Y823" i="3" s="1"/>
  <c r="W823" i="3"/>
  <c r="W825" i="3"/>
  <c r="Y825" i="3" s="1"/>
  <c r="X841" i="3"/>
  <c r="Y841" i="3" s="1"/>
  <c r="W841" i="3"/>
  <c r="X727" i="3"/>
  <c r="Y727" i="3" s="1"/>
  <c r="X731" i="3"/>
  <c r="Y731" i="3" s="1"/>
  <c r="X737" i="3"/>
  <c r="Y737" i="3" s="1"/>
  <c r="X741" i="3"/>
  <c r="Y741" i="3" s="1"/>
  <c r="X745" i="3"/>
  <c r="Y745" i="3" s="1"/>
  <c r="X749" i="3"/>
  <c r="Y749" i="3" s="1"/>
  <c r="Y753" i="3"/>
  <c r="X754" i="3"/>
  <c r="Y754" i="3" s="1"/>
  <c r="X758" i="3"/>
  <c r="Y758" i="3" s="1"/>
  <c r="X762" i="3"/>
  <c r="Y762" i="3" s="1"/>
  <c r="X766" i="3"/>
  <c r="Y766" i="3" s="1"/>
  <c r="Y769" i="3"/>
  <c r="X770" i="3"/>
  <c r="Y770" i="3" s="1"/>
  <c r="W772" i="3"/>
  <c r="X772" i="3"/>
  <c r="Y772" i="3" s="1"/>
  <c r="W777" i="3"/>
  <c r="Y777" i="3" s="1"/>
  <c r="W781" i="3"/>
  <c r="X781" i="3"/>
  <c r="Y801" i="3"/>
  <c r="Y813" i="3"/>
  <c r="W813" i="3"/>
  <c r="X827" i="3"/>
  <c r="W827" i="3"/>
  <c r="Y828" i="3"/>
  <c r="Y831" i="3"/>
  <c r="W831" i="3"/>
  <c r="X851" i="3"/>
  <c r="Y851" i="3" s="1"/>
  <c r="W751" i="3"/>
  <c r="W753" i="3"/>
  <c r="W757" i="3"/>
  <c r="Y757" i="3" s="1"/>
  <c r="W761" i="3"/>
  <c r="Y761" i="3" s="1"/>
  <c r="W765" i="3"/>
  <c r="Y765" i="3" s="1"/>
  <c r="W769" i="3"/>
  <c r="Y782" i="3"/>
  <c r="Y786" i="3"/>
  <c r="Y790" i="3"/>
  <c r="Y794" i="3"/>
  <c r="X805" i="3"/>
  <c r="W805" i="3"/>
  <c r="X807" i="3"/>
  <c r="Y807" i="3" s="1"/>
  <c r="X811" i="3"/>
  <c r="Y811" i="3" s="1"/>
  <c r="X849" i="3"/>
  <c r="Y849" i="3" s="1"/>
  <c r="X751" i="3"/>
  <c r="Y751" i="3" s="1"/>
  <c r="W752" i="3"/>
  <c r="X752" i="3"/>
  <c r="Y752" i="3" s="1"/>
  <c r="X755" i="3"/>
  <c r="Y755" i="3" s="1"/>
  <c r="W755" i="3"/>
  <c r="W756" i="3"/>
  <c r="X759" i="3"/>
  <c r="W759" i="3"/>
  <c r="W760" i="3"/>
  <c r="Y760" i="3" s="1"/>
  <c r="X763" i="3"/>
  <c r="W763" i="3"/>
  <c r="W764" i="3"/>
  <c r="Y764" i="3" s="1"/>
  <c r="X767" i="3"/>
  <c r="Y767" i="3" s="1"/>
  <c r="W767" i="3"/>
  <c r="W768" i="3"/>
  <c r="Y768" i="3" s="1"/>
  <c r="X771" i="3"/>
  <c r="Y771" i="3" s="1"/>
  <c r="W771" i="3"/>
  <c r="X775" i="3"/>
  <c r="W775" i="3"/>
  <c r="W779" i="3"/>
  <c r="X779" i="3"/>
  <c r="X799" i="3"/>
  <c r="W799" i="3"/>
  <c r="X803" i="3"/>
  <c r="Y803" i="3" s="1"/>
  <c r="W803" i="3"/>
  <c r="Y830" i="3"/>
  <c r="Y834" i="3"/>
  <c r="Y838" i="3"/>
  <c r="Y842" i="3"/>
  <c r="X847" i="3"/>
  <c r="Y847" i="3" s="1"/>
  <c r="W847" i="3"/>
  <c r="X855" i="3"/>
  <c r="W855" i="3"/>
  <c r="X778" i="3"/>
  <c r="Y778" i="3" s="1"/>
  <c r="X780" i="3"/>
  <c r="Y780" i="3" s="1"/>
  <c r="W785" i="3"/>
  <c r="W789" i="3"/>
  <c r="Y789" i="3" s="1"/>
  <c r="W793" i="3"/>
  <c r="W797" i="3"/>
  <c r="X798" i="3"/>
  <c r="Y798" i="3" s="1"/>
  <c r="X802" i="3"/>
  <c r="Y802" i="3" s="1"/>
  <c r="W809" i="3"/>
  <c r="Y809" i="3" s="1"/>
  <c r="X814" i="3"/>
  <c r="Y814" i="3" s="1"/>
  <c r="X818" i="3"/>
  <c r="Y818" i="3" s="1"/>
  <c r="X822" i="3"/>
  <c r="Y822" i="3" s="1"/>
  <c r="X826" i="3"/>
  <c r="Y826" i="3" s="1"/>
  <c r="X832" i="3"/>
  <c r="Y832" i="3" s="1"/>
  <c r="X836" i="3"/>
  <c r="Y836" i="3" s="1"/>
  <c r="X840" i="3"/>
  <c r="Y840" i="3" s="1"/>
  <c r="X846" i="3"/>
  <c r="Y846" i="3" s="1"/>
  <c r="X854" i="3"/>
  <c r="Y854" i="3" s="1"/>
  <c r="X784" i="3"/>
  <c r="W784" i="3"/>
  <c r="X788" i="3"/>
  <c r="Y788" i="3" s="1"/>
  <c r="W788" i="3"/>
  <c r="X792" i="3"/>
  <c r="W792" i="3"/>
  <c r="X796" i="3"/>
  <c r="Y796" i="3" s="1"/>
  <c r="W796" i="3"/>
  <c r="X808" i="3"/>
  <c r="W808" i="3"/>
  <c r="X812" i="3"/>
  <c r="Y812" i="3" s="1"/>
  <c r="W812" i="3"/>
  <c r="X843" i="3"/>
  <c r="Y843" i="3" s="1"/>
  <c r="X852" i="3"/>
  <c r="Y852" i="3" s="1"/>
  <c r="W852" i="3"/>
  <c r="Y536" i="3" l="1"/>
  <c r="Y520" i="3"/>
  <c r="Y443" i="3"/>
  <c r="Y363" i="3"/>
  <c r="Y855" i="3"/>
  <c r="Y759" i="3"/>
  <c r="Y805" i="3"/>
  <c r="Y728" i="3"/>
  <c r="Y712" i="3"/>
  <c r="Y557" i="3"/>
  <c r="Y549" i="3"/>
  <c r="Y537" i="3"/>
  <c r="Y533" i="3"/>
  <c r="Y529" i="3"/>
  <c r="Y525" i="3"/>
  <c r="Y521" i="3"/>
  <c r="Y517" i="3"/>
  <c r="Y532" i="3"/>
  <c r="Y358" i="3"/>
  <c r="Y326" i="3"/>
  <c r="Y256" i="3"/>
  <c r="Y484" i="3"/>
  <c r="Y306" i="3"/>
  <c r="Y290" i="3"/>
  <c r="Y274" i="3"/>
  <c r="Y465" i="3"/>
  <c r="Y367" i="3"/>
  <c r="Y779" i="3"/>
  <c r="Y793" i="3"/>
  <c r="Y711" i="3"/>
  <c r="Y565" i="3"/>
  <c r="Y691" i="3"/>
  <c r="Y675" i="3"/>
  <c r="Y662" i="3"/>
  <c r="Y654" i="3"/>
  <c r="Y646" i="3"/>
  <c r="Y638" i="3"/>
  <c r="Y713" i="3"/>
  <c r="Y666" i="3"/>
  <c r="Y650" i="3"/>
  <c r="Y558" i="3"/>
  <c r="Y524" i="3"/>
  <c r="Y580" i="3"/>
  <c r="Y563" i="3"/>
  <c r="Y474" i="3"/>
  <c r="Y155" i="3"/>
  <c r="Y567" i="3"/>
  <c r="Y439" i="3"/>
  <c r="Y423" i="3"/>
  <c r="Y407" i="3"/>
  <c r="Y391" i="3"/>
  <c r="Y375" i="3"/>
  <c r="Y359" i="3"/>
  <c r="Y343" i="3"/>
  <c r="Y151" i="3"/>
  <c r="Y143" i="3"/>
  <c r="Y92" i="3"/>
  <c r="Y76" i="3"/>
  <c r="Y60" i="3"/>
  <c r="Y48" i="3"/>
  <c r="Y15" i="3"/>
  <c r="Y25" i="3"/>
  <c r="Y36" i="3"/>
  <c r="Y488" i="3"/>
  <c r="Y379" i="3"/>
  <c r="Y347" i="3"/>
  <c r="Y808" i="3"/>
  <c r="Y792" i="3"/>
  <c r="Y784" i="3"/>
  <c r="Y787" i="3"/>
  <c r="Y720" i="3"/>
  <c r="Y374" i="3"/>
  <c r="Y342" i="3"/>
  <c r="Y546" i="3"/>
  <c r="Y526" i="3"/>
  <c r="Y319" i="3"/>
  <c r="Y311" i="3"/>
  <c r="Y303" i="3"/>
  <c r="Y295" i="3"/>
  <c r="Y287" i="3"/>
  <c r="Y279" i="3"/>
  <c r="Y271" i="3"/>
  <c r="Y447" i="3"/>
  <c r="Y383" i="3"/>
  <c r="Y351" i="3"/>
  <c r="Y244" i="3"/>
  <c r="Y228" i="3"/>
  <c r="Y318" i="3"/>
  <c r="Y302" i="3"/>
  <c r="Y286" i="3"/>
  <c r="Y653" i="3"/>
  <c r="Y207" i="3"/>
  <c r="Y175" i="3"/>
  <c r="Y245" i="3"/>
  <c r="Y799" i="3"/>
  <c r="Y775" i="3"/>
  <c r="Y763" i="3"/>
  <c r="Y827" i="3"/>
  <c r="Y781" i="3"/>
  <c r="Y795" i="3"/>
  <c r="Y785" i="3"/>
  <c r="Y837" i="3"/>
  <c r="Y819" i="3"/>
  <c r="Y710" i="3"/>
  <c r="Y706" i="3"/>
  <c r="Y702" i="3"/>
  <c r="Y833" i="3"/>
  <c r="Y715" i="3"/>
  <c r="Y635" i="3"/>
  <c r="Y619" i="3"/>
  <c r="Y561" i="3"/>
  <c r="Y600" i="3"/>
  <c r="Y592" i="3"/>
  <c r="Y584" i="3"/>
  <c r="Y576" i="3"/>
  <c r="Y539" i="3"/>
  <c r="Y535" i="3"/>
  <c r="Y531" i="3"/>
  <c r="Y527" i="3"/>
  <c r="Y523" i="3"/>
  <c r="Y519" i="3"/>
  <c r="Y483" i="3"/>
  <c r="Y746" i="3"/>
  <c r="Y695" i="3"/>
  <c r="Y679" i="3"/>
  <c r="Y604" i="3"/>
  <c r="Y588" i="3"/>
  <c r="Y577" i="3"/>
  <c r="Y568" i="3"/>
  <c r="Y560" i="3"/>
  <c r="Y528" i="3"/>
  <c r="Y637" i="3"/>
  <c r="Y538" i="3"/>
  <c r="Y522" i="3"/>
  <c r="Y472" i="3"/>
  <c r="Y454" i="3"/>
  <c r="Y446" i="3"/>
  <c r="Y438" i="3"/>
  <c r="Y430" i="3"/>
  <c r="Y422" i="3"/>
  <c r="Y414" i="3"/>
  <c r="Y406" i="3"/>
  <c r="Y398" i="3"/>
  <c r="Y390" i="3"/>
  <c r="Y378" i="3"/>
  <c r="Y362" i="3"/>
  <c r="Y346" i="3"/>
  <c r="Y330" i="3"/>
  <c r="Y260" i="3"/>
  <c r="Y699" i="3"/>
  <c r="Y480" i="3"/>
  <c r="Y136" i="3"/>
  <c r="Y512" i="3"/>
  <c r="Y496" i="3"/>
  <c r="Y435" i="3"/>
  <c r="Y403" i="3"/>
  <c r="Y387" i="3"/>
  <c r="Y371" i="3"/>
  <c r="Y355" i="3"/>
  <c r="Y339" i="3"/>
  <c r="Y248" i="3"/>
  <c r="Y232" i="3"/>
  <c r="Y224" i="3"/>
  <c r="Y216" i="3"/>
  <c r="Y208" i="3"/>
  <c r="Y200" i="3"/>
  <c r="Y192" i="3"/>
  <c r="Y184" i="3"/>
  <c r="Y176" i="3"/>
  <c r="Y168" i="3"/>
  <c r="Y134" i="3"/>
  <c r="Y126" i="3"/>
  <c r="Y159" i="3"/>
  <c r="Y683" i="3"/>
  <c r="Y219" i="3"/>
  <c r="Y203" i="3"/>
  <c r="Y187" i="3"/>
  <c r="Y171" i="3"/>
  <c r="Y88" i="3"/>
  <c r="Y72" i="3"/>
  <c r="Y56" i="3"/>
  <c r="Y40" i="3"/>
  <c r="Y13" i="3"/>
  <c r="Y518" i="3"/>
  <c r="Y554" i="3"/>
  <c r="Y223" i="3"/>
  <c r="Y199" i="3"/>
  <c r="Y167" i="3"/>
  <c r="Y21" i="3"/>
  <c r="AA13" i="3" l="1"/>
  <c r="AB15" i="3" s="1"/>
  <c r="Z855" i="3" l="1"/>
  <c r="Z326" i="3"/>
  <c r="Z546" i="3"/>
  <c r="Z244" i="3"/>
  <c r="Z528" i="3"/>
  <c r="Z362" i="3"/>
  <c r="Z256" i="3"/>
  <c r="Z666" i="3"/>
  <c r="Z539" i="3"/>
  <c r="Z346" i="3"/>
  <c r="Z638" i="3"/>
  <c r="Z619" i="3"/>
  <c r="Z358" i="3"/>
  <c r="Z662" i="3"/>
  <c r="Z787" i="3"/>
  <c r="Z351" i="3"/>
  <c r="Z560" i="3"/>
  <c r="Z378" i="3"/>
  <c r="Z443" i="3"/>
  <c r="Z646" i="3"/>
  <c r="Z472" i="3"/>
  <c r="Z200" i="3"/>
  <c r="Z175" i="3"/>
  <c r="Z568" i="3"/>
  <c r="AB16" i="3"/>
  <c r="Z42" i="3"/>
  <c r="Z18" i="3"/>
  <c r="Z8" i="3"/>
  <c r="Z54" i="3"/>
  <c r="Z218" i="3"/>
  <c r="Z272" i="3"/>
  <c r="Z304" i="3"/>
  <c r="Z320" i="3"/>
  <c r="Z128" i="3"/>
  <c r="Z804" i="3"/>
  <c r="Z820" i="3"/>
  <c r="Z848" i="3"/>
  <c r="Z121" i="3"/>
  <c r="Z14" i="3"/>
  <c r="Z74" i="3"/>
  <c r="Z90" i="3"/>
  <c r="Z116" i="3"/>
  <c r="Z132" i="3"/>
  <c r="Z316" i="3"/>
  <c r="Z478" i="3"/>
  <c r="Z140" i="3"/>
  <c r="Z308" i="3"/>
  <c r="Z714" i="3"/>
  <c r="Z733" i="3"/>
  <c r="Z806" i="3"/>
  <c r="Z26" i="3"/>
  <c r="Z4" i="3"/>
  <c r="Z16" i="3"/>
  <c r="Z50" i="3"/>
  <c r="Z82" i="3"/>
  <c r="Z280" i="3"/>
  <c r="Z296" i="3"/>
  <c r="Z312" i="3"/>
  <c r="Z773" i="3"/>
  <c r="Z735" i="3"/>
  <c r="Z800" i="3"/>
  <c r="Z34" i="3"/>
  <c r="Z11" i="3"/>
  <c r="Z38" i="3"/>
  <c r="Z27" i="3"/>
  <c r="Z58" i="3"/>
  <c r="Z120" i="3"/>
  <c r="Z78" i="3"/>
  <c r="Z124" i="3"/>
  <c r="Z300" i="3"/>
  <c r="Z210" i="3"/>
  <c r="Z270" i="3"/>
  <c r="Z148" i="3"/>
  <c r="Z292" i="3"/>
  <c r="Z324" i="3"/>
  <c r="Z500" i="3"/>
  <c r="Z548" i="3"/>
  <c r="Z725" i="3"/>
  <c r="Z816" i="3"/>
  <c r="Z776" i="3"/>
  <c r="Z824" i="3"/>
  <c r="Z481" i="3"/>
  <c r="Z492" i="3"/>
  <c r="Z508" i="3"/>
  <c r="Z718" i="3"/>
  <c r="Z757" i="3"/>
  <c r="Z609" i="3"/>
  <c r="Z243" i="3"/>
  <c r="Z817" i="3"/>
  <c r="Z493" i="3"/>
  <c r="Z108" i="3"/>
  <c r="Z372" i="3"/>
  <c r="Z105" i="3"/>
  <c r="Z157" i="3"/>
  <c r="Z707" i="3"/>
  <c r="Z582" i="3"/>
  <c r="Z681" i="3"/>
  <c r="Z420" i="3"/>
  <c r="Z356" i="3"/>
  <c r="Z123" i="3"/>
  <c r="Z595" i="3"/>
  <c r="Z697" i="3"/>
  <c r="Z109" i="3"/>
  <c r="Z617" i="3"/>
  <c r="Z669" i="3"/>
  <c r="Z77" i="3"/>
  <c r="Z830" i="3"/>
  <c r="Z753" i="3"/>
  <c r="Z821" i="3"/>
  <c r="Z696" i="3"/>
  <c r="Z631" i="3"/>
  <c r="Z623" i="3"/>
  <c r="Z425" i="3"/>
  <c r="Z177" i="3"/>
  <c r="Z736" i="3"/>
  <c r="Z411" i="3"/>
  <c r="Z475" i="3"/>
  <c r="Z195" i="3"/>
  <c r="Z98" i="3"/>
  <c r="Z253" i="3"/>
  <c r="Z749" i="3"/>
  <c r="Z626" i="3"/>
  <c r="Z756" i="3"/>
  <c r="Z661" i="3"/>
  <c r="Z453" i="3"/>
  <c r="Z389" i="3"/>
  <c r="Z325" i="3"/>
  <c r="Z165" i="3"/>
  <c r="Z476" i="3"/>
  <c r="Z788" i="3"/>
  <c r="Z751" i="3"/>
  <c r="Z770" i="3"/>
  <c r="Z739" i="3"/>
  <c r="Z750" i="3"/>
  <c r="Z676" i="3"/>
  <c r="Z553" i="3"/>
  <c r="Z350" i="3"/>
  <c r="Z461" i="3"/>
  <c r="Z397" i="3"/>
  <c r="Z315" i="3"/>
  <c r="Z283" i="3"/>
  <c r="Z164" i="3"/>
  <c r="Z444" i="3"/>
  <c r="Z412" i="3"/>
  <c r="Z380" i="3"/>
  <c r="Z236" i="3"/>
  <c r="Z310" i="3"/>
  <c r="Z241" i="3"/>
  <c r="Z191" i="3"/>
  <c r="Z285" i="3"/>
  <c r="Z87" i="3"/>
  <c r="Z851" i="3"/>
  <c r="Z686" i="3"/>
  <c r="Z721" i="3"/>
  <c r="Z541" i="3"/>
  <c r="Z479" i="3"/>
  <c r="Z599" i="3"/>
  <c r="Z426" i="3"/>
  <c r="Z394" i="3"/>
  <c r="Z338" i="3"/>
  <c r="Z377" i="3"/>
  <c r="Z616" i="3"/>
  <c r="Z586" i="3"/>
  <c r="Z196" i="3"/>
  <c r="Z162" i="3"/>
  <c r="Z321" i="3"/>
  <c r="Z51" i="3"/>
  <c r="Z651" i="3"/>
  <c r="Z183" i="3"/>
  <c r="Z843" i="3"/>
  <c r="Z836" i="3"/>
  <c r="Z849" i="3"/>
  <c r="Z668" i="3"/>
  <c r="Z594" i="3"/>
  <c r="Z466" i="3"/>
  <c r="Z147" i="3"/>
  <c r="Z52" i="3"/>
  <c r="Z309" i="3"/>
  <c r="Z79" i="3"/>
  <c r="Z251" i="3"/>
  <c r="Z247" i="3"/>
  <c r="Z814" i="3"/>
  <c r="Z694" i="3"/>
  <c r="Z705" i="3"/>
  <c r="Z608" i="3"/>
  <c r="Z688" i="3"/>
  <c r="Z255" i="3"/>
  <c r="Z417" i="3"/>
  <c r="Z353" i="3"/>
  <c r="Z201" i="3"/>
  <c r="Z305" i="3"/>
  <c r="Z149" i="3"/>
  <c r="Z59" i="3"/>
  <c r="Z125" i="3"/>
  <c r="Z641" i="3"/>
  <c r="Z238" i="3"/>
  <c r="Z693" i="3"/>
  <c r="Z556" i="3"/>
  <c r="Z100" i="3"/>
  <c r="Z360" i="3"/>
  <c r="Z73" i="3"/>
  <c r="Z809" i="3"/>
  <c r="Z639" i="3"/>
  <c r="Z104" i="3"/>
  <c r="Z344" i="3"/>
  <c r="Z555" i="3"/>
  <c r="Z69" i="3"/>
  <c r="Z689" i="3"/>
  <c r="Z803" i="3"/>
  <c r="Z708" i="3"/>
  <c r="Z603" i="3"/>
  <c r="Z514" i="3"/>
  <c r="Z400" i="3"/>
  <c r="Z328" i="3"/>
  <c r="Z141" i="3"/>
  <c r="Z768" i="3"/>
  <c r="Z731" i="3"/>
  <c r="Z684" i="3"/>
  <c r="Z540" i="3"/>
  <c r="Z515" i="3"/>
  <c r="Z642" i="3"/>
  <c r="Z690" i="3"/>
  <c r="Z701" i="3"/>
  <c r="Z263" i="3"/>
  <c r="Z146" i="3"/>
  <c r="Z473" i="3"/>
  <c r="Z206" i="3"/>
  <c r="Z71" i="3"/>
  <c r="Z852" i="3"/>
  <c r="Z513" i="3"/>
  <c r="Z583" i="3"/>
  <c r="Z418" i="3"/>
  <c r="Z361" i="3"/>
  <c r="Z193" i="3"/>
  <c r="Z384" i="3"/>
  <c r="Z6" i="3"/>
  <c r="Z35" i="3"/>
  <c r="Z161" i="3"/>
  <c r="Z772" i="3"/>
  <c r="Z610" i="3"/>
  <c r="Z462" i="3"/>
  <c r="Z415" i="3"/>
  <c r="Z139" i="3"/>
  <c r="Z63" i="3"/>
  <c r="Z780" i="3"/>
  <c r="Z678" i="3"/>
  <c r="Z511" i="3"/>
  <c r="Z185" i="3"/>
  <c r="Z273" i="3"/>
  <c r="Z135" i="3"/>
  <c r="Z463" i="3"/>
  <c r="Z404" i="3"/>
  <c r="Z45" i="3"/>
  <c r="Z261" i="3"/>
  <c r="Z388" i="3"/>
  <c r="Z113" i="3"/>
  <c r="Z28" i="3"/>
  <c r="Z501" i="3"/>
  <c r="Z94" i="3"/>
  <c r="Z704" i="3"/>
  <c r="Z544" i="3"/>
  <c r="Z502" i="3"/>
  <c r="Z672" i="3"/>
  <c r="Z395" i="3"/>
  <c r="Z239" i="3"/>
  <c r="Z566" i="3"/>
  <c r="Z357" i="3"/>
  <c r="Z812" i="3"/>
  <c r="Z767" i="3"/>
  <c r="Z754" i="3"/>
  <c r="Z724" i="3"/>
  <c r="Z570" i="3"/>
  <c r="Z647" i="3"/>
  <c r="Z491" i="3"/>
  <c r="Z382" i="3"/>
  <c r="Z429" i="3"/>
  <c r="Z542" i="3"/>
  <c r="Z197" i="3"/>
  <c r="Z282" i="3"/>
  <c r="Z428" i="3"/>
  <c r="Z364" i="3"/>
  <c r="Z118" i="3"/>
  <c r="Z110" i="3"/>
  <c r="Z145" i="3"/>
  <c r="Z198" i="3"/>
  <c r="Z813" i="3"/>
  <c r="Z627" i="3"/>
  <c r="Z505" i="3"/>
  <c r="Z572" i="3"/>
  <c r="Z410" i="3"/>
  <c r="Z677" i="3"/>
  <c r="Z329" i="3"/>
  <c r="Z225" i="3"/>
  <c r="Z220" i="3"/>
  <c r="Z180" i="3"/>
  <c r="Z229" i="3"/>
  <c r="Z44" i="3"/>
  <c r="Z10" i="3"/>
  <c r="Z61" i="3"/>
  <c r="Z798" i="3"/>
  <c r="Z758" i="3"/>
  <c r="Z665" i="3"/>
  <c r="Z571" i="3"/>
  <c r="Z485" i="3"/>
  <c r="Z628" i="3"/>
  <c r="Z182" i="3"/>
  <c r="Z277" i="3"/>
  <c r="Z47" i="3"/>
  <c r="Z112" i="3"/>
  <c r="Z838" i="3"/>
  <c r="Z745" i="3"/>
  <c r="Z743" i="3"/>
  <c r="Z845" i="3"/>
  <c r="Z640" i="3"/>
  <c r="Z495" i="3"/>
  <c r="Z449" i="3"/>
  <c r="Z267" i="3"/>
  <c r="Z99" i="3"/>
  <c r="Z91" i="3"/>
  <c r="Z214" i="3"/>
  <c r="Z655" i="3"/>
  <c r="Z265" i="3"/>
  <c r="Z53" i="3"/>
  <c r="Z590" i="3"/>
  <c r="Z585" i="3"/>
  <c r="Z205" i="3"/>
  <c r="Z456" i="3"/>
  <c r="Z392" i="3"/>
  <c r="Z332" i="3"/>
  <c r="Z20" i="3"/>
  <c r="Z777" i="3"/>
  <c r="Z761" i="3"/>
  <c r="Z598" i="3"/>
  <c r="Z509" i="3"/>
  <c r="Z629" i="3"/>
  <c r="Z440" i="3"/>
  <c r="Z376" i="3"/>
  <c r="Z234" i="3"/>
  <c r="Z65" i="3"/>
  <c r="Z657" i="3"/>
  <c r="Z673" i="3"/>
  <c r="Z254" i="3"/>
  <c r="Z46" i="3"/>
  <c r="Z269" i="3"/>
  <c r="Z226" i="3"/>
  <c r="Z101" i="3"/>
  <c r="Z744" i="3"/>
  <c r="Z847" i="3"/>
  <c r="Z769" i="3"/>
  <c r="Z823" i="3"/>
  <c r="Z700" i="3"/>
  <c r="Z791" i="3"/>
  <c r="Z579" i="3"/>
  <c r="Z497" i="3"/>
  <c r="Z660" i="3"/>
  <c r="Z470" i="3"/>
  <c r="Z457" i="3"/>
  <c r="Z209" i="3"/>
  <c r="Z111" i="3"/>
  <c r="Z477" i="3"/>
  <c r="Z416" i="3"/>
  <c r="Z368" i="3"/>
  <c r="Z204" i="3"/>
  <c r="Z211" i="3"/>
  <c r="Z96" i="3"/>
  <c r="Z163" i="3"/>
  <c r="Z297" i="3"/>
  <c r="Z57" i="3"/>
  <c r="Z752" i="3"/>
  <c r="Z766" i="3"/>
  <c r="Z797" i="3"/>
  <c r="Z719" i="3"/>
  <c r="Z562" i="3"/>
  <c r="Z692" i="3"/>
  <c r="Z405" i="3"/>
  <c r="Z341" i="3"/>
  <c r="Z154" i="3"/>
  <c r="Z490" i="3"/>
  <c r="Z399" i="3"/>
  <c r="Z796" i="3"/>
  <c r="Z778" i="3"/>
  <c r="Z760" i="3"/>
  <c r="Z831" i="3"/>
  <c r="Z741" i="3"/>
  <c r="Z783" i="3"/>
  <c r="Z716" i="3"/>
  <c r="Z618" i="3"/>
  <c r="Z581" i="3"/>
  <c r="Z664" i="3"/>
  <c r="Z366" i="3"/>
  <c r="Z632" i="3"/>
  <c r="Z413" i="3"/>
  <c r="Z349" i="3"/>
  <c r="Z323" i="3"/>
  <c r="Z291" i="3"/>
  <c r="Z181" i="3"/>
  <c r="Z469" i="3"/>
  <c r="Z455" i="3"/>
  <c r="Z246" i="3"/>
  <c r="Z322" i="3"/>
  <c r="Z534" i="3"/>
  <c r="Z301" i="3"/>
  <c r="Z133" i="3"/>
  <c r="Z39" i="3"/>
  <c r="Z742" i="3"/>
  <c r="Z755" i="3"/>
  <c r="Z839" i="3"/>
  <c r="Z614" i="3"/>
  <c r="Z611" i="3"/>
  <c r="Z723" i="3"/>
  <c r="Z487" i="3"/>
  <c r="Z636" i="3"/>
  <c r="Z564" i="3"/>
  <c r="Z434" i="3"/>
  <c r="Z402" i="3"/>
  <c r="Z354" i="3"/>
  <c r="Z648" i="3"/>
  <c r="Z409" i="3"/>
  <c r="Z259" i="3"/>
  <c r="Z103" i="3"/>
  <c r="Z459" i="3"/>
  <c r="Z352" i="3"/>
  <c r="Z212" i="3"/>
  <c r="Z172" i="3"/>
  <c r="Z80" i="3"/>
  <c r="Z202" i="3"/>
  <c r="Z67" i="3"/>
  <c r="Z5" i="3"/>
  <c r="Z215" i="3"/>
  <c r="Z119" i="3"/>
  <c r="Z115" i="3"/>
  <c r="Z93" i="3"/>
  <c r="Z842" i="3"/>
  <c r="Z709" i="3"/>
  <c r="Z649" i="3"/>
  <c r="Z494" i="3"/>
  <c r="Z189" i="3"/>
  <c r="Z504" i="3"/>
  <c r="Z327" i="3"/>
  <c r="Z68" i="3"/>
  <c r="Z853" i="3"/>
  <c r="Z17" i="3"/>
  <c r="Z95" i="3"/>
  <c r="Z31" i="3"/>
  <c r="Z24" i="3"/>
  <c r="Z117" i="3"/>
  <c r="Z832" i="3"/>
  <c r="Z794" i="3"/>
  <c r="Z727" i="3"/>
  <c r="Z729" i="3"/>
  <c r="Z624" i="3"/>
  <c r="Z730" i="3"/>
  <c r="Z602" i="3"/>
  <c r="Z433" i="3"/>
  <c r="Z369" i="3"/>
  <c r="Z217" i="3"/>
  <c r="Z150" i="3"/>
  <c r="Z262" i="3"/>
  <c r="Z451" i="3"/>
  <c r="Z186" i="3"/>
  <c r="Z75" i="3"/>
  <c r="Z102" i="3"/>
  <c r="Z597" i="3"/>
  <c r="Z601" i="3"/>
  <c r="Z331" i="3"/>
  <c r="Z408" i="3"/>
  <c r="Z764" i="3"/>
  <c r="Z621" i="3"/>
  <c r="Z593" i="3"/>
  <c r="Z613" i="3"/>
  <c r="Z822" i="3"/>
  <c r="Z737" i="3"/>
  <c r="Z774" i="3"/>
  <c r="Z615" i="3"/>
  <c r="Z530" i="3"/>
  <c r="Z442" i="3"/>
  <c r="Z158" i="3"/>
  <c r="Z335" i="3"/>
  <c r="Z289" i="3"/>
  <c r="Z235" i="3"/>
  <c r="Z782" i="3"/>
  <c r="Z645" i="3"/>
  <c r="Z437" i="3"/>
  <c r="Z373" i="3"/>
  <c r="Z122" i="3"/>
  <c r="Z846" i="3"/>
  <c r="Z807" i="3"/>
  <c r="Z762" i="3"/>
  <c r="Z732" i="3"/>
  <c r="Z680" i="3"/>
  <c r="Z545" i="3"/>
  <c r="Z507" i="3"/>
  <c r="Z468" i="3"/>
  <c r="Z334" i="3"/>
  <c r="Z381" i="3"/>
  <c r="Z307" i="3"/>
  <c r="Z275" i="3"/>
  <c r="Z298" i="3"/>
  <c r="Z230" i="3"/>
  <c r="Z166" i="3"/>
  <c r="Z178" i="3"/>
  <c r="Z237" i="3"/>
  <c r="Z828" i="3"/>
  <c r="Z670" i="3"/>
  <c r="Z829" i="3"/>
  <c r="Z748" i="3"/>
  <c r="Z458" i="3"/>
  <c r="Z386" i="3"/>
  <c r="Z498" i="3"/>
  <c r="Z336" i="3"/>
  <c r="Z130" i="3"/>
  <c r="Z129" i="3"/>
  <c r="Z249" i="3"/>
  <c r="Z33" i="3"/>
  <c r="Z818" i="3"/>
  <c r="Z747" i="3"/>
  <c r="Z578" i="3"/>
  <c r="Z258" i="3"/>
  <c r="Z32" i="3"/>
  <c r="Z293" i="3"/>
  <c r="Z156" i="3"/>
  <c r="Z222" i="3"/>
  <c r="Z49" i="3"/>
  <c r="Z622" i="3"/>
  <c r="Z656" i="3"/>
  <c r="Z401" i="3"/>
  <c r="Z107" i="3"/>
  <c r="Z419" i="3"/>
  <c r="Z43" i="3"/>
  <c r="Z574" i="3"/>
  <c r="Z85" i="3"/>
  <c r="Z652" i="3"/>
  <c r="Z620" i="3"/>
  <c r="Z221" i="3"/>
  <c r="Z605" i="3"/>
  <c r="Z340" i="3"/>
  <c r="Z765" i="3"/>
  <c r="Z740" i="3"/>
  <c r="Z612" i="3"/>
  <c r="Z452" i="3"/>
  <c r="Z250" i="3"/>
  <c r="Z825" i="3"/>
  <c r="Z227" i="3"/>
  <c r="Z667" i="3"/>
  <c r="Z153" i="3"/>
  <c r="Z802" i="3"/>
  <c r="Z841" i="3"/>
  <c r="Z630" i="3"/>
  <c r="Z587" i="3"/>
  <c r="Z503" i="3"/>
  <c r="Z575" i="3"/>
  <c r="Z142" i="3"/>
  <c r="Z432" i="3"/>
  <c r="Z240" i="3"/>
  <c r="Z160" i="3"/>
  <c r="Z190" i="3"/>
  <c r="Z114" i="3"/>
  <c r="Z801" i="3"/>
  <c r="Z698" i="3"/>
  <c r="Z573" i="3"/>
  <c r="Z717" i="3"/>
  <c r="Z499" i="3"/>
  <c r="Z644" i="3"/>
  <c r="Z421" i="3"/>
  <c r="Z173" i="3"/>
  <c r="Z506" i="3"/>
  <c r="Z431" i="3"/>
  <c r="Z826" i="3"/>
  <c r="Z790" i="3"/>
  <c r="Z674" i="3"/>
  <c r="Z634" i="3"/>
  <c r="Z510" i="3"/>
  <c r="Z264" i="3"/>
  <c r="Z365" i="3"/>
  <c r="Z299" i="3"/>
  <c r="Z589" i="3"/>
  <c r="Z460" i="3"/>
  <c r="Z396" i="3"/>
  <c r="Z252" i="3"/>
  <c r="Z278" i="3"/>
  <c r="Z317" i="3"/>
  <c r="Z55" i="3"/>
  <c r="Z771" i="3"/>
  <c r="Z738" i="3"/>
  <c r="Z815" i="3"/>
  <c r="Z663" i="3"/>
  <c r="Z450" i="3"/>
  <c r="Z370" i="3"/>
  <c r="Z441" i="3"/>
  <c r="Z131" i="3"/>
  <c r="Z266" i="3"/>
  <c r="Z83" i="3"/>
  <c r="Z231" i="3"/>
  <c r="Z213" i="3"/>
  <c r="Z257" i="3"/>
  <c r="Z559" i="3"/>
  <c r="Z84" i="3"/>
  <c r="Z137" i="3"/>
  <c r="Z106" i="3"/>
  <c r="Z854" i="3"/>
  <c r="Z811" i="3"/>
  <c r="Z606" i="3"/>
  <c r="Z591" i="3"/>
  <c r="Z643" i="3"/>
  <c r="Z385" i="3"/>
  <c r="Z169" i="3"/>
  <c r="Z482" i="3"/>
  <c r="Z174" i="3"/>
  <c r="Z12" i="3"/>
  <c r="Z447" i="3"/>
  <c r="Z775" i="3"/>
  <c r="Z715" i="3"/>
  <c r="Z588" i="3"/>
  <c r="Z406" i="3"/>
  <c r="Z435" i="3"/>
  <c r="Z159" i="3"/>
  <c r="Z520" i="3"/>
  <c r="Z691" i="3"/>
  <c r="Z343" i="3"/>
  <c r="Z228" i="3"/>
  <c r="Z600" i="3"/>
  <c r="Z430" i="3"/>
  <c r="Z232" i="3"/>
  <c r="Z759" i="3"/>
  <c r="Z290" i="3"/>
  <c r="Z383" i="3"/>
  <c r="Z454" i="3"/>
  <c r="Z219" i="3"/>
  <c r="Z517" i="3"/>
  <c r="Z565" i="3"/>
  <c r="Z474" i="3"/>
  <c r="Z359" i="3"/>
  <c r="Z784" i="3"/>
  <c r="Z287" i="3"/>
  <c r="Z799" i="3"/>
  <c r="Z561" i="3"/>
  <c r="Z604" i="3"/>
  <c r="Z414" i="3"/>
  <c r="Z248" i="3"/>
  <c r="Z203" i="3"/>
  <c r="Z21" i="3"/>
  <c r="Z306" i="3"/>
  <c r="Z76" i="3"/>
  <c r="Z763" i="3"/>
  <c r="Z577" i="3"/>
  <c r="Z355" i="3"/>
  <c r="Z537" i="3"/>
  <c r="Z379" i="3"/>
  <c r="Z318" i="3"/>
  <c r="Z519" i="3"/>
  <c r="Z339" i="3"/>
  <c r="Z167" i="3"/>
  <c r="Z567" i="3" l="1"/>
  <c r="Z711" i="3"/>
  <c r="Z532" i="3"/>
  <c r="Z363" i="3"/>
  <c r="Z88" i="3"/>
  <c r="Z60" i="3"/>
  <c r="Z699" i="3"/>
  <c r="Z375" i="3"/>
  <c r="Z525" i="3"/>
  <c r="Z126" i="3"/>
  <c r="Z446" i="3"/>
  <c r="Z833" i="3"/>
  <c r="Z319" i="3"/>
  <c r="Z391" i="3"/>
  <c r="Z274" i="3"/>
  <c r="Z192" i="3"/>
  <c r="Z295" i="3"/>
  <c r="Z199" i="3"/>
  <c r="Z637" i="3"/>
  <c r="Z407" i="3"/>
  <c r="Z779" i="3"/>
  <c r="Z176" i="3"/>
  <c r="Z438" i="3"/>
  <c r="Z706" i="3"/>
  <c r="Z653" i="3"/>
  <c r="Z347" i="3"/>
  <c r="Z793" i="3"/>
  <c r="Z536" i="3"/>
  <c r="Z422" i="3"/>
  <c r="Z439" i="3"/>
  <c r="Z518" i="3"/>
  <c r="Z260" i="3"/>
  <c r="Z531" i="3"/>
  <c r="Z302" i="3"/>
  <c r="Z48" i="3"/>
  <c r="Z713" i="3"/>
  <c r="Z549" i="3"/>
  <c r="Z535" i="3"/>
  <c r="Z557" i="3"/>
  <c r="Z480" i="3"/>
  <c r="Z781" i="3"/>
  <c r="Z563" i="3"/>
  <c r="Z56" i="3"/>
  <c r="Z136" i="3"/>
  <c r="Z527" i="3"/>
  <c r="Z286" i="3"/>
  <c r="Z36" i="3"/>
  <c r="Z367" i="3"/>
  <c r="Z390" i="3"/>
  <c r="Z592" i="3"/>
  <c r="Z374" i="3"/>
  <c r="Z40" i="3"/>
  <c r="Z523" i="3"/>
  <c r="Z271" i="3"/>
  <c r="Z554" i="3"/>
  <c r="Z387" i="3"/>
  <c r="Z483" i="3"/>
  <c r="Z245" i="3"/>
  <c r="Z15" i="3"/>
  <c r="Z558" i="3"/>
  <c r="Z533" i="3"/>
  <c r="Z679" i="3"/>
  <c r="Z521" i="3"/>
  <c r="Z496" i="3"/>
  <c r="Z702" i="3"/>
  <c r="Z303" i="3"/>
  <c r="Z223" i="3"/>
  <c r="Z512" i="3"/>
  <c r="Z746" i="3"/>
  <c r="Z279" i="3"/>
  <c r="Z580" i="3"/>
  <c r="Z529" i="3"/>
  <c r="Z134" i="3"/>
  <c r="Z837" i="3"/>
  <c r="Z720" i="3"/>
  <c r="Z650" i="3"/>
  <c r="Z683" i="3"/>
  <c r="Z398" i="3"/>
  <c r="Z635" i="3"/>
  <c r="Z526" i="3"/>
  <c r="Z728" i="3"/>
  <c r="Z184" i="3"/>
  <c r="Z538" i="3"/>
  <c r="Z710" i="3"/>
  <c r="Z342" i="3"/>
  <c r="Z423" i="3"/>
  <c r="Z484" i="3"/>
  <c r="Z403" i="3"/>
  <c r="Z151" i="3"/>
  <c r="Z171" i="3"/>
  <c r="Z695" i="3"/>
  <c r="Z808" i="3"/>
  <c r="Z465" i="3"/>
  <c r="Z208" i="3"/>
  <c r="Z522" i="3"/>
  <c r="Z795" i="3"/>
  <c r="Z311" i="3"/>
  <c r="Z524" i="3"/>
  <c r="Z805" i="3"/>
  <c r="Z675" i="3"/>
  <c r="Z488" i="3"/>
  <c r="Z216" i="3"/>
  <c r="Z819" i="3"/>
  <c r="Z155" i="3"/>
  <c r="Z330" i="3"/>
  <c r="Z168" i="3"/>
  <c r="Z25" i="3"/>
  <c r="Z371" i="3"/>
  <c r="Z827" i="3"/>
  <c r="Z654" i="3"/>
  <c r="Z345" i="3"/>
  <c r="Z786" i="3"/>
  <c r="Z625" i="3"/>
  <c r="Z789" i="3"/>
  <c r="Z281" i="3"/>
  <c r="Z337" i="3"/>
  <c r="Z19" i="3"/>
  <c r="Z596" i="3"/>
  <c r="Z89" i="3"/>
  <c r="Z188" i="3"/>
  <c r="Z268" i="3"/>
  <c r="Z671" i="3"/>
  <c r="Z294" i="3"/>
  <c r="Z445" i="3"/>
  <c r="Z658" i="3"/>
  <c r="Z687" i="3"/>
  <c r="Z179" i="3"/>
  <c r="Z393" i="3"/>
  <c r="Z41" i="3"/>
  <c r="Z685" i="3"/>
  <c r="Z703" i="3"/>
  <c r="Z424" i="3"/>
  <c r="Z9" i="3"/>
  <c r="Z313" i="3"/>
  <c r="Z242" i="3"/>
  <c r="Z550" i="3"/>
  <c r="Z547" i="3"/>
  <c r="Z81" i="3"/>
  <c r="Z194" i="3"/>
  <c r="Z127" i="3"/>
  <c r="Z682" i="3"/>
  <c r="Z97" i="3"/>
  <c r="Z170" i="3"/>
  <c r="Z427" i="3"/>
  <c r="Z607" i="3"/>
  <c r="Z467" i="3"/>
  <c r="Z569" i="3"/>
  <c r="Z233" i="3"/>
  <c r="Z29" i="3"/>
  <c r="Z348" i="3"/>
  <c r="Z314" i="3"/>
  <c r="Z333" i="3"/>
  <c r="Z471" i="3"/>
  <c r="Z726" i="3"/>
  <c r="Z834" i="3"/>
  <c r="Z138" i="3"/>
  <c r="Z543" i="3"/>
  <c r="Z734" i="3"/>
  <c r="Z64" i="3"/>
  <c r="Z448" i="3"/>
  <c r="Z464" i="3"/>
  <c r="Z835" i="3"/>
  <c r="Z840" i="3"/>
  <c r="Z551" i="3"/>
  <c r="Z86" i="3"/>
  <c r="Z486" i="3"/>
  <c r="Z633" i="3"/>
  <c r="Z436" i="3"/>
  <c r="Z37" i="3"/>
  <c r="Z810" i="3"/>
  <c r="Z144" i="3"/>
  <c r="Z722" i="3"/>
  <c r="Z516" i="3"/>
  <c r="Z659" i="3"/>
  <c r="Z552" i="3"/>
  <c r="Z7" i="3"/>
  <c r="Z3" i="3"/>
  <c r="Z850" i="3"/>
  <c r="Z489" i="3"/>
  <c r="Z70" i="3"/>
  <c r="Z30" i="3"/>
  <c r="Z844" i="3"/>
  <c r="Z276" i="3"/>
  <c r="Z284" i="3"/>
  <c r="Z62" i="3"/>
  <c r="Z23" i="3"/>
  <c r="Z152" i="3"/>
  <c r="Z288" i="3"/>
  <c r="Z66" i="3"/>
  <c r="Z22" i="3"/>
  <c r="Z792" i="3"/>
  <c r="Z785" i="3"/>
  <c r="Z72" i="3"/>
  <c r="Z584" i="3"/>
  <c r="Z143" i="3"/>
  <c r="Z13" i="3"/>
  <c r="Z712" i="3"/>
  <c r="Z207" i="3"/>
  <c r="Z187" i="3"/>
  <c r="Z576" i="3"/>
  <c r="Z92" i="3"/>
  <c r="Z224" i="3"/>
</calcChain>
</file>

<file path=xl/sharedStrings.xml><?xml version="1.0" encoding="utf-8"?>
<sst xmlns="http://schemas.openxmlformats.org/spreadsheetml/2006/main" count="2060" uniqueCount="951">
  <si>
    <t>因子项</t>
    <phoneticPr fontId="3" type="noConversion"/>
  </si>
  <si>
    <t>因子权重</t>
    <phoneticPr fontId="3" type="noConversion"/>
  </si>
  <si>
    <t>指标项</t>
    <phoneticPr fontId="3" type="noConversion"/>
  </si>
  <si>
    <t>权重</t>
    <phoneticPr fontId="3" type="noConversion"/>
  </si>
  <si>
    <t>核心指标</t>
    <phoneticPr fontId="3" type="noConversion"/>
  </si>
  <si>
    <t>近6个月月均交易额</t>
    <phoneticPr fontId="3" type="noConversion"/>
  </si>
  <si>
    <t>近6个月月均有效交易笔数</t>
    <phoneticPr fontId="3" type="noConversion"/>
  </si>
  <si>
    <t>近6个月退款率</t>
    <phoneticPr fontId="3" type="noConversion"/>
  </si>
  <si>
    <t>稳定性指标</t>
    <phoneticPr fontId="3" type="noConversion"/>
  </si>
  <si>
    <t>近6个月交易额波动系数</t>
    <phoneticPr fontId="3" type="noConversion"/>
  </si>
  <si>
    <t>近6个月客单价波动系数</t>
    <phoneticPr fontId="3" type="noConversion"/>
  </si>
  <si>
    <t>近6个月交易金额前三商品的金额占比</t>
    <phoneticPr fontId="3" type="noConversion"/>
  </si>
  <si>
    <t>近6个月交易金额前十客户的金额占比</t>
    <phoneticPr fontId="3" type="noConversion"/>
  </si>
  <si>
    <t xml:space="preserve">变化趋势 </t>
    <phoneticPr fontId="3" type="noConversion"/>
  </si>
  <si>
    <t>同期交易增长率</t>
    <phoneticPr fontId="3" type="noConversion"/>
  </si>
  <si>
    <t>近6个月交易增长倍数</t>
    <phoneticPr fontId="3" type="noConversion"/>
  </si>
  <si>
    <t>近6个月交易上涨的月份数（环比上涨10%）</t>
    <phoneticPr fontId="3" type="noConversion"/>
  </si>
  <si>
    <t>指标</t>
    <phoneticPr fontId="3" type="noConversion"/>
  </si>
  <si>
    <t>分布</t>
    <phoneticPr fontId="3" type="noConversion"/>
  </si>
  <si>
    <t>得分</t>
    <phoneticPr fontId="3" type="noConversion"/>
  </si>
  <si>
    <t>近6个月月均交易额</t>
    <phoneticPr fontId="3" type="noConversion"/>
  </si>
  <si>
    <t>5w-</t>
    <phoneticPr fontId="3" type="noConversion"/>
  </si>
  <si>
    <t>5-10w</t>
    <phoneticPr fontId="3" type="noConversion"/>
  </si>
  <si>
    <t>10w-15w</t>
    <phoneticPr fontId="3" type="noConversion"/>
  </si>
  <si>
    <t>15w-20w</t>
    <phoneticPr fontId="3" type="noConversion"/>
  </si>
  <si>
    <t>20w-25w</t>
    <phoneticPr fontId="3" type="noConversion"/>
  </si>
  <si>
    <t>25w-&gt;high</t>
    <phoneticPr fontId="3" type="noConversion"/>
  </si>
  <si>
    <t>近6个月月均有效交易笔数</t>
    <phoneticPr fontId="3" type="noConversion"/>
  </si>
  <si>
    <t>0-750</t>
    <phoneticPr fontId="3" type="noConversion"/>
  </si>
  <si>
    <t>750-1500</t>
    <phoneticPr fontId="3" type="noConversion"/>
  </si>
  <si>
    <t>1500-2500</t>
    <phoneticPr fontId="3" type="noConversion"/>
  </si>
  <si>
    <t>2500-3000</t>
    <phoneticPr fontId="3" type="noConversion"/>
  </si>
  <si>
    <t>3000-4000</t>
    <phoneticPr fontId="3" type="noConversion"/>
  </si>
  <si>
    <t>4000-high</t>
    <phoneticPr fontId="3" type="noConversion"/>
  </si>
  <si>
    <t>近6个月退款率</t>
  </si>
  <si>
    <t>0-5%</t>
    <phoneticPr fontId="3" type="noConversion"/>
  </si>
  <si>
    <t>5%-7%</t>
    <phoneticPr fontId="3" type="noConversion"/>
  </si>
  <si>
    <t>7%-10%</t>
    <phoneticPr fontId="3" type="noConversion"/>
  </si>
  <si>
    <t>10%-20%</t>
    <phoneticPr fontId="3" type="noConversion"/>
  </si>
  <si>
    <t>20%-35%</t>
    <phoneticPr fontId="3" type="noConversion"/>
  </si>
  <si>
    <t>35%-&gt;high</t>
    <phoneticPr fontId="3" type="noConversion"/>
  </si>
  <si>
    <t>近6个月交易额波动系数</t>
    <phoneticPr fontId="3" type="noConversion"/>
  </si>
  <si>
    <t>0-40%</t>
    <phoneticPr fontId="3" type="noConversion"/>
  </si>
  <si>
    <t>40%-60%</t>
    <phoneticPr fontId="3" type="noConversion"/>
  </si>
  <si>
    <t>60%-90%</t>
    <phoneticPr fontId="3" type="noConversion"/>
  </si>
  <si>
    <t>90%-&gt;high</t>
    <phoneticPr fontId="3" type="noConversion"/>
  </si>
  <si>
    <t>近6个月客单价波动系数</t>
    <phoneticPr fontId="3" type="noConversion"/>
  </si>
  <si>
    <t>0-20%</t>
    <phoneticPr fontId="3" type="noConversion"/>
  </si>
  <si>
    <t>20%-40%</t>
    <phoneticPr fontId="3" type="noConversion"/>
  </si>
  <si>
    <t>40%-70%</t>
    <phoneticPr fontId="3" type="noConversion"/>
  </si>
  <si>
    <t>70%+</t>
    <phoneticPr fontId="3" type="noConversion"/>
  </si>
  <si>
    <t>近6个月交易金额前三商品的金额占比</t>
  </si>
  <si>
    <t>low-&gt;20%</t>
    <phoneticPr fontId="3" type="noConversion"/>
  </si>
  <si>
    <t>70%-&gt;high</t>
    <phoneticPr fontId="3" type="noConversion"/>
  </si>
  <si>
    <t>近6个月交易金额前十客户的金额占比</t>
    <phoneticPr fontId="3" type="noConversion"/>
  </si>
  <si>
    <t>20%-50%</t>
    <phoneticPr fontId="3" type="noConversion"/>
  </si>
  <si>
    <t>50%-90%</t>
    <phoneticPr fontId="3" type="noConversion"/>
  </si>
  <si>
    <t>近6个月交易增长倍数</t>
  </si>
  <si>
    <t>low-&gt;70%</t>
    <phoneticPr fontId="3" type="noConversion"/>
  </si>
  <si>
    <t>70%-160%</t>
    <phoneticPr fontId="3" type="noConversion"/>
  </si>
  <si>
    <t>160%-230%</t>
    <phoneticPr fontId="3" type="noConversion"/>
  </si>
  <si>
    <t>230%-&gt;high</t>
    <phoneticPr fontId="3" type="noConversion"/>
  </si>
  <si>
    <t>同期交易增长率</t>
    <phoneticPr fontId="3" type="noConversion"/>
  </si>
  <si>
    <t>low-&gt;50%</t>
    <phoneticPr fontId="3" type="noConversion"/>
  </si>
  <si>
    <t>50%-80%</t>
    <phoneticPr fontId="3" type="noConversion"/>
  </si>
  <si>
    <t>80%-120%</t>
    <phoneticPr fontId="3" type="noConversion"/>
  </si>
  <si>
    <t>120%-150%</t>
    <phoneticPr fontId="3" type="noConversion"/>
  </si>
  <si>
    <t>150%-&gt;high</t>
    <phoneticPr fontId="3" type="noConversion"/>
  </si>
  <si>
    <t>近6个月交易上涨的月份数（环比上涨10%）</t>
    <phoneticPr fontId="3" type="noConversion"/>
  </si>
  <si>
    <t>权重折算</t>
    <phoneticPr fontId="3" type="noConversion"/>
  </si>
  <si>
    <t>评比分</t>
    <phoneticPr fontId="3" type="noConversion"/>
  </si>
  <si>
    <t>评比分折算</t>
    <phoneticPr fontId="3" type="noConversion"/>
  </si>
  <si>
    <t>折算100分</t>
    <phoneticPr fontId="3" type="noConversion"/>
  </si>
  <si>
    <t>shop_name</t>
  </si>
  <si>
    <t>target_time</t>
  </si>
  <si>
    <t>月均交易额</t>
  </si>
  <si>
    <t>有效交易额波动</t>
  </si>
  <si>
    <t>客单价波动</t>
  </si>
  <si>
    <t>月均有交易笔数</t>
  </si>
  <si>
    <t>月均交易增长倍数</t>
  </si>
  <si>
    <t>top10</t>
  </si>
  <si>
    <t>top3</t>
  </si>
  <si>
    <t>refund_rate</t>
  </si>
  <si>
    <t>近6个月交易上涨的月份数（环比上涨10%）</t>
  </si>
  <si>
    <t>是否逾期</t>
  </si>
  <si>
    <t>近6个月月均交易额</t>
  </si>
  <si>
    <t>近6个月月均有效交易笔数</t>
  </si>
  <si>
    <t>近6个月交易额波动系数</t>
  </si>
  <si>
    <t>近6个月客单价波动系数</t>
  </si>
  <si>
    <t>近6个月交易金额前十客户的金额占比</t>
  </si>
  <si>
    <t>同期交易增长率</t>
  </si>
  <si>
    <t>聚友家具</t>
  </si>
  <si>
    <t>null</t>
    <phoneticPr fontId="3" type="noConversion"/>
  </si>
  <si>
    <t>李医生百臻专卖店</t>
  </si>
  <si>
    <t>null</t>
    <phoneticPr fontId="3" type="noConversion"/>
  </si>
  <si>
    <t>四海母婴专营店</t>
  </si>
  <si>
    <t>梦幻烘焙超市</t>
  </si>
  <si>
    <t>小妮儿小小耿</t>
  </si>
  <si>
    <t>九鲤湖旗舰店</t>
  </si>
  <si>
    <t>瑞派乐服饰旗舰店</t>
  </si>
  <si>
    <t>daviddong19820324</t>
  </si>
  <si>
    <t>秋田收纳总汇</t>
  </si>
  <si>
    <t>NA</t>
  </si>
  <si>
    <t>NULL</t>
    <phoneticPr fontId="3" type="noConversion"/>
  </si>
  <si>
    <t>苏泊尔德盛合专卖店</t>
  </si>
  <si>
    <t>钢铁苍穹模型帝国</t>
  </si>
  <si>
    <t>grevol旗舰店</t>
  </si>
  <si>
    <t>乐妮旗舰店</t>
  </si>
  <si>
    <t>斜率</t>
    <phoneticPr fontId="3" type="noConversion"/>
  </si>
  <si>
    <t>祺汇膳品旗舰店</t>
  </si>
  <si>
    <t>截距</t>
    <phoneticPr fontId="3" type="noConversion"/>
  </si>
  <si>
    <t>爱极客旗舰店</t>
  </si>
  <si>
    <t>超越箱包专营店</t>
  </si>
  <si>
    <t>鑫衢服饰专营店</t>
  </si>
  <si>
    <t>阿拉上海婴童馆</t>
  </si>
  <si>
    <t>杭州少达冻品商行</t>
  </si>
  <si>
    <t>利仁淘乐美专卖店</t>
  </si>
  <si>
    <t>智慧美丽屋</t>
  </si>
  <si>
    <t>荣事达生活电器旗舰店</t>
  </si>
  <si>
    <t>雅高家居旗舰店</t>
  </si>
  <si>
    <t>3旗舰店</t>
  </si>
  <si>
    <t>潮欣数码专营店</t>
  </si>
  <si>
    <t>硕康旗舰店</t>
  </si>
  <si>
    <t>蠡口家具批发网苏州</t>
  </si>
  <si>
    <t>丑皮匠旗舰店</t>
  </si>
  <si>
    <t>佰欣名笔专柜</t>
  </si>
  <si>
    <t>manbang曼邦旗舰店</t>
  </si>
  <si>
    <t>科信达 TBTB科信达精品DIY装机店</t>
  </si>
  <si>
    <t>康纤旗舰店</t>
  </si>
  <si>
    <t>爱克威</t>
  </si>
  <si>
    <t>翱航品牌直销店</t>
  </si>
  <si>
    <t>乐美佳五金</t>
  </si>
  <si>
    <t>清庐手工咖啡</t>
  </si>
  <si>
    <t>丽媛美妆丁小俗</t>
  </si>
  <si>
    <t>超霸数码专营店</t>
  </si>
  <si>
    <t>mondays曼迪斯旗舰店</t>
  </si>
  <si>
    <t>沪豪旗舰店</t>
  </si>
  <si>
    <t>兰宇宠物居</t>
  </si>
  <si>
    <t>摩样旗舰店</t>
  </si>
  <si>
    <t>久品旗舰店</t>
  </si>
  <si>
    <t>天画旗舰店</t>
  </si>
  <si>
    <t>南陌家居专营店</t>
  </si>
  <si>
    <t>华孚购数码专营店</t>
  </si>
  <si>
    <t>奇滋妙享</t>
  </si>
  <si>
    <t>樱花鸟旗舰店</t>
  </si>
  <si>
    <t>江门速动轮滑销售店</t>
  </si>
  <si>
    <t>好旺家家居</t>
  </si>
  <si>
    <t>可可树の妈妈代购店</t>
  </si>
  <si>
    <t>润生苔藓</t>
  </si>
  <si>
    <t>温梦田园旗舰店</t>
  </si>
  <si>
    <t>狼族世家旗舰店</t>
  </si>
  <si>
    <t>玺源运动专营店</t>
  </si>
  <si>
    <t>派帝卫浴旗舰店</t>
  </si>
  <si>
    <t>dfhruhtdryu旗舰店</t>
  </si>
  <si>
    <t>动漫联盟会</t>
  </si>
  <si>
    <t>百搭饰品配件</t>
  </si>
  <si>
    <t>爱尚购数码专营店</t>
  </si>
  <si>
    <t>格格巫衣柜</t>
  </si>
  <si>
    <t>七只猴子旗舰店</t>
  </si>
  <si>
    <t>如鹰数码专营店</t>
  </si>
  <si>
    <t>北京易通电讯商城</t>
  </si>
  <si>
    <t>tb8280510</t>
  </si>
  <si>
    <t>blfvfhpee</t>
  </si>
  <si>
    <t>在路上美代</t>
  </si>
  <si>
    <t>playboy时代万货专卖店</t>
  </si>
  <si>
    <t>zengliu旗舰店</t>
  </si>
  <si>
    <t>凌铭户外专营店</t>
  </si>
  <si>
    <t>拓路者旗舰店</t>
  </si>
  <si>
    <t>商道维新数码专营店</t>
  </si>
  <si>
    <t>青峰家居</t>
  </si>
  <si>
    <t>乐蜀吾家居专营店</t>
  </si>
  <si>
    <t>苹果之家</t>
  </si>
  <si>
    <t>3三牌专卖店</t>
  </si>
  <si>
    <t>狼途旗舰店</t>
  </si>
  <si>
    <t>玺缘旗舰店</t>
  </si>
  <si>
    <t>晨茗旗舰店</t>
  </si>
  <si>
    <t>vnc陈氏兄弟专卖店</t>
  </si>
  <si>
    <t>林宏刚家居专营店</t>
  </si>
  <si>
    <t>0576wangye</t>
  </si>
  <si>
    <t>舌尖上的手抓饼</t>
  </si>
  <si>
    <t>蔡苗的春天</t>
  </si>
  <si>
    <t>锦奔服饰专营店</t>
  </si>
  <si>
    <t>绮惑服饰旗舰店</t>
  </si>
  <si>
    <t>Sincom芯康</t>
  </si>
  <si>
    <t>琦瑞服饰专营店</t>
  </si>
  <si>
    <t>米先生旗舰店</t>
  </si>
  <si>
    <t>dominic度明尼卡旗舰店</t>
  </si>
  <si>
    <t>酷跑汽车用品专营店</t>
  </si>
  <si>
    <t>南京喜喜代购(专柜正</t>
  </si>
  <si>
    <t>阿古丽娅旗舰店</t>
  </si>
  <si>
    <t>圣多名妮旗舰店</t>
  </si>
  <si>
    <t>洛福家居</t>
  </si>
  <si>
    <t>汉兴车品专营店</t>
  </si>
  <si>
    <t>圣卡洛玩具旗舰店</t>
  </si>
  <si>
    <t>花王小奇</t>
  </si>
  <si>
    <t>迪雅思时尚女鞋</t>
  </si>
  <si>
    <t>新观兰旗舰店</t>
  </si>
  <si>
    <t>尚绣第一街 Ruzmarin  打造经典品质女装</t>
  </si>
  <si>
    <t>百美特车品旗舰店</t>
  </si>
  <si>
    <t>贝焱家居专营店</t>
  </si>
  <si>
    <t>evolu旗舰店</t>
  </si>
  <si>
    <t>collegehome旗舰店</t>
  </si>
  <si>
    <t>思晴旗舰店</t>
  </si>
  <si>
    <t>嘉饰邦旗舰店</t>
  </si>
  <si>
    <t>森格诺家居生活馆</t>
  </si>
  <si>
    <t>优雅女人名品护肤馆</t>
  </si>
  <si>
    <t>超人气001</t>
  </si>
  <si>
    <t>曼良旗舰店</t>
  </si>
  <si>
    <t>若溯 TBTB若溯原创女装</t>
  </si>
  <si>
    <t>亿健 跑步机</t>
  </si>
  <si>
    <t>香馨阁</t>
  </si>
  <si>
    <t>秋也旗舰店</t>
  </si>
  <si>
    <t>蜜糖之城服饰旗舰店</t>
  </si>
  <si>
    <t>广东体育ONE顺业</t>
  </si>
  <si>
    <t>海女小屋</t>
  </si>
  <si>
    <t>平凡木屐</t>
  </si>
  <si>
    <t>壹滴水品易专卖店</t>
  </si>
  <si>
    <t>越洋数码专营店</t>
  </si>
  <si>
    <t>蔻茜若母婴专营店</t>
  </si>
  <si>
    <t>世好多食品</t>
  </si>
  <si>
    <t>真享旗舰店</t>
  </si>
  <si>
    <t>伊莱爱斯玩具店</t>
  </si>
  <si>
    <t>贝乐母婴专营店</t>
  </si>
  <si>
    <t>炅耀食品专营店</t>
  </si>
  <si>
    <t>idog宠物</t>
  </si>
  <si>
    <t>百伶妈妈旗舰店</t>
  </si>
  <si>
    <t>家家美食</t>
  </si>
  <si>
    <t>佰珍堂旗舰店</t>
  </si>
  <si>
    <t>Exit</t>
  </si>
  <si>
    <t>七匹狼晏晟专卖店</t>
  </si>
  <si>
    <t>Junqiuzhu</t>
  </si>
  <si>
    <t>成都超级折扣 虎扑卖</t>
  </si>
  <si>
    <t>纤麦风尚小生专卖店</t>
  </si>
  <si>
    <t>班妮宝贝旗舰店</t>
  </si>
  <si>
    <t>当天家居专营店</t>
  </si>
  <si>
    <t>自然集食品专营店</t>
  </si>
  <si>
    <t>百佳宜家居旗舰店</t>
  </si>
  <si>
    <t>百合9199品牌护肤品</t>
  </si>
  <si>
    <t>喜洋洋包装厂</t>
  </si>
  <si>
    <t>美婴幼儿</t>
  </si>
  <si>
    <t>韩潮另类男装</t>
  </si>
  <si>
    <t>狂狼旗舰店</t>
  </si>
  <si>
    <t>金易钓具商行</t>
  </si>
  <si>
    <t>小天使童装品牌店</t>
  </si>
  <si>
    <t>屁屁乐母婴旗舰店</t>
  </si>
  <si>
    <t>爱伢芽母婴旗舰店</t>
  </si>
  <si>
    <t>月光走廊</t>
  </si>
  <si>
    <t>恋上花服饰旗舰店</t>
  </si>
  <si>
    <t>宝盖儿旗舰店</t>
  </si>
  <si>
    <t>源界玩具专营店</t>
  </si>
  <si>
    <t>圆梦汽车用品专营店</t>
  </si>
  <si>
    <t>我不再只是我</t>
  </si>
  <si>
    <t>tb4559961</t>
  </si>
  <si>
    <t>欧和食品专营店</t>
  </si>
  <si>
    <t>金酒窝母婴专营店</t>
  </si>
  <si>
    <t>舒一家居</t>
  </si>
  <si>
    <t>台邦</t>
  </si>
  <si>
    <t>云裳流行坊</t>
  </si>
  <si>
    <t>馨家缘家具馆</t>
  </si>
  <si>
    <t>旁白母婴旗舰店</t>
  </si>
  <si>
    <t>乐陶陶旗舰店</t>
  </si>
  <si>
    <t>安惠家具旗舰店</t>
  </si>
  <si>
    <t>达宫文体乐器</t>
  </si>
  <si>
    <t>aesop利沃专卖店</t>
  </si>
  <si>
    <t>ODSY工厂店</t>
  </si>
  <si>
    <t>凤芙妮女鞋</t>
  </si>
  <si>
    <t>北欧小木屋</t>
  </si>
  <si>
    <t>Show18韩国正品</t>
  </si>
  <si>
    <t>高硕威视品牌店</t>
  </si>
  <si>
    <t>苏泊尔顶级商城</t>
  </si>
  <si>
    <t>鱼饰旗舰店</t>
  </si>
  <si>
    <t>seyufn纤缘纺旗舰店</t>
  </si>
  <si>
    <t>莱佛仕帝旗舰店</t>
  </si>
  <si>
    <t>讷言数码专营店</t>
  </si>
  <si>
    <t>芳之香旗舰店</t>
  </si>
  <si>
    <t>俺种田的</t>
  </si>
  <si>
    <t>四小时家居礼品</t>
  </si>
  <si>
    <t>乐天按摩专家</t>
  </si>
  <si>
    <t>亲亲小木马旗舰店</t>
  </si>
  <si>
    <t>雑舍旗舰店</t>
  </si>
  <si>
    <t>欧兰芬旗舰店</t>
  </si>
  <si>
    <t>敏硕敏硕电脑商城</t>
  </si>
  <si>
    <t>现虹旗舰店</t>
  </si>
  <si>
    <t>上海佐唯工具</t>
  </si>
  <si>
    <t>gipphone</t>
  </si>
  <si>
    <t>芊菡服饰旗舰店</t>
  </si>
  <si>
    <t>信诺畅达数码专营店</t>
  </si>
  <si>
    <t>小轩仔童装</t>
  </si>
  <si>
    <t>韩伊格旗舰店</t>
  </si>
  <si>
    <t>巢品母婴专营店</t>
  </si>
  <si>
    <t>花花公子豪爵专卖店</t>
  </si>
  <si>
    <t>drmswl旗舰店</t>
  </si>
  <si>
    <t>瑰丽零食</t>
  </si>
  <si>
    <t>家居生活</t>
  </si>
  <si>
    <t>宇禾旗舰店</t>
  </si>
  <si>
    <t>欧雷兹马克旗舰店</t>
  </si>
  <si>
    <t>盛世欧皇</t>
  </si>
  <si>
    <t>贝蓝德旗舰店</t>
  </si>
  <si>
    <t>舒曼 TBTB舒曼女鞋</t>
  </si>
  <si>
    <t>木居华府旗舰店</t>
  </si>
  <si>
    <t>利迪雅旗舰店</t>
  </si>
  <si>
    <t>蜜雨堂旗舰店</t>
  </si>
  <si>
    <t>纯姿饰品旗舰店</t>
  </si>
  <si>
    <t>亚米食品专营店</t>
  </si>
  <si>
    <t>乐土田园</t>
  </si>
  <si>
    <t>杰衣郎旗舰店</t>
  </si>
  <si>
    <t>MissU咪秀原创潮品牌女包</t>
  </si>
  <si>
    <t>永一家居旗舰店</t>
  </si>
  <si>
    <t>暮轩旗舰店</t>
  </si>
  <si>
    <t>厂家直销快递袋</t>
  </si>
  <si>
    <t>袛园精舍</t>
  </si>
  <si>
    <t>黑曼巴户外旗舰店</t>
  </si>
  <si>
    <t>古角牛旗舰店</t>
  </si>
  <si>
    <t>柳州舜方汽车配件</t>
  </si>
  <si>
    <t>皓远家居旗舰店</t>
  </si>
  <si>
    <t>caiziyijia昂志专卖店</t>
  </si>
  <si>
    <t>花镜园易开春多种特</t>
  </si>
  <si>
    <t>上海九鼎玻璃膜</t>
  </si>
  <si>
    <t>美人符旗舰店</t>
  </si>
  <si>
    <t>天艺 TB 鞋业厂家直销批发</t>
  </si>
  <si>
    <t>FallinMiss 非谜女鞋</t>
  </si>
  <si>
    <t>雨天晴个人护理品牌店</t>
  </si>
  <si>
    <t>青峰家居生活馆8</t>
  </si>
  <si>
    <t>万家乐达飞专卖店</t>
  </si>
  <si>
    <t>尚丝蔓服饰旗舰店</t>
  </si>
  <si>
    <t>handong2930</t>
  </si>
  <si>
    <t>开心泡泡家居</t>
  </si>
  <si>
    <t>CMEYE欧美街拍快时尚</t>
  </si>
  <si>
    <t>a面b面旗舰店</t>
  </si>
  <si>
    <t>MoMo Story</t>
  </si>
  <si>
    <t>冰峰户外专营店</t>
  </si>
  <si>
    <t>s你旗舰店</t>
  </si>
  <si>
    <t>菲萝迪旗舰店</t>
  </si>
  <si>
    <t>兴赫汽车用品专营店</t>
  </si>
  <si>
    <t>誉思旗舰店</t>
  </si>
  <si>
    <t>宏马旗舰店</t>
  </si>
  <si>
    <t>玛士邦汽车用品旗舰店</t>
  </si>
  <si>
    <t>紫叶紫旗舰店</t>
  </si>
  <si>
    <t>华诗诺家居专营店</t>
  </si>
  <si>
    <t>云南玛咖专供商</t>
  </si>
  <si>
    <t>liubingtuan</t>
  </si>
  <si>
    <t>星悦数码专营店</t>
  </si>
  <si>
    <t>SIVLAN芯岚</t>
  </si>
  <si>
    <t>海贝丽风头好专卖店</t>
  </si>
  <si>
    <t>百袋配送中心</t>
  </si>
  <si>
    <t>南京恒信电子</t>
  </si>
  <si>
    <t>零食界本铺</t>
  </si>
  <si>
    <t>czwei服饰旗舰店</t>
  </si>
  <si>
    <t>牡丹神运动户外专营</t>
  </si>
  <si>
    <t>凯琴旗舰店</t>
  </si>
  <si>
    <t>嫣儿海外代购</t>
  </si>
  <si>
    <t>璟誉电器专营店</t>
  </si>
  <si>
    <t>cherish丶p</t>
  </si>
  <si>
    <t>小资太太旗舰店</t>
  </si>
  <si>
    <t>搜路人旗舰店</t>
  </si>
  <si>
    <t>恒源祥仪文专卖店</t>
  </si>
  <si>
    <t>vividini旗舰店</t>
  </si>
  <si>
    <t>花地宠物用品专营店</t>
  </si>
  <si>
    <t>王者归来旗舰店</t>
  </si>
  <si>
    <t>景仁旗舰店</t>
  </si>
  <si>
    <t>阿里郎韩国进口童装</t>
  </si>
  <si>
    <t>古崇旗舰店</t>
  </si>
  <si>
    <t>MiniLovely小美好童装</t>
  </si>
  <si>
    <t>美传汽车用品专营店</t>
  </si>
  <si>
    <t>Mr bok男鞋男装店</t>
  </si>
  <si>
    <t>帝卡服饰专营店</t>
  </si>
  <si>
    <t>杭州海阁水族馆</t>
  </si>
  <si>
    <t>十度良品一锐专卖店</t>
  </si>
  <si>
    <t>李林家居旗舰店</t>
  </si>
  <si>
    <t>潮旗韩版男装</t>
  </si>
  <si>
    <t>伟雅灯饰</t>
  </si>
  <si>
    <t>思莎旗舰店</t>
  </si>
  <si>
    <t>娇君正品运动商城</t>
  </si>
  <si>
    <t>小小的小店店</t>
  </si>
  <si>
    <t>麦茬玩具专营店</t>
  </si>
  <si>
    <t>宅舍家具</t>
  </si>
  <si>
    <t>高尊旗舰店</t>
  </si>
  <si>
    <t>to旗舰店</t>
  </si>
  <si>
    <t>好意年旗舰店</t>
  </si>
  <si>
    <t>sanny_dan</t>
  </si>
  <si>
    <t>DDS丁丁家 韩国原创性感女装 正品代购直邮</t>
  </si>
  <si>
    <t>seegem</t>
  </si>
  <si>
    <t>娇源旗舰店</t>
  </si>
  <si>
    <t>芬臣服饰旗舰店</t>
  </si>
  <si>
    <t>当当手机</t>
  </si>
  <si>
    <t>北京投影机批发</t>
  </si>
  <si>
    <t>独澜依品牌服饰商城</t>
  </si>
  <si>
    <t>棒棒猫妙比专卖店</t>
  </si>
  <si>
    <t>时尚茗品耐热玻璃茶具</t>
  </si>
  <si>
    <t>陶莲家居旗舰店</t>
  </si>
  <si>
    <t>雅云卡丹家具旗舰店</t>
  </si>
  <si>
    <t>懒人学堂生活馆</t>
  </si>
  <si>
    <t>欧织旗舰店</t>
  </si>
  <si>
    <t>素味湘食</t>
  </si>
  <si>
    <t>landdear浪蒂旗舰店</t>
  </si>
  <si>
    <t>惜米旗舰店</t>
  </si>
  <si>
    <t>安小喏海外有机护肤</t>
  </si>
  <si>
    <t>delay家居旗舰店</t>
  </si>
  <si>
    <t>福禄莱旗舰店</t>
  </si>
  <si>
    <t>硕普旗舰店</t>
  </si>
  <si>
    <t>沃度家具旗舰店</t>
  </si>
  <si>
    <t>汇金旗舰店</t>
  </si>
  <si>
    <t>美丽加芬四叶草专卖店</t>
  </si>
  <si>
    <t>错感旗舰店</t>
  </si>
  <si>
    <t>媞芬旗舰店</t>
  </si>
  <si>
    <t>亲雅旗舰店</t>
  </si>
  <si>
    <t>双轮汇自行车工作室</t>
  </si>
  <si>
    <t>捕狼人时尚衣品馆</t>
  </si>
  <si>
    <t>迷音电声科技公司</t>
  </si>
  <si>
    <t>诚发盛世</t>
  </si>
  <si>
    <t>莓园无线</t>
  </si>
  <si>
    <t>buildhomes旗舰店</t>
  </si>
  <si>
    <t>美淘正品店</t>
  </si>
  <si>
    <t>城市蜗牛</t>
  </si>
  <si>
    <t>贝妈坊母婴专营店</t>
  </si>
  <si>
    <t>拉夫良品旗舰店</t>
  </si>
  <si>
    <t>内特服饰旗舰店</t>
  </si>
  <si>
    <t>一生健康营养食品店</t>
  </si>
  <si>
    <t>丘别凯旗舰店</t>
  </si>
  <si>
    <t>欧雅娜家具旗舰店</t>
  </si>
  <si>
    <t>德天家居专营店</t>
  </si>
  <si>
    <t>恒冰之夏箱包专营店</t>
  </si>
  <si>
    <t>丘比特牛仔</t>
  </si>
  <si>
    <t>买就脱</t>
  </si>
  <si>
    <t>卓画旗舰店</t>
  </si>
  <si>
    <t>模动最强动漫周边店</t>
  </si>
  <si>
    <t>lisa_lee520</t>
  </si>
  <si>
    <t>秀丝坊旗舰店</t>
  </si>
  <si>
    <t>艾慕依旗舰店</t>
  </si>
  <si>
    <t>优时居旗舰店</t>
  </si>
  <si>
    <t>和雨熙服饰旗舰店</t>
  </si>
  <si>
    <t>情牵一线童装专营店</t>
  </si>
  <si>
    <t>d_hotmail</t>
  </si>
  <si>
    <t>diko旗舰店</t>
  </si>
  <si>
    <t>妈妈宝贝生活馆</t>
  </si>
  <si>
    <t>广东舒雅欧式品牌家具</t>
  </si>
  <si>
    <t>绅麦旗舰店</t>
  </si>
  <si>
    <t>德盾灯具旗舰店</t>
  </si>
  <si>
    <t>优乐运动专营店</t>
  </si>
  <si>
    <t>汤尼雪旗舰店</t>
  </si>
  <si>
    <t>葵纹原创日系男装</t>
  </si>
  <si>
    <t>尚品本色旗舰店</t>
  </si>
  <si>
    <t>索蕾尔旗舰店</t>
  </si>
  <si>
    <t>靓丽世界橱窗</t>
  </si>
  <si>
    <t>琪馨爱儿母婴店</t>
  </si>
  <si>
    <t>dickies鞋类旗舰店</t>
  </si>
  <si>
    <t>Cafe女装</t>
  </si>
  <si>
    <t>乐贝拉优选童品</t>
  </si>
  <si>
    <t>虹羽食品专营店</t>
  </si>
  <si>
    <t>左欧旗舰店</t>
  </si>
  <si>
    <t>莉娅阁旗舰店</t>
  </si>
  <si>
    <t>咔咔旗舰店</t>
  </si>
  <si>
    <t>为尔马旗舰店</t>
  </si>
  <si>
    <t>玛伊朵旗舰店</t>
  </si>
  <si>
    <t>伯伦卡旗舰店</t>
  </si>
  <si>
    <t>喜哈青年旗舰店</t>
  </si>
  <si>
    <t>联宇it商城</t>
  </si>
  <si>
    <t>卡贝小猪猪专卖店</t>
  </si>
  <si>
    <t>才子秀旗舰店</t>
  </si>
  <si>
    <t>sl旗舰店</t>
  </si>
  <si>
    <t>lehoo</t>
  </si>
  <si>
    <t>正辉服饰专营店</t>
  </si>
  <si>
    <t>艾简约旗舰店</t>
  </si>
  <si>
    <t>杭州奇奇米童品</t>
  </si>
  <si>
    <t>rachelchloe旗舰店</t>
  </si>
  <si>
    <t>kenjoy</t>
  </si>
  <si>
    <t>麦兜乐园</t>
  </si>
  <si>
    <t>安安汇</t>
  </si>
  <si>
    <t>人达运动专营店</t>
  </si>
  <si>
    <t>净美JiMei</t>
  </si>
  <si>
    <t>晶喜车品专营店</t>
  </si>
  <si>
    <t>曾维小胖</t>
  </si>
  <si>
    <t>小霖家海参铺</t>
  </si>
  <si>
    <t>卡凡图家具</t>
  </si>
  <si>
    <t>隽界JUNJESON</t>
  </si>
  <si>
    <t>猫域旗舰店</t>
  </si>
  <si>
    <t>GXG男装正品代购</t>
  </si>
  <si>
    <t>泰桦家居旗舰店</t>
  </si>
  <si>
    <t>圣菲罗曼</t>
  </si>
  <si>
    <t>goky旗舰店</t>
  </si>
  <si>
    <t>say由噻数码配件旗舰店</t>
  </si>
  <si>
    <t>富邦匠工旗舰店</t>
  </si>
  <si>
    <t>斯佰男装专营店</t>
  </si>
  <si>
    <t>t2旗舰店</t>
  </si>
  <si>
    <t>箱包王国</t>
  </si>
  <si>
    <t>蝶泉乐器旗舰店</t>
  </si>
  <si>
    <t>卡希服饰专营店</t>
  </si>
  <si>
    <t>格伦旗舰店</t>
  </si>
  <si>
    <t>韩颜运动户外专营店</t>
  </si>
  <si>
    <t>耀龙旗舰店</t>
  </si>
  <si>
    <t>样样美食梦想店</t>
  </si>
  <si>
    <t>淘淘乐精品家居馆</t>
  </si>
  <si>
    <t>俊江数码专营店</t>
  </si>
  <si>
    <t>健吉斯旗舰店</t>
  </si>
  <si>
    <t>玩一族</t>
  </si>
  <si>
    <t>玛莉简旗舰店</t>
  </si>
  <si>
    <t>靓莱雅旗舰店</t>
  </si>
  <si>
    <t>阳逸网事</t>
  </si>
  <si>
    <t>星绘道旗舰店</t>
  </si>
  <si>
    <t>欧米芝梓汐名门专卖店</t>
  </si>
  <si>
    <t>金山峡牛皮席</t>
  </si>
  <si>
    <t>M圈外贸哈衣平价店</t>
  </si>
  <si>
    <t>靓佳人女装专场</t>
  </si>
  <si>
    <t>安吉老凌竹篮厂</t>
  </si>
  <si>
    <t>didot旗舰店</t>
  </si>
  <si>
    <t>睿怎设计师品牌女装</t>
  </si>
  <si>
    <t>paboya旗舰店</t>
  </si>
  <si>
    <t>蚕贵人</t>
  </si>
  <si>
    <t>一莎之城精品女装</t>
  </si>
  <si>
    <t>尚轩世家家居旗舰店</t>
  </si>
  <si>
    <t>lobola旗舰店</t>
  </si>
  <si>
    <t>佐唯五金专营店</t>
  </si>
  <si>
    <t>driklux德克力时旗舰店</t>
  </si>
  <si>
    <t>迪速轮胎</t>
  </si>
  <si>
    <t>环雨旗舰店</t>
  </si>
  <si>
    <t>卡美多百田森正品专柜</t>
  </si>
  <si>
    <t>聚缘坊食品专营店</t>
  </si>
  <si>
    <t>苏州昶旭五金厂</t>
  </si>
  <si>
    <t>托加原创设计男装</t>
  </si>
  <si>
    <t>蓝魔杭州专卖店</t>
  </si>
  <si>
    <t>露露的乐园-美国代购</t>
  </si>
  <si>
    <t>紫芮服饰旗舰店</t>
  </si>
  <si>
    <t>天天电器商城</t>
  </si>
  <si>
    <t>纯美婚纱会所</t>
  </si>
  <si>
    <t>爱森堡旗舰店</t>
  </si>
  <si>
    <t>糖满屋零食</t>
  </si>
  <si>
    <t>农望食品专营店</t>
  </si>
  <si>
    <t>豪步旗舰店</t>
  </si>
  <si>
    <t>乐诚食品专营店</t>
  </si>
  <si>
    <t>abbm旗舰店</t>
  </si>
  <si>
    <t>tokers箱包旗舰店</t>
  </si>
  <si>
    <t>感恩新娘饰品</t>
  </si>
  <si>
    <t>启明星窗饰</t>
  </si>
  <si>
    <t>竹尚袜业</t>
  </si>
  <si>
    <t>织暮旗舰店</t>
  </si>
  <si>
    <t>得衣旺形6</t>
  </si>
  <si>
    <t>卡琦拉车品旗舰店</t>
  </si>
  <si>
    <t>魔麦旗舰店</t>
  </si>
  <si>
    <t>歪米服饰旗舰店</t>
  </si>
  <si>
    <t>宜杰家居专营店</t>
  </si>
  <si>
    <t>甜蜜沙滩旗舰店</t>
  </si>
  <si>
    <t>胖友</t>
  </si>
  <si>
    <t>艾仑健身器材</t>
  </si>
  <si>
    <t>amin旗舰店</t>
  </si>
  <si>
    <t>仙居皮具城1118</t>
  </si>
  <si>
    <t>北京实体科技数码店</t>
  </si>
  <si>
    <t>秀水清依旗舰店</t>
  </si>
  <si>
    <t>广州游戏基地</t>
  </si>
  <si>
    <t>典伦服饰专营店</t>
  </si>
  <si>
    <t>广州源利汽车精品</t>
  </si>
  <si>
    <t>宝腾家居旗舰店</t>
  </si>
  <si>
    <t>折叠浴缸厂家直供店</t>
  </si>
  <si>
    <t>sansui九洲龙腾专卖店</t>
  </si>
  <si>
    <t>美恩love</t>
  </si>
  <si>
    <t>斐韵居家日用旗舰店</t>
  </si>
  <si>
    <t>摩登莱雅旗舰店</t>
  </si>
  <si>
    <t>范诺旗舰店</t>
  </si>
  <si>
    <t>随心旗舰店</t>
  </si>
  <si>
    <t>凡亚比家纺旗舰店</t>
  </si>
  <si>
    <t>自由天使</t>
  </si>
  <si>
    <t>glamourkids旗舰店</t>
  </si>
  <si>
    <t>凯运家居旗舰店</t>
  </si>
  <si>
    <t>nq旗舰店</t>
  </si>
  <si>
    <t>woodfog</t>
  </si>
  <si>
    <t>东海赏晶阁</t>
  </si>
  <si>
    <t>小安卫士</t>
  </si>
  <si>
    <t>广州市乐声笛科技</t>
  </si>
  <si>
    <t>鸿祥鸟之都旗舰店</t>
  </si>
  <si>
    <t>江丰旗舰店</t>
  </si>
  <si>
    <t>七号宇宙UNISEVE商店</t>
  </si>
  <si>
    <t>天众服饰专营店</t>
  </si>
  <si>
    <t>金泰雄汽车用品专营店</t>
  </si>
  <si>
    <t>瑞彩天鞋类专营店</t>
  </si>
  <si>
    <t>新之说</t>
  </si>
  <si>
    <t>洛维格旗舰店</t>
  </si>
  <si>
    <t>皇朝木歌欧式家具馆</t>
  </si>
  <si>
    <t>哆叮堡童装旗舰店</t>
  </si>
  <si>
    <t>穿越视觉旗舰店</t>
  </si>
  <si>
    <t>卡琳达旗舰店</t>
  </si>
  <si>
    <t>一好囍品</t>
  </si>
  <si>
    <t>正品数码精品商城</t>
  </si>
  <si>
    <t>亮亮电器专营店</t>
  </si>
  <si>
    <t>尹娇芮旗舰店</t>
  </si>
  <si>
    <t>纯牌零件</t>
  </si>
  <si>
    <t>lamodin旗舰店</t>
  </si>
  <si>
    <t>老本行旗舰店</t>
  </si>
  <si>
    <t>优贝之家</t>
  </si>
  <si>
    <t>重庆欧士商贸</t>
  </si>
  <si>
    <t>艾衣丝格格</t>
  </si>
  <si>
    <t>多多优睡衣</t>
  </si>
  <si>
    <t>东医七味商城店</t>
  </si>
  <si>
    <t>尼欧运动专营店</t>
  </si>
  <si>
    <t>九湘茶叶专营店</t>
  </si>
  <si>
    <t>皓亦旗舰店</t>
  </si>
  <si>
    <t>喜典旗舰店</t>
  </si>
  <si>
    <t>饰光之城</t>
  </si>
  <si>
    <t>情萌旗舰店</t>
  </si>
  <si>
    <t>淘淘母婴商城</t>
  </si>
  <si>
    <t>gocina旗舰店</t>
  </si>
  <si>
    <t>信赖鸟旗舰店</t>
  </si>
  <si>
    <t>东菱依诺专卖店</t>
  </si>
  <si>
    <t>蔓  芮</t>
  </si>
  <si>
    <t>zou_305</t>
  </si>
  <si>
    <t>力迅食品专营店</t>
  </si>
  <si>
    <t>星光贝贝儿童服饰</t>
  </si>
  <si>
    <t>妖精的宝柜</t>
  </si>
  <si>
    <t>致诚家居专营店</t>
  </si>
  <si>
    <t>佳美园进口批发商行</t>
  </si>
  <si>
    <t>欣欣全球美食汇</t>
  </si>
  <si>
    <t>麦克皇旗舰店</t>
  </si>
  <si>
    <t>雅高蓝格子专卖店</t>
  </si>
  <si>
    <t>浙江数码第一站</t>
  </si>
  <si>
    <t>proudlysnow旗舰店</t>
  </si>
  <si>
    <t>麦淘米仔旗舰店</t>
  </si>
  <si>
    <t>玄佛阁旗舰店</t>
  </si>
  <si>
    <t>rjkk旗舰店</t>
  </si>
  <si>
    <t>jonbobo旗舰店</t>
  </si>
  <si>
    <t>飞天檬檬de魔法衣柜</t>
  </si>
  <si>
    <t>娆姿旗舰店</t>
  </si>
  <si>
    <t>cqb阿帕其专卖店</t>
  </si>
  <si>
    <t>蝶恋衣馆</t>
  </si>
  <si>
    <t>稀唯贵旗舰店</t>
  </si>
  <si>
    <t>桐舟内衣馆</t>
  </si>
  <si>
    <t>零叁玖叁旗舰店</t>
  </si>
  <si>
    <t>云及旗舰店</t>
  </si>
  <si>
    <t>图图画画旗舰店</t>
  </si>
  <si>
    <t>鳕牌旗舰店</t>
  </si>
  <si>
    <t>小时代健康生活馆</t>
  </si>
  <si>
    <t>拓野眼镜专营店</t>
  </si>
  <si>
    <t>景鸿家居旗舰店</t>
  </si>
  <si>
    <t>莫语服饰专营店</t>
  </si>
  <si>
    <t>onodar欧诺黛儿旗舰店</t>
  </si>
  <si>
    <t>雅格斯家居</t>
  </si>
  <si>
    <t>sufangcql</t>
  </si>
  <si>
    <t>zippo火影专卖店</t>
  </si>
  <si>
    <t>佳美園進口食品</t>
  </si>
  <si>
    <t>宝贝e族服饰旗舰店</t>
  </si>
  <si>
    <t>乐陶陶亲子乐园</t>
  </si>
  <si>
    <t>娇源韩华专卖店</t>
  </si>
  <si>
    <t>买茶也</t>
  </si>
  <si>
    <t>蔓珂雨旗舰店</t>
  </si>
  <si>
    <t>krixus</t>
  </si>
  <si>
    <t>乔治百诗顿旗舰店</t>
  </si>
  <si>
    <t>途越旗舰店</t>
  </si>
  <si>
    <t>爱佳建筑材料批发</t>
  </si>
  <si>
    <t>mystory旗舰店</t>
  </si>
  <si>
    <t>楚恩家居专营店</t>
  </si>
  <si>
    <t>简颜旗舰店</t>
  </si>
  <si>
    <t>卡欣旗舰店</t>
  </si>
  <si>
    <t>游牧鲁旗舰店</t>
  </si>
  <si>
    <t>俏BABY爱尚童装</t>
  </si>
  <si>
    <t>芭菲家具生活馆</t>
  </si>
  <si>
    <t>Jayden Shop 原创潮童</t>
  </si>
  <si>
    <t>小绵羊电器专营店</t>
  </si>
  <si>
    <t>果冻家 定制</t>
  </si>
  <si>
    <t>eett旗舰店</t>
  </si>
  <si>
    <t>名饰家居专营店</t>
  </si>
  <si>
    <t>韩玛格服饰旗舰店</t>
  </si>
  <si>
    <t>专业隔尿垫集中营</t>
  </si>
  <si>
    <t>杨铭电器专营店</t>
  </si>
  <si>
    <t>统卓旗舰店</t>
  </si>
  <si>
    <t>汇世通电器专营店</t>
  </si>
  <si>
    <t>莎洛黎旗舰店</t>
  </si>
  <si>
    <t>斯诺威登精刻专卖店</t>
  </si>
  <si>
    <t>Alljoy家居旗舰店</t>
  </si>
  <si>
    <t>epinzone旗舰店</t>
  </si>
  <si>
    <t>岱米电器</t>
  </si>
  <si>
    <t>佰舒悠旗舰店</t>
  </si>
  <si>
    <t>喜力优旗舰店</t>
  </si>
  <si>
    <t>欧橡旗舰店</t>
  </si>
  <si>
    <t>米奇菱蒂芙专卖店</t>
  </si>
  <si>
    <t>法兰妮家居旗舰店</t>
  </si>
  <si>
    <t>圆汁圆味</t>
  </si>
  <si>
    <t>米曲旗舰店</t>
  </si>
  <si>
    <t>荣豪家具旗舰店</t>
  </si>
  <si>
    <t>腾力电器专营店</t>
  </si>
  <si>
    <t>卡帝莎罗服饰旗舰店</t>
  </si>
  <si>
    <t>韩版女装直销店</t>
  </si>
  <si>
    <t>眼间唯衣奢华台湾洋装折扣馆</t>
  </si>
  <si>
    <t>吉普盾千俊辉专卖店</t>
  </si>
  <si>
    <t>斯布兰迪旗舰店</t>
  </si>
  <si>
    <t>haier和联专卖店</t>
  </si>
  <si>
    <t>好运来品牌家电网</t>
  </si>
  <si>
    <t>森拓旗舰店</t>
  </si>
  <si>
    <t>海南鲜汇果业</t>
  </si>
  <si>
    <t>增达汽车用品专营店</t>
  </si>
  <si>
    <t>小小糖屋</t>
  </si>
  <si>
    <t>zhongxianfei</t>
  </si>
  <si>
    <t>芳菲衣曼旗舰店</t>
  </si>
  <si>
    <t>卓美全进口实木家具馆</t>
  </si>
  <si>
    <t>汇淘食品专营店</t>
  </si>
  <si>
    <t>皇巢家具</t>
  </si>
  <si>
    <t>晨柔服饰</t>
  </si>
  <si>
    <t>影饰聚旗舰店</t>
  </si>
  <si>
    <t>布羽王妃旗舰店</t>
  </si>
  <si>
    <t>麻花衣衣</t>
  </si>
  <si>
    <t>海江渔具</t>
  </si>
  <si>
    <t>伊莎贝拉家居生活馆</t>
  </si>
  <si>
    <t>EVY 女鞋</t>
  </si>
  <si>
    <t>jackysec</t>
  </si>
  <si>
    <t>most0ne</t>
  </si>
  <si>
    <t>呆子的家</t>
  </si>
  <si>
    <t>正捷电脑科技</t>
  </si>
  <si>
    <t>hetyy旗舰店</t>
  </si>
  <si>
    <t>北岸家具旗舰店</t>
  </si>
  <si>
    <t>绚之秋旗舰店</t>
  </si>
  <si>
    <t>名流伊轩旗舰店</t>
  </si>
  <si>
    <t>落叶风_1988</t>
  </si>
  <si>
    <t>宜捷家居旗舰店</t>
  </si>
  <si>
    <t>海宁欧贝拉皮衣皮草</t>
  </si>
  <si>
    <t>芷海旗舰店</t>
  </si>
  <si>
    <t>e美祺服饰旗舰店</t>
  </si>
  <si>
    <t>eincalmn英卡雷蒙旗舰店</t>
  </si>
  <si>
    <t>鸣喜服饰旗舰店</t>
  </si>
  <si>
    <t>童光流年旗舰店</t>
  </si>
  <si>
    <t>韩爱诺旗舰店</t>
  </si>
  <si>
    <t>damoson旗舰店</t>
  </si>
  <si>
    <t>三山玩具专营店</t>
  </si>
  <si>
    <t>森派汽车用品专营店</t>
  </si>
  <si>
    <t>聚实惠户外专营店</t>
  </si>
  <si>
    <t>沃诗嘉车品旗舰店</t>
  </si>
  <si>
    <t>奇珑家具</t>
  </si>
  <si>
    <t>美驰特旗舰店</t>
  </si>
  <si>
    <t>芭菲旗舰店</t>
  </si>
  <si>
    <t>七彩猪运动旗舰店</t>
  </si>
  <si>
    <t>昱瓷坊专柜</t>
  </si>
  <si>
    <t>卡班尼旗舰店</t>
  </si>
  <si>
    <t>第8区精品时装店</t>
  </si>
  <si>
    <t>纤玉脂旗舰店</t>
  </si>
  <si>
    <t>lostmojo服饰旗舰店</t>
  </si>
  <si>
    <t>深浅彩虹</t>
  </si>
  <si>
    <t>莫菲欧美时尚女装店</t>
  </si>
  <si>
    <t>悦妃儿旗舰店</t>
  </si>
  <si>
    <t>冰轩旗舰店</t>
  </si>
  <si>
    <t>唯美1987</t>
  </si>
  <si>
    <t>藏绵羊旗舰店</t>
  </si>
  <si>
    <t>gdjyjx606</t>
  </si>
  <si>
    <t>恒琪服饰</t>
  </si>
  <si>
    <t>韩都日记旗舰店</t>
  </si>
  <si>
    <t>艾涵贝贝</t>
  </si>
  <si>
    <t>千瑞旗舰店</t>
  </si>
  <si>
    <t>雪豹鞋类旗舰店</t>
  </si>
  <si>
    <t>编织王国旗舰店</t>
  </si>
  <si>
    <t>木瓜社</t>
  </si>
  <si>
    <t>圣斯登旗舰店</t>
  </si>
  <si>
    <t>瘦身传说</t>
  </si>
  <si>
    <t>凯菲思旗舰店</t>
  </si>
  <si>
    <t>淘气拉丁旗舰店</t>
  </si>
  <si>
    <t>莱娜斯旗舰店</t>
  </si>
  <si>
    <t>宜轩家居</t>
  </si>
  <si>
    <t>魔力小虫旗舰店</t>
  </si>
  <si>
    <t>爱迈童装</t>
  </si>
  <si>
    <t>柯圣斯旗舰店</t>
  </si>
  <si>
    <t>品加旗舰店</t>
  </si>
  <si>
    <t>浪搏数码专营店</t>
  </si>
  <si>
    <t>顺庭旗舰店</t>
  </si>
  <si>
    <t>雅香堂文玩</t>
  </si>
  <si>
    <t>帕司通旗舰店</t>
  </si>
  <si>
    <t>棒棒猫旗舰店</t>
  </si>
  <si>
    <t>隐居山人</t>
  </si>
  <si>
    <t>亿航服饰专营店</t>
  </si>
  <si>
    <t>左岸工坊  家居生活馆</t>
  </si>
  <si>
    <t>YUANMEI 媛美时装</t>
  </si>
  <si>
    <t>Jane 高端 正品</t>
  </si>
  <si>
    <t>大葱小象</t>
  </si>
  <si>
    <t>瘦腿女神</t>
  </si>
  <si>
    <t>e家诚品名店</t>
  </si>
  <si>
    <t>东方帝博家居旗舰店</t>
  </si>
  <si>
    <t>梦情诗旗舰店</t>
  </si>
  <si>
    <t>zzx旗舰店</t>
  </si>
  <si>
    <t>简格时尚服饰</t>
  </si>
  <si>
    <t>雍花华裳服饰旗舰店</t>
  </si>
  <si>
    <t>vettelmax旗舰店</t>
  </si>
  <si>
    <t>悦享人生旗舰店</t>
  </si>
  <si>
    <t>马克米勒旗舰店</t>
  </si>
  <si>
    <t>尚罗兰旗舰店</t>
  </si>
  <si>
    <t>艾香奴旗舰店</t>
  </si>
  <si>
    <t>奈安服饰旗舰店</t>
  </si>
  <si>
    <t>simul官方旗舰店</t>
  </si>
  <si>
    <t>佳虹卓妍数码专营店</t>
  </si>
  <si>
    <t>卡卡服饰专营</t>
  </si>
  <si>
    <t>amuson旗舰店</t>
  </si>
  <si>
    <t>tamiya塔米娅旗舰店</t>
  </si>
  <si>
    <t>非言非语旗舰店</t>
  </si>
  <si>
    <t>伊尔卡</t>
  </si>
  <si>
    <t>杨笑诚</t>
  </si>
  <si>
    <t>瑜婷家居专营店</t>
  </si>
  <si>
    <t>edag爱达克旗舰店</t>
  </si>
  <si>
    <t>华夏风旗舰店</t>
  </si>
  <si>
    <t>阿莱法家服饰旗舰店</t>
  </si>
  <si>
    <t>艾涵精品童装</t>
  </si>
  <si>
    <t>zske旗舰店</t>
  </si>
  <si>
    <t>酷然户外专营店</t>
  </si>
  <si>
    <t>旭源母婴专营店</t>
  </si>
  <si>
    <t>ZZ欧洲站皮草</t>
  </si>
  <si>
    <t>爱尚本本数码专营店</t>
  </si>
  <si>
    <t>诗倍嘉旗舰店</t>
  </si>
  <si>
    <t>eeasy服饰店小e家</t>
  </si>
  <si>
    <t>视觉微电影器材世界</t>
  </si>
  <si>
    <t>米虫の小屋韩国甜美超</t>
  </si>
  <si>
    <t>胎铃超市</t>
  </si>
  <si>
    <t>莎思女人</t>
  </si>
  <si>
    <t>灵灵珞</t>
  </si>
  <si>
    <t>云天窗饰</t>
  </si>
  <si>
    <t>缘源母婴</t>
  </si>
  <si>
    <t>佳蝶妮旗舰店</t>
  </si>
  <si>
    <t>子轩母婴专营店</t>
  </si>
  <si>
    <t>唯漫旗舰店</t>
  </si>
  <si>
    <t>missning旗舰店</t>
  </si>
  <si>
    <t>free运动旗舰店</t>
  </si>
  <si>
    <t>才子依佳康吉专卖店</t>
  </si>
  <si>
    <t>采芝幻服饰旗舰店</t>
  </si>
  <si>
    <t>璟依服饰旗舰店</t>
  </si>
  <si>
    <t>AOAO私家定制女装</t>
  </si>
  <si>
    <t>xiaoyouzhi5555</t>
  </si>
  <si>
    <t>衣菲儿服饰专营店</t>
  </si>
  <si>
    <t>焦点空间旗舰店</t>
  </si>
  <si>
    <t>卡贝品汇家专卖店</t>
  </si>
  <si>
    <t>blueben旗舰店</t>
  </si>
  <si>
    <t>coayng旗舰店</t>
  </si>
  <si>
    <t>美神家具店</t>
  </si>
  <si>
    <t>雅澜服饰专营店</t>
  </si>
  <si>
    <t>东医七味旗舰店</t>
  </si>
  <si>
    <t>茵曼风尚小生专卖店</t>
  </si>
  <si>
    <t>伊莎缇瓦女装</t>
  </si>
  <si>
    <t>少年说母婴旗舰店</t>
  </si>
  <si>
    <t>捕狼人服饰旗舰店</t>
  </si>
  <si>
    <t>天国的衣架</t>
  </si>
  <si>
    <t>mmtz服饰旗舰店</t>
  </si>
  <si>
    <t>shuiguozheng</t>
  </si>
  <si>
    <t>爱可宠 AIKECHONG</t>
  </si>
  <si>
    <t>巴布欧旗舰店</t>
  </si>
  <si>
    <t>德力西小猪猪专卖店</t>
  </si>
  <si>
    <t>亮古拉旗舰店</t>
  </si>
  <si>
    <t>简百莉旗舰店</t>
  </si>
  <si>
    <t>zzjxiaozhu</t>
  </si>
  <si>
    <t>俏佳佳家居旗舰店</t>
  </si>
  <si>
    <t>moffett旗舰店</t>
  </si>
  <si>
    <t>君笛电器专营店</t>
  </si>
  <si>
    <t>乐和臣</t>
  </si>
  <si>
    <t>贪念你的美99</t>
  </si>
  <si>
    <t>君君兰苑</t>
  </si>
  <si>
    <t>誉优美电器专营店</t>
  </si>
  <si>
    <t>缔美家居专营店</t>
  </si>
  <si>
    <t>百洛安旗舰店</t>
  </si>
  <si>
    <t>雨丝家居专营店</t>
  </si>
  <si>
    <t>薇薇兔时尚皮草坊</t>
  </si>
  <si>
    <t>phylina旗舰店</t>
  </si>
  <si>
    <t>zzdz服饰旗舰店</t>
  </si>
  <si>
    <t>阳光商城服饰</t>
  </si>
  <si>
    <t>兰阔家纺专营店</t>
  </si>
  <si>
    <t>天使玛卡龙</t>
  </si>
  <si>
    <t>艾尚蜗旗舰店</t>
  </si>
  <si>
    <t>诗婉女装旗舰店</t>
  </si>
  <si>
    <t>万都E8</t>
  </si>
  <si>
    <t>优卡贝贝婴童店</t>
  </si>
  <si>
    <t>雷兹牛仔</t>
  </si>
  <si>
    <t>易跑品上专卖店</t>
  </si>
  <si>
    <t>KOKO女装潮流店</t>
  </si>
  <si>
    <t>领奥旗舰店</t>
  </si>
  <si>
    <t>张月0509</t>
  </si>
  <si>
    <t>mobeekids旗舰店</t>
  </si>
  <si>
    <t>萱姿娜旗舰店</t>
  </si>
  <si>
    <t>雅茨旗舰店</t>
  </si>
  <si>
    <t>雅菲家居88</t>
  </si>
  <si>
    <t>格萝米GLAMOURKIDS</t>
  </si>
  <si>
    <t>格林春天飞心店</t>
  </si>
  <si>
    <t>摩黛斯提</t>
  </si>
  <si>
    <t>来来时尚</t>
  </si>
  <si>
    <t>尤蒂丝旗舰店</t>
  </si>
  <si>
    <t>弘泰家居专营店</t>
  </si>
  <si>
    <t>蔻茜若女鞋专营店</t>
  </si>
  <si>
    <t>蓝雨海风创意礼品店</t>
  </si>
  <si>
    <t>欧洲站欧货女装正品店</t>
  </si>
  <si>
    <t>尚美妮 品质女装 厂家</t>
  </si>
  <si>
    <t>斐力 家居</t>
  </si>
  <si>
    <t>简舞服饰旗舰店</t>
  </si>
  <si>
    <t>葡萄枝子母婴专营店</t>
  </si>
  <si>
    <t>温暖小鸭</t>
  </si>
  <si>
    <t>戎马老朱</t>
  </si>
  <si>
    <t>苏子熊</t>
  </si>
  <si>
    <t>maiqido旗舰店</t>
  </si>
  <si>
    <t>天生一对玩具旗舰店</t>
  </si>
  <si>
    <t>极简歌德</t>
  </si>
  <si>
    <t>漫步的蚂蚁Ant独家定</t>
  </si>
  <si>
    <t>玛萨乔治旗舰店</t>
  </si>
  <si>
    <t>巴马庄园食品专营店</t>
  </si>
  <si>
    <t>四季倾城男装</t>
  </si>
  <si>
    <t>泳格威旗舰店</t>
  </si>
  <si>
    <t>MOMO CHOICE</t>
  </si>
  <si>
    <t>惟男人</t>
  </si>
  <si>
    <t>jinihomme荣韵祥专卖店</t>
  </si>
  <si>
    <t>薇萱儿</t>
  </si>
  <si>
    <t>汪双文</t>
  </si>
  <si>
    <t>Zhuzhuaiw</t>
  </si>
  <si>
    <t>欧思曼家具生活馆</t>
  </si>
  <si>
    <t>林曦精品女装</t>
  </si>
  <si>
    <t>尚等尚家居专营店</t>
  </si>
  <si>
    <t>MEILA－TOP 图图家の</t>
  </si>
  <si>
    <t>晴天服饰 男装 2015休</t>
  </si>
  <si>
    <t>克洛伊裘皮服饰</t>
  </si>
  <si>
    <t>鑫淼依阁旗舰店</t>
  </si>
  <si>
    <t>凡贝杰韩版时尚牛仔女</t>
  </si>
  <si>
    <t>杜夫马丁</t>
  </si>
  <si>
    <t>爱特诺旗舰店</t>
  </si>
  <si>
    <t>依晨家女装馆</t>
  </si>
  <si>
    <t>邦舵服饰专营店</t>
  </si>
  <si>
    <t>杰龙数码专营店</t>
  </si>
  <si>
    <t>z8000旗舰店</t>
  </si>
  <si>
    <t>唯娜旗舰店</t>
  </si>
  <si>
    <t>米高圣兰尚品服饰馆</t>
  </si>
  <si>
    <t>馨梦轩家具</t>
  </si>
  <si>
    <t>皮咔皮咖贝格曼专卖店</t>
  </si>
  <si>
    <t>喜安优旗舰店</t>
  </si>
  <si>
    <t>云冰眼镜专营店</t>
  </si>
  <si>
    <t>歌菲旗舰店</t>
  </si>
  <si>
    <t>圣羽岚韩都衣舍时尚女</t>
  </si>
  <si>
    <t>XGB时尚女装湖南商盟</t>
  </si>
  <si>
    <t>beizier</t>
  </si>
  <si>
    <t>卡曼依琦旗舰店</t>
  </si>
  <si>
    <t>依光年</t>
  </si>
  <si>
    <t>luomandike旗舰店</t>
  </si>
  <si>
    <t>金钻</t>
  </si>
  <si>
    <t>衣之客栈旗舰店</t>
  </si>
  <si>
    <t>微微情侣旗舰店</t>
  </si>
  <si>
    <t>亚磁家居专营店</t>
  </si>
  <si>
    <t>贵情兰旗舰店</t>
  </si>
  <si>
    <t>金璨电讯</t>
  </si>
  <si>
    <t>紫唐旗舰店</t>
  </si>
  <si>
    <t>波阁旗舰店</t>
  </si>
  <si>
    <t>不看过去只看前方</t>
  </si>
  <si>
    <t>潮妃旗舰店</t>
  </si>
  <si>
    <t>摩恩品汇家专卖店</t>
  </si>
  <si>
    <t>布衣传奇</t>
  </si>
  <si>
    <t>莎汀皮衣皮草工厂店</t>
  </si>
  <si>
    <t>福强旗舰店</t>
  </si>
  <si>
    <t>香色撩人</t>
  </si>
  <si>
    <t>优思迈旗舰店</t>
  </si>
  <si>
    <t>帛莉雅兰服饰</t>
  </si>
  <si>
    <t>卓腾家居旗舰店</t>
  </si>
  <si>
    <t>喜佐旗舰店</t>
  </si>
  <si>
    <t>羽绒批发零售集市</t>
  </si>
  <si>
    <t>三个小花仙</t>
  </si>
  <si>
    <t>俏馨怡服饰旗舰店</t>
  </si>
  <si>
    <t>鸿海科技笔记本正品店</t>
  </si>
  <si>
    <t>瑞尼卡店</t>
  </si>
  <si>
    <t>沅欣阁</t>
  </si>
  <si>
    <t>欧贝拉皮衣皮草</t>
  </si>
  <si>
    <t>缔美家居深圳总店</t>
  </si>
  <si>
    <t>33yishi</t>
  </si>
  <si>
    <t>KS=28%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</si>
</sst>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%"/>
    <numFmt numFmtId="177" formatCode="0.000000000000000%"/>
    <numFmt numFmtId="178" formatCode="0.00000%"/>
    <numFmt numFmtId="179" formatCode="0_ "/>
    <numFmt numFmtId="180" formatCode="0.0_ "/>
    <numFmt numFmtId="181" formatCode="0_);[Red]\(0\)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9" fontId="2" fillId="2" borderId="1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4" fillId="0" borderId="0" xfId="0" applyFont="1"/>
    <xf numFmtId="11" fontId="0" fillId="0" borderId="0" xfId="0" applyNumberFormat="1"/>
    <xf numFmtId="9" fontId="0" fillId="0" borderId="0" xfId="1" applyFont="1" applyAlignment="1">
      <alignment horizontal="center"/>
    </xf>
    <xf numFmtId="176" fontId="2" fillId="2" borderId="1" xfId="0" applyNumberFormat="1" applyFont="1" applyFill="1" applyBorder="1" applyAlignment="1">
      <alignment horizontal="center" vertical="center"/>
    </xf>
    <xf numFmtId="177" fontId="0" fillId="0" borderId="0" xfId="0" applyNumberFormat="1"/>
    <xf numFmtId="178" fontId="0" fillId="0" borderId="0" xfId="1" applyNumberFormat="1" applyFont="1" applyAlignment="1"/>
    <xf numFmtId="9" fontId="0" fillId="0" borderId="0" xfId="1" applyFont="1" applyAlignment="1"/>
    <xf numFmtId="0" fontId="2" fillId="2" borderId="0" xfId="0" applyFont="1" applyFill="1" applyBorder="1" applyAlignment="1">
      <alignment horizontal="center" vertical="center"/>
    </xf>
    <xf numFmtId="179" fontId="5" fillId="2" borderId="0" xfId="0" applyNumberFormat="1" applyFont="1" applyFill="1" applyAlignment="1">
      <alignment horizontal="left"/>
    </xf>
    <xf numFmtId="180" fontId="5" fillId="2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  <xf numFmtId="181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179" fontId="5" fillId="3" borderId="0" xfId="0" applyNumberFormat="1" applyFont="1" applyFill="1" applyAlignment="1">
      <alignment horizontal="left"/>
    </xf>
    <xf numFmtId="179" fontId="5" fillId="3" borderId="0" xfId="0" applyNumberFormat="1" applyFont="1" applyFill="1" applyAlignment="1">
      <alignment horizontal="left" wrapText="1"/>
    </xf>
    <xf numFmtId="179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left"/>
    </xf>
    <xf numFmtId="0" fontId="6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10</xdr:col>
      <xdr:colOff>371474</xdr:colOff>
      <xdr:row>29</xdr:row>
      <xdr:rowOff>57151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1"/>
          <a:ext cx="7229474" cy="4686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3829;&#35780;&#202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评价模型"/>
      <sheetName val="测试"/>
      <sheetName val="指标选择"/>
      <sheetName val="评价标准"/>
      <sheetName val="数据测算"/>
      <sheetName val="模型评价"/>
      <sheetName val="指标重置"/>
      <sheetName val="指标分布"/>
      <sheetName val="数据重算"/>
      <sheetName val="Sheet3"/>
      <sheetName val="Sheet2"/>
      <sheetName val="Sheet1"/>
      <sheetName val="Sheet4"/>
    </sheetNames>
    <sheetDataSet>
      <sheetData sheetId="0"/>
      <sheetData sheetId="1"/>
      <sheetData sheetId="2"/>
      <sheetData sheetId="3"/>
      <sheetData sheetId="4">
        <row r="3">
          <cell r="F3">
            <v>531599.19499999995</v>
          </cell>
          <cell r="M3">
            <v>663.66666666666697</v>
          </cell>
        </row>
        <row r="4">
          <cell r="F4">
            <v>2029466.30166667</v>
          </cell>
          <cell r="M4">
            <v>36853.333333333299</v>
          </cell>
        </row>
        <row r="5">
          <cell r="F5">
            <v>346159.82333333301</v>
          </cell>
          <cell r="M5">
            <v>5091.3333333333303</v>
          </cell>
        </row>
        <row r="6">
          <cell r="F6">
            <v>656336.57666666701</v>
          </cell>
          <cell r="M6">
            <v>4328.1666666666697</v>
          </cell>
        </row>
        <row r="7">
          <cell r="F7">
            <v>294805.88500000001</v>
          </cell>
          <cell r="M7">
            <v>4506</v>
          </cell>
        </row>
        <row r="8">
          <cell r="F8">
            <v>1078965.80166667</v>
          </cell>
          <cell r="M8">
            <v>17464.5</v>
          </cell>
        </row>
        <row r="9">
          <cell r="F9">
            <v>2378266.3366666702</v>
          </cell>
          <cell r="M9">
            <v>18932</v>
          </cell>
        </row>
        <row r="10">
          <cell r="F10">
            <v>388869.05</v>
          </cell>
          <cell r="M10">
            <v>2227.5</v>
          </cell>
        </row>
        <row r="11">
          <cell r="F11">
            <v>1825165.49</v>
          </cell>
          <cell r="M11">
            <v>5386.6666666666697</v>
          </cell>
        </row>
        <row r="12">
          <cell r="F12">
            <v>1955610.49833333</v>
          </cell>
          <cell r="M12">
            <v>10471.166666666701</v>
          </cell>
        </row>
        <row r="13">
          <cell r="F13">
            <v>146010.03333333301</v>
          </cell>
          <cell r="M13">
            <v>1068.6666666666699</v>
          </cell>
        </row>
        <row r="14">
          <cell r="F14">
            <v>2932529.9733333299</v>
          </cell>
          <cell r="M14">
            <v>14611.166666666701</v>
          </cell>
        </row>
        <row r="15">
          <cell r="F15">
            <v>1720770.7</v>
          </cell>
          <cell r="M15">
            <v>39922.666666666701</v>
          </cell>
        </row>
        <row r="16">
          <cell r="F16">
            <v>1741482.7433333299</v>
          </cell>
          <cell r="M16">
            <v>3179.3333333333298</v>
          </cell>
        </row>
        <row r="17">
          <cell r="F17">
            <v>310348.66833333299</v>
          </cell>
          <cell r="M17">
            <v>12567.333333333299</v>
          </cell>
        </row>
        <row r="18">
          <cell r="F18">
            <v>116269</v>
          </cell>
          <cell r="M18">
            <v>667.66666666666697</v>
          </cell>
        </row>
        <row r="19">
          <cell r="F19">
            <v>1019809.76</v>
          </cell>
          <cell r="M19">
            <v>20371.333333333299</v>
          </cell>
        </row>
        <row r="20">
          <cell r="F20">
            <v>752428</v>
          </cell>
          <cell r="M20">
            <v>14409.5</v>
          </cell>
        </row>
        <row r="21">
          <cell r="F21">
            <v>252890.03333333301</v>
          </cell>
          <cell r="M21">
            <v>715.33333333333303</v>
          </cell>
        </row>
        <row r="22">
          <cell r="F22">
            <v>1745134.08333333</v>
          </cell>
          <cell r="M22">
            <v>12631.833333333299</v>
          </cell>
        </row>
        <row r="23">
          <cell r="F23">
            <v>1326697.2</v>
          </cell>
          <cell r="M23">
            <v>5704.1666666666697</v>
          </cell>
        </row>
        <row r="24">
          <cell r="F24">
            <v>2302514.3316666698</v>
          </cell>
          <cell r="M24">
            <v>13070.666666666701</v>
          </cell>
        </row>
        <row r="25">
          <cell r="F25">
            <v>1891710.3</v>
          </cell>
          <cell r="M25">
            <v>19320</v>
          </cell>
        </row>
        <row r="26">
          <cell r="F26">
            <v>803835.67500000005</v>
          </cell>
          <cell r="M26">
            <v>6348.3333333333303</v>
          </cell>
        </row>
        <row r="27">
          <cell r="F27">
            <v>154583.51999999999</v>
          </cell>
          <cell r="M27">
            <v>8797</v>
          </cell>
        </row>
        <row r="28">
          <cell r="F28">
            <v>1369536.405</v>
          </cell>
          <cell r="M28">
            <v>8087.3333333333303</v>
          </cell>
        </row>
        <row r="29">
          <cell r="F29">
            <v>5551957.5999999996</v>
          </cell>
          <cell r="M29">
            <v>2479.3333333333298</v>
          </cell>
        </row>
        <row r="30">
          <cell r="F30">
            <v>1126227.7849999999</v>
          </cell>
          <cell r="M30">
            <v>4098.6666666666697</v>
          </cell>
        </row>
        <row r="31">
          <cell r="F31">
            <v>300592.14666666702</v>
          </cell>
          <cell r="M31">
            <v>5426.8333333333303</v>
          </cell>
        </row>
        <row r="32">
          <cell r="F32">
            <v>1010823.985</v>
          </cell>
          <cell r="M32">
            <v>7588.1666666666697</v>
          </cell>
        </row>
        <row r="33">
          <cell r="F33">
            <v>2165037.2216666699</v>
          </cell>
          <cell r="M33">
            <v>1529.5</v>
          </cell>
        </row>
        <row r="34">
          <cell r="F34">
            <v>1211648.5666666699</v>
          </cell>
          <cell r="M34">
            <v>16795.333333333299</v>
          </cell>
        </row>
        <row r="35">
          <cell r="F35">
            <v>141898.59833333301</v>
          </cell>
          <cell r="M35">
            <v>7422.6666666666697</v>
          </cell>
        </row>
        <row r="36">
          <cell r="F36">
            <v>365598.54</v>
          </cell>
          <cell r="M36">
            <v>10098.5</v>
          </cell>
        </row>
        <row r="37">
          <cell r="F37">
            <v>789727.40666666697</v>
          </cell>
          <cell r="M37">
            <v>4234.3333333333303</v>
          </cell>
        </row>
        <row r="38">
          <cell r="F38">
            <v>62505.598333333299</v>
          </cell>
          <cell r="M38">
            <v>517.83333333333303</v>
          </cell>
        </row>
        <row r="39">
          <cell r="F39">
            <v>79029.301666666695</v>
          </cell>
          <cell r="M39">
            <v>240.166666666667</v>
          </cell>
        </row>
        <row r="40">
          <cell r="F40">
            <v>262277.20500000002</v>
          </cell>
          <cell r="M40">
            <v>8865.3333333333303</v>
          </cell>
        </row>
        <row r="41">
          <cell r="F41">
            <v>2935119.3333333302</v>
          </cell>
          <cell r="M41">
            <v>23627.5</v>
          </cell>
        </row>
        <row r="42">
          <cell r="F42">
            <v>742061.35166666703</v>
          </cell>
          <cell r="M42">
            <v>3426.5</v>
          </cell>
        </row>
        <row r="43">
          <cell r="F43">
            <v>283679.77666666702</v>
          </cell>
          <cell r="M43">
            <v>2239.3333333333298</v>
          </cell>
        </row>
        <row r="44">
          <cell r="F44">
            <v>713762.97833333304</v>
          </cell>
          <cell r="M44">
            <v>6715</v>
          </cell>
        </row>
        <row r="45">
          <cell r="F45">
            <v>145715.66500000001</v>
          </cell>
          <cell r="M45">
            <v>438.66666666666703</v>
          </cell>
        </row>
        <row r="46">
          <cell r="F46">
            <v>618174.558333333</v>
          </cell>
          <cell r="M46">
            <v>1966.1666666666699</v>
          </cell>
        </row>
        <row r="47">
          <cell r="F47">
            <v>908630.26</v>
          </cell>
          <cell r="M47">
            <v>31861.166666666701</v>
          </cell>
        </row>
        <row r="48">
          <cell r="F48">
            <v>136954.22333333301</v>
          </cell>
          <cell r="M48">
            <v>12043.666666666701</v>
          </cell>
        </row>
        <row r="49">
          <cell r="F49">
            <v>136548.80166666699</v>
          </cell>
          <cell r="M49">
            <v>725</v>
          </cell>
        </row>
        <row r="50">
          <cell r="F50">
            <v>951347.55666666699</v>
          </cell>
          <cell r="M50">
            <v>33062.666666666701</v>
          </cell>
        </row>
        <row r="51">
          <cell r="F51">
            <v>125518.718333333</v>
          </cell>
          <cell r="M51">
            <v>611.5</v>
          </cell>
        </row>
        <row r="52">
          <cell r="F52">
            <v>122974.81</v>
          </cell>
          <cell r="M52">
            <v>64.8333333333333</v>
          </cell>
        </row>
        <row r="53">
          <cell r="F53">
            <v>71343.583333333299</v>
          </cell>
          <cell r="M53">
            <v>189.166666666667</v>
          </cell>
        </row>
        <row r="54">
          <cell r="F54">
            <v>31210.988333333298</v>
          </cell>
          <cell r="M54">
            <v>251.833333333333</v>
          </cell>
        </row>
        <row r="55">
          <cell r="F55">
            <v>221853.28</v>
          </cell>
          <cell r="M55">
            <v>764.16666666666697</v>
          </cell>
        </row>
        <row r="56">
          <cell r="F56">
            <v>1017991.33333333</v>
          </cell>
          <cell r="M56">
            <v>6407.8333333333303</v>
          </cell>
        </row>
        <row r="57">
          <cell r="F57">
            <v>241373.70666666701</v>
          </cell>
          <cell r="M57">
            <v>1911.8333333333301</v>
          </cell>
        </row>
        <row r="58">
          <cell r="F58">
            <v>103276.836666667</v>
          </cell>
          <cell r="M58">
            <v>1147.1666666666699</v>
          </cell>
        </row>
        <row r="59">
          <cell r="F59">
            <v>110874.5</v>
          </cell>
          <cell r="M59">
            <v>3070.1666666666702</v>
          </cell>
        </row>
        <row r="60">
          <cell r="F60">
            <v>239917.063333333</v>
          </cell>
          <cell r="M60">
            <v>1508.3333333333301</v>
          </cell>
        </row>
        <row r="61">
          <cell r="F61">
            <v>176752.79333333299</v>
          </cell>
          <cell r="M61">
            <v>2367.1666666666702</v>
          </cell>
        </row>
        <row r="62">
          <cell r="F62">
            <v>940617.441666667</v>
          </cell>
          <cell r="M62">
            <v>11215.5</v>
          </cell>
        </row>
        <row r="63">
          <cell r="F63">
            <v>456732.28333333298</v>
          </cell>
          <cell r="M63">
            <v>12543.5</v>
          </cell>
        </row>
        <row r="64">
          <cell r="F64">
            <v>235235.70333333299</v>
          </cell>
          <cell r="M64">
            <v>6825.5</v>
          </cell>
        </row>
        <row r="65">
          <cell r="F65">
            <v>352396.67499999999</v>
          </cell>
          <cell r="M65">
            <v>5760.5</v>
          </cell>
        </row>
        <row r="66">
          <cell r="F66">
            <v>1853099.1316666701</v>
          </cell>
          <cell r="M66">
            <v>2762.3333333333298</v>
          </cell>
        </row>
        <row r="67">
          <cell r="F67">
            <v>185941.25333333301</v>
          </cell>
          <cell r="M67">
            <v>1671.5</v>
          </cell>
        </row>
        <row r="68">
          <cell r="F68">
            <v>89037.221666666694</v>
          </cell>
          <cell r="M68">
            <v>4286</v>
          </cell>
        </row>
        <row r="69">
          <cell r="F69">
            <v>61711.3883333333</v>
          </cell>
          <cell r="M69">
            <v>186.166666666667</v>
          </cell>
        </row>
        <row r="70">
          <cell r="F70">
            <v>1692013.6516666701</v>
          </cell>
          <cell r="M70">
            <v>11516.166666666701</v>
          </cell>
        </row>
        <row r="71">
          <cell r="F71">
            <v>483153.25333333301</v>
          </cell>
          <cell r="M71">
            <v>5331.5</v>
          </cell>
        </row>
        <row r="72">
          <cell r="F72">
            <v>564484.25666666694</v>
          </cell>
          <cell r="M72">
            <v>5917.8333333333303</v>
          </cell>
        </row>
        <row r="73">
          <cell r="F73">
            <v>2471968.34333333</v>
          </cell>
          <cell r="M73">
            <v>29945.833333333299</v>
          </cell>
        </row>
        <row r="74">
          <cell r="F74">
            <v>778482.11333333305</v>
          </cell>
          <cell r="M74">
            <v>2059.8333333333298</v>
          </cell>
        </row>
        <row r="75">
          <cell r="F75">
            <v>3138385.1833333299</v>
          </cell>
          <cell r="M75">
            <v>902.33333333333303</v>
          </cell>
        </row>
        <row r="76">
          <cell r="F76">
            <v>115285.61500000001</v>
          </cell>
          <cell r="M76">
            <v>1200.6666666666699</v>
          </cell>
        </row>
        <row r="77">
          <cell r="F77">
            <v>8566256.7716666702</v>
          </cell>
          <cell r="M77">
            <v>1993.6666666666699</v>
          </cell>
        </row>
        <row r="78">
          <cell r="F78">
            <v>1190074.00833333</v>
          </cell>
          <cell r="M78">
            <v>9169.8333333333303</v>
          </cell>
        </row>
        <row r="79">
          <cell r="F79">
            <v>162967.00333333301</v>
          </cell>
          <cell r="M79">
            <v>147</v>
          </cell>
        </row>
        <row r="80">
          <cell r="F80">
            <v>1328037.0866666699</v>
          </cell>
          <cell r="M80">
            <v>14867.833333333299</v>
          </cell>
        </row>
        <row r="81">
          <cell r="F81">
            <v>497223.89833333303</v>
          </cell>
          <cell r="M81">
            <v>3887</v>
          </cell>
        </row>
        <row r="82">
          <cell r="F82">
            <v>2367095.3716666698</v>
          </cell>
          <cell r="M82">
            <v>1950.3333333333301</v>
          </cell>
        </row>
        <row r="83">
          <cell r="F83">
            <v>622973.566666667</v>
          </cell>
          <cell r="M83">
            <v>10986.833333333299</v>
          </cell>
        </row>
        <row r="84">
          <cell r="F84">
            <v>375146.43166666699</v>
          </cell>
          <cell r="M84">
            <v>5301.8333333333303</v>
          </cell>
        </row>
        <row r="85">
          <cell r="F85">
            <v>573825.20499999996</v>
          </cell>
          <cell r="M85">
            <v>6569.3333333333303</v>
          </cell>
        </row>
        <row r="86">
          <cell r="F86">
            <v>127535.19333333299</v>
          </cell>
          <cell r="M86">
            <v>1059.8333333333301</v>
          </cell>
        </row>
        <row r="87">
          <cell r="F87">
            <v>383549.96666666702</v>
          </cell>
          <cell r="M87">
            <v>4993.1666666666697</v>
          </cell>
        </row>
        <row r="88">
          <cell r="F88">
            <v>556885.78166666697</v>
          </cell>
          <cell r="M88">
            <v>20380.5</v>
          </cell>
        </row>
        <row r="89">
          <cell r="F89">
            <v>760396.56499999994</v>
          </cell>
          <cell r="M89">
            <v>159.666666666667</v>
          </cell>
        </row>
        <row r="90">
          <cell r="F90">
            <v>337448.13333333301</v>
          </cell>
          <cell r="M90">
            <v>7239.1666666666697</v>
          </cell>
        </row>
        <row r="91">
          <cell r="F91">
            <v>1090457.8483333299</v>
          </cell>
          <cell r="M91">
            <v>4985.6666666666697</v>
          </cell>
        </row>
        <row r="92">
          <cell r="F92">
            <v>317172.65000000002</v>
          </cell>
          <cell r="M92">
            <v>2781</v>
          </cell>
        </row>
        <row r="93">
          <cell r="F93">
            <v>280327.46000000002</v>
          </cell>
          <cell r="M93">
            <v>131.666666666667</v>
          </cell>
        </row>
        <row r="94">
          <cell r="F94">
            <v>1198122.6383333299</v>
          </cell>
          <cell r="M94">
            <v>1125.3333333333301</v>
          </cell>
        </row>
        <row r="95">
          <cell r="F95">
            <v>455623.44500000001</v>
          </cell>
          <cell r="M95">
            <v>3207.6666666666702</v>
          </cell>
        </row>
        <row r="96">
          <cell r="F96">
            <v>1089942.9433333301</v>
          </cell>
          <cell r="M96">
            <v>30179.333333333299</v>
          </cell>
        </row>
        <row r="97">
          <cell r="F97">
            <v>101064.73166666699</v>
          </cell>
          <cell r="M97">
            <v>289</v>
          </cell>
        </row>
        <row r="98">
          <cell r="F98">
            <v>253909.05666666699</v>
          </cell>
          <cell r="M98">
            <v>2113.1666666666702</v>
          </cell>
        </row>
        <row r="99">
          <cell r="F99">
            <v>442122.75333333301</v>
          </cell>
          <cell r="M99">
            <v>2794.1666666666702</v>
          </cell>
        </row>
        <row r="100">
          <cell r="F100">
            <v>530873.23833333305</v>
          </cell>
          <cell r="M100">
            <v>2106.8333333333298</v>
          </cell>
        </row>
        <row r="101">
          <cell r="F101">
            <v>109356.65166666701</v>
          </cell>
          <cell r="M101">
            <v>533.16666666666697</v>
          </cell>
        </row>
        <row r="102">
          <cell r="F102">
            <v>684114.01666666695</v>
          </cell>
          <cell r="M102">
            <v>8165.1666666666697</v>
          </cell>
        </row>
        <row r="103">
          <cell r="F103">
            <v>430150.64333333302</v>
          </cell>
          <cell r="M103">
            <v>1151.1666666666699</v>
          </cell>
        </row>
        <row r="104">
          <cell r="F104">
            <v>214522.71166666699</v>
          </cell>
          <cell r="M104">
            <v>470.5</v>
          </cell>
        </row>
        <row r="105">
          <cell r="F105">
            <v>361518.64666666702</v>
          </cell>
          <cell r="M105">
            <v>6780.6666666666697</v>
          </cell>
        </row>
        <row r="106">
          <cell r="F106">
            <v>1651738.38666667</v>
          </cell>
          <cell r="M106">
            <v>14007</v>
          </cell>
        </row>
        <row r="107">
          <cell r="F107">
            <v>647628.76333333296</v>
          </cell>
          <cell r="M107">
            <v>6389.1666666666697</v>
          </cell>
        </row>
        <row r="108">
          <cell r="F108">
            <v>511031.03</v>
          </cell>
          <cell r="M108">
            <v>9944</v>
          </cell>
        </row>
        <row r="109">
          <cell r="F109">
            <v>3203600.11333333</v>
          </cell>
          <cell r="M109">
            <v>9969.5</v>
          </cell>
        </row>
        <row r="110">
          <cell r="F110">
            <v>1152974.325</v>
          </cell>
          <cell r="M110">
            <v>848.83333333333303</v>
          </cell>
        </row>
        <row r="111">
          <cell r="F111">
            <v>1179857.665</v>
          </cell>
          <cell r="M111">
            <v>348.83333333333297</v>
          </cell>
        </row>
        <row r="112">
          <cell r="F112">
            <v>287223.58833333303</v>
          </cell>
          <cell r="M112">
            <v>5718.1666666666697</v>
          </cell>
        </row>
        <row r="113">
          <cell r="F113">
            <v>1077437.19833333</v>
          </cell>
          <cell r="M113">
            <v>19476.833333333299</v>
          </cell>
        </row>
        <row r="114">
          <cell r="F114">
            <v>116609.576666667</v>
          </cell>
          <cell r="M114">
            <v>487.83333333333297</v>
          </cell>
        </row>
        <row r="115">
          <cell r="F115">
            <v>1052437.12666667</v>
          </cell>
          <cell r="M115">
            <v>954</v>
          </cell>
        </row>
        <row r="116">
          <cell r="F116">
            <v>78088.743333333303</v>
          </cell>
          <cell r="M116">
            <v>2144</v>
          </cell>
        </row>
        <row r="117">
          <cell r="F117">
            <v>659453.16666666698</v>
          </cell>
          <cell r="M117">
            <v>3576.8333333333298</v>
          </cell>
        </row>
        <row r="118">
          <cell r="F118">
            <v>1388756.3383333299</v>
          </cell>
          <cell r="M118">
            <v>8451</v>
          </cell>
        </row>
        <row r="119">
          <cell r="F119">
            <v>1059370.24166667</v>
          </cell>
          <cell r="M119">
            <v>1053.5</v>
          </cell>
        </row>
        <row r="120">
          <cell r="F120">
            <v>361829.94833333301</v>
          </cell>
          <cell r="M120">
            <v>9875</v>
          </cell>
        </row>
        <row r="121">
          <cell r="F121">
            <v>64164.403333333299</v>
          </cell>
          <cell r="M121">
            <v>720.5</v>
          </cell>
        </row>
        <row r="122">
          <cell r="F122">
            <v>1612804.1316666701</v>
          </cell>
          <cell r="M122">
            <v>15096.333333333299</v>
          </cell>
        </row>
        <row r="123">
          <cell r="F123">
            <v>938766.53500000003</v>
          </cell>
          <cell r="M123">
            <v>51050.666666666701</v>
          </cell>
        </row>
        <row r="124">
          <cell r="F124">
            <v>126949.771666667</v>
          </cell>
          <cell r="M124">
            <v>3743</v>
          </cell>
        </row>
        <row r="125">
          <cell r="F125">
            <v>546114.38833333296</v>
          </cell>
          <cell r="M125">
            <v>1300.1666666666699</v>
          </cell>
        </row>
        <row r="126">
          <cell r="F126">
            <v>236608.55166666699</v>
          </cell>
          <cell r="M126">
            <v>2358.6666666666702</v>
          </cell>
        </row>
        <row r="127">
          <cell r="F127">
            <v>47425.383333333302</v>
          </cell>
          <cell r="M127">
            <v>748.83333333333303</v>
          </cell>
        </row>
        <row r="128">
          <cell r="F128">
            <v>1095124.89666667</v>
          </cell>
          <cell r="M128">
            <v>33479.333333333299</v>
          </cell>
        </row>
        <row r="129">
          <cell r="F129">
            <v>499817.96166666702</v>
          </cell>
          <cell r="M129">
            <v>10301.166666666701</v>
          </cell>
        </row>
        <row r="130">
          <cell r="F130">
            <v>65806.821666666699</v>
          </cell>
          <cell r="M130">
            <v>133.666666666667</v>
          </cell>
        </row>
        <row r="131">
          <cell r="F131">
            <v>911128.27</v>
          </cell>
          <cell r="M131">
            <v>7111.1666666666697</v>
          </cell>
        </row>
        <row r="132">
          <cell r="F132">
            <v>171126.661666667</v>
          </cell>
          <cell r="M132">
            <v>3588.1666666666702</v>
          </cell>
        </row>
        <row r="133">
          <cell r="F133">
            <v>87710.365000000005</v>
          </cell>
          <cell r="M133">
            <v>3942.8333333333298</v>
          </cell>
        </row>
        <row r="134">
          <cell r="F134">
            <v>669807.08499999996</v>
          </cell>
          <cell r="M134">
            <v>6154</v>
          </cell>
        </row>
        <row r="135">
          <cell r="F135">
            <v>131769.596666667</v>
          </cell>
          <cell r="M135">
            <v>757.66666666666697</v>
          </cell>
        </row>
        <row r="136">
          <cell r="F136">
            <v>108927.663333333</v>
          </cell>
          <cell r="M136">
            <v>590.83333333333303</v>
          </cell>
        </row>
        <row r="137">
          <cell r="F137">
            <v>395336.46666666702</v>
          </cell>
          <cell r="M137">
            <v>1548.8333333333301</v>
          </cell>
        </row>
        <row r="138">
          <cell r="F138">
            <v>140016.60666666701</v>
          </cell>
          <cell r="M138">
            <v>579.16666666666697</v>
          </cell>
        </row>
        <row r="139">
          <cell r="F139">
            <v>480341.83333333302</v>
          </cell>
          <cell r="M139">
            <v>8061.5</v>
          </cell>
        </row>
        <row r="140">
          <cell r="F140">
            <v>308066.58833333303</v>
          </cell>
          <cell r="M140">
            <v>8357.6666666666697</v>
          </cell>
        </row>
        <row r="141">
          <cell r="F141">
            <v>173284.506666667</v>
          </cell>
          <cell r="M141">
            <v>683.66666666666697</v>
          </cell>
        </row>
        <row r="142">
          <cell r="F142">
            <v>519057.89</v>
          </cell>
          <cell r="M142">
            <v>3585.5</v>
          </cell>
        </row>
        <row r="143">
          <cell r="F143">
            <v>129045.00333333301</v>
          </cell>
          <cell r="M143">
            <v>933.5</v>
          </cell>
        </row>
        <row r="144">
          <cell r="F144">
            <v>204941.70666666701</v>
          </cell>
          <cell r="M144">
            <v>765</v>
          </cell>
        </row>
        <row r="145">
          <cell r="F145">
            <v>38013.563333333303</v>
          </cell>
          <cell r="M145">
            <v>857.66666666666697</v>
          </cell>
        </row>
        <row r="146">
          <cell r="F146">
            <v>43876.158333333296</v>
          </cell>
          <cell r="M146">
            <v>422.83333333333297</v>
          </cell>
        </row>
        <row r="147">
          <cell r="F147">
            <v>61624.128333333298</v>
          </cell>
          <cell r="M147">
            <v>1122.3333333333301</v>
          </cell>
        </row>
        <row r="148">
          <cell r="F148">
            <v>114909.455</v>
          </cell>
          <cell r="M148">
            <v>100.833333333333</v>
          </cell>
        </row>
        <row r="149">
          <cell r="F149">
            <v>71354.718333333294</v>
          </cell>
          <cell r="M149">
            <v>408.16666666666703</v>
          </cell>
        </row>
        <row r="150">
          <cell r="F150">
            <v>564526.54666666698</v>
          </cell>
          <cell r="M150">
            <v>27640.5</v>
          </cell>
        </row>
        <row r="151">
          <cell r="F151">
            <v>251541.03333333301</v>
          </cell>
          <cell r="M151">
            <v>6674.5</v>
          </cell>
        </row>
        <row r="152">
          <cell r="F152">
            <v>91418.558333333305</v>
          </cell>
          <cell r="M152">
            <v>961.16666666666697</v>
          </cell>
        </row>
        <row r="153">
          <cell r="F153">
            <v>294600.45</v>
          </cell>
          <cell r="M153">
            <v>1209.3333333333301</v>
          </cell>
        </row>
        <row r="154">
          <cell r="F154">
            <v>204915.843333333</v>
          </cell>
          <cell r="M154">
            <v>2159.3333333333298</v>
          </cell>
        </row>
        <row r="155">
          <cell r="F155">
            <v>585824.48499999999</v>
          </cell>
          <cell r="M155">
            <v>10692.833333333299</v>
          </cell>
        </row>
        <row r="156">
          <cell r="F156">
            <v>226496.51666666701</v>
          </cell>
          <cell r="M156">
            <v>911.83333333333303</v>
          </cell>
        </row>
        <row r="157">
          <cell r="F157">
            <v>528716.83166666701</v>
          </cell>
          <cell r="M157">
            <v>3054</v>
          </cell>
        </row>
        <row r="158">
          <cell r="F158">
            <v>1632516.4816666699</v>
          </cell>
          <cell r="M158">
            <v>765.83333333333303</v>
          </cell>
        </row>
        <row r="159">
          <cell r="F159">
            <v>199605.218333333</v>
          </cell>
          <cell r="M159">
            <v>743.16666666666697</v>
          </cell>
        </row>
        <row r="160">
          <cell r="F160">
            <v>117946.413333333</v>
          </cell>
          <cell r="M160">
            <v>612.16666666666697</v>
          </cell>
        </row>
        <row r="161">
          <cell r="F161">
            <v>228901.37166666699</v>
          </cell>
          <cell r="M161">
            <v>290.16666666666703</v>
          </cell>
        </row>
        <row r="162">
          <cell r="F162">
            <v>93055.333333333299</v>
          </cell>
          <cell r="M162">
            <v>104</v>
          </cell>
        </row>
        <row r="163">
          <cell r="F163">
            <v>74218.366666666698</v>
          </cell>
          <cell r="M163">
            <v>835.66666666666697</v>
          </cell>
        </row>
        <row r="164">
          <cell r="F164">
            <v>398659.685</v>
          </cell>
          <cell r="M164">
            <v>119.333333333333</v>
          </cell>
        </row>
        <row r="165">
          <cell r="F165">
            <v>257404.44500000001</v>
          </cell>
          <cell r="M165">
            <v>2303.1666666666702</v>
          </cell>
        </row>
        <row r="166">
          <cell r="F166">
            <v>146187.82166666701</v>
          </cell>
          <cell r="M166">
            <v>3976.1666666666702</v>
          </cell>
        </row>
        <row r="167">
          <cell r="F167">
            <v>652955.58166666701</v>
          </cell>
          <cell r="M167">
            <v>290.83333333333297</v>
          </cell>
        </row>
        <row r="168">
          <cell r="F168">
            <v>79984.918333333306</v>
          </cell>
          <cell r="M168">
            <v>1150.6666666666699</v>
          </cell>
        </row>
        <row r="169">
          <cell r="F169">
            <v>616470.66666666698</v>
          </cell>
          <cell r="M169">
            <v>1350.8333333333301</v>
          </cell>
        </row>
        <row r="170">
          <cell r="F170">
            <v>84903.56</v>
          </cell>
          <cell r="M170">
            <v>285.33333333333297</v>
          </cell>
        </row>
        <row r="171">
          <cell r="F171">
            <v>380197.82</v>
          </cell>
          <cell r="M171">
            <v>5105.3333333333303</v>
          </cell>
        </row>
        <row r="172">
          <cell r="F172">
            <v>51919.1266666667</v>
          </cell>
          <cell r="M172">
            <v>72.5</v>
          </cell>
        </row>
        <row r="173">
          <cell r="F173">
            <v>80541.358333333294</v>
          </cell>
          <cell r="M173">
            <v>209.666666666667</v>
          </cell>
        </row>
        <row r="174">
          <cell r="F174">
            <v>111672.483333333</v>
          </cell>
          <cell r="M174">
            <v>180.5</v>
          </cell>
        </row>
        <row r="175">
          <cell r="F175">
            <v>280803.28833333298</v>
          </cell>
          <cell r="M175">
            <v>541.66666666666697</v>
          </cell>
        </row>
        <row r="176">
          <cell r="F176">
            <v>397917.96666666702</v>
          </cell>
          <cell r="M176">
            <v>1455</v>
          </cell>
        </row>
        <row r="177">
          <cell r="F177">
            <v>38471.1</v>
          </cell>
          <cell r="M177">
            <v>1681</v>
          </cell>
        </row>
        <row r="178">
          <cell r="F178">
            <v>45191.183333333298</v>
          </cell>
          <cell r="M178">
            <v>318.33333333333297</v>
          </cell>
        </row>
        <row r="179">
          <cell r="F179">
            <v>3880676.04</v>
          </cell>
          <cell r="M179">
            <v>1046.8333333333301</v>
          </cell>
        </row>
        <row r="180">
          <cell r="F180">
            <v>639258.24833333294</v>
          </cell>
          <cell r="M180">
            <v>16817.333333333299</v>
          </cell>
        </row>
        <row r="181">
          <cell r="F181">
            <v>715954.29666666698</v>
          </cell>
          <cell r="M181">
            <v>394.66666666666703</v>
          </cell>
        </row>
        <row r="182">
          <cell r="F182">
            <v>102209.453333333</v>
          </cell>
          <cell r="M182">
            <v>1889.3333333333301</v>
          </cell>
        </row>
        <row r="183">
          <cell r="F183">
            <v>2207310.7366666701</v>
          </cell>
          <cell r="M183">
            <v>1350</v>
          </cell>
        </row>
        <row r="184">
          <cell r="F184">
            <v>143236.13333333301</v>
          </cell>
          <cell r="M184">
            <v>1368</v>
          </cell>
        </row>
        <row r="185">
          <cell r="F185">
            <v>432625.55499999999</v>
          </cell>
          <cell r="M185">
            <v>4407.6666666666697</v>
          </cell>
        </row>
        <row r="186">
          <cell r="F186">
            <v>1147358.54333333</v>
          </cell>
          <cell r="M186">
            <v>7690.8333333333303</v>
          </cell>
        </row>
        <row r="187">
          <cell r="F187">
            <v>2538133.7200000002</v>
          </cell>
          <cell r="M187">
            <v>408.16666666666703</v>
          </cell>
        </row>
        <row r="188">
          <cell r="F188">
            <v>554545.91</v>
          </cell>
          <cell r="M188">
            <v>1309.3333333333301</v>
          </cell>
        </row>
        <row r="189">
          <cell r="F189">
            <v>400415.35833333299</v>
          </cell>
          <cell r="M189">
            <v>284.5</v>
          </cell>
        </row>
        <row r="190">
          <cell r="F190">
            <v>55254.213333333297</v>
          </cell>
          <cell r="M190">
            <v>1136.8333333333301</v>
          </cell>
        </row>
        <row r="191">
          <cell r="F191">
            <v>876263.30333333299</v>
          </cell>
          <cell r="M191">
            <v>8836.3333333333303</v>
          </cell>
        </row>
        <row r="192">
          <cell r="F192">
            <v>754171.24333333306</v>
          </cell>
          <cell r="M192">
            <v>1178.5</v>
          </cell>
        </row>
        <row r="193">
          <cell r="F193">
            <v>194127.84833333301</v>
          </cell>
          <cell r="M193">
            <v>3032</v>
          </cell>
        </row>
        <row r="194">
          <cell r="F194">
            <v>575351.71666666702</v>
          </cell>
          <cell r="M194">
            <v>16935.166666666701</v>
          </cell>
        </row>
        <row r="195">
          <cell r="F195">
            <v>69938.233333333294</v>
          </cell>
          <cell r="M195">
            <v>2532.3333333333298</v>
          </cell>
        </row>
        <row r="196">
          <cell r="F196">
            <v>160551.816666667</v>
          </cell>
          <cell r="M196">
            <v>1003.5</v>
          </cell>
        </row>
        <row r="197">
          <cell r="F197">
            <v>74219.983333333294</v>
          </cell>
          <cell r="M197">
            <v>456.5</v>
          </cell>
        </row>
        <row r="198">
          <cell r="F198">
            <v>78417.16</v>
          </cell>
          <cell r="M198">
            <v>473.66666666666703</v>
          </cell>
        </row>
        <row r="199">
          <cell r="F199">
            <v>21536.378333333301</v>
          </cell>
          <cell r="M199">
            <v>454.33333333333297</v>
          </cell>
        </row>
        <row r="200">
          <cell r="F200">
            <v>85522.476666666698</v>
          </cell>
          <cell r="M200">
            <v>1122.5</v>
          </cell>
        </row>
        <row r="201">
          <cell r="F201">
            <v>162208.42833333299</v>
          </cell>
          <cell r="M201">
            <v>1854.1666666666699</v>
          </cell>
        </row>
        <row r="202">
          <cell r="F202">
            <v>222627.73166666701</v>
          </cell>
          <cell r="M202">
            <v>54.8333333333333</v>
          </cell>
        </row>
        <row r="203">
          <cell r="F203">
            <v>271151.35833333299</v>
          </cell>
          <cell r="M203">
            <v>5479.5</v>
          </cell>
        </row>
        <row r="204">
          <cell r="F204">
            <v>170934.3</v>
          </cell>
          <cell r="M204">
            <v>1315.5</v>
          </cell>
        </row>
        <row r="205">
          <cell r="F205">
            <v>279702.78166666703</v>
          </cell>
          <cell r="M205">
            <v>103</v>
          </cell>
        </row>
        <row r="206">
          <cell r="F206">
            <v>164443.79999999999</v>
          </cell>
          <cell r="M206">
            <v>1723.1666666666699</v>
          </cell>
        </row>
        <row r="207">
          <cell r="F207">
            <v>280922.49666666699</v>
          </cell>
          <cell r="M207">
            <v>3961.1666666666702</v>
          </cell>
        </row>
        <row r="208">
          <cell r="F208">
            <v>131255.88333333301</v>
          </cell>
          <cell r="M208">
            <v>5819.3333333333303</v>
          </cell>
        </row>
        <row r="209">
          <cell r="F209">
            <v>69717.746666666702</v>
          </cell>
          <cell r="M209">
            <v>1141.8333333333301</v>
          </cell>
        </row>
        <row r="210">
          <cell r="F210">
            <v>801910.811666667</v>
          </cell>
          <cell r="M210">
            <v>649.66666666666697</v>
          </cell>
        </row>
        <row r="211">
          <cell r="F211">
            <v>163716.68166666699</v>
          </cell>
          <cell r="M211">
            <v>2672.6666666666702</v>
          </cell>
        </row>
        <row r="212">
          <cell r="F212">
            <v>347683.36499999999</v>
          </cell>
          <cell r="M212">
            <v>7508</v>
          </cell>
        </row>
        <row r="213">
          <cell r="F213">
            <v>315334.68166666699</v>
          </cell>
          <cell r="M213">
            <v>11762.333333333299</v>
          </cell>
        </row>
        <row r="214">
          <cell r="F214">
            <v>1074214.15666667</v>
          </cell>
          <cell r="M214">
            <v>10481.5</v>
          </cell>
        </row>
        <row r="215">
          <cell r="F215">
            <v>220306.58499999999</v>
          </cell>
          <cell r="M215">
            <v>367.16666666666703</v>
          </cell>
        </row>
        <row r="216">
          <cell r="F216">
            <v>43952.794999999998</v>
          </cell>
          <cell r="M216">
            <v>170</v>
          </cell>
        </row>
        <row r="217">
          <cell r="F217">
            <v>159033.32166666701</v>
          </cell>
          <cell r="M217">
            <v>3121.1666666666702</v>
          </cell>
        </row>
        <row r="218">
          <cell r="F218">
            <v>344589.25</v>
          </cell>
          <cell r="M218">
            <v>3933.6666666666702</v>
          </cell>
        </row>
        <row r="219">
          <cell r="F219">
            <v>113293.686666667</v>
          </cell>
          <cell r="M219">
            <v>782</v>
          </cell>
        </row>
        <row r="220">
          <cell r="F220">
            <v>111796.55333333299</v>
          </cell>
          <cell r="M220">
            <v>1833.8</v>
          </cell>
        </row>
        <row r="221">
          <cell r="F221">
            <v>566816.02333333297</v>
          </cell>
          <cell r="M221">
            <v>5150.6666666666697</v>
          </cell>
        </row>
        <row r="222">
          <cell r="F222">
            <v>382095.33166666701</v>
          </cell>
          <cell r="M222">
            <v>2763.5</v>
          </cell>
        </row>
        <row r="223">
          <cell r="F223">
            <v>58789.366666666698</v>
          </cell>
          <cell r="M223">
            <v>803.33333333333303</v>
          </cell>
        </row>
        <row r="224">
          <cell r="F224">
            <v>378470.375</v>
          </cell>
          <cell r="M224">
            <v>7444.1666666666697</v>
          </cell>
        </row>
        <row r="225">
          <cell r="F225">
            <v>179398.16833333299</v>
          </cell>
          <cell r="M225">
            <v>1638.3333333333301</v>
          </cell>
        </row>
        <row r="226">
          <cell r="F226">
            <v>144002.755</v>
          </cell>
          <cell r="M226">
            <v>914.83333333333303</v>
          </cell>
        </row>
        <row r="227">
          <cell r="F227">
            <v>287340.38666666701</v>
          </cell>
          <cell r="M227">
            <v>5612.8333333333303</v>
          </cell>
        </row>
        <row r="228">
          <cell r="F228">
            <v>2924341.3566666702</v>
          </cell>
          <cell r="M228">
            <v>875.33333333333303</v>
          </cell>
        </row>
        <row r="229">
          <cell r="F229">
            <v>1063840.33333333</v>
          </cell>
          <cell r="M229">
            <v>544.16666666666697</v>
          </cell>
        </row>
        <row r="230">
          <cell r="F230">
            <v>1142400.06</v>
          </cell>
          <cell r="M230">
            <v>5592.6666666666697</v>
          </cell>
        </row>
        <row r="231">
          <cell r="F231">
            <v>179885.373333333</v>
          </cell>
          <cell r="M231">
            <v>2208.6666666666702</v>
          </cell>
        </row>
        <row r="232">
          <cell r="F232">
            <v>213664.191666667</v>
          </cell>
          <cell r="M232">
            <v>9948.6666666666697</v>
          </cell>
        </row>
        <row r="233">
          <cell r="F233">
            <v>223988.41500000001</v>
          </cell>
          <cell r="M233">
            <v>2753.5</v>
          </cell>
        </row>
        <row r="234">
          <cell r="F234">
            <v>341702.563333333</v>
          </cell>
          <cell r="M234">
            <v>3026.3333333333298</v>
          </cell>
        </row>
        <row r="235">
          <cell r="F235">
            <v>313676.54666666698</v>
          </cell>
          <cell r="M235">
            <v>1724.8333333333301</v>
          </cell>
        </row>
        <row r="236">
          <cell r="F236">
            <v>471540.25</v>
          </cell>
          <cell r="M236">
            <v>1542</v>
          </cell>
        </row>
        <row r="237">
          <cell r="F237">
            <v>410149.73</v>
          </cell>
          <cell r="M237">
            <v>26382.5</v>
          </cell>
        </row>
        <row r="238">
          <cell r="F238">
            <v>51257.333333333299</v>
          </cell>
          <cell r="M238">
            <v>238.333333333333</v>
          </cell>
        </row>
        <row r="239">
          <cell r="F239">
            <v>90798.471666666694</v>
          </cell>
          <cell r="M239">
            <v>1021.5</v>
          </cell>
        </row>
        <row r="240">
          <cell r="F240">
            <v>138083.84</v>
          </cell>
          <cell r="M240">
            <v>449.33333333333297</v>
          </cell>
        </row>
        <row r="241">
          <cell r="F241">
            <v>672924.375</v>
          </cell>
          <cell r="M241">
            <v>12502.5</v>
          </cell>
        </row>
        <row r="242">
          <cell r="F242">
            <v>477078.4</v>
          </cell>
          <cell r="M242">
            <v>633.83333333333303</v>
          </cell>
        </row>
        <row r="243">
          <cell r="F243">
            <v>823810.33333333302</v>
          </cell>
          <cell r="M243">
            <v>6113</v>
          </cell>
        </row>
        <row r="244">
          <cell r="F244">
            <v>829134.83666666702</v>
          </cell>
          <cell r="M244">
            <v>2961.3333333333298</v>
          </cell>
        </row>
        <row r="245">
          <cell r="F245">
            <v>62543.296666666698</v>
          </cell>
          <cell r="M245">
            <v>313.16666666666703</v>
          </cell>
        </row>
        <row r="246">
          <cell r="F246">
            <v>4709206.8983333297</v>
          </cell>
          <cell r="M246">
            <v>1159</v>
          </cell>
        </row>
        <row r="247">
          <cell r="F247">
            <v>733998.28166666697</v>
          </cell>
          <cell r="M247">
            <v>28596.666666666701</v>
          </cell>
        </row>
        <row r="248">
          <cell r="F248">
            <v>150092.37166666699</v>
          </cell>
          <cell r="M248">
            <v>7584</v>
          </cell>
        </row>
        <row r="249">
          <cell r="F249">
            <v>926967.23666666704</v>
          </cell>
          <cell r="M249">
            <v>42522.166666666701</v>
          </cell>
        </row>
        <row r="250">
          <cell r="F250">
            <v>268889.45666666701</v>
          </cell>
          <cell r="M250">
            <v>5540.1666666666697</v>
          </cell>
        </row>
        <row r="251">
          <cell r="F251">
            <v>176326.16666666701</v>
          </cell>
          <cell r="M251">
            <v>126.5</v>
          </cell>
        </row>
        <row r="252">
          <cell r="F252">
            <v>110842.968333333</v>
          </cell>
          <cell r="M252">
            <v>768.83333333333303</v>
          </cell>
        </row>
        <row r="253">
          <cell r="F253">
            <v>578172.44833333301</v>
          </cell>
          <cell r="M253">
            <v>11546.333333333299</v>
          </cell>
        </row>
        <row r="254">
          <cell r="F254">
            <v>91126.066666666695</v>
          </cell>
          <cell r="M254">
            <v>413</v>
          </cell>
        </row>
        <row r="255">
          <cell r="F255">
            <v>137643.81</v>
          </cell>
          <cell r="M255">
            <v>770.66666666666697</v>
          </cell>
        </row>
        <row r="256">
          <cell r="F256">
            <v>804762.64333333296</v>
          </cell>
          <cell r="M256">
            <v>458.5</v>
          </cell>
        </row>
        <row r="257">
          <cell r="F257">
            <v>985348.73833333305</v>
          </cell>
          <cell r="M257">
            <v>7178.5</v>
          </cell>
        </row>
        <row r="258">
          <cell r="F258">
            <v>95744.203333333295</v>
          </cell>
          <cell r="M258">
            <v>719.83333333333303</v>
          </cell>
        </row>
        <row r="259">
          <cell r="F259">
            <v>617410.08333333302</v>
          </cell>
          <cell r="M259">
            <v>3099.3333333333298</v>
          </cell>
        </row>
        <row r="260">
          <cell r="F260">
            <v>858317.92500000005</v>
          </cell>
          <cell r="M260">
            <v>8119.1666666666697</v>
          </cell>
        </row>
        <row r="261">
          <cell r="F261">
            <v>636301.12333333294</v>
          </cell>
          <cell r="M261">
            <v>2092</v>
          </cell>
        </row>
        <row r="262">
          <cell r="F262">
            <v>725123</v>
          </cell>
          <cell r="M262">
            <v>3290.1666666666702</v>
          </cell>
        </row>
        <row r="263">
          <cell r="F263">
            <v>175780.563333333</v>
          </cell>
          <cell r="M263">
            <v>2309.8333333333298</v>
          </cell>
        </row>
        <row r="264">
          <cell r="F264">
            <v>512538.06</v>
          </cell>
          <cell r="M264">
            <v>1996.1666666666699</v>
          </cell>
        </row>
        <row r="265">
          <cell r="F265">
            <v>591970.69499999995</v>
          </cell>
          <cell r="M265">
            <v>1568.5</v>
          </cell>
        </row>
        <row r="266">
          <cell r="F266">
            <v>150811.26666666701</v>
          </cell>
          <cell r="M266">
            <v>451</v>
          </cell>
        </row>
        <row r="267">
          <cell r="F267">
            <v>784993.70499999996</v>
          </cell>
          <cell r="M267">
            <v>4573.5</v>
          </cell>
        </row>
        <row r="268">
          <cell r="F268">
            <v>104943.015</v>
          </cell>
          <cell r="M268">
            <v>720.16666666666697</v>
          </cell>
        </row>
        <row r="269">
          <cell r="F269">
            <v>178486.905</v>
          </cell>
          <cell r="M269">
            <v>586</v>
          </cell>
        </row>
        <row r="270">
          <cell r="F270">
            <v>206854.33166666701</v>
          </cell>
          <cell r="M270">
            <v>1094.8333333333301</v>
          </cell>
        </row>
        <row r="271">
          <cell r="F271">
            <v>1648372.0549999999</v>
          </cell>
          <cell r="M271">
            <v>4154.3333333333303</v>
          </cell>
        </row>
        <row r="272">
          <cell r="F272">
            <v>304508.04166666698</v>
          </cell>
          <cell r="M272">
            <v>1123.1666666666699</v>
          </cell>
        </row>
        <row r="273">
          <cell r="F273">
            <v>521916.82833333302</v>
          </cell>
          <cell r="M273">
            <v>4848</v>
          </cell>
        </row>
        <row r="274">
          <cell r="F274">
            <v>94274</v>
          </cell>
          <cell r="M274">
            <v>37.8333333333333</v>
          </cell>
        </row>
        <row r="275">
          <cell r="F275">
            <v>45780.25</v>
          </cell>
          <cell r="M275">
            <v>999.66666666666697</v>
          </cell>
        </row>
        <row r="276">
          <cell r="F276">
            <v>54964.906666666699</v>
          </cell>
          <cell r="M276">
            <v>198.5</v>
          </cell>
        </row>
        <row r="277">
          <cell r="F277">
            <v>44708.833333333299</v>
          </cell>
          <cell r="M277">
            <v>623.66666666666697</v>
          </cell>
        </row>
        <row r="278">
          <cell r="F278">
            <v>611222.66666666698</v>
          </cell>
          <cell r="M278">
            <v>1659.1666666666699</v>
          </cell>
        </row>
        <row r="279">
          <cell r="F279">
            <v>157435.10333333301</v>
          </cell>
          <cell r="M279">
            <v>1405.5</v>
          </cell>
        </row>
        <row r="280">
          <cell r="F280">
            <v>146394.51333333299</v>
          </cell>
          <cell r="M280">
            <v>3909.1666666666702</v>
          </cell>
        </row>
        <row r="281">
          <cell r="F281">
            <v>109613.62</v>
          </cell>
          <cell r="M281">
            <v>214.833333333333</v>
          </cell>
        </row>
        <row r="282">
          <cell r="F282">
            <v>683965.43166666699</v>
          </cell>
          <cell r="M282">
            <v>8259.6666666666697</v>
          </cell>
        </row>
        <row r="283">
          <cell r="F283">
            <v>360736.5</v>
          </cell>
          <cell r="M283">
            <v>996.33333333333303</v>
          </cell>
        </row>
        <row r="284">
          <cell r="F284">
            <v>152990.715</v>
          </cell>
          <cell r="M284">
            <v>67.5</v>
          </cell>
        </row>
        <row r="285">
          <cell r="F285">
            <v>110946.726666667</v>
          </cell>
          <cell r="M285">
            <v>291.16666666666703</v>
          </cell>
        </row>
        <row r="286">
          <cell r="F286">
            <v>97201.134999999995</v>
          </cell>
          <cell r="M286">
            <v>328.16666666666703</v>
          </cell>
        </row>
        <row r="287">
          <cell r="F287">
            <v>54728.771666666697</v>
          </cell>
          <cell r="M287">
            <v>741.33333333333303</v>
          </cell>
        </row>
        <row r="288">
          <cell r="F288">
            <v>1196066.8933333301</v>
          </cell>
          <cell r="M288">
            <v>5784.6666666666697</v>
          </cell>
        </row>
        <row r="289">
          <cell r="F289">
            <v>832763.49</v>
          </cell>
          <cell r="M289">
            <v>7243.3333333333303</v>
          </cell>
        </row>
        <row r="290">
          <cell r="F290">
            <v>4368222.6283333302</v>
          </cell>
          <cell r="M290">
            <v>1027.3333333333301</v>
          </cell>
        </row>
        <row r="291">
          <cell r="F291">
            <v>1390929.57333333</v>
          </cell>
          <cell r="M291">
            <v>607.16666666666697</v>
          </cell>
        </row>
        <row r="292">
          <cell r="F292">
            <v>44584.775000000001</v>
          </cell>
          <cell r="M292">
            <v>257.33333333333297</v>
          </cell>
        </row>
        <row r="293">
          <cell r="F293">
            <v>21579.166666666701</v>
          </cell>
          <cell r="M293">
            <v>240.833333333333</v>
          </cell>
        </row>
        <row r="294">
          <cell r="F294">
            <v>33532.428333333301</v>
          </cell>
          <cell r="M294">
            <v>872.16666666666697</v>
          </cell>
        </row>
        <row r="295">
          <cell r="F295">
            <v>76634.333333333299</v>
          </cell>
          <cell r="M295">
            <v>65</v>
          </cell>
        </row>
        <row r="296">
          <cell r="F296">
            <v>1525277.4616666699</v>
          </cell>
          <cell r="M296">
            <v>381.66666666666703</v>
          </cell>
        </row>
        <row r="297">
          <cell r="F297">
            <v>56630.546666666698</v>
          </cell>
          <cell r="M297">
            <v>870.66666666666697</v>
          </cell>
        </row>
        <row r="298">
          <cell r="F298">
            <v>1946710.2466666701</v>
          </cell>
          <cell r="M298">
            <v>11831</v>
          </cell>
        </row>
        <row r="299">
          <cell r="F299">
            <v>137277.898333333</v>
          </cell>
          <cell r="M299">
            <v>2466.3333333333298</v>
          </cell>
        </row>
        <row r="300">
          <cell r="F300">
            <v>1485319.6950000001</v>
          </cell>
          <cell r="M300">
            <v>9966.1666666666697</v>
          </cell>
        </row>
        <row r="301">
          <cell r="F301">
            <v>582902.75333333295</v>
          </cell>
          <cell r="M301">
            <v>5936.5</v>
          </cell>
        </row>
        <row r="302">
          <cell r="F302">
            <v>129889.648333333</v>
          </cell>
          <cell r="M302">
            <v>196.166666666667</v>
          </cell>
        </row>
        <row r="303">
          <cell r="F303">
            <v>328192.87833333301</v>
          </cell>
          <cell r="M303">
            <v>1496.8333333333301</v>
          </cell>
        </row>
        <row r="304">
          <cell r="F304">
            <v>1263918.83333333</v>
          </cell>
          <cell r="M304">
            <v>2569.5</v>
          </cell>
        </row>
        <row r="305">
          <cell r="F305">
            <v>246382.75833333301</v>
          </cell>
          <cell r="M305">
            <v>3769.8333333333298</v>
          </cell>
        </row>
        <row r="306">
          <cell r="F306">
            <v>792126.02166666696</v>
          </cell>
          <cell r="M306">
            <v>522.66666666666697</v>
          </cell>
        </row>
        <row r="307">
          <cell r="F307">
            <v>407750.505</v>
          </cell>
          <cell r="M307">
            <v>4737</v>
          </cell>
        </row>
        <row r="308">
          <cell r="F308">
            <v>504995.125</v>
          </cell>
          <cell r="M308">
            <v>4362.6666666666697</v>
          </cell>
        </row>
        <row r="309">
          <cell r="F309">
            <v>265837.933333333</v>
          </cell>
          <cell r="M309">
            <v>2386</v>
          </cell>
        </row>
        <row r="310">
          <cell r="F310">
            <v>477809.42833333299</v>
          </cell>
          <cell r="M310">
            <v>2671.5</v>
          </cell>
        </row>
        <row r="311">
          <cell r="F311">
            <v>214961.23333333299</v>
          </cell>
          <cell r="M311">
            <v>1101.8333333333301</v>
          </cell>
        </row>
        <row r="312">
          <cell r="F312">
            <v>524974.375</v>
          </cell>
          <cell r="M312">
            <v>225</v>
          </cell>
        </row>
        <row r="313">
          <cell r="F313">
            <v>43747.3733333333</v>
          </cell>
          <cell r="M313">
            <v>365.16666666666703</v>
          </cell>
        </row>
        <row r="314">
          <cell r="F314">
            <v>142362.83333333299</v>
          </cell>
          <cell r="M314">
            <v>83.5</v>
          </cell>
        </row>
        <row r="315">
          <cell r="F315">
            <v>73982.573333333305</v>
          </cell>
          <cell r="M315">
            <v>202.333333333333</v>
          </cell>
        </row>
        <row r="316">
          <cell r="F316">
            <v>253934.381666667</v>
          </cell>
          <cell r="M316">
            <v>679.5</v>
          </cell>
        </row>
        <row r="317">
          <cell r="F317">
            <v>2796333.47</v>
          </cell>
          <cell r="M317">
            <v>633.16666666666697</v>
          </cell>
        </row>
        <row r="318">
          <cell r="F318">
            <v>116702.691666667</v>
          </cell>
          <cell r="M318">
            <v>298.16666666666703</v>
          </cell>
        </row>
        <row r="319">
          <cell r="F319">
            <v>311835.08333333302</v>
          </cell>
          <cell r="M319">
            <v>850.66666666666697</v>
          </cell>
        </row>
        <row r="320">
          <cell r="F320">
            <v>1273921.61666667</v>
          </cell>
          <cell r="M320">
            <v>1581.5</v>
          </cell>
        </row>
        <row r="321">
          <cell r="F321">
            <v>303962.84999999998</v>
          </cell>
          <cell r="M321">
            <v>2238.1666666666702</v>
          </cell>
        </row>
        <row r="322">
          <cell r="F322">
            <v>40411.328333333302</v>
          </cell>
          <cell r="M322">
            <v>133</v>
          </cell>
        </row>
        <row r="323">
          <cell r="F323">
            <v>33481.485000000001</v>
          </cell>
          <cell r="M323">
            <v>431</v>
          </cell>
        </row>
        <row r="324">
          <cell r="F324">
            <v>347822.86666666699</v>
          </cell>
          <cell r="M324">
            <v>5453.3333333333303</v>
          </cell>
        </row>
        <row r="325">
          <cell r="F325">
            <v>684196.85333333304</v>
          </cell>
          <cell r="M325">
            <v>84.1666666666667</v>
          </cell>
        </row>
        <row r="326">
          <cell r="F326">
            <v>404629.92166666698</v>
          </cell>
          <cell r="M326">
            <v>8717.1666666666697</v>
          </cell>
        </row>
        <row r="327">
          <cell r="F327">
            <v>76993.043333333306</v>
          </cell>
          <cell r="M327">
            <v>754.16666666666697</v>
          </cell>
        </row>
        <row r="328">
          <cell r="F328">
            <v>190905.44</v>
          </cell>
          <cell r="M328">
            <v>5948.6666666666697</v>
          </cell>
        </row>
        <row r="329">
          <cell r="F329">
            <v>508018.058333333</v>
          </cell>
          <cell r="M329">
            <v>4721.1666666666697</v>
          </cell>
        </row>
        <row r="330">
          <cell r="F330">
            <v>283072.59999999998</v>
          </cell>
          <cell r="M330">
            <v>2184.6666666666702</v>
          </cell>
        </row>
        <row r="331">
          <cell r="F331">
            <v>174123.33333333299</v>
          </cell>
          <cell r="M331">
            <v>430</v>
          </cell>
        </row>
        <row r="332">
          <cell r="F332">
            <v>200600.37</v>
          </cell>
          <cell r="M332">
            <v>1803</v>
          </cell>
        </row>
        <row r="333">
          <cell r="F333">
            <v>193066.47833333301</v>
          </cell>
          <cell r="M333">
            <v>1617.6666666666699</v>
          </cell>
        </row>
        <row r="334">
          <cell r="F334">
            <v>449814.63666666701</v>
          </cell>
          <cell r="M334">
            <v>6502.1666666666697</v>
          </cell>
        </row>
        <row r="335">
          <cell r="F335">
            <v>87805.026666666701</v>
          </cell>
          <cell r="M335">
            <v>1800.5</v>
          </cell>
        </row>
        <row r="336">
          <cell r="F336">
            <v>304610.83333333302</v>
          </cell>
          <cell r="M336">
            <v>2685.8333333333298</v>
          </cell>
        </row>
        <row r="337">
          <cell r="F337">
            <v>123341.536666667</v>
          </cell>
          <cell r="M337">
            <v>1696.6666666666699</v>
          </cell>
        </row>
        <row r="338">
          <cell r="F338">
            <v>59604.3183333333</v>
          </cell>
          <cell r="M338">
            <v>54.8333333333333</v>
          </cell>
        </row>
        <row r="339">
          <cell r="F339">
            <v>169420.83333333299</v>
          </cell>
          <cell r="M339">
            <v>881.83333333333303</v>
          </cell>
        </row>
        <row r="340">
          <cell r="F340">
            <v>45216.31</v>
          </cell>
          <cell r="M340">
            <v>829.66666666666697</v>
          </cell>
        </row>
        <row r="341">
          <cell r="F341">
            <v>57491.791666666701</v>
          </cell>
          <cell r="M341">
            <v>34.1666666666667</v>
          </cell>
        </row>
        <row r="342">
          <cell r="F342">
            <v>182265.58333333299</v>
          </cell>
          <cell r="M342">
            <v>1240.1666666666699</v>
          </cell>
        </row>
        <row r="343">
          <cell r="F343">
            <v>317234.02666666702</v>
          </cell>
          <cell r="M343">
            <v>552.66666666666697</v>
          </cell>
        </row>
        <row r="344">
          <cell r="F344">
            <v>327904.02833333297</v>
          </cell>
          <cell r="M344">
            <v>357.83333333333297</v>
          </cell>
        </row>
        <row r="345">
          <cell r="F345">
            <v>316685.95</v>
          </cell>
          <cell r="M345">
            <v>5103.1666666666697</v>
          </cell>
        </row>
        <row r="346">
          <cell r="F346">
            <v>239903.73</v>
          </cell>
          <cell r="M346">
            <v>1897.5</v>
          </cell>
        </row>
        <row r="347">
          <cell r="F347">
            <v>360465.25</v>
          </cell>
          <cell r="M347">
            <v>5948.8333333333303</v>
          </cell>
        </row>
        <row r="348">
          <cell r="F348">
            <v>425809.69666666701</v>
          </cell>
          <cell r="M348">
            <v>3508</v>
          </cell>
        </row>
        <row r="349">
          <cell r="F349">
            <v>113613.171666667</v>
          </cell>
          <cell r="M349">
            <v>546.83333333333303</v>
          </cell>
        </row>
        <row r="350">
          <cell r="F350">
            <v>165744.84833333301</v>
          </cell>
          <cell r="M350">
            <v>2972</v>
          </cell>
        </row>
        <row r="351">
          <cell r="F351">
            <v>561428.438333333</v>
          </cell>
          <cell r="M351">
            <v>2192.1666666666702</v>
          </cell>
        </row>
        <row r="352">
          <cell r="F352">
            <v>247403.846666667</v>
          </cell>
          <cell r="M352">
            <v>2101.3333333333298</v>
          </cell>
        </row>
        <row r="353">
          <cell r="F353">
            <v>52174.79</v>
          </cell>
          <cell r="M353">
            <v>385.66666666666703</v>
          </cell>
        </row>
        <row r="354">
          <cell r="F354">
            <v>117321.913333333</v>
          </cell>
          <cell r="M354">
            <v>1052.1666666666699</v>
          </cell>
        </row>
        <row r="355">
          <cell r="F355">
            <v>132278.77666666699</v>
          </cell>
          <cell r="M355">
            <v>54.5</v>
          </cell>
        </row>
        <row r="356">
          <cell r="F356">
            <v>210646.30499999999</v>
          </cell>
          <cell r="M356">
            <v>742.16666666666697</v>
          </cell>
        </row>
        <row r="357">
          <cell r="F357">
            <v>390685.27666666702</v>
          </cell>
          <cell r="M357">
            <v>7786.6666666666697</v>
          </cell>
        </row>
        <row r="358">
          <cell r="F358">
            <v>275143.58333333302</v>
          </cell>
          <cell r="M358">
            <v>3801.6666666666702</v>
          </cell>
        </row>
        <row r="359">
          <cell r="F359">
            <v>100915.58</v>
          </cell>
          <cell r="M359">
            <v>535</v>
          </cell>
        </row>
        <row r="360">
          <cell r="F360">
            <v>64248.951666666697</v>
          </cell>
          <cell r="M360">
            <v>526.33333333333303</v>
          </cell>
        </row>
        <row r="361">
          <cell r="F361">
            <v>259024.30499999999</v>
          </cell>
          <cell r="M361">
            <v>6305.8333333333303</v>
          </cell>
        </row>
        <row r="362">
          <cell r="F362">
            <v>1321957.72833333</v>
          </cell>
          <cell r="M362">
            <v>858.5</v>
          </cell>
        </row>
        <row r="363">
          <cell r="F363">
            <v>43911.273333333302</v>
          </cell>
          <cell r="M363">
            <v>275.16666666666703</v>
          </cell>
        </row>
        <row r="364">
          <cell r="F364">
            <v>347989.52166666702</v>
          </cell>
          <cell r="M364">
            <v>5914.3333333333303</v>
          </cell>
        </row>
        <row r="365">
          <cell r="F365">
            <v>449608.73666666698</v>
          </cell>
          <cell r="M365">
            <v>2700.5</v>
          </cell>
        </row>
        <row r="366">
          <cell r="F366">
            <v>181624.84</v>
          </cell>
          <cell r="M366">
            <v>2042.5</v>
          </cell>
        </row>
        <row r="367">
          <cell r="F367">
            <v>1019844.80166667</v>
          </cell>
          <cell r="M367">
            <v>3130.6666666666702</v>
          </cell>
        </row>
        <row r="368">
          <cell r="F368">
            <v>92618.145000000004</v>
          </cell>
          <cell r="M368">
            <v>360.33333333333297</v>
          </cell>
        </row>
        <row r="369">
          <cell r="F369">
            <v>118315.123333333</v>
          </cell>
          <cell r="M369">
            <v>1575.6666666666699</v>
          </cell>
        </row>
        <row r="370">
          <cell r="F370">
            <v>683975.97666666703</v>
          </cell>
          <cell r="M370">
            <v>3767.8333333333298</v>
          </cell>
        </row>
        <row r="371">
          <cell r="F371">
            <v>132448.86666666699</v>
          </cell>
          <cell r="M371">
            <v>848.33333333333303</v>
          </cell>
        </row>
        <row r="372">
          <cell r="F372">
            <v>171019.42</v>
          </cell>
          <cell r="M372">
            <v>3214.8333333333298</v>
          </cell>
        </row>
        <row r="373">
          <cell r="F373">
            <v>41222.473333333299</v>
          </cell>
          <cell r="M373">
            <v>723.83333333333303</v>
          </cell>
        </row>
        <row r="374">
          <cell r="F374">
            <v>60334.15</v>
          </cell>
          <cell r="M374">
            <v>1999</v>
          </cell>
        </row>
        <row r="375">
          <cell r="F375">
            <v>133867.17333333299</v>
          </cell>
          <cell r="M375">
            <v>603.33333333333303</v>
          </cell>
        </row>
        <row r="376">
          <cell r="F376">
            <v>53446.516666666699</v>
          </cell>
          <cell r="M376">
            <v>486.5</v>
          </cell>
        </row>
        <row r="377">
          <cell r="F377">
            <v>2567951.8766666702</v>
          </cell>
          <cell r="M377">
            <v>1075.6666666666699</v>
          </cell>
        </row>
        <row r="378">
          <cell r="F378">
            <v>91032.588333333304</v>
          </cell>
          <cell r="M378">
            <v>1393</v>
          </cell>
        </row>
        <row r="379">
          <cell r="F379">
            <v>731222.57166666701</v>
          </cell>
          <cell r="M379">
            <v>547.33333333333303</v>
          </cell>
        </row>
        <row r="380">
          <cell r="F380">
            <v>33632.581666666701</v>
          </cell>
          <cell r="M380">
            <v>592.66666666666697</v>
          </cell>
        </row>
        <row r="381">
          <cell r="F381">
            <v>149937.33333333299</v>
          </cell>
          <cell r="M381">
            <v>2317.3333333333298</v>
          </cell>
        </row>
        <row r="382">
          <cell r="F382">
            <v>183026.816666667</v>
          </cell>
          <cell r="M382">
            <v>390.16666666666703</v>
          </cell>
        </row>
        <row r="383">
          <cell r="F383">
            <v>135300.995</v>
          </cell>
          <cell r="M383">
            <v>37.3333333333333</v>
          </cell>
        </row>
        <row r="384">
          <cell r="F384">
            <v>366939.33333333302</v>
          </cell>
          <cell r="M384">
            <v>103.666666666667</v>
          </cell>
        </row>
        <row r="385">
          <cell r="F385">
            <v>149464.66666666701</v>
          </cell>
          <cell r="M385">
            <v>730.83333333333303</v>
          </cell>
        </row>
        <row r="386">
          <cell r="F386">
            <v>544436.16</v>
          </cell>
          <cell r="M386">
            <v>27756</v>
          </cell>
        </row>
        <row r="387">
          <cell r="F387">
            <v>162490.83333333299</v>
          </cell>
          <cell r="M387">
            <v>78.3333333333333</v>
          </cell>
        </row>
        <row r="388">
          <cell r="F388">
            <v>154491.66666666701</v>
          </cell>
          <cell r="M388">
            <v>1954.1666666666699</v>
          </cell>
        </row>
        <row r="389">
          <cell r="F389">
            <v>404065.46166666702</v>
          </cell>
          <cell r="M389">
            <v>5052</v>
          </cell>
        </row>
        <row r="390">
          <cell r="F390">
            <v>3181.625</v>
          </cell>
          <cell r="M390">
            <v>6</v>
          </cell>
        </row>
        <row r="391">
          <cell r="F391">
            <v>195877.78333333301</v>
          </cell>
          <cell r="M391">
            <v>313.83333333333297</v>
          </cell>
        </row>
        <row r="392">
          <cell r="F392">
            <v>781685.66</v>
          </cell>
          <cell r="M392">
            <v>12847.333333333299</v>
          </cell>
        </row>
        <row r="393">
          <cell r="F393">
            <v>24555.833333333299</v>
          </cell>
          <cell r="M393">
            <v>83.1666666666667</v>
          </cell>
        </row>
        <row r="394">
          <cell r="F394">
            <v>117752.08</v>
          </cell>
          <cell r="M394">
            <v>2185.1666666666702</v>
          </cell>
        </row>
        <row r="395">
          <cell r="F395">
            <v>76364.100000000006</v>
          </cell>
          <cell r="M395">
            <v>204.333333333333</v>
          </cell>
        </row>
        <row r="396">
          <cell r="F396">
            <v>79973.544999999998</v>
          </cell>
          <cell r="M396">
            <v>1680</v>
          </cell>
        </row>
        <row r="397">
          <cell r="F397">
            <v>29005.633333333299</v>
          </cell>
          <cell r="M397">
            <v>1066</v>
          </cell>
        </row>
        <row r="398">
          <cell r="F398">
            <v>61891.1933333333</v>
          </cell>
          <cell r="M398">
            <v>371.5</v>
          </cell>
        </row>
        <row r="399">
          <cell r="F399">
            <v>4958821.1500000004</v>
          </cell>
          <cell r="M399">
            <v>1372</v>
          </cell>
        </row>
        <row r="400">
          <cell r="F400">
            <v>123317.853333333</v>
          </cell>
          <cell r="M400">
            <v>383.16666666666703</v>
          </cell>
        </row>
        <row r="401">
          <cell r="F401">
            <v>188301.33333333299</v>
          </cell>
          <cell r="M401">
            <v>1358.5</v>
          </cell>
        </row>
        <row r="402">
          <cell r="F402">
            <v>492080.53</v>
          </cell>
          <cell r="M402">
            <v>2404.6666666666702</v>
          </cell>
        </row>
        <row r="403">
          <cell r="F403">
            <v>164943.87833333301</v>
          </cell>
          <cell r="M403">
            <v>1200.5</v>
          </cell>
        </row>
        <row r="404">
          <cell r="F404">
            <v>118330.285</v>
          </cell>
          <cell r="M404">
            <v>1746.3333333333301</v>
          </cell>
        </row>
        <row r="405">
          <cell r="F405">
            <v>460622.5</v>
          </cell>
          <cell r="M405">
            <v>1752.3333333333301</v>
          </cell>
        </row>
        <row r="406">
          <cell r="F406">
            <v>115997.698333333</v>
          </cell>
          <cell r="M406">
            <v>67.8333333333333</v>
          </cell>
        </row>
        <row r="407">
          <cell r="F407">
            <v>174924.47333333301</v>
          </cell>
          <cell r="M407">
            <v>2351.3333333333298</v>
          </cell>
        </row>
        <row r="408">
          <cell r="F408">
            <v>70092.293333333306</v>
          </cell>
          <cell r="M408">
            <v>576.33333333333303</v>
          </cell>
        </row>
        <row r="409">
          <cell r="F409">
            <v>175273.04166666701</v>
          </cell>
          <cell r="M409">
            <v>244.333333333333</v>
          </cell>
        </row>
        <row r="410">
          <cell r="F410">
            <v>113606.75</v>
          </cell>
          <cell r="M410">
            <v>1079.5</v>
          </cell>
        </row>
        <row r="411">
          <cell r="F411">
            <v>236411.601666667</v>
          </cell>
          <cell r="M411">
            <v>873.83333333333303</v>
          </cell>
        </row>
        <row r="412">
          <cell r="F412">
            <v>233212.10666666701</v>
          </cell>
          <cell r="M412">
            <v>744.5</v>
          </cell>
        </row>
        <row r="413">
          <cell r="F413">
            <v>56147.901666666701</v>
          </cell>
          <cell r="M413">
            <v>836.5</v>
          </cell>
        </row>
        <row r="414">
          <cell r="F414">
            <v>129417.698333333</v>
          </cell>
          <cell r="M414">
            <v>916.16666666666697</v>
          </cell>
        </row>
        <row r="415">
          <cell r="F415">
            <v>1027303.8416666701</v>
          </cell>
          <cell r="M415">
            <v>337.83333333333297</v>
          </cell>
        </row>
        <row r="416">
          <cell r="F416">
            <v>203795.82666666701</v>
          </cell>
          <cell r="M416">
            <v>2130.6666666666702</v>
          </cell>
        </row>
        <row r="417">
          <cell r="F417">
            <v>403282.30166666699</v>
          </cell>
          <cell r="M417">
            <v>286</v>
          </cell>
        </row>
        <row r="418">
          <cell r="F418">
            <v>221035.531666667</v>
          </cell>
          <cell r="M418">
            <v>323.33333333333297</v>
          </cell>
        </row>
        <row r="419">
          <cell r="F419">
            <v>258349.405</v>
          </cell>
          <cell r="M419">
            <v>120.666666666667</v>
          </cell>
        </row>
        <row r="420">
          <cell r="F420">
            <v>102819.59833333299</v>
          </cell>
          <cell r="M420">
            <v>3199.3333333333298</v>
          </cell>
        </row>
        <row r="421">
          <cell r="F421">
            <v>32253.439999999999</v>
          </cell>
          <cell r="M421">
            <v>84.1666666666667</v>
          </cell>
        </row>
        <row r="422">
          <cell r="F422">
            <v>201414.21666666699</v>
          </cell>
          <cell r="M422">
            <v>2482.1666666666702</v>
          </cell>
        </row>
        <row r="423">
          <cell r="F423">
            <v>103951.18</v>
          </cell>
          <cell r="M423">
            <v>91.1666666666667</v>
          </cell>
        </row>
        <row r="424">
          <cell r="F424">
            <v>28907.976666666698</v>
          </cell>
          <cell r="M424">
            <v>152</v>
          </cell>
        </row>
        <row r="425">
          <cell r="F425">
            <v>1525562.5683333301</v>
          </cell>
          <cell r="M425">
            <v>1185</v>
          </cell>
        </row>
        <row r="426">
          <cell r="F426">
            <v>69979.833333333299</v>
          </cell>
          <cell r="M426">
            <v>30.3333333333333</v>
          </cell>
        </row>
        <row r="427">
          <cell r="F427">
            <v>105284.17833333299</v>
          </cell>
          <cell r="M427">
            <v>654.16666666666697</v>
          </cell>
        </row>
        <row r="428">
          <cell r="F428">
            <v>190296.42</v>
          </cell>
          <cell r="M428">
            <v>447.83333333333297</v>
          </cell>
        </row>
        <row r="429">
          <cell r="F429">
            <v>76768.425000000003</v>
          </cell>
          <cell r="M429">
            <v>719.16666666666697</v>
          </cell>
        </row>
        <row r="430">
          <cell r="F430">
            <v>1907144.31166667</v>
          </cell>
          <cell r="M430">
            <v>1128.5</v>
          </cell>
        </row>
        <row r="431">
          <cell r="F431">
            <v>462507.565</v>
          </cell>
          <cell r="M431">
            <v>7279.1666666666697</v>
          </cell>
        </row>
        <row r="432">
          <cell r="F432">
            <v>120005.81833333299</v>
          </cell>
          <cell r="M432">
            <v>2960.3333333333298</v>
          </cell>
        </row>
        <row r="433">
          <cell r="F433">
            <v>65920.058333333305</v>
          </cell>
          <cell r="M433">
            <v>1890</v>
          </cell>
        </row>
        <row r="434">
          <cell r="F434">
            <v>100027.75333333301</v>
          </cell>
          <cell r="M434">
            <v>1305.3333333333301</v>
          </cell>
        </row>
        <row r="435">
          <cell r="F435">
            <v>1452937.1066666699</v>
          </cell>
          <cell r="M435">
            <v>7027.1666666666697</v>
          </cell>
        </row>
        <row r="436">
          <cell r="F436">
            <v>83959.373333333293</v>
          </cell>
          <cell r="M436">
            <v>274.66666666666703</v>
          </cell>
        </row>
        <row r="437">
          <cell r="F437">
            <v>122147.013333333</v>
          </cell>
          <cell r="M437">
            <v>2041.3333333333301</v>
          </cell>
        </row>
        <row r="438">
          <cell r="F438">
            <v>133120.53333333301</v>
          </cell>
          <cell r="M438">
            <v>1052.6666666666699</v>
          </cell>
        </row>
        <row r="439">
          <cell r="F439">
            <v>153037.68</v>
          </cell>
          <cell r="M439">
            <v>799.83333333333303</v>
          </cell>
        </row>
        <row r="440">
          <cell r="F440">
            <v>1400314.50166667</v>
          </cell>
          <cell r="M440">
            <v>7693.1666666666697</v>
          </cell>
        </row>
        <row r="441">
          <cell r="F441">
            <v>129026.578333333</v>
          </cell>
          <cell r="M441">
            <v>614.66666666666697</v>
          </cell>
        </row>
        <row r="442">
          <cell r="F442">
            <v>368705.063333333</v>
          </cell>
          <cell r="M442">
            <v>2152.6666666666702</v>
          </cell>
        </row>
        <row r="443">
          <cell r="F443">
            <v>766038.94333333301</v>
          </cell>
          <cell r="M443">
            <v>3670.6666666666702</v>
          </cell>
        </row>
        <row r="444">
          <cell r="F444">
            <v>509766.78333333298</v>
          </cell>
          <cell r="M444">
            <v>9974.5</v>
          </cell>
        </row>
        <row r="445">
          <cell r="F445">
            <v>18663.93</v>
          </cell>
          <cell r="M445">
            <v>706</v>
          </cell>
        </row>
        <row r="446">
          <cell r="F446">
            <v>183568.34833333301</v>
          </cell>
          <cell r="M446">
            <v>3250.5</v>
          </cell>
        </row>
        <row r="447">
          <cell r="F447">
            <v>91239.065000000002</v>
          </cell>
          <cell r="M447">
            <v>2165.5</v>
          </cell>
        </row>
        <row r="448">
          <cell r="F448">
            <v>58510.436666666697</v>
          </cell>
          <cell r="M448">
            <v>272.66666666666703</v>
          </cell>
        </row>
        <row r="449">
          <cell r="F449">
            <v>1419060.44</v>
          </cell>
          <cell r="M449">
            <v>13729.5</v>
          </cell>
        </row>
        <row r="450">
          <cell r="F450">
            <v>83141.453333333295</v>
          </cell>
          <cell r="M450">
            <v>1183</v>
          </cell>
        </row>
        <row r="451">
          <cell r="F451">
            <v>687786.063333333</v>
          </cell>
          <cell r="M451">
            <v>283.33333333333297</v>
          </cell>
        </row>
        <row r="452">
          <cell r="F452">
            <v>801320.38666666695</v>
          </cell>
          <cell r="M452">
            <v>10349</v>
          </cell>
        </row>
        <row r="453">
          <cell r="F453">
            <v>1808485.4083333299</v>
          </cell>
          <cell r="M453">
            <v>678.33333333333303</v>
          </cell>
        </row>
        <row r="454">
          <cell r="F454">
            <v>288327.816666667</v>
          </cell>
          <cell r="M454">
            <v>5096.6666666666697</v>
          </cell>
        </row>
        <row r="455">
          <cell r="F455">
            <v>199769.54666666701</v>
          </cell>
          <cell r="M455">
            <v>477.83333333333297</v>
          </cell>
        </row>
        <row r="456">
          <cell r="F456">
            <v>350188.16499999998</v>
          </cell>
          <cell r="M456">
            <v>5861.5</v>
          </cell>
        </row>
        <row r="457">
          <cell r="F457">
            <v>45388.853333333303</v>
          </cell>
          <cell r="M457">
            <v>127.833333333333</v>
          </cell>
        </row>
        <row r="458">
          <cell r="F458">
            <v>770300.33499999996</v>
          </cell>
          <cell r="M458">
            <v>7481.5</v>
          </cell>
        </row>
        <row r="459">
          <cell r="F459">
            <v>52982.733333333301</v>
          </cell>
          <cell r="M459">
            <v>1016</v>
          </cell>
        </row>
        <row r="460">
          <cell r="F460">
            <v>22993.741666666701</v>
          </cell>
          <cell r="M460">
            <v>722.33333333333303</v>
          </cell>
        </row>
        <row r="461">
          <cell r="F461">
            <v>91670.666666666701</v>
          </cell>
          <cell r="M461">
            <v>488.33333333333297</v>
          </cell>
        </row>
        <row r="462">
          <cell r="F462">
            <v>336220.33333333302</v>
          </cell>
          <cell r="M462">
            <v>1741.3333333333301</v>
          </cell>
        </row>
        <row r="463">
          <cell r="F463">
            <v>462836.36499999999</v>
          </cell>
          <cell r="M463">
            <v>3688.8333333333298</v>
          </cell>
        </row>
        <row r="464">
          <cell r="F464">
            <v>118612.383333333</v>
          </cell>
          <cell r="M464">
            <v>1042.8333333333301</v>
          </cell>
        </row>
        <row r="465">
          <cell r="F465">
            <v>738210.32833333302</v>
          </cell>
          <cell r="M465">
            <v>5206.1666666666697</v>
          </cell>
        </row>
        <row r="466">
          <cell r="F466">
            <v>210369.096666667</v>
          </cell>
          <cell r="M466">
            <v>1975.3333333333301</v>
          </cell>
        </row>
        <row r="467">
          <cell r="F467">
            <v>154696</v>
          </cell>
          <cell r="M467">
            <v>700.16666666666697</v>
          </cell>
        </row>
        <row r="468">
          <cell r="F468">
            <v>186958.60333333301</v>
          </cell>
          <cell r="M468">
            <v>2709</v>
          </cell>
        </row>
        <row r="469">
          <cell r="F469">
            <v>256360.625</v>
          </cell>
          <cell r="M469">
            <v>768.83333333333303</v>
          </cell>
        </row>
        <row r="470">
          <cell r="F470">
            <v>39881.616666666698</v>
          </cell>
          <cell r="M470">
            <v>77.6666666666667</v>
          </cell>
        </row>
        <row r="471">
          <cell r="F471">
            <v>195901.04</v>
          </cell>
          <cell r="M471">
            <v>445.66666666666703</v>
          </cell>
        </row>
        <row r="472">
          <cell r="F472">
            <v>140195.89000000001</v>
          </cell>
          <cell r="M472">
            <v>113.5</v>
          </cell>
        </row>
        <row r="473">
          <cell r="F473">
            <v>79005.783333333296</v>
          </cell>
          <cell r="M473">
            <v>671</v>
          </cell>
        </row>
        <row r="474">
          <cell r="F474">
            <v>137304.01999999999</v>
          </cell>
          <cell r="M474">
            <v>244.666666666667</v>
          </cell>
        </row>
        <row r="475">
          <cell r="F475">
            <v>345796.83833333303</v>
          </cell>
          <cell r="M475">
            <v>1836.3333333333301</v>
          </cell>
        </row>
        <row r="476">
          <cell r="F476">
            <v>76832.764999999999</v>
          </cell>
          <cell r="M476">
            <v>2552.6666666666702</v>
          </cell>
        </row>
        <row r="477">
          <cell r="F477">
            <v>1186041.97833333</v>
          </cell>
          <cell r="M477">
            <v>3055.5</v>
          </cell>
        </row>
        <row r="478">
          <cell r="F478">
            <v>509457.32500000001</v>
          </cell>
          <cell r="M478">
            <v>3636.5</v>
          </cell>
        </row>
        <row r="479">
          <cell r="F479">
            <v>114102.801666667</v>
          </cell>
          <cell r="M479">
            <v>7171.3333333333303</v>
          </cell>
        </row>
        <row r="480">
          <cell r="F480">
            <v>79045.600000000006</v>
          </cell>
          <cell r="M480">
            <v>847.5</v>
          </cell>
        </row>
        <row r="481">
          <cell r="F481">
            <v>685813.26166666695</v>
          </cell>
          <cell r="M481">
            <v>625.66666666666697</v>
          </cell>
        </row>
        <row r="482">
          <cell r="F482">
            <v>867769.24</v>
          </cell>
          <cell r="M482">
            <v>4687.8333333333303</v>
          </cell>
        </row>
        <row r="483">
          <cell r="F483">
            <v>785876.33166666701</v>
          </cell>
          <cell r="M483">
            <v>5892.1666666666697</v>
          </cell>
        </row>
        <row r="484">
          <cell r="F484">
            <v>186039.00833333301</v>
          </cell>
          <cell r="M484">
            <v>220.666666666667</v>
          </cell>
        </row>
        <row r="485">
          <cell r="F485">
            <v>155813.91</v>
          </cell>
          <cell r="M485">
            <v>1112</v>
          </cell>
        </row>
        <row r="486">
          <cell r="F486">
            <v>19127.688333333299</v>
          </cell>
          <cell r="M486">
            <v>57.3333333333333</v>
          </cell>
        </row>
        <row r="487">
          <cell r="F487">
            <v>181048.17</v>
          </cell>
          <cell r="M487">
            <v>645.33333333333303</v>
          </cell>
        </row>
        <row r="488">
          <cell r="F488">
            <v>146728.82999999999</v>
          </cell>
          <cell r="M488">
            <v>712.66666666666697</v>
          </cell>
        </row>
        <row r="489">
          <cell r="F489">
            <v>229762.32833333299</v>
          </cell>
          <cell r="M489">
            <v>355.66666666666703</v>
          </cell>
        </row>
        <row r="490">
          <cell r="F490">
            <v>717980.51333333296</v>
          </cell>
          <cell r="M490">
            <v>1900.8333333333301</v>
          </cell>
        </row>
        <row r="491">
          <cell r="F491">
            <v>137161.33333333299</v>
          </cell>
          <cell r="M491">
            <v>612</v>
          </cell>
        </row>
        <row r="492">
          <cell r="F492">
            <v>39033.724999999999</v>
          </cell>
          <cell r="M492">
            <v>585.5</v>
          </cell>
        </row>
        <row r="493">
          <cell r="F493">
            <v>31442.743333333299</v>
          </cell>
          <cell r="M493">
            <v>83.3333333333333</v>
          </cell>
        </row>
        <row r="494">
          <cell r="F494">
            <v>57727.206666666701</v>
          </cell>
          <cell r="M494">
            <v>659.5</v>
          </cell>
        </row>
        <row r="495">
          <cell r="F495">
            <v>19324.848333333299</v>
          </cell>
          <cell r="M495">
            <v>234.833333333333</v>
          </cell>
        </row>
        <row r="496">
          <cell r="F496">
            <v>21751.52</v>
          </cell>
          <cell r="M496">
            <v>252.166666666667</v>
          </cell>
        </row>
        <row r="497">
          <cell r="F497">
            <v>5047461</v>
          </cell>
          <cell r="M497">
            <v>3085</v>
          </cell>
        </row>
        <row r="498">
          <cell r="F498">
            <v>28579.5333333333</v>
          </cell>
          <cell r="M498">
            <v>85.5</v>
          </cell>
        </row>
        <row r="499">
          <cell r="F499">
            <v>734944.16666666698</v>
          </cell>
          <cell r="M499">
            <v>4702.8333333333303</v>
          </cell>
        </row>
        <row r="500">
          <cell r="F500">
            <v>361912.623333333</v>
          </cell>
          <cell r="M500">
            <v>1756.6666666666699</v>
          </cell>
        </row>
        <row r="501">
          <cell r="F501">
            <v>64582.166666666701</v>
          </cell>
          <cell r="M501">
            <v>35</v>
          </cell>
        </row>
        <row r="502">
          <cell r="F502">
            <v>565220.33333333302</v>
          </cell>
          <cell r="M502">
            <v>6082.2</v>
          </cell>
        </row>
        <row r="503">
          <cell r="F503">
            <v>57811.423333333303</v>
          </cell>
          <cell r="M503">
            <v>240.333333333333</v>
          </cell>
        </row>
        <row r="504">
          <cell r="F504">
            <v>570719.82999999996</v>
          </cell>
          <cell r="M504">
            <v>2735</v>
          </cell>
        </row>
        <row r="505">
          <cell r="F505">
            <v>310658.66166666697</v>
          </cell>
          <cell r="M505">
            <v>4064.1666666666702</v>
          </cell>
        </row>
        <row r="506">
          <cell r="F506">
            <v>133933.42166666701</v>
          </cell>
          <cell r="M506">
            <v>687.66666666666697</v>
          </cell>
        </row>
        <row r="507">
          <cell r="F507">
            <v>195825.00333333301</v>
          </cell>
          <cell r="M507">
            <v>1163.1666666666699</v>
          </cell>
        </row>
        <row r="508">
          <cell r="F508">
            <v>992539.60499999998</v>
          </cell>
          <cell r="M508">
            <v>99.3333333333333</v>
          </cell>
        </row>
        <row r="509">
          <cell r="F509">
            <v>101041.33500000001</v>
          </cell>
          <cell r="M509">
            <v>433</v>
          </cell>
        </row>
        <row r="510">
          <cell r="F510">
            <v>181642.42499999999</v>
          </cell>
          <cell r="M510">
            <v>4597.5</v>
          </cell>
        </row>
        <row r="511">
          <cell r="F511">
            <v>41856.041666666701</v>
          </cell>
          <cell r="M511">
            <v>857.33333333333303</v>
          </cell>
        </row>
        <row r="512">
          <cell r="F512">
            <v>195906.00833333301</v>
          </cell>
          <cell r="M512">
            <v>411.33333333333297</v>
          </cell>
        </row>
        <row r="513">
          <cell r="F513">
            <v>102421.02499999999</v>
          </cell>
          <cell r="M513">
            <v>1117.8333333333301</v>
          </cell>
        </row>
        <row r="514">
          <cell r="F514">
            <v>102421.02499999999</v>
          </cell>
          <cell r="M514">
            <v>1117.8333333333301</v>
          </cell>
        </row>
        <row r="515">
          <cell r="F515">
            <v>167910.243333333</v>
          </cell>
          <cell r="M515">
            <v>7226</v>
          </cell>
        </row>
        <row r="516">
          <cell r="F516">
            <v>385777.12</v>
          </cell>
          <cell r="M516">
            <v>4413.8333333333303</v>
          </cell>
        </row>
        <row r="517">
          <cell r="F517">
            <v>131045.48</v>
          </cell>
          <cell r="M517">
            <v>201.5</v>
          </cell>
        </row>
        <row r="518">
          <cell r="F518">
            <v>126377.793333333</v>
          </cell>
          <cell r="M518">
            <v>467.66666666666703</v>
          </cell>
        </row>
        <row r="519">
          <cell r="F519">
            <v>479681.28333333298</v>
          </cell>
          <cell r="M519">
            <v>4574.6666666666697</v>
          </cell>
        </row>
        <row r="520">
          <cell r="F520">
            <v>166601.435</v>
          </cell>
          <cell r="M520">
            <v>725.33333333333303</v>
          </cell>
        </row>
        <row r="521">
          <cell r="F521">
            <v>580361.40333333297</v>
          </cell>
          <cell r="M521">
            <v>9772.5</v>
          </cell>
        </row>
        <row r="522">
          <cell r="F522">
            <v>292969.70166666701</v>
          </cell>
          <cell r="M522">
            <v>2252.8333333333298</v>
          </cell>
        </row>
        <row r="523">
          <cell r="F523">
            <v>49527.356666666703</v>
          </cell>
          <cell r="M523">
            <v>278</v>
          </cell>
        </row>
        <row r="524">
          <cell r="F524">
            <v>101940.983333333</v>
          </cell>
          <cell r="M524">
            <v>1786.1666666666699</v>
          </cell>
        </row>
        <row r="525">
          <cell r="F525">
            <v>283496.57166666701</v>
          </cell>
          <cell r="M525">
            <v>1373.3333333333301</v>
          </cell>
        </row>
        <row r="526">
          <cell r="F526">
            <v>98280.603333333303</v>
          </cell>
          <cell r="M526">
            <v>1667.3333333333301</v>
          </cell>
        </row>
        <row r="527">
          <cell r="F527">
            <v>62453.77</v>
          </cell>
          <cell r="M527">
            <v>1081.8333333333301</v>
          </cell>
        </row>
        <row r="528">
          <cell r="F528">
            <v>180043.80666666699</v>
          </cell>
          <cell r="M528">
            <v>1576.3333333333301</v>
          </cell>
        </row>
        <row r="529">
          <cell r="F529">
            <v>686524.55333333299</v>
          </cell>
          <cell r="M529">
            <v>19361.833333333299</v>
          </cell>
        </row>
        <row r="530">
          <cell r="F530">
            <v>26004.246666666699</v>
          </cell>
          <cell r="M530">
            <v>153.333333333333</v>
          </cell>
        </row>
        <row r="531">
          <cell r="F531">
            <v>596451.41</v>
          </cell>
          <cell r="M531">
            <v>3792.5</v>
          </cell>
        </row>
        <row r="532">
          <cell r="F532">
            <v>490000.86499999999</v>
          </cell>
          <cell r="M532">
            <v>1707.3333333333301</v>
          </cell>
        </row>
        <row r="533">
          <cell r="F533">
            <v>122721.391666667</v>
          </cell>
          <cell r="M533">
            <v>396.33333333333297</v>
          </cell>
        </row>
        <row r="534">
          <cell r="F534">
            <v>306208.09166666702</v>
          </cell>
          <cell r="M534">
            <v>3543</v>
          </cell>
        </row>
        <row r="535">
          <cell r="F535">
            <v>255525.221666667</v>
          </cell>
          <cell r="M535">
            <v>831</v>
          </cell>
        </row>
        <row r="536">
          <cell r="F536">
            <v>167905.75833333301</v>
          </cell>
          <cell r="M536">
            <v>824.83333333333303</v>
          </cell>
        </row>
        <row r="537">
          <cell r="F537">
            <v>805190.30166666699</v>
          </cell>
          <cell r="M537">
            <v>2582.5</v>
          </cell>
        </row>
        <row r="538">
          <cell r="F538">
            <v>442897.96</v>
          </cell>
          <cell r="M538">
            <v>694.5</v>
          </cell>
        </row>
        <row r="539">
          <cell r="F539">
            <v>71488.673333333296</v>
          </cell>
          <cell r="M539">
            <v>699.33333333333303</v>
          </cell>
        </row>
        <row r="540">
          <cell r="F540">
            <v>127532.008333333</v>
          </cell>
          <cell r="M540">
            <v>1214.5</v>
          </cell>
        </row>
        <row r="541">
          <cell r="F541">
            <v>102421.02499999999</v>
          </cell>
          <cell r="M541">
            <v>1117.8333333333301</v>
          </cell>
        </row>
        <row r="542">
          <cell r="F542">
            <v>843566.37333333294</v>
          </cell>
          <cell r="M542">
            <v>12065.333333333299</v>
          </cell>
        </row>
        <row r="543">
          <cell r="F543">
            <v>73687.963333333304</v>
          </cell>
          <cell r="M543">
            <v>69.3333333333333</v>
          </cell>
        </row>
        <row r="544">
          <cell r="F544">
            <v>765042.71666666702</v>
          </cell>
          <cell r="M544">
            <v>6439.3333333333303</v>
          </cell>
        </row>
        <row r="545">
          <cell r="F545">
            <v>25176.586666666699</v>
          </cell>
          <cell r="M545">
            <v>231.333333333333</v>
          </cell>
        </row>
        <row r="546">
          <cell r="F546">
            <v>293795.45833333302</v>
          </cell>
          <cell r="M546">
            <v>3089.1666666666702</v>
          </cell>
        </row>
        <row r="547">
          <cell r="F547">
            <v>1611581.4933333299</v>
          </cell>
          <cell r="M547">
            <v>619.83333333333303</v>
          </cell>
        </row>
        <row r="548">
          <cell r="F548">
            <v>1046276.68333333</v>
          </cell>
          <cell r="M548">
            <v>15281</v>
          </cell>
        </row>
        <row r="549">
          <cell r="F549">
            <v>99750.378333333298</v>
          </cell>
          <cell r="M549">
            <v>672.16666666666697</v>
          </cell>
        </row>
        <row r="550">
          <cell r="F550">
            <v>64283.261666666702</v>
          </cell>
          <cell r="M550">
            <v>557.5</v>
          </cell>
        </row>
        <row r="551">
          <cell r="F551">
            <v>817803.76833333296</v>
          </cell>
          <cell r="M551">
            <v>428.16666666666703</v>
          </cell>
        </row>
        <row r="552">
          <cell r="F552">
            <v>75034.366666666698</v>
          </cell>
          <cell r="M552">
            <v>293.16666666666703</v>
          </cell>
        </row>
        <row r="553">
          <cell r="F553">
            <v>142702.65833333301</v>
          </cell>
          <cell r="M553">
            <v>8036.8333333333303</v>
          </cell>
        </row>
        <row r="554">
          <cell r="F554">
            <v>94086.9316666667</v>
          </cell>
          <cell r="M554">
            <v>1170.3333333333301</v>
          </cell>
        </row>
        <row r="555">
          <cell r="F555">
            <v>109317.40166666701</v>
          </cell>
          <cell r="M555">
            <v>1796.5</v>
          </cell>
        </row>
        <row r="556">
          <cell r="F556">
            <v>233132.368333333</v>
          </cell>
          <cell r="M556">
            <v>5136.3333333333303</v>
          </cell>
        </row>
        <row r="557">
          <cell r="F557">
            <v>402575.64166666701</v>
          </cell>
          <cell r="M557">
            <v>170.333333333333</v>
          </cell>
        </row>
        <row r="558">
          <cell r="F558">
            <v>37912.128333333298</v>
          </cell>
          <cell r="M558">
            <v>281.33333333333297</v>
          </cell>
        </row>
        <row r="559">
          <cell r="F559">
            <v>109179.46666666699</v>
          </cell>
          <cell r="M559">
            <v>1128.5</v>
          </cell>
        </row>
        <row r="560">
          <cell r="F560">
            <v>351201.52833333297</v>
          </cell>
          <cell r="M560">
            <v>880.83333333333303</v>
          </cell>
        </row>
        <row r="561">
          <cell r="F561">
            <v>2425918.3416666701</v>
          </cell>
          <cell r="M561">
            <v>1208.1666666666699</v>
          </cell>
        </row>
        <row r="562">
          <cell r="F562">
            <v>27654.833333333299</v>
          </cell>
          <cell r="M562">
            <v>44.8333333333333</v>
          </cell>
        </row>
        <row r="563">
          <cell r="F563">
            <v>151511.79166666701</v>
          </cell>
          <cell r="M563">
            <v>752.66666666666697</v>
          </cell>
        </row>
        <row r="564">
          <cell r="F564">
            <v>20562.253333333301</v>
          </cell>
          <cell r="M564">
            <v>397.16666666666703</v>
          </cell>
        </row>
        <row r="565">
          <cell r="F565">
            <v>728735.48833333305</v>
          </cell>
          <cell r="M565">
            <v>2385.3333333333298</v>
          </cell>
        </row>
        <row r="566">
          <cell r="F566">
            <v>83374.716666666704</v>
          </cell>
          <cell r="M566">
            <v>845.66666666666697</v>
          </cell>
        </row>
        <row r="567">
          <cell r="F567">
            <v>107705.33333333299</v>
          </cell>
          <cell r="M567">
            <v>288.33333333333297</v>
          </cell>
        </row>
        <row r="568">
          <cell r="F568">
            <v>135228.311666667</v>
          </cell>
          <cell r="M568">
            <v>1173.6666666666699</v>
          </cell>
        </row>
        <row r="569">
          <cell r="F569">
            <v>269184.16666666698</v>
          </cell>
          <cell r="M569">
            <v>173.166666666667</v>
          </cell>
        </row>
        <row r="570">
          <cell r="F570">
            <v>652955.58166666701</v>
          </cell>
          <cell r="M570">
            <v>290.83333333333297</v>
          </cell>
        </row>
        <row r="571">
          <cell r="F571">
            <v>521543.09499999997</v>
          </cell>
          <cell r="M571">
            <v>6701</v>
          </cell>
        </row>
        <row r="572">
          <cell r="F572">
            <v>14353.32</v>
          </cell>
          <cell r="M572">
            <v>93</v>
          </cell>
        </row>
        <row r="573">
          <cell r="F573">
            <v>569608.90333333297</v>
          </cell>
          <cell r="M573">
            <v>6884.1666666666697</v>
          </cell>
        </row>
        <row r="574">
          <cell r="F574">
            <v>81492.471666666694</v>
          </cell>
          <cell r="M574">
            <v>2004</v>
          </cell>
        </row>
        <row r="575">
          <cell r="F575">
            <v>586000.79</v>
          </cell>
          <cell r="M575">
            <v>5675.3333333333303</v>
          </cell>
        </row>
        <row r="576">
          <cell r="F576">
            <v>476837.33333333302</v>
          </cell>
          <cell r="M576">
            <v>3653.3333333333298</v>
          </cell>
        </row>
        <row r="577">
          <cell r="F577">
            <v>695179.70333333302</v>
          </cell>
          <cell r="M577">
            <v>1091.3333333333301</v>
          </cell>
        </row>
        <row r="578">
          <cell r="F578">
            <v>24079.05</v>
          </cell>
          <cell r="M578">
            <v>311.16666666666703</v>
          </cell>
        </row>
        <row r="579">
          <cell r="F579">
            <v>278420.07166666701</v>
          </cell>
          <cell r="M579">
            <v>2961.8333333333298</v>
          </cell>
        </row>
        <row r="580">
          <cell r="F580">
            <v>124076.10666666699</v>
          </cell>
          <cell r="M580">
            <v>44.3333333333333</v>
          </cell>
        </row>
        <row r="581">
          <cell r="F581">
            <v>448034.30499999999</v>
          </cell>
          <cell r="M581">
            <v>2703.3333333333298</v>
          </cell>
        </row>
        <row r="582">
          <cell r="F582">
            <v>171052.34</v>
          </cell>
          <cell r="M582">
            <v>1275.5</v>
          </cell>
        </row>
        <row r="583">
          <cell r="F583">
            <v>20660.9233333333</v>
          </cell>
          <cell r="M583">
            <v>336.66666666666703</v>
          </cell>
        </row>
        <row r="584">
          <cell r="F584">
            <v>51673.948333333297</v>
          </cell>
          <cell r="M584">
            <v>86.8333333333333</v>
          </cell>
        </row>
        <row r="585">
          <cell r="F585">
            <v>96519.213333333304</v>
          </cell>
          <cell r="M585">
            <v>734.83333333333303</v>
          </cell>
        </row>
        <row r="586">
          <cell r="F586">
            <v>171919.566666667</v>
          </cell>
          <cell r="M586">
            <v>201.833333333333</v>
          </cell>
        </row>
        <row r="587">
          <cell r="F587">
            <v>666501.83333333302</v>
          </cell>
          <cell r="M587">
            <v>326.66666666666703</v>
          </cell>
        </row>
        <row r="588">
          <cell r="F588">
            <v>125941.33333333299</v>
          </cell>
          <cell r="M588">
            <v>44.1666666666667</v>
          </cell>
        </row>
        <row r="589">
          <cell r="F589">
            <v>186058.83333333299</v>
          </cell>
          <cell r="M589">
            <v>663.83333333333303</v>
          </cell>
        </row>
        <row r="590">
          <cell r="F590">
            <v>163563.031666667</v>
          </cell>
          <cell r="M590">
            <v>1428.1666666666699</v>
          </cell>
        </row>
        <row r="591">
          <cell r="F591">
            <v>207913.96666666699</v>
          </cell>
          <cell r="M591">
            <v>854</v>
          </cell>
        </row>
        <row r="592">
          <cell r="F592">
            <v>65951.414999999994</v>
          </cell>
          <cell r="M592">
            <v>2129.3333333333298</v>
          </cell>
        </row>
        <row r="593">
          <cell r="F593">
            <v>48451.896666666697</v>
          </cell>
          <cell r="M593">
            <v>130.833333333333</v>
          </cell>
        </row>
        <row r="594">
          <cell r="F594">
            <v>141261.01333333299</v>
          </cell>
          <cell r="M594">
            <v>1398</v>
          </cell>
        </row>
        <row r="595">
          <cell r="F595">
            <v>255969.14</v>
          </cell>
          <cell r="M595">
            <v>70.1666666666667</v>
          </cell>
        </row>
        <row r="596">
          <cell r="F596">
            <v>119495.438333333</v>
          </cell>
          <cell r="M596">
            <v>3326.25</v>
          </cell>
        </row>
        <row r="597">
          <cell r="F597">
            <v>734567.50666666694</v>
          </cell>
          <cell r="M597">
            <v>631.83333333333303</v>
          </cell>
        </row>
        <row r="598">
          <cell r="F598">
            <v>152142.66500000001</v>
          </cell>
          <cell r="M598">
            <v>4272</v>
          </cell>
        </row>
        <row r="599">
          <cell r="F599">
            <v>597025.66333333298</v>
          </cell>
          <cell r="M599">
            <v>195.666666666667</v>
          </cell>
        </row>
        <row r="600">
          <cell r="F600">
            <v>703104.34333333303</v>
          </cell>
          <cell r="M600">
            <v>2172.3333333333298</v>
          </cell>
        </row>
        <row r="601">
          <cell r="F601">
            <v>83005.845000000001</v>
          </cell>
          <cell r="M601">
            <v>522.33333333333303</v>
          </cell>
        </row>
        <row r="602">
          <cell r="F602">
            <v>75866.093333333294</v>
          </cell>
          <cell r="M602">
            <v>109.166666666667</v>
          </cell>
        </row>
        <row r="603">
          <cell r="F603">
            <v>153257.42000000001</v>
          </cell>
          <cell r="M603">
            <v>88.1666666666667</v>
          </cell>
        </row>
        <row r="604">
          <cell r="F604">
            <v>220081.873333333</v>
          </cell>
          <cell r="M604">
            <v>2886.5</v>
          </cell>
        </row>
        <row r="605">
          <cell r="F605">
            <v>174227.73833333299</v>
          </cell>
          <cell r="M605">
            <v>1081.5</v>
          </cell>
        </row>
        <row r="606">
          <cell r="F606">
            <v>1899524.8983333299</v>
          </cell>
          <cell r="M606">
            <v>1117.5</v>
          </cell>
        </row>
        <row r="607">
          <cell r="F607">
            <v>160372.376666667</v>
          </cell>
          <cell r="M607">
            <v>1659.1666666666699</v>
          </cell>
        </row>
        <row r="608">
          <cell r="F608">
            <v>47445.625</v>
          </cell>
          <cell r="M608">
            <v>35.3333333333333</v>
          </cell>
        </row>
        <row r="609">
          <cell r="F609">
            <v>957499.75333333295</v>
          </cell>
          <cell r="M609">
            <v>2595.3333333333298</v>
          </cell>
        </row>
        <row r="610">
          <cell r="F610">
            <v>313278.90999999997</v>
          </cell>
          <cell r="M610">
            <v>362.16666666666703</v>
          </cell>
        </row>
        <row r="611">
          <cell r="F611">
            <v>103035</v>
          </cell>
          <cell r="M611">
            <v>828.16666666666697</v>
          </cell>
        </row>
        <row r="612">
          <cell r="F612">
            <v>302176.73833333299</v>
          </cell>
          <cell r="M612">
            <v>2686.5</v>
          </cell>
        </row>
        <row r="613">
          <cell r="F613">
            <v>63982.275000000001</v>
          </cell>
          <cell r="M613">
            <v>297.66666666666703</v>
          </cell>
        </row>
        <row r="614">
          <cell r="F614">
            <v>760254.78833333298</v>
          </cell>
          <cell r="M614">
            <v>316.16666666666703</v>
          </cell>
        </row>
        <row r="615">
          <cell r="F615">
            <v>143462.80333333299</v>
          </cell>
          <cell r="M615">
            <v>356.16666666666703</v>
          </cell>
        </row>
        <row r="616">
          <cell r="F616">
            <v>222352.33333333299</v>
          </cell>
          <cell r="M616">
            <v>1281.1666666666699</v>
          </cell>
        </row>
        <row r="617">
          <cell r="F617">
            <v>444341.08</v>
          </cell>
          <cell r="M617">
            <v>1989</v>
          </cell>
        </row>
        <row r="618">
          <cell r="F618">
            <v>58703.5</v>
          </cell>
          <cell r="M618">
            <v>385.5</v>
          </cell>
        </row>
        <row r="619">
          <cell r="F619">
            <v>225255.12833333301</v>
          </cell>
          <cell r="M619">
            <v>846</v>
          </cell>
        </row>
        <row r="620">
          <cell r="F620">
            <v>591502.20833333302</v>
          </cell>
          <cell r="M620">
            <v>3250.5</v>
          </cell>
        </row>
        <row r="621">
          <cell r="F621">
            <v>65296.666666666701</v>
          </cell>
          <cell r="M621">
            <v>343.16666666666703</v>
          </cell>
        </row>
        <row r="622">
          <cell r="F622">
            <v>217774.5</v>
          </cell>
          <cell r="M622">
            <v>1113.3333333333301</v>
          </cell>
        </row>
        <row r="623">
          <cell r="F623">
            <v>96461.804999999993</v>
          </cell>
          <cell r="M623">
            <v>860.66666666666697</v>
          </cell>
        </row>
        <row r="624">
          <cell r="F624">
            <v>232930.811666667</v>
          </cell>
          <cell r="M624">
            <v>2242.6666666666702</v>
          </cell>
        </row>
        <row r="625">
          <cell r="F625">
            <v>439584.22499999998</v>
          </cell>
          <cell r="M625">
            <v>3743.8333333333298</v>
          </cell>
        </row>
        <row r="626">
          <cell r="F626">
            <v>586333.79</v>
          </cell>
          <cell r="M626">
            <v>2253</v>
          </cell>
        </row>
        <row r="627">
          <cell r="F627">
            <v>247504.14</v>
          </cell>
          <cell r="M627">
            <v>539.66666666666697</v>
          </cell>
        </row>
        <row r="628">
          <cell r="F628">
            <v>458974.87833333301</v>
          </cell>
          <cell r="M628">
            <v>5880</v>
          </cell>
        </row>
        <row r="629">
          <cell r="F629">
            <v>402865.49166666699</v>
          </cell>
          <cell r="M629">
            <v>225.333333333333</v>
          </cell>
        </row>
        <row r="630">
          <cell r="F630">
            <v>319389.41666666698</v>
          </cell>
          <cell r="M630">
            <v>2436.5</v>
          </cell>
        </row>
        <row r="631">
          <cell r="F631">
            <v>86052.29</v>
          </cell>
          <cell r="M631">
            <v>1963.8333333333301</v>
          </cell>
        </row>
        <row r="632">
          <cell r="F632">
            <v>155084.37166666699</v>
          </cell>
          <cell r="M632">
            <v>1380.3333333333301</v>
          </cell>
        </row>
        <row r="633">
          <cell r="F633">
            <v>232276.29333333299</v>
          </cell>
          <cell r="M633">
            <v>1702.6666666666699</v>
          </cell>
        </row>
        <row r="634">
          <cell r="F634">
            <v>154217.811666667</v>
          </cell>
          <cell r="M634">
            <v>1112.1666666666699</v>
          </cell>
        </row>
        <row r="635">
          <cell r="F635">
            <v>360151.13333333301</v>
          </cell>
          <cell r="M635">
            <v>2806</v>
          </cell>
        </row>
        <row r="636">
          <cell r="F636">
            <v>301421.02166666702</v>
          </cell>
          <cell r="M636">
            <v>1497</v>
          </cell>
        </row>
        <row r="637">
          <cell r="F637">
            <v>71683.963333333304</v>
          </cell>
          <cell r="M637">
            <v>323.83333333333297</v>
          </cell>
        </row>
        <row r="638">
          <cell r="F638">
            <v>172360.95166666701</v>
          </cell>
          <cell r="M638">
            <v>2538.8333333333298</v>
          </cell>
        </row>
        <row r="639">
          <cell r="F639">
            <v>139741.79999999999</v>
          </cell>
          <cell r="M639">
            <v>1303.3333333333301</v>
          </cell>
        </row>
        <row r="640">
          <cell r="F640">
            <v>183698.42666666699</v>
          </cell>
          <cell r="M640">
            <v>1422</v>
          </cell>
        </row>
        <row r="641">
          <cell r="F641">
            <v>144240.63666666701</v>
          </cell>
          <cell r="M641">
            <v>2331.3333333333298</v>
          </cell>
        </row>
        <row r="642">
          <cell r="F642">
            <v>397000.20166666701</v>
          </cell>
          <cell r="M642">
            <v>604.33333333333303</v>
          </cell>
        </row>
        <row r="643">
          <cell r="F643">
            <v>71499.611666666693</v>
          </cell>
          <cell r="M643">
            <v>1625.5</v>
          </cell>
        </row>
        <row r="644">
          <cell r="F644">
            <v>110378.251666667</v>
          </cell>
          <cell r="M644">
            <v>2310</v>
          </cell>
        </row>
        <row r="645">
          <cell r="F645">
            <v>43799.696666666699</v>
          </cell>
          <cell r="M645">
            <v>989.16666666666697</v>
          </cell>
        </row>
        <row r="646">
          <cell r="F646">
            <v>507867.27166666702</v>
          </cell>
          <cell r="M646">
            <v>1682</v>
          </cell>
        </row>
        <row r="647">
          <cell r="F647">
            <v>466929</v>
          </cell>
          <cell r="M647">
            <v>2549.6666666666702</v>
          </cell>
        </row>
        <row r="648">
          <cell r="F648">
            <v>68391.416666666701</v>
          </cell>
          <cell r="M648">
            <v>34</v>
          </cell>
        </row>
        <row r="649">
          <cell r="F649">
            <v>308588.27833333297</v>
          </cell>
          <cell r="M649">
            <v>1295.5</v>
          </cell>
        </row>
        <row r="650">
          <cell r="F650">
            <v>307777.22333333298</v>
          </cell>
          <cell r="M650">
            <v>2105.8333333333298</v>
          </cell>
        </row>
        <row r="651">
          <cell r="F651">
            <v>67772.303333333301</v>
          </cell>
          <cell r="M651">
            <v>2409.3333333333298</v>
          </cell>
        </row>
        <row r="652">
          <cell r="F652">
            <v>406869.83333333302</v>
          </cell>
          <cell r="M652">
            <v>216.333333333333</v>
          </cell>
        </row>
        <row r="653">
          <cell r="F653">
            <v>818891.17500000005</v>
          </cell>
          <cell r="M653">
            <v>4339</v>
          </cell>
        </row>
        <row r="654">
          <cell r="F654">
            <v>94604</v>
          </cell>
          <cell r="M654">
            <v>894.83333333333303</v>
          </cell>
        </row>
        <row r="655">
          <cell r="F655">
            <v>196500.035</v>
          </cell>
          <cell r="M655">
            <v>369.16666666666703</v>
          </cell>
        </row>
        <row r="656">
          <cell r="F656">
            <v>32852.7516666667</v>
          </cell>
          <cell r="M656">
            <v>396.66666666666703</v>
          </cell>
        </row>
        <row r="657">
          <cell r="F657">
            <v>219601.626666667</v>
          </cell>
          <cell r="M657">
            <v>3421.6666666666702</v>
          </cell>
        </row>
        <row r="658">
          <cell r="F658">
            <v>434190.33333333302</v>
          </cell>
          <cell r="M658">
            <v>591</v>
          </cell>
        </row>
        <row r="659">
          <cell r="F659">
            <v>578125.39333333296</v>
          </cell>
          <cell r="M659">
            <v>616.83333333333303</v>
          </cell>
        </row>
        <row r="660">
          <cell r="F660">
            <v>224339.80166666699</v>
          </cell>
          <cell r="M660">
            <v>1067.1666666666699</v>
          </cell>
        </row>
        <row r="661">
          <cell r="F661">
            <v>196932.22333333301</v>
          </cell>
          <cell r="M661">
            <v>2367.5</v>
          </cell>
        </row>
        <row r="662">
          <cell r="F662">
            <v>55432.211666666699</v>
          </cell>
          <cell r="M662">
            <v>399</v>
          </cell>
        </row>
        <row r="663">
          <cell r="F663">
            <v>47849.338333333297</v>
          </cell>
          <cell r="M663">
            <v>543.66666666666697</v>
          </cell>
        </row>
        <row r="664">
          <cell r="F664">
            <v>1395691.5283333301</v>
          </cell>
          <cell r="M664">
            <v>12521.166666666701</v>
          </cell>
        </row>
        <row r="665">
          <cell r="F665">
            <v>132704.05499999999</v>
          </cell>
          <cell r="M665">
            <v>511.83333333333297</v>
          </cell>
        </row>
        <row r="666">
          <cell r="F666">
            <v>58843.743333333303</v>
          </cell>
          <cell r="M666">
            <v>304.83333333333297</v>
          </cell>
        </row>
        <row r="667">
          <cell r="F667">
            <v>717588.45333333302</v>
          </cell>
          <cell r="M667">
            <v>225</v>
          </cell>
        </row>
        <row r="668">
          <cell r="F668">
            <v>70754.151666666701</v>
          </cell>
          <cell r="M668">
            <v>464.66666666666703</v>
          </cell>
        </row>
        <row r="669">
          <cell r="F669">
            <v>2828.11333333333</v>
          </cell>
          <cell r="M669">
            <v>6.1666666666666696</v>
          </cell>
        </row>
        <row r="670">
          <cell r="F670">
            <v>37801.533333333296</v>
          </cell>
          <cell r="M670">
            <v>284.16666666666703</v>
          </cell>
        </row>
        <row r="671">
          <cell r="F671">
            <v>50068.97</v>
          </cell>
          <cell r="M671">
            <v>2408.3333333333298</v>
          </cell>
        </row>
        <row r="672">
          <cell r="F672">
            <v>150992.226666667</v>
          </cell>
          <cell r="M672">
            <v>206.833333333333</v>
          </cell>
        </row>
        <row r="673">
          <cell r="F673">
            <v>665743.691666667</v>
          </cell>
          <cell r="M673">
            <v>327.83333333333297</v>
          </cell>
        </row>
        <row r="674">
          <cell r="F674">
            <v>189459.08333333299</v>
          </cell>
          <cell r="M674">
            <v>1475.5</v>
          </cell>
        </row>
        <row r="675">
          <cell r="F675">
            <v>6245656.3333333302</v>
          </cell>
          <cell r="M675">
            <v>2944.6666666666702</v>
          </cell>
        </row>
        <row r="676">
          <cell r="F676">
            <v>71149.703333333295</v>
          </cell>
          <cell r="M676">
            <v>1801</v>
          </cell>
        </row>
        <row r="677">
          <cell r="F677">
            <v>91659.43</v>
          </cell>
          <cell r="M677">
            <v>2285.1666666666702</v>
          </cell>
        </row>
        <row r="678">
          <cell r="F678">
            <v>90180</v>
          </cell>
          <cell r="M678">
            <v>133.166666666667</v>
          </cell>
        </row>
        <row r="679">
          <cell r="F679">
            <v>397532.53333333298</v>
          </cell>
          <cell r="M679">
            <v>319.16666666666703</v>
          </cell>
        </row>
        <row r="680">
          <cell r="F680">
            <v>166046.16666666701</v>
          </cell>
          <cell r="M680">
            <v>459.16666666666703</v>
          </cell>
        </row>
        <row r="681">
          <cell r="F681">
            <v>468363.47333333298</v>
          </cell>
          <cell r="M681">
            <v>3062.8333333333298</v>
          </cell>
        </row>
        <row r="682">
          <cell r="F682">
            <v>286601.62</v>
          </cell>
          <cell r="M682">
            <v>1670.6666666666699</v>
          </cell>
        </row>
        <row r="683">
          <cell r="F683">
            <v>224980.72333333301</v>
          </cell>
          <cell r="M683">
            <v>1311.5</v>
          </cell>
        </row>
        <row r="684">
          <cell r="F684">
            <v>237474.04500000001</v>
          </cell>
          <cell r="M684">
            <v>1250.3333333333301</v>
          </cell>
        </row>
        <row r="685">
          <cell r="F685">
            <v>363764.21166666702</v>
          </cell>
          <cell r="M685">
            <v>2487</v>
          </cell>
        </row>
        <row r="686">
          <cell r="F686">
            <v>418235.73499999999</v>
          </cell>
          <cell r="M686">
            <v>9059.6666666666697</v>
          </cell>
        </row>
        <row r="687">
          <cell r="F687">
            <v>416681.5</v>
          </cell>
          <cell r="M687">
            <v>222.333333333333</v>
          </cell>
        </row>
        <row r="688">
          <cell r="F688">
            <v>33672.148333333302</v>
          </cell>
          <cell r="M688">
            <v>817</v>
          </cell>
        </row>
        <row r="689">
          <cell r="F689">
            <v>86150.455000000002</v>
          </cell>
          <cell r="M689">
            <v>466.16666666666703</v>
          </cell>
        </row>
        <row r="690">
          <cell r="F690">
            <v>120771.103333333</v>
          </cell>
          <cell r="M690">
            <v>1010.83333333333</v>
          </cell>
        </row>
        <row r="691">
          <cell r="F691">
            <v>1005425.66</v>
          </cell>
          <cell r="M691">
            <v>474.5</v>
          </cell>
        </row>
        <row r="692">
          <cell r="F692">
            <v>60744.4866666667</v>
          </cell>
          <cell r="M692">
            <v>624</v>
          </cell>
        </row>
        <row r="693">
          <cell r="F693">
            <v>76819.195000000007</v>
          </cell>
          <cell r="M693">
            <v>635.33333333333303</v>
          </cell>
        </row>
        <row r="694">
          <cell r="F694">
            <v>217622.976666667</v>
          </cell>
          <cell r="M694">
            <v>120.833333333333</v>
          </cell>
        </row>
        <row r="695">
          <cell r="F695">
            <v>125627.425</v>
          </cell>
          <cell r="M695">
            <v>435.33333333333297</v>
          </cell>
        </row>
        <row r="696">
          <cell r="F696">
            <v>43799.696666666699</v>
          </cell>
          <cell r="M696">
            <v>989.16666666666697</v>
          </cell>
        </row>
        <row r="697">
          <cell r="F697">
            <v>277741.94</v>
          </cell>
          <cell r="M697">
            <v>2791.3333333333298</v>
          </cell>
        </row>
        <row r="698">
          <cell r="F698">
            <v>511124.381666667</v>
          </cell>
          <cell r="M698">
            <v>3946.8333333333298</v>
          </cell>
        </row>
        <row r="699">
          <cell r="F699">
            <v>91445.1816666667</v>
          </cell>
          <cell r="M699">
            <v>1044.8333333333301</v>
          </cell>
        </row>
        <row r="700">
          <cell r="F700">
            <v>232116.85833333299</v>
          </cell>
          <cell r="M700">
            <v>165.333333333333</v>
          </cell>
        </row>
        <row r="701">
          <cell r="F701">
            <v>1368132.5</v>
          </cell>
          <cell r="M701">
            <v>381.16666666666703</v>
          </cell>
        </row>
        <row r="702">
          <cell r="F702">
            <v>49561.191666666702</v>
          </cell>
          <cell r="M702">
            <v>2314.1666666666702</v>
          </cell>
        </row>
        <row r="703">
          <cell r="F703">
            <v>586369.39</v>
          </cell>
          <cell r="M703">
            <v>1079.3333333333301</v>
          </cell>
        </row>
        <row r="704">
          <cell r="F704">
            <v>34652.006666666697</v>
          </cell>
          <cell r="M704">
            <v>31.3333333333333</v>
          </cell>
        </row>
        <row r="705">
          <cell r="F705">
            <v>41907.074999999997</v>
          </cell>
          <cell r="M705">
            <v>427</v>
          </cell>
        </row>
        <row r="706">
          <cell r="F706">
            <v>100095</v>
          </cell>
          <cell r="M706">
            <v>50.8333333333333</v>
          </cell>
        </row>
        <row r="707">
          <cell r="F707">
            <v>146558.10666666701</v>
          </cell>
          <cell r="M707">
            <v>1303.8333333333301</v>
          </cell>
        </row>
        <row r="708">
          <cell r="F708">
            <v>106426.32</v>
          </cell>
          <cell r="M708">
            <v>355.33333333333297</v>
          </cell>
        </row>
        <row r="709">
          <cell r="F709">
            <v>12960.0916666667</v>
          </cell>
          <cell r="M709">
            <v>100</v>
          </cell>
        </row>
        <row r="710">
          <cell r="F710">
            <v>77810.44</v>
          </cell>
          <cell r="M710">
            <v>967.16666666666697</v>
          </cell>
        </row>
        <row r="711">
          <cell r="F711">
            <v>168387.91666666701</v>
          </cell>
          <cell r="M711">
            <v>3294</v>
          </cell>
        </row>
        <row r="712">
          <cell r="F712">
            <v>214895.41833333299</v>
          </cell>
          <cell r="M712">
            <v>3174.6666666666702</v>
          </cell>
        </row>
        <row r="713">
          <cell r="F713">
            <v>120585.668333333</v>
          </cell>
          <cell r="M713">
            <v>1428.5</v>
          </cell>
        </row>
        <row r="714">
          <cell r="F714">
            <v>924761.5</v>
          </cell>
          <cell r="M714">
            <v>7453.5</v>
          </cell>
        </row>
        <row r="715">
          <cell r="F715">
            <v>141091.506666667</v>
          </cell>
          <cell r="M715">
            <v>522.33333333333303</v>
          </cell>
        </row>
        <row r="716">
          <cell r="F716">
            <v>101469.20833333299</v>
          </cell>
          <cell r="M716">
            <v>852.66666666666697</v>
          </cell>
        </row>
        <row r="717">
          <cell r="F717">
            <v>213567.30666666699</v>
          </cell>
          <cell r="M717">
            <v>690.16666666666697</v>
          </cell>
        </row>
        <row r="718">
          <cell r="F718">
            <v>198842.04</v>
          </cell>
          <cell r="M718">
            <v>1757</v>
          </cell>
        </row>
        <row r="719">
          <cell r="F719">
            <v>235876.44333333301</v>
          </cell>
          <cell r="M719">
            <v>1244.1666666666699</v>
          </cell>
        </row>
        <row r="720">
          <cell r="F720">
            <v>91212.388333333307</v>
          </cell>
          <cell r="M720">
            <v>1797</v>
          </cell>
        </row>
        <row r="721">
          <cell r="F721">
            <v>262624.67166666698</v>
          </cell>
          <cell r="M721">
            <v>478.33333333333297</v>
          </cell>
        </row>
        <row r="722">
          <cell r="F722">
            <v>52407.516666666699</v>
          </cell>
          <cell r="M722">
            <v>371.5</v>
          </cell>
        </row>
        <row r="723">
          <cell r="F723">
            <v>60381.003333333298</v>
          </cell>
          <cell r="M723">
            <v>579.83333333333303</v>
          </cell>
        </row>
        <row r="724">
          <cell r="F724">
            <v>109646.405</v>
          </cell>
          <cell r="M724">
            <v>1032.6666666666699</v>
          </cell>
        </row>
        <row r="725">
          <cell r="F725">
            <v>93035.333333333299</v>
          </cell>
          <cell r="M725">
            <v>517.33333333333303</v>
          </cell>
        </row>
        <row r="726">
          <cell r="F726">
            <v>348233.62833333301</v>
          </cell>
          <cell r="M726">
            <v>731.66666666666697</v>
          </cell>
        </row>
        <row r="727">
          <cell r="F727">
            <v>187550.648333333</v>
          </cell>
          <cell r="M727">
            <v>2808.3333333333298</v>
          </cell>
        </row>
        <row r="728">
          <cell r="F728">
            <v>99528.744999999995</v>
          </cell>
          <cell r="M728">
            <v>1163.8333333333301</v>
          </cell>
        </row>
        <row r="729">
          <cell r="F729">
            <v>139151.065</v>
          </cell>
          <cell r="M729">
            <v>738.33333333333303</v>
          </cell>
        </row>
        <row r="730">
          <cell r="F730">
            <v>92885.01</v>
          </cell>
          <cell r="M730">
            <v>352.5</v>
          </cell>
        </row>
        <row r="731">
          <cell r="F731">
            <v>220667.506666667</v>
          </cell>
          <cell r="M731">
            <v>2352.3333333333298</v>
          </cell>
        </row>
        <row r="732">
          <cell r="F732">
            <v>215740.441666667</v>
          </cell>
          <cell r="M732">
            <v>398</v>
          </cell>
        </row>
        <row r="733">
          <cell r="F733">
            <v>2287118.1150000002</v>
          </cell>
          <cell r="M733">
            <v>594.5</v>
          </cell>
        </row>
        <row r="734">
          <cell r="F734">
            <v>76060.676666666695</v>
          </cell>
          <cell r="M734">
            <v>819.66666666666697</v>
          </cell>
        </row>
        <row r="735">
          <cell r="F735">
            <v>390887.71</v>
          </cell>
          <cell r="M735">
            <v>2523.5</v>
          </cell>
        </row>
        <row r="736">
          <cell r="F736">
            <v>23094.706666666701</v>
          </cell>
          <cell r="M736">
            <v>346.66666666666703</v>
          </cell>
        </row>
        <row r="737">
          <cell r="F737">
            <v>568056.94999999995</v>
          </cell>
          <cell r="M737">
            <v>1492.6666666666699</v>
          </cell>
        </row>
        <row r="738">
          <cell r="F738">
            <v>153023.088333333</v>
          </cell>
          <cell r="M738">
            <v>1206.3333333333301</v>
          </cell>
        </row>
        <row r="739">
          <cell r="F739">
            <v>51141.066666666702</v>
          </cell>
          <cell r="M739">
            <v>644.33333333333303</v>
          </cell>
        </row>
        <row r="740">
          <cell r="F740">
            <v>258625.34</v>
          </cell>
          <cell r="M740">
            <v>2016</v>
          </cell>
        </row>
        <row r="741">
          <cell r="F741">
            <v>344633.60499999998</v>
          </cell>
          <cell r="M741">
            <v>1016.5</v>
          </cell>
        </row>
        <row r="742">
          <cell r="F742">
            <v>92294.11</v>
          </cell>
          <cell r="M742">
            <v>1331.3333333333301</v>
          </cell>
        </row>
        <row r="743">
          <cell r="F743">
            <v>564623.26666666695</v>
          </cell>
          <cell r="M743">
            <v>2141.5</v>
          </cell>
        </row>
        <row r="744">
          <cell r="F744">
            <v>301755.05666666699</v>
          </cell>
          <cell r="M744">
            <v>241.5</v>
          </cell>
        </row>
        <row r="745">
          <cell r="F745">
            <v>39951.711666666699</v>
          </cell>
          <cell r="M745">
            <v>474.16666666666703</v>
          </cell>
        </row>
        <row r="746">
          <cell r="F746">
            <v>80138.928333333301</v>
          </cell>
          <cell r="M746">
            <v>443.83333333333297</v>
          </cell>
        </row>
        <row r="747">
          <cell r="F747">
            <v>82739.933333333305</v>
          </cell>
          <cell r="M747">
            <v>198.333333333333</v>
          </cell>
        </row>
        <row r="748">
          <cell r="F748">
            <v>94018.833333333299</v>
          </cell>
          <cell r="M748">
            <v>204.166666666667</v>
          </cell>
        </row>
        <row r="749">
          <cell r="F749">
            <v>148641.57500000001</v>
          </cell>
          <cell r="M749">
            <v>91.5</v>
          </cell>
        </row>
        <row r="750">
          <cell r="F750">
            <v>574575.08166666701</v>
          </cell>
          <cell r="M750">
            <v>2940.1666666666702</v>
          </cell>
        </row>
        <row r="751">
          <cell r="F751">
            <v>1944.45333333333</v>
          </cell>
          <cell r="M751">
            <v>21.6666666666667</v>
          </cell>
        </row>
        <row r="752">
          <cell r="F752">
            <v>304793.313333333</v>
          </cell>
          <cell r="M752">
            <v>940.66666666666697</v>
          </cell>
        </row>
        <row r="753">
          <cell r="F753">
            <v>1409990.8</v>
          </cell>
          <cell r="M753">
            <v>1104.5</v>
          </cell>
        </row>
        <row r="754">
          <cell r="F754">
            <v>903972.96833333303</v>
          </cell>
          <cell r="M754">
            <v>4768</v>
          </cell>
        </row>
        <row r="755">
          <cell r="F755">
            <v>183026.816666667</v>
          </cell>
          <cell r="M755">
            <v>390.16666666666703</v>
          </cell>
        </row>
        <row r="756">
          <cell r="F756">
            <v>59509.913333333301</v>
          </cell>
          <cell r="M756">
            <v>919.33333333333303</v>
          </cell>
        </row>
        <row r="757">
          <cell r="F757">
            <v>104423.03333333301</v>
          </cell>
          <cell r="M757">
            <v>610.16666666666697</v>
          </cell>
        </row>
        <row r="758">
          <cell r="F758">
            <v>761000.39666666696</v>
          </cell>
          <cell r="M758">
            <v>271.33333333333297</v>
          </cell>
        </row>
        <row r="759">
          <cell r="F759">
            <v>105308.98</v>
          </cell>
          <cell r="M759">
            <v>236.833333333333</v>
          </cell>
        </row>
        <row r="760">
          <cell r="F760">
            <v>358826.56</v>
          </cell>
          <cell r="M760">
            <v>1379.1666666666699</v>
          </cell>
        </row>
        <row r="761">
          <cell r="F761">
            <v>68937.240000000005</v>
          </cell>
          <cell r="M761">
            <v>1334.1666666666699</v>
          </cell>
        </row>
        <row r="762">
          <cell r="F762">
            <v>180871.123333333</v>
          </cell>
          <cell r="M762">
            <v>2783</v>
          </cell>
        </row>
        <row r="763">
          <cell r="F763">
            <v>275310.83333333302</v>
          </cell>
          <cell r="M763">
            <v>164.333333333333</v>
          </cell>
        </row>
        <row r="764">
          <cell r="F764">
            <v>48200.733333333301</v>
          </cell>
          <cell r="M764">
            <v>258.83333333333297</v>
          </cell>
        </row>
        <row r="765">
          <cell r="F765">
            <v>171048.45333333299</v>
          </cell>
          <cell r="M765">
            <v>576.5</v>
          </cell>
        </row>
        <row r="766">
          <cell r="F766">
            <v>257672.75333333301</v>
          </cell>
          <cell r="M766">
            <v>1190.3333333333301</v>
          </cell>
        </row>
        <row r="767">
          <cell r="F767">
            <v>492850.631666667</v>
          </cell>
          <cell r="M767">
            <v>4007.8333333333298</v>
          </cell>
        </row>
        <row r="768">
          <cell r="F768">
            <v>492279.04333333299</v>
          </cell>
          <cell r="M768">
            <v>3404</v>
          </cell>
        </row>
        <row r="769">
          <cell r="F769">
            <v>34613.261666666702</v>
          </cell>
          <cell r="M769">
            <v>164.833333333333</v>
          </cell>
        </row>
        <row r="770">
          <cell r="F770">
            <v>850624.95166666701</v>
          </cell>
          <cell r="M770">
            <v>1309.1666666666699</v>
          </cell>
        </row>
        <row r="771">
          <cell r="F771">
            <v>262028.215</v>
          </cell>
          <cell r="M771">
            <v>80.1666666666667</v>
          </cell>
        </row>
        <row r="772">
          <cell r="F772">
            <v>67099.945000000007</v>
          </cell>
          <cell r="M772">
            <v>1635.8333333333301</v>
          </cell>
        </row>
        <row r="773">
          <cell r="F773">
            <v>118957.588333333</v>
          </cell>
          <cell r="M773">
            <v>635.16666666666697</v>
          </cell>
        </row>
        <row r="774">
          <cell r="F774">
            <v>43683.894999999997</v>
          </cell>
          <cell r="M774">
            <v>1220.5</v>
          </cell>
        </row>
        <row r="775">
          <cell r="F775">
            <v>419100.5</v>
          </cell>
          <cell r="M775">
            <v>245.5</v>
          </cell>
        </row>
        <row r="776">
          <cell r="F776">
            <v>180889.73666666701</v>
          </cell>
          <cell r="M776">
            <v>1554.1666666666699</v>
          </cell>
        </row>
        <row r="777">
          <cell r="F777">
            <v>83153.506666666697</v>
          </cell>
          <cell r="M777">
            <v>658.83333333333303</v>
          </cell>
        </row>
        <row r="778">
          <cell r="F778">
            <v>117027.883333333</v>
          </cell>
          <cell r="M778">
            <v>811.83333333333303</v>
          </cell>
        </row>
        <row r="779">
          <cell r="F779">
            <v>57699.5</v>
          </cell>
          <cell r="M779">
            <v>189.666666666667</v>
          </cell>
        </row>
        <row r="780">
          <cell r="F780">
            <v>56515.953333333302</v>
          </cell>
          <cell r="M780">
            <v>426</v>
          </cell>
        </row>
        <row r="781">
          <cell r="F781">
            <v>570998.71333333303</v>
          </cell>
          <cell r="M781">
            <v>234.333333333333</v>
          </cell>
        </row>
        <row r="782">
          <cell r="F782">
            <v>177365.89499999999</v>
          </cell>
          <cell r="M782">
            <v>1288.8333333333301</v>
          </cell>
        </row>
        <row r="783">
          <cell r="F783">
            <v>510952.64333333302</v>
          </cell>
          <cell r="M783">
            <v>308</v>
          </cell>
        </row>
        <row r="784">
          <cell r="F784">
            <v>20275.035</v>
          </cell>
          <cell r="M784">
            <v>447.33333333333297</v>
          </cell>
        </row>
        <row r="785">
          <cell r="F785">
            <v>4705.1666666666697</v>
          </cell>
          <cell r="M785">
            <v>37.1666666666667</v>
          </cell>
        </row>
        <row r="786">
          <cell r="F786">
            <v>74060.5</v>
          </cell>
          <cell r="M786">
            <v>282.83333333333297</v>
          </cell>
        </row>
        <row r="787">
          <cell r="F787">
            <v>94482.098333333299</v>
          </cell>
          <cell r="M787">
            <v>190.5</v>
          </cell>
        </row>
        <row r="788">
          <cell r="F788">
            <v>82268.583333333299</v>
          </cell>
          <cell r="M788">
            <v>1439.5</v>
          </cell>
        </row>
        <row r="789">
          <cell r="F789">
            <v>104090.671666667</v>
          </cell>
          <cell r="M789">
            <v>598.66666666666697</v>
          </cell>
        </row>
        <row r="790">
          <cell r="F790">
            <v>61953.75</v>
          </cell>
          <cell r="M790">
            <v>154.166666666667</v>
          </cell>
        </row>
        <row r="791">
          <cell r="F791">
            <v>412134.441666667</v>
          </cell>
          <cell r="M791">
            <v>144.166666666667</v>
          </cell>
        </row>
        <row r="792">
          <cell r="F792">
            <v>111506.64333333301</v>
          </cell>
          <cell r="M792">
            <v>680</v>
          </cell>
        </row>
        <row r="793">
          <cell r="F793">
            <v>153531.27666666699</v>
          </cell>
          <cell r="M793">
            <v>1564.6666666666699</v>
          </cell>
        </row>
        <row r="794">
          <cell r="F794">
            <v>279932.5</v>
          </cell>
          <cell r="M794">
            <v>1136.3333333333301</v>
          </cell>
        </row>
        <row r="795">
          <cell r="F795">
            <v>181870.53</v>
          </cell>
          <cell r="M795">
            <v>921.5</v>
          </cell>
        </row>
        <row r="796">
          <cell r="F796">
            <v>28843.708333333299</v>
          </cell>
          <cell r="M796">
            <v>118.666666666667</v>
          </cell>
        </row>
        <row r="797">
          <cell r="F797">
            <v>110408</v>
          </cell>
          <cell r="M797">
            <v>448.83333333333297</v>
          </cell>
        </row>
        <row r="798">
          <cell r="F798">
            <v>117315.62833333301</v>
          </cell>
          <cell r="M798">
            <v>618.16666666666697</v>
          </cell>
        </row>
        <row r="799">
          <cell r="F799">
            <v>181344.53333333301</v>
          </cell>
          <cell r="M799">
            <v>773.5</v>
          </cell>
        </row>
        <row r="800">
          <cell r="F800">
            <v>251268.83</v>
          </cell>
          <cell r="M800">
            <v>165</v>
          </cell>
        </row>
        <row r="801">
          <cell r="F801">
            <v>279795.26500000001</v>
          </cell>
          <cell r="M801">
            <v>176.666666666667</v>
          </cell>
        </row>
        <row r="802">
          <cell r="F802">
            <v>420458.90500000003</v>
          </cell>
          <cell r="M802">
            <v>2303.5</v>
          </cell>
        </row>
        <row r="803">
          <cell r="F803">
            <v>93942.25</v>
          </cell>
          <cell r="M803">
            <v>378.66666666666703</v>
          </cell>
        </row>
        <row r="804">
          <cell r="F804">
            <v>34036.71</v>
          </cell>
          <cell r="M804">
            <v>256</v>
          </cell>
        </row>
        <row r="805">
          <cell r="F805">
            <v>405644.07166666701</v>
          </cell>
          <cell r="M805">
            <v>3181.1666666666702</v>
          </cell>
        </row>
        <row r="806">
          <cell r="F806">
            <v>58801.923333333303</v>
          </cell>
          <cell r="M806">
            <v>184.333333333333</v>
          </cell>
        </row>
        <row r="807">
          <cell r="F807">
            <v>92684.333333333299</v>
          </cell>
          <cell r="M807">
            <v>529.16666666666697</v>
          </cell>
        </row>
        <row r="808">
          <cell r="F808">
            <v>24952.198333333301</v>
          </cell>
          <cell r="M808">
            <v>313.16666666666703</v>
          </cell>
        </row>
        <row r="809">
          <cell r="F809">
            <v>183393.60666666701</v>
          </cell>
          <cell r="M809">
            <v>697.5</v>
          </cell>
        </row>
        <row r="810">
          <cell r="F810">
            <v>244561.345</v>
          </cell>
          <cell r="M810">
            <v>272</v>
          </cell>
        </row>
        <row r="811">
          <cell r="F811">
            <v>75270.225000000006</v>
          </cell>
          <cell r="M811">
            <v>937</v>
          </cell>
        </row>
        <row r="812">
          <cell r="F812">
            <v>12863.7283333333</v>
          </cell>
          <cell r="M812">
            <v>113.166666666667</v>
          </cell>
        </row>
        <row r="813">
          <cell r="F813">
            <v>99211.933333333305</v>
          </cell>
          <cell r="M813">
            <v>803.16666666666697</v>
          </cell>
        </row>
        <row r="814">
          <cell r="F814">
            <v>1082219.5166666701</v>
          </cell>
          <cell r="M814">
            <v>532</v>
          </cell>
        </row>
        <row r="815">
          <cell r="F815">
            <v>200131.188333333</v>
          </cell>
          <cell r="M815">
            <v>1563.8333333333301</v>
          </cell>
        </row>
        <row r="816">
          <cell r="F816">
            <v>74103.178333333301</v>
          </cell>
          <cell r="M816">
            <v>459.83333333333297</v>
          </cell>
        </row>
        <row r="817">
          <cell r="F817">
            <v>287793.69833333301</v>
          </cell>
          <cell r="M817">
            <v>325.16666666666703</v>
          </cell>
        </row>
        <row r="818">
          <cell r="F818">
            <v>776381.19</v>
          </cell>
          <cell r="M818">
            <v>3631.1666666666702</v>
          </cell>
        </row>
        <row r="819">
          <cell r="F819">
            <v>504317.34</v>
          </cell>
          <cell r="M819">
            <v>3279.1666666666702</v>
          </cell>
        </row>
        <row r="820">
          <cell r="F820">
            <v>136055.83499999999</v>
          </cell>
          <cell r="M820">
            <v>407.33333333333297</v>
          </cell>
        </row>
        <row r="821">
          <cell r="F821">
            <v>230866.41666666701</v>
          </cell>
          <cell r="M821">
            <v>1650</v>
          </cell>
        </row>
        <row r="822">
          <cell r="F822">
            <v>41420.574999999997</v>
          </cell>
          <cell r="M822">
            <v>842.5</v>
          </cell>
        </row>
        <row r="823">
          <cell r="F823">
            <v>104374.84</v>
          </cell>
          <cell r="M823">
            <v>332.83333333333297</v>
          </cell>
        </row>
        <row r="824">
          <cell r="F824">
            <v>101069.758333333</v>
          </cell>
          <cell r="M824">
            <v>773.16666666666697</v>
          </cell>
        </row>
        <row r="825">
          <cell r="F825">
            <v>435235.33333333302</v>
          </cell>
          <cell r="M825">
            <v>288.5</v>
          </cell>
        </row>
        <row r="826">
          <cell r="F826">
            <v>39268.966666666704</v>
          </cell>
          <cell r="M826">
            <v>223.833333333333</v>
          </cell>
        </row>
        <row r="827">
          <cell r="F827">
            <v>134394.85333333301</v>
          </cell>
          <cell r="M827">
            <v>1747</v>
          </cell>
        </row>
        <row r="828">
          <cell r="F828">
            <v>196087.81833333301</v>
          </cell>
          <cell r="M828">
            <v>732.5</v>
          </cell>
        </row>
        <row r="829">
          <cell r="F829">
            <v>187625.83333333299</v>
          </cell>
          <cell r="M829">
            <v>895.66666666666697</v>
          </cell>
        </row>
        <row r="830">
          <cell r="F830">
            <v>29057.226666666698</v>
          </cell>
          <cell r="M830">
            <v>842.33333333333303</v>
          </cell>
        </row>
        <row r="831">
          <cell r="F831">
            <v>11747.8166666667</v>
          </cell>
          <cell r="M831">
            <v>131.5</v>
          </cell>
        </row>
        <row r="832">
          <cell r="F832">
            <v>328271.83333333302</v>
          </cell>
          <cell r="M832">
            <v>922.16666666666697</v>
          </cell>
        </row>
        <row r="833">
          <cell r="F833">
            <v>229810.14</v>
          </cell>
          <cell r="M833">
            <v>853</v>
          </cell>
        </row>
        <row r="834">
          <cell r="F834">
            <v>104365.515</v>
          </cell>
          <cell r="M834">
            <v>665.83333333333303</v>
          </cell>
        </row>
        <row r="835">
          <cell r="F835">
            <v>452155.40166666702</v>
          </cell>
          <cell r="M835">
            <v>3432.6666666666702</v>
          </cell>
        </row>
        <row r="836">
          <cell r="F836">
            <v>827399.98833333305</v>
          </cell>
          <cell r="M836">
            <v>2185.1666666666702</v>
          </cell>
        </row>
        <row r="837">
          <cell r="F837">
            <v>1189259.16833333</v>
          </cell>
          <cell r="M837">
            <v>961.66666666666697</v>
          </cell>
        </row>
        <row r="838">
          <cell r="F838">
            <v>127550.201666667</v>
          </cell>
          <cell r="M838">
            <v>215.833333333333</v>
          </cell>
        </row>
        <row r="839">
          <cell r="F839">
            <v>308536.10833333299</v>
          </cell>
          <cell r="M839">
            <v>1295.1666666666699</v>
          </cell>
        </row>
        <row r="840">
          <cell r="F840">
            <v>363100.48833333299</v>
          </cell>
          <cell r="M840">
            <v>392.83333333333297</v>
          </cell>
        </row>
        <row r="841">
          <cell r="F841">
            <v>203280.89</v>
          </cell>
          <cell r="M841">
            <v>549.33333333333303</v>
          </cell>
        </row>
        <row r="842">
          <cell r="F842">
            <v>132127.971666667</v>
          </cell>
          <cell r="M842">
            <v>274.83333333333297</v>
          </cell>
        </row>
        <row r="843">
          <cell r="F843">
            <v>108790.796666667</v>
          </cell>
          <cell r="M843">
            <v>388.16666666666703</v>
          </cell>
        </row>
        <row r="844">
          <cell r="F844">
            <v>308588.27833333297</v>
          </cell>
          <cell r="M844">
            <v>1295.5</v>
          </cell>
        </row>
        <row r="845">
          <cell r="F845">
            <v>51458.333333333299</v>
          </cell>
          <cell r="M845">
            <v>10.8333333333333</v>
          </cell>
        </row>
        <row r="846">
          <cell r="F846">
            <v>27367.5</v>
          </cell>
          <cell r="M846">
            <v>28.3333333333333</v>
          </cell>
        </row>
        <row r="847">
          <cell r="F847">
            <v>25005.296666666702</v>
          </cell>
          <cell r="M847">
            <v>357.66666666666703</v>
          </cell>
        </row>
        <row r="848">
          <cell r="F848">
            <v>47925.188333333303</v>
          </cell>
          <cell r="M848">
            <v>533.5</v>
          </cell>
        </row>
        <row r="849">
          <cell r="F849">
            <v>24245.86</v>
          </cell>
          <cell r="M849">
            <v>135.166666666667</v>
          </cell>
        </row>
        <row r="850">
          <cell r="F850">
            <v>241813.48333333299</v>
          </cell>
          <cell r="M850">
            <v>180.5</v>
          </cell>
        </row>
        <row r="851">
          <cell r="F851">
            <v>45893.775000000001</v>
          </cell>
          <cell r="M851">
            <v>65.6666666666667</v>
          </cell>
        </row>
        <row r="852">
          <cell r="F852">
            <v>1162.70333333333</v>
          </cell>
          <cell r="M852">
            <v>5.6666666666666696</v>
          </cell>
        </row>
        <row r="853">
          <cell r="F853">
            <v>460432.33166666701</v>
          </cell>
          <cell r="M853">
            <v>669</v>
          </cell>
        </row>
        <row r="854">
          <cell r="F854">
            <v>12238.5316666667</v>
          </cell>
          <cell r="M854">
            <v>11.8333333333333</v>
          </cell>
        </row>
        <row r="855">
          <cell r="F855">
            <v>139928.905</v>
          </cell>
          <cell r="M855">
            <v>563.16666666666697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D2" sqref="D2:D11"/>
    </sheetView>
  </sheetViews>
  <sheetFormatPr defaultRowHeight="13.5" x14ac:dyDescent="0.15"/>
  <cols>
    <col min="1" max="1" width="16.75" customWidth="1"/>
    <col min="3" max="3" width="45.875" customWidth="1"/>
    <col min="6" max="6" width="13.875" bestFit="1" customWidth="1"/>
    <col min="7" max="7" width="12.5" customWidth="1"/>
    <col min="15" max="15" width="21.625" bestFit="1" customWidth="1"/>
  </cols>
  <sheetData>
    <row r="1" spans="1:15" ht="16.5" x14ac:dyDescent="0.15">
      <c r="A1" s="1" t="s">
        <v>0</v>
      </c>
      <c r="B1" s="1" t="s">
        <v>1</v>
      </c>
      <c r="C1" s="1" t="s">
        <v>2</v>
      </c>
      <c r="D1" s="2" t="s">
        <v>3</v>
      </c>
    </row>
    <row r="2" spans="1:15" ht="16.5" x14ac:dyDescent="0.15">
      <c r="A2" s="3" t="s">
        <v>4</v>
      </c>
      <c r="B2" s="4">
        <v>0.45</v>
      </c>
      <c r="C2" s="1" t="s">
        <v>5</v>
      </c>
      <c r="D2" s="5">
        <v>0.25</v>
      </c>
      <c r="E2" s="6"/>
    </row>
    <row r="3" spans="1:15" ht="16.5" x14ac:dyDescent="0.15">
      <c r="A3" s="3"/>
      <c r="B3" s="3"/>
      <c r="C3" s="1" t="s">
        <v>6</v>
      </c>
      <c r="D3" s="5">
        <v>0.1</v>
      </c>
      <c r="E3" s="6"/>
      <c r="H3" s="7"/>
      <c r="K3" s="8"/>
      <c r="N3" s="9"/>
    </row>
    <row r="4" spans="1:15" ht="16.5" x14ac:dyDescent="0.15">
      <c r="A4" s="3"/>
      <c r="B4" s="3"/>
      <c r="C4" s="1" t="s">
        <v>7</v>
      </c>
      <c r="D4" s="5">
        <v>0.1</v>
      </c>
      <c r="E4" s="6"/>
      <c r="N4" s="9"/>
    </row>
    <row r="5" spans="1:15" ht="16.5" x14ac:dyDescent="0.15">
      <c r="A5" s="3" t="s">
        <v>8</v>
      </c>
      <c r="B5" s="4">
        <v>0.35</v>
      </c>
      <c r="C5" s="1" t="s">
        <v>9</v>
      </c>
      <c r="D5" s="10">
        <v>0.05</v>
      </c>
      <c r="E5" s="6"/>
      <c r="N5" s="9"/>
    </row>
    <row r="6" spans="1:15" ht="16.5" x14ac:dyDescent="0.15">
      <c r="A6" s="3"/>
      <c r="B6" s="3"/>
      <c r="C6" s="1" t="s">
        <v>10</v>
      </c>
      <c r="D6" s="2">
        <v>0.1</v>
      </c>
      <c r="E6" s="6"/>
      <c r="N6" s="9"/>
    </row>
    <row r="7" spans="1:15" ht="16.5" x14ac:dyDescent="0.15">
      <c r="A7" s="3"/>
      <c r="B7" s="3"/>
      <c r="C7" s="1" t="s">
        <v>11</v>
      </c>
      <c r="D7" s="2">
        <v>0.1</v>
      </c>
      <c r="E7" s="6"/>
      <c r="N7" s="9"/>
    </row>
    <row r="8" spans="1:15" ht="16.5" x14ac:dyDescent="0.15">
      <c r="A8" s="3"/>
      <c r="B8" s="3"/>
      <c r="C8" s="1" t="s">
        <v>12</v>
      </c>
      <c r="D8" s="2">
        <v>0.1</v>
      </c>
      <c r="E8" s="6"/>
      <c r="H8" s="7"/>
      <c r="K8" s="8"/>
      <c r="N8" s="9"/>
      <c r="O8" s="11"/>
    </row>
    <row r="9" spans="1:15" ht="16.5" x14ac:dyDescent="0.15">
      <c r="A9" s="3" t="s">
        <v>13</v>
      </c>
      <c r="B9" s="4">
        <v>0.2</v>
      </c>
      <c r="C9" s="1" t="s">
        <v>14</v>
      </c>
      <c r="D9" s="10">
        <v>0.05</v>
      </c>
      <c r="E9" s="6"/>
      <c r="K9" s="8"/>
      <c r="N9" s="9"/>
    </row>
    <row r="10" spans="1:15" ht="16.5" x14ac:dyDescent="0.15">
      <c r="A10" s="3"/>
      <c r="B10" s="3"/>
      <c r="C10" s="1" t="s">
        <v>15</v>
      </c>
      <c r="D10" s="10">
        <v>7.4999999999999997E-2</v>
      </c>
      <c r="E10" s="6"/>
      <c r="K10" s="8"/>
      <c r="N10" s="9"/>
    </row>
    <row r="11" spans="1:15" ht="16.5" x14ac:dyDescent="0.15">
      <c r="A11" s="3"/>
      <c r="B11" s="3"/>
      <c r="C11" s="1" t="s">
        <v>16</v>
      </c>
      <c r="D11" s="10">
        <v>7.4999999999999997E-2</v>
      </c>
      <c r="E11" s="6"/>
      <c r="H11" s="7"/>
      <c r="N11" s="9"/>
    </row>
    <row r="20" spans="6:6" x14ac:dyDescent="0.15">
      <c r="F20" s="12"/>
    </row>
  </sheetData>
  <mergeCells count="6">
    <mergeCell ref="A2:A4"/>
    <mergeCell ref="B2:B4"/>
    <mergeCell ref="A5:A8"/>
    <mergeCell ref="B5:B8"/>
    <mergeCell ref="A9:A11"/>
    <mergeCell ref="B9:B11"/>
  </mergeCells>
  <phoneticPr fontId="3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C11" sqref="C11"/>
    </sheetView>
  </sheetViews>
  <sheetFormatPr defaultRowHeight="16.5" x14ac:dyDescent="0.15"/>
  <cols>
    <col min="1" max="1" width="35.875" style="14" customWidth="1"/>
    <col min="2" max="2" width="13.375" style="14" customWidth="1"/>
    <col min="3" max="3" width="9" style="14"/>
    <col min="6" max="6" width="19.125" customWidth="1"/>
  </cols>
  <sheetData>
    <row r="1" spans="1:8" x14ac:dyDescent="0.15">
      <c r="A1" s="1" t="s">
        <v>17</v>
      </c>
      <c r="B1" s="1" t="s">
        <v>18</v>
      </c>
      <c r="C1" s="1" t="s">
        <v>19</v>
      </c>
    </row>
    <row r="2" spans="1:8" x14ac:dyDescent="0.15">
      <c r="A2" s="1" t="s">
        <v>20</v>
      </c>
      <c r="B2" s="1" t="s">
        <v>21</v>
      </c>
      <c r="C2" s="1">
        <v>1</v>
      </c>
      <c r="H2" s="13"/>
    </row>
    <row r="3" spans="1:8" x14ac:dyDescent="0.15">
      <c r="A3" s="1"/>
      <c r="B3" s="1" t="s">
        <v>22</v>
      </c>
      <c r="C3" s="1">
        <v>3</v>
      </c>
      <c r="H3" s="13"/>
    </row>
    <row r="4" spans="1:8" x14ac:dyDescent="0.15">
      <c r="A4" s="1"/>
      <c r="B4" s="1" t="s">
        <v>23</v>
      </c>
      <c r="C4" s="1">
        <v>5</v>
      </c>
      <c r="H4" s="13"/>
    </row>
    <row r="5" spans="1:8" x14ac:dyDescent="0.15">
      <c r="A5" s="1"/>
      <c r="B5" s="1" t="s">
        <v>24</v>
      </c>
      <c r="C5" s="1">
        <v>6</v>
      </c>
      <c r="H5" s="13"/>
    </row>
    <row r="6" spans="1:8" x14ac:dyDescent="0.15">
      <c r="A6" s="1"/>
      <c r="B6" s="1" t="s">
        <v>25</v>
      </c>
      <c r="C6" s="1">
        <v>8</v>
      </c>
      <c r="H6" s="13"/>
    </row>
    <row r="7" spans="1:8" x14ac:dyDescent="0.15">
      <c r="A7" s="1"/>
      <c r="B7" s="1" t="s">
        <v>26</v>
      </c>
      <c r="C7" s="1">
        <v>10</v>
      </c>
      <c r="H7" s="13"/>
    </row>
    <row r="8" spans="1:8" x14ac:dyDescent="0.15">
      <c r="A8" s="1" t="s">
        <v>27</v>
      </c>
      <c r="B8" s="1" t="s">
        <v>28</v>
      </c>
      <c r="C8" s="1">
        <v>6</v>
      </c>
      <c r="H8" s="13"/>
    </row>
    <row r="9" spans="1:8" x14ac:dyDescent="0.15">
      <c r="A9" s="1"/>
      <c r="B9" s="1" t="s">
        <v>29</v>
      </c>
      <c r="C9" s="1">
        <v>8</v>
      </c>
      <c r="H9" s="13"/>
    </row>
    <row r="10" spans="1:8" x14ac:dyDescent="0.15">
      <c r="A10" s="1"/>
      <c r="B10" s="1" t="s">
        <v>30</v>
      </c>
      <c r="C10" s="1">
        <v>10</v>
      </c>
      <c r="H10" s="13"/>
    </row>
    <row r="11" spans="1:8" x14ac:dyDescent="0.15">
      <c r="A11" s="1"/>
      <c r="B11" s="1" t="s">
        <v>31</v>
      </c>
      <c r="C11" s="1">
        <v>1</v>
      </c>
    </row>
    <row r="12" spans="1:8" x14ac:dyDescent="0.15">
      <c r="A12" s="1"/>
      <c r="B12" s="1" t="s">
        <v>32</v>
      </c>
      <c r="C12" s="1">
        <v>3</v>
      </c>
    </row>
    <row r="13" spans="1:8" x14ac:dyDescent="0.15">
      <c r="A13" s="1"/>
      <c r="B13" s="1" t="s">
        <v>33</v>
      </c>
      <c r="C13" s="1">
        <v>5</v>
      </c>
    </row>
    <row r="14" spans="1:8" x14ac:dyDescent="0.15">
      <c r="A14" s="1" t="s">
        <v>34</v>
      </c>
      <c r="B14" s="1" t="s">
        <v>35</v>
      </c>
      <c r="C14" s="1">
        <v>10</v>
      </c>
    </row>
    <row r="15" spans="1:8" x14ac:dyDescent="0.15">
      <c r="A15" s="1"/>
      <c r="B15" s="1" t="s">
        <v>36</v>
      </c>
      <c r="C15" s="1">
        <v>8</v>
      </c>
    </row>
    <row r="16" spans="1:8" x14ac:dyDescent="0.15">
      <c r="A16" s="1"/>
      <c r="B16" s="1" t="s">
        <v>37</v>
      </c>
      <c r="C16" s="1">
        <v>6</v>
      </c>
    </row>
    <row r="17" spans="1:3" x14ac:dyDescent="0.15">
      <c r="A17" s="1"/>
      <c r="B17" s="1" t="s">
        <v>38</v>
      </c>
      <c r="C17" s="1">
        <v>5</v>
      </c>
    </row>
    <row r="18" spans="1:3" x14ac:dyDescent="0.15">
      <c r="A18" s="1"/>
      <c r="B18" s="1" t="s">
        <v>39</v>
      </c>
      <c r="C18" s="1">
        <v>3</v>
      </c>
    </row>
    <row r="19" spans="1:3" x14ac:dyDescent="0.15">
      <c r="A19" s="1"/>
      <c r="B19" s="1" t="s">
        <v>40</v>
      </c>
      <c r="C19" s="1">
        <v>1</v>
      </c>
    </row>
    <row r="20" spans="1:3" x14ac:dyDescent="0.15">
      <c r="A20" s="1" t="s">
        <v>41</v>
      </c>
      <c r="B20" s="1" t="s">
        <v>42</v>
      </c>
      <c r="C20" s="1">
        <v>10</v>
      </c>
    </row>
    <row r="21" spans="1:3" x14ac:dyDescent="0.15">
      <c r="A21" s="1"/>
      <c r="B21" s="1" t="s">
        <v>43</v>
      </c>
      <c r="C21" s="1">
        <v>7</v>
      </c>
    </row>
    <row r="22" spans="1:3" x14ac:dyDescent="0.15">
      <c r="A22" s="1"/>
      <c r="B22" s="1" t="s">
        <v>44</v>
      </c>
      <c r="C22" s="1">
        <v>4</v>
      </c>
    </row>
    <row r="23" spans="1:3" x14ac:dyDescent="0.15">
      <c r="A23" s="1"/>
      <c r="B23" s="1" t="s">
        <v>45</v>
      </c>
      <c r="C23" s="1">
        <v>1</v>
      </c>
    </row>
    <row r="24" spans="1:3" x14ac:dyDescent="0.15">
      <c r="A24" s="1" t="s">
        <v>46</v>
      </c>
      <c r="B24" s="1" t="s">
        <v>47</v>
      </c>
      <c r="C24" s="1">
        <v>10</v>
      </c>
    </row>
    <row r="25" spans="1:3" x14ac:dyDescent="0.15">
      <c r="A25" s="1"/>
      <c r="B25" s="1" t="s">
        <v>48</v>
      </c>
      <c r="C25" s="1">
        <v>7</v>
      </c>
    </row>
    <row r="26" spans="1:3" x14ac:dyDescent="0.15">
      <c r="A26" s="1"/>
      <c r="B26" s="1" t="s">
        <v>49</v>
      </c>
      <c r="C26" s="1">
        <v>4</v>
      </c>
    </row>
    <row r="27" spans="1:3" x14ac:dyDescent="0.15">
      <c r="A27" s="1"/>
      <c r="B27" s="1" t="s">
        <v>50</v>
      </c>
      <c r="C27" s="1">
        <v>1</v>
      </c>
    </row>
    <row r="28" spans="1:3" x14ac:dyDescent="0.15">
      <c r="A28" s="1" t="s">
        <v>51</v>
      </c>
      <c r="B28" s="1" t="s">
        <v>52</v>
      </c>
      <c r="C28" s="1">
        <v>10</v>
      </c>
    </row>
    <row r="29" spans="1:3" x14ac:dyDescent="0.15">
      <c r="A29" s="1"/>
      <c r="B29" s="1" t="s">
        <v>48</v>
      </c>
      <c r="C29" s="1">
        <v>7</v>
      </c>
    </row>
    <row r="30" spans="1:3" x14ac:dyDescent="0.15">
      <c r="A30" s="1"/>
      <c r="B30" s="1" t="s">
        <v>49</v>
      </c>
      <c r="C30" s="1">
        <v>4</v>
      </c>
    </row>
    <row r="31" spans="1:3" x14ac:dyDescent="0.15">
      <c r="A31" s="1"/>
      <c r="B31" s="1" t="s">
        <v>53</v>
      </c>
      <c r="C31" s="1">
        <v>1</v>
      </c>
    </row>
    <row r="32" spans="1:3" x14ac:dyDescent="0.15">
      <c r="A32" s="1" t="s">
        <v>54</v>
      </c>
      <c r="B32" s="1" t="s">
        <v>52</v>
      </c>
      <c r="C32" s="1">
        <v>10</v>
      </c>
    </row>
    <row r="33" spans="1:3" x14ac:dyDescent="0.15">
      <c r="A33" s="1"/>
      <c r="B33" s="1" t="s">
        <v>55</v>
      </c>
      <c r="C33" s="1">
        <v>7</v>
      </c>
    </row>
    <row r="34" spans="1:3" x14ac:dyDescent="0.15">
      <c r="A34" s="1"/>
      <c r="B34" s="1" t="s">
        <v>56</v>
      </c>
      <c r="C34" s="1">
        <v>4</v>
      </c>
    </row>
    <row r="35" spans="1:3" x14ac:dyDescent="0.15">
      <c r="A35" s="1"/>
      <c r="B35" s="1" t="s">
        <v>45</v>
      </c>
      <c r="C35" s="1">
        <v>1</v>
      </c>
    </row>
    <row r="36" spans="1:3" x14ac:dyDescent="0.15">
      <c r="A36" s="1" t="s">
        <v>57</v>
      </c>
      <c r="B36" s="1" t="s">
        <v>58</v>
      </c>
      <c r="C36" s="1">
        <v>1</v>
      </c>
    </row>
    <row r="37" spans="1:3" x14ac:dyDescent="0.15">
      <c r="A37" s="1"/>
      <c r="B37" s="1" t="s">
        <v>59</v>
      </c>
      <c r="C37" s="1">
        <v>4</v>
      </c>
    </row>
    <row r="38" spans="1:3" x14ac:dyDescent="0.15">
      <c r="A38" s="1"/>
      <c r="B38" s="1" t="s">
        <v>60</v>
      </c>
      <c r="C38" s="1">
        <v>7</v>
      </c>
    </row>
    <row r="39" spans="1:3" x14ac:dyDescent="0.15">
      <c r="A39" s="1"/>
      <c r="B39" s="1" t="s">
        <v>61</v>
      </c>
      <c r="C39" s="1">
        <v>10</v>
      </c>
    </row>
    <row r="40" spans="1:3" x14ac:dyDescent="0.15">
      <c r="A40" s="1" t="s">
        <v>62</v>
      </c>
      <c r="B40" s="1" t="s">
        <v>63</v>
      </c>
      <c r="C40" s="1">
        <v>2</v>
      </c>
    </row>
    <row r="41" spans="1:3" x14ac:dyDescent="0.15">
      <c r="A41" s="1"/>
      <c r="B41" s="1" t="s">
        <v>64</v>
      </c>
      <c r="C41" s="1">
        <v>4</v>
      </c>
    </row>
    <row r="42" spans="1:3" x14ac:dyDescent="0.15">
      <c r="A42" s="1"/>
      <c r="B42" s="1" t="s">
        <v>65</v>
      </c>
      <c r="C42" s="1">
        <v>6</v>
      </c>
    </row>
    <row r="43" spans="1:3" x14ac:dyDescent="0.15">
      <c r="A43" s="1"/>
      <c r="B43" s="1" t="s">
        <v>66</v>
      </c>
      <c r="C43" s="1">
        <v>8</v>
      </c>
    </row>
    <row r="44" spans="1:3" x14ac:dyDescent="0.15">
      <c r="A44" s="1"/>
      <c r="B44" s="1" t="s">
        <v>67</v>
      </c>
      <c r="C44" s="1">
        <v>10</v>
      </c>
    </row>
    <row r="45" spans="1:3" x14ac:dyDescent="0.15">
      <c r="A45" s="1" t="s">
        <v>68</v>
      </c>
      <c r="B45" s="1">
        <v>0</v>
      </c>
      <c r="C45" s="1">
        <v>0</v>
      </c>
    </row>
    <row r="46" spans="1:3" x14ac:dyDescent="0.15">
      <c r="A46" s="1"/>
      <c r="B46" s="1">
        <v>1</v>
      </c>
      <c r="C46" s="1">
        <v>2</v>
      </c>
    </row>
    <row r="47" spans="1:3" x14ac:dyDescent="0.15">
      <c r="A47" s="1"/>
      <c r="B47" s="1">
        <v>2</v>
      </c>
      <c r="C47" s="1">
        <v>4</v>
      </c>
    </row>
    <row r="48" spans="1:3" x14ac:dyDescent="0.15">
      <c r="A48" s="1"/>
      <c r="B48" s="1">
        <v>3</v>
      </c>
      <c r="C48" s="1">
        <v>6</v>
      </c>
    </row>
    <row r="49" spans="1:3" x14ac:dyDescent="0.15">
      <c r="A49" s="1"/>
      <c r="B49" s="1">
        <v>4</v>
      </c>
      <c r="C49" s="1">
        <v>8</v>
      </c>
    </row>
    <row r="50" spans="1:3" x14ac:dyDescent="0.15">
      <c r="A50" s="1"/>
      <c r="B50" s="1">
        <v>5</v>
      </c>
      <c r="C50" s="1">
        <v>10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55"/>
  <sheetViews>
    <sheetView topLeftCell="R1" workbookViewId="0">
      <selection activeCell="T29" sqref="T29"/>
    </sheetView>
  </sheetViews>
  <sheetFormatPr defaultColWidth="14.625" defaultRowHeight="14.25" x14ac:dyDescent="0.3"/>
  <cols>
    <col min="1" max="3" width="14.625" style="15"/>
    <col min="4" max="4" width="14.625" style="16"/>
    <col min="5" max="12" width="14.625" style="15"/>
    <col min="13" max="15" width="14.625" style="17"/>
    <col min="16" max="16" width="14.625" style="18"/>
    <col min="17" max="17" width="14.625" style="17"/>
    <col min="18" max="22" width="14.625" style="17" customWidth="1"/>
    <col min="23" max="24" width="14.625" style="21" customWidth="1"/>
    <col min="25" max="25" width="14.625" style="24" customWidth="1"/>
    <col min="26" max="26" width="14.625" style="21" customWidth="1"/>
    <col min="27" max="16384" width="14.625" style="21"/>
  </cols>
  <sheetData>
    <row r="1" spans="1:30" ht="25.5" customHeight="1" x14ac:dyDescent="0.3">
      <c r="M1" s="17">
        <v>25</v>
      </c>
      <c r="N1" s="17">
        <v>10</v>
      </c>
      <c r="O1" s="17">
        <v>10</v>
      </c>
      <c r="P1" s="18">
        <v>5</v>
      </c>
      <c r="Q1" s="17">
        <v>10</v>
      </c>
      <c r="R1" s="17">
        <v>10</v>
      </c>
      <c r="S1" s="17">
        <v>10</v>
      </c>
      <c r="T1" s="17">
        <v>7.5</v>
      </c>
      <c r="U1" s="17">
        <v>5</v>
      </c>
      <c r="V1" s="17">
        <v>7.5</v>
      </c>
      <c r="W1" s="19" t="s">
        <v>69</v>
      </c>
      <c r="X1" s="19" t="s">
        <v>70</v>
      </c>
      <c r="Y1" s="20" t="s">
        <v>71</v>
      </c>
      <c r="Z1" s="20" t="s">
        <v>72</v>
      </c>
    </row>
    <row r="2" spans="1:30" ht="28.5" customHeight="1" x14ac:dyDescent="0.3">
      <c r="A2" s="15" t="s">
        <v>73</v>
      </c>
      <c r="B2" s="15" t="s">
        <v>74</v>
      </c>
      <c r="C2" s="15" t="s">
        <v>75</v>
      </c>
      <c r="D2" s="16" t="s">
        <v>76</v>
      </c>
      <c r="E2" s="15" t="s">
        <v>77</v>
      </c>
      <c r="F2" s="15" t="s">
        <v>78</v>
      </c>
      <c r="G2" s="15" t="s">
        <v>79</v>
      </c>
      <c r="H2" s="15" t="s">
        <v>80</v>
      </c>
      <c r="I2" s="15" t="s">
        <v>81</v>
      </c>
      <c r="J2" s="15" t="s">
        <v>82</v>
      </c>
      <c r="K2" s="15" t="s">
        <v>83</v>
      </c>
      <c r="L2" s="15" t="s">
        <v>84</v>
      </c>
      <c r="M2" s="22" t="s">
        <v>85</v>
      </c>
      <c r="N2" s="22" t="s">
        <v>86</v>
      </c>
      <c r="O2" s="22" t="s">
        <v>34</v>
      </c>
      <c r="P2" s="18" t="s">
        <v>87</v>
      </c>
      <c r="Q2" s="22" t="s">
        <v>88</v>
      </c>
      <c r="R2" s="23" t="s">
        <v>51</v>
      </c>
      <c r="S2" s="23" t="s">
        <v>89</v>
      </c>
      <c r="T2" s="22" t="s">
        <v>57</v>
      </c>
      <c r="U2" s="22" t="s">
        <v>90</v>
      </c>
      <c r="V2" s="23" t="s">
        <v>83</v>
      </c>
      <c r="W2" s="19"/>
      <c r="X2" s="19"/>
      <c r="Y2" s="20"/>
      <c r="Z2" s="20"/>
      <c r="AC2" s="1">
        <v>0</v>
      </c>
      <c r="AD2" s="1">
        <v>0</v>
      </c>
    </row>
    <row r="3" spans="1:30" ht="16.5" x14ac:dyDescent="0.3">
      <c r="A3" s="15" t="s">
        <v>91</v>
      </c>
      <c r="B3" s="15">
        <v>201504</v>
      </c>
      <c r="C3" s="15">
        <v>531599.19499999995</v>
      </c>
      <c r="D3" s="15">
        <v>0.63476979986867998</v>
      </c>
      <c r="E3" s="15">
        <v>0.69438633631558</v>
      </c>
      <c r="F3" s="15">
        <v>663.66666666666697</v>
      </c>
      <c r="G3" s="15">
        <v>566.36180215938498</v>
      </c>
      <c r="H3" s="15">
        <v>6.8233264328941903E-2</v>
      </c>
      <c r="I3" s="15">
        <v>0.91819105484349195</v>
      </c>
      <c r="J3" s="15">
        <v>3.1907280538372702</v>
      </c>
      <c r="K3" s="15">
        <v>4</v>
      </c>
      <c r="L3" s="15">
        <v>0</v>
      </c>
      <c r="M3" s="17">
        <f>IF(C3&gt;=250000,10,IF([1]数据测算!F3&gt;=200000,8,IF([1]数据测算!F3&gt;=150000,6,IF([1]数据测算!F3&gt;=100000,5,IF(C3&gt;=50000,3,1)))))*2.5</f>
        <v>25</v>
      </c>
      <c r="N3" s="17">
        <f>IF(F3&gt;=4000,5,IF([1]数据测算!M3&gt;=3000,3,IF([1]数据测算!M3&gt;=2500,1,IF([1]数据测算!M3&gt;=1500,10,IF(F3&gt;=750,8,6)))))</f>
        <v>6</v>
      </c>
      <c r="O3" s="17">
        <f>IF(J3&gt;=35,1,IF(J3&gt;=20,3,IF(J3&gt;=10,5,IF(J3&gt;=7,6,IF(J3&gt;=5,8,10)))))</f>
        <v>10</v>
      </c>
      <c r="P3" s="18">
        <f>IF(D3&gt;=0.9,1,IF(D3&gt;=0.6,4,IF(D3&gt;=0.4,7,IF(D3&gt;=0,10,""))))*0.5</f>
        <v>2</v>
      </c>
      <c r="Q3" s="17">
        <f>IF(E3&gt;=0.7,1,IF(E3&gt;=0.4,4,IF(E3&gt;=0.2,7,IF(E3&gt;=0,10))))</f>
        <v>4</v>
      </c>
      <c r="R3" s="17">
        <f>IF(I3&gt;=70%,1,IF(I3&gt;=40%,4,IF(I3&gt;=20%,7,IF(I3&gt;=0,10))))</f>
        <v>1</v>
      </c>
      <c r="S3" s="17">
        <f>IF(H3&gt;=90%,1,IF(H3&gt;=50%,4,IF(H3&gt;=20%,7,10)))</f>
        <v>10</v>
      </c>
      <c r="T3" s="17">
        <f>IF(G3&gt;=230%,10,IF(G3&gt;=160%,7,IF(G3&gt;=70%,4,1)))*0.75</f>
        <v>7.5</v>
      </c>
      <c r="U3" s="17" t="s">
        <v>92</v>
      </c>
      <c r="V3" s="17">
        <f>IF(K3=5,10,IF(K3=4,8,IF(K3=3,6,IF(K3=2,4,IF(K3=1,2,0)))))</f>
        <v>8</v>
      </c>
      <c r="W3" s="21">
        <f>SUMIFS($M$1:$V$1,M3:V3,"&lt;&gt;null")</f>
        <v>95</v>
      </c>
      <c r="X3" s="21">
        <f>SUM(M3:V3)</f>
        <v>73.5</v>
      </c>
      <c r="Y3" s="24">
        <f t="shared" ref="Y3:Y66" si="0">X3*100/W3</f>
        <v>77.368421052631575</v>
      </c>
      <c r="Z3" s="25">
        <f>EXP(LN(Y3)*$AB$15+$AB$16)</f>
        <v>92.056238634514798</v>
      </c>
      <c r="AC3" s="1">
        <v>1</v>
      </c>
      <c r="AD3" s="1">
        <v>2</v>
      </c>
    </row>
    <row r="4" spans="1:30" ht="16.5" x14ac:dyDescent="0.3">
      <c r="A4" s="15" t="s">
        <v>93</v>
      </c>
      <c r="B4" s="15">
        <v>201507</v>
      </c>
      <c r="C4" s="15">
        <v>2029466.30166667</v>
      </c>
      <c r="D4" s="16">
        <v>0.35972259276331198</v>
      </c>
      <c r="E4" s="15">
        <v>4.8408189193915999E-2</v>
      </c>
      <c r="F4" s="15">
        <v>36853.333333333299</v>
      </c>
      <c r="G4" s="15">
        <v>15.252782874971301</v>
      </c>
      <c r="H4" s="15">
        <v>4.8398686737001198E-3</v>
      </c>
      <c r="I4" s="15">
        <v>0.47867995705816602</v>
      </c>
      <c r="J4" s="15">
        <v>4.6888205156907299</v>
      </c>
      <c r="K4" s="15">
        <v>3</v>
      </c>
      <c r="L4" s="15">
        <v>0</v>
      </c>
      <c r="M4" s="17">
        <f>IF(C4&gt;=250000,10,IF([1]数据测算!F4&gt;=200000,8,IF([1]数据测算!F4&gt;=150000,6,IF([1]数据测算!F4&gt;=100000,5,IF(C4&gt;=50000,3,1)))))*2.5</f>
        <v>25</v>
      </c>
      <c r="N4" s="17">
        <f>IF(F4&gt;=4000,5,IF([1]数据测算!M4&gt;=3000,3,IF([1]数据测算!M4&gt;=2500,1,IF([1]数据测算!M4&gt;=1500,10,IF(F4&gt;=750,8,6)))))</f>
        <v>5</v>
      </c>
      <c r="O4" s="17">
        <f t="shared" ref="O4:O67" si="1">IF(J4&gt;=35,1,IF(J4&gt;=20,3,IF(J4&gt;=10,5,IF(J4&gt;=7,6,IF(J4&gt;=5,8,10)))))</f>
        <v>10</v>
      </c>
      <c r="P4" s="18">
        <f t="shared" ref="P4:P67" si="2">IF(D4&gt;=0.9,1,IF(D4&gt;=0.6,4,IF(D4&gt;=0.4,7,IF(D4&gt;=0,10,""))))*0.5</f>
        <v>5</v>
      </c>
      <c r="Q4" s="17">
        <f t="shared" ref="Q4:Q67" si="3">IF(E4&gt;=0.7,1,IF(E4&gt;=0.4,4,IF(E4&gt;=0.2,7,IF(E4&gt;=0,10))))</f>
        <v>10</v>
      </c>
      <c r="R4" s="17">
        <f t="shared" ref="R4:R10" si="4">IF(I4&gt;=70%,1,IF(I4&gt;=40%,4,IF(I4&gt;=20%,7,IF(I4&gt;=0,10))))</f>
        <v>4</v>
      </c>
      <c r="S4" s="17">
        <f t="shared" ref="S4:S10" si="5">IF(H4&gt;=90%,1,IF(H4&gt;=50%,4,IF(H4&gt;=20%,7,10)))</f>
        <v>10</v>
      </c>
      <c r="T4" s="17">
        <f t="shared" ref="T4:T67" si="6">IF(G4&gt;=230%,10,IF(G4&gt;=160%,7,IF(G4&gt;=70%,4,1)))*0.75</f>
        <v>7.5</v>
      </c>
      <c r="U4" s="17" t="s">
        <v>94</v>
      </c>
      <c r="V4" s="17">
        <f t="shared" ref="V4:V67" si="7">IF(K4=5,10,IF(K4=4,8,IF(K4=3,6,IF(K4=2,4,IF(K4=1,2,0)))))</f>
        <v>6</v>
      </c>
      <c r="W4" s="21">
        <f t="shared" ref="W4:W67" si="8">SUMIFS($M$1:$V$1,M4:V4,"&lt;&gt;null")</f>
        <v>95</v>
      </c>
      <c r="X4" s="21">
        <f t="shared" ref="X4:X67" si="9">SUM(M4:V4)</f>
        <v>82.5</v>
      </c>
      <c r="Y4" s="24">
        <f t="shared" si="0"/>
        <v>86.84210526315789</v>
      </c>
      <c r="Z4" s="25">
        <f t="shared" ref="Z4:Z67" si="10">EXP(LN(Y4)*$AB$15+$AB$16)</f>
        <v>95.908184699587792</v>
      </c>
      <c r="AC4" s="1">
        <v>2</v>
      </c>
      <c r="AD4" s="1">
        <v>4</v>
      </c>
    </row>
    <row r="5" spans="1:30" ht="16.5" x14ac:dyDescent="0.3">
      <c r="A5" s="15" t="s">
        <v>95</v>
      </c>
      <c r="B5" s="15">
        <v>201505</v>
      </c>
      <c r="C5" s="15">
        <v>346159.82333333301</v>
      </c>
      <c r="D5" s="16">
        <v>0.31968852267814102</v>
      </c>
      <c r="E5" s="15">
        <v>8.3694824409896396E-2</v>
      </c>
      <c r="F5" s="15">
        <v>5091.3333333333303</v>
      </c>
      <c r="G5" s="15">
        <v>1.8726133544211301</v>
      </c>
      <c r="H5" s="15">
        <v>2.4377053587886301E-2</v>
      </c>
      <c r="I5" s="15">
        <v>0.19313336945255699</v>
      </c>
      <c r="J5" s="15">
        <v>2.9280178096751599</v>
      </c>
      <c r="K5" s="15">
        <v>3</v>
      </c>
      <c r="L5" s="15">
        <v>0</v>
      </c>
      <c r="M5" s="17">
        <f>IF(C5&gt;=250000,10,IF([1]数据测算!F5&gt;=200000,8,IF([1]数据测算!F5&gt;=150000,6,IF([1]数据测算!F5&gt;=100000,5,IF(C5&gt;=50000,3,1)))))*2.5</f>
        <v>25</v>
      </c>
      <c r="N5" s="17">
        <f>IF(F5&gt;=4000,5,IF([1]数据测算!M5&gt;=3000,3,IF([1]数据测算!M5&gt;=2500,1,IF([1]数据测算!M5&gt;=1500,10,IF(F5&gt;=750,8,6)))))</f>
        <v>5</v>
      </c>
      <c r="O5" s="17">
        <f t="shared" si="1"/>
        <v>10</v>
      </c>
      <c r="P5" s="18">
        <f t="shared" si="2"/>
        <v>5</v>
      </c>
      <c r="Q5" s="17">
        <f t="shared" si="3"/>
        <v>10</v>
      </c>
      <c r="R5" s="17">
        <f t="shared" si="4"/>
        <v>10</v>
      </c>
      <c r="S5" s="17">
        <f t="shared" si="5"/>
        <v>10</v>
      </c>
      <c r="T5" s="17">
        <f t="shared" si="6"/>
        <v>5.25</v>
      </c>
      <c r="U5" s="17" t="s">
        <v>94</v>
      </c>
      <c r="V5" s="17">
        <f t="shared" si="7"/>
        <v>6</v>
      </c>
      <c r="W5" s="21">
        <f t="shared" si="8"/>
        <v>95</v>
      </c>
      <c r="X5" s="21">
        <f t="shared" si="9"/>
        <v>86.25</v>
      </c>
      <c r="Y5" s="24">
        <f t="shared" si="0"/>
        <v>90.78947368421052</v>
      </c>
      <c r="Z5" s="25">
        <f t="shared" si="10"/>
        <v>97.43307794203325</v>
      </c>
      <c r="AA5" s="26"/>
      <c r="AB5" s="26"/>
      <c r="AC5" s="1">
        <v>3</v>
      </c>
      <c r="AD5" s="1">
        <v>6</v>
      </c>
    </row>
    <row r="6" spans="1:30" ht="16.5" x14ac:dyDescent="0.3">
      <c r="A6" s="15" t="s">
        <v>96</v>
      </c>
      <c r="B6" s="15">
        <v>201506</v>
      </c>
      <c r="C6" s="15">
        <v>656336.57666666701</v>
      </c>
      <c r="D6" s="16">
        <v>0.10396554843269</v>
      </c>
      <c r="E6" s="15">
        <v>5.5097540865127297E-2</v>
      </c>
      <c r="F6" s="15">
        <v>4328.1666666666697</v>
      </c>
      <c r="G6" s="15">
        <v>9.0690420073961402</v>
      </c>
      <c r="H6" s="15">
        <v>3.1847736058259697E-2</v>
      </c>
      <c r="I6" s="15">
        <v>0.132410912355866</v>
      </c>
      <c r="J6" s="15">
        <v>9.4326978016772092</v>
      </c>
      <c r="K6" s="15">
        <v>3</v>
      </c>
      <c r="L6" s="15">
        <v>0</v>
      </c>
      <c r="M6" s="17">
        <f>IF(C6&gt;=250000,10,IF([1]数据测算!F6&gt;=200000,8,IF([1]数据测算!F6&gt;=150000,6,IF([1]数据测算!F6&gt;=100000,5,IF(C6&gt;=50000,3,1)))))*2.5</f>
        <v>25</v>
      </c>
      <c r="N6" s="17">
        <f>IF(F6&gt;=4000,5,IF([1]数据测算!M6&gt;=3000,3,IF([1]数据测算!M6&gt;=2500,1,IF([1]数据测算!M6&gt;=1500,10,IF(F6&gt;=750,8,6)))))</f>
        <v>5</v>
      </c>
      <c r="O6" s="17">
        <f t="shared" si="1"/>
        <v>6</v>
      </c>
      <c r="P6" s="18">
        <f t="shared" si="2"/>
        <v>5</v>
      </c>
      <c r="Q6" s="17">
        <f t="shared" si="3"/>
        <v>10</v>
      </c>
      <c r="R6" s="17">
        <f t="shared" si="4"/>
        <v>10</v>
      </c>
      <c r="S6" s="17">
        <f t="shared" si="5"/>
        <v>10</v>
      </c>
      <c r="T6" s="17">
        <f t="shared" si="6"/>
        <v>7.5</v>
      </c>
      <c r="U6" s="17" t="s">
        <v>94</v>
      </c>
      <c r="V6" s="17">
        <f t="shared" si="7"/>
        <v>6</v>
      </c>
      <c r="W6" s="21">
        <f t="shared" si="8"/>
        <v>95</v>
      </c>
      <c r="X6" s="21">
        <f t="shared" si="9"/>
        <v>84.5</v>
      </c>
      <c r="Y6" s="24">
        <f t="shared" si="0"/>
        <v>88.94736842105263</v>
      </c>
      <c r="Z6" s="25">
        <f t="shared" si="10"/>
        <v>96.72689822011634</v>
      </c>
      <c r="AA6" s="26"/>
      <c r="AB6" s="26"/>
      <c r="AC6" s="1">
        <v>4</v>
      </c>
      <c r="AD6" s="1">
        <v>8</v>
      </c>
    </row>
    <row r="7" spans="1:30" ht="16.5" x14ac:dyDescent="0.3">
      <c r="A7" s="15" t="s">
        <v>97</v>
      </c>
      <c r="B7" s="15">
        <v>201505</v>
      </c>
      <c r="C7" s="15">
        <v>294805.88500000001</v>
      </c>
      <c r="D7" s="16">
        <v>0.191284617657282</v>
      </c>
      <c r="E7" s="15">
        <v>9.1657574237299297E-2</v>
      </c>
      <c r="F7" s="15">
        <v>4506</v>
      </c>
      <c r="G7" s="15">
        <v>2.5615443511018099</v>
      </c>
      <c r="H7" s="15">
        <v>0.112541924133337</v>
      </c>
      <c r="I7" s="15">
        <v>0.14126316145090101</v>
      </c>
      <c r="J7" s="15">
        <v>4.3515608694582504</v>
      </c>
      <c r="K7" s="15">
        <v>4</v>
      </c>
      <c r="L7" s="15">
        <v>0</v>
      </c>
      <c r="M7" s="17">
        <f>IF(C7&gt;=250000,10,IF([1]数据测算!F7&gt;=200000,8,IF([1]数据测算!F7&gt;=150000,6,IF([1]数据测算!F7&gt;=100000,5,IF(C7&gt;=50000,3,1)))))*2.5</f>
        <v>25</v>
      </c>
      <c r="N7" s="17">
        <f>IF(F7&gt;=4000,5,IF([1]数据测算!M7&gt;=3000,3,IF([1]数据测算!M7&gt;=2500,1,IF([1]数据测算!M7&gt;=1500,10,IF(F7&gt;=750,8,6)))))</f>
        <v>5</v>
      </c>
      <c r="O7" s="17">
        <f t="shared" si="1"/>
        <v>10</v>
      </c>
      <c r="P7" s="18">
        <f t="shared" si="2"/>
        <v>5</v>
      </c>
      <c r="Q7" s="17">
        <f t="shared" si="3"/>
        <v>10</v>
      </c>
      <c r="R7" s="17">
        <f t="shared" si="4"/>
        <v>10</v>
      </c>
      <c r="S7" s="17">
        <f t="shared" si="5"/>
        <v>10</v>
      </c>
      <c r="T7" s="17">
        <f t="shared" si="6"/>
        <v>7.5</v>
      </c>
      <c r="U7" s="17" t="s">
        <v>94</v>
      </c>
      <c r="V7" s="17">
        <f t="shared" si="7"/>
        <v>8</v>
      </c>
      <c r="W7" s="21">
        <f t="shared" si="8"/>
        <v>95</v>
      </c>
      <c r="X7" s="21">
        <f t="shared" si="9"/>
        <v>90.5</v>
      </c>
      <c r="Y7" s="24">
        <f t="shared" si="0"/>
        <v>95.263157894736835</v>
      </c>
      <c r="Z7" s="25">
        <f t="shared" si="10"/>
        <v>99.110438046148701</v>
      </c>
      <c r="AA7" s="14"/>
      <c r="AB7" s="14"/>
      <c r="AC7" s="1">
        <v>5</v>
      </c>
      <c r="AD7" s="1">
        <v>10</v>
      </c>
    </row>
    <row r="8" spans="1:30" ht="16.5" x14ac:dyDescent="0.3">
      <c r="A8" s="15" t="s">
        <v>98</v>
      </c>
      <c r="B8" s="15">
        <v>201507</v>
      </c>
      <c r="C8" s="15">
        <v>1078965.80166667</v>
      </c>
      <c r="D8" s="16">
        <v>0.28716794420733099</v>
      </c>
      <c r="E8" s="15">
        <v>2.3458644061171201E-2</v>
      </c>
      <c r="F8" s="15">
        <v>17464.5</v>
      </c>
      <c r="G8" s="15">
        <v>5.1073851722061097</v>
      </c>
      <c r="H8" s="15">
        <v>2.8519007020517202E-2</v>
      </c>
      <c r="I8" s="15">
        <v>0.173796462394777</v>
      </c>
      <c r="J8" s="15">
        <v>4.0878735932356198</v>
      </c>
      <c r="K8" s="15">
        <v>3</v>
      </c>
      <c r="L8" s="15">
        <v>0</v>
      </c>
      <c r="M8" s="17">
        <f>IF(C8&gt;=250000,10,IF([1]数据测算!F8&gt;=200000,8,IF([1]数据测算!F8&gt;=150000,6,IF([1]数据测算!F8&gt;=100000,5,IF(C8&gt;=50000,3,1)))))*2.5</f>
        <v>25</v>
      </c>
      <c r="N8" s="17">
        <f>IF(F8&gt;=4000,5,IF([1]数据测算!M8&gt;=3000,3,IF([1]数据测算!M8&gt;=2500,1,IF([1]数据测算!M8&gt;=1500,10,IF(F8&gt;=750,8,6)))))</f>
        <v>5</v>
      </c>
      <c r="O8" s="17">
        <f t="shared" si="1"/>
        <v>10</v>
      </c>
      <c r="P8" s="18">
        <f t="shared" si="2"/>
        <v>5</v>
      </c>
      <c r="Q8" s="17">
        <f t="shared" si="3"/>
        <v>10</v>
      </c>
      <c r="R8" s="17">
        <f t="shared" si="4"/>
        <v>10</v>
      </c>
      <c r="S8" s="17">
        <f t="shared" si="5"/>
        <v>10</v>
      </c>
      <c r="T8" s="17">
        <f t="shared" si="6"/>
        <v>7.5</v>
      </c>
      <c r="U8" s="17" t="s">
        <v>94</v>
      </c>
      <c r="V8" s="17">
        <f t="shared" si="7"/>
        <v>6</v>
      </c>
      <c r="W8" s="21">
        <f t="shared" si="8"/>
        <v>95</v>
      </c>
      <c r="X8" s="21">
        <f t="shared" si="9"/>
        <v>88.5</v>
      </c>
      <c r="Y8" s="24">
        <f t="shared" si="0"/>
        <v>93.15789473684211</v>
      </c>
      <c r="Z8" s="25">
        <f t="shared" si="10"/>
        <v>98.327570250986298</v>
      </c>
      <c r="AA8" s="14"/>
      <c r="AB8" s="14"/>
      <c r="AC8" s="14"/>
    </row>
    <row r="9" spans="1:30" ht="16.5" x14ac:dyDescent="0.3">
      <c r="A9" s="15" t="s">
        <v>99</v>
      </c>
      <c r="B9" s="15">
        <v>201506</v>
      </c>
      <c r="C9" s="15">
        <v>2378266.3366666702</v>
      </c>
      <c r="D9" s="16">
        <v>0.390641704678517</v>
      </c>
      <c r="E9" s="15">
        <v>8.3574751866031305E-2</v>
      </c>
      <c r="F9" s="15">
        <v>18932</v>
      </c>
      <c r="G9" s="15">
        <v>8.0197663888679394</v>
      </c>
      <c r="H9" s="15">
        <v>7.9509102419332307E-3</v>
      </c>
      <c r="I9" s="15">
        <v>0.30495658485411797</v>
      </c>
      <c r="J9" s="15">
        <v>8.6677960275109793</v>
      </c>
      <c r="K9" s="15">
        <v>3</v>
      </c>
      <c r="L9" s="15">
        <v>0</v>
      </c>
      <c r="M9" s="17">
        <f>IF(C9&gt;=250000,10,IF([1]数据测算!F9&gt;=200000,8,IF([1]数据测算!F9&gt;=150000,6,IF([1]数据测算!F9&gt;=100000,5,IF(C9&gt;=50000,3,1)))))*2.5</f>
        <v>25</v>
      </c>
      <c r="N9" s="17">
        <f>IF(F9&gt;=4000,5,IF([1]数据测算!M9&gt;=3000,3,IF([1]数据测算!M9&gt;=2500,1,IF([1]数据测算!M9&gt;=1500,10,IF(F9&gt;=750,8,6)))))</f>
        <v>5</v>
      </c>
      <c r="O9" s="17">
        <f t="shared" si="1"/>
        <v>6</v>
      </c>
      <c r="P9" s="18">
        <f t="shared" si="2"/>
        <v>5</v>
      </c>
      <c r="Q9" s="17">
        <f t="shared" si="3"/>
        <v>10</v>
      </c>
      <c r="R9" s="17">
        <f t="shared" si="4"/>
        <v>7</v>
      </c>
      <c r="S9" s="17">
        <f t="shared" si="5"/>
        <v>10</v>
      </c>
      <c r="T9" s="17">
        <f t="shared" si="6"/>
        <v>7.5</v>
      </c>
      <c r="U9" s="17" t="s">
        <v>94</v>
      </c>
      <c r="V9" s="17">
        <f t="shared" si="7"/>
        <v>6</v>
      </c>
      <c r="W9" s="21">
        <f t="shared" si="8"/>
        <v>95</v>
      </c>
      <c r="X9" s="21">
        <f t="shared" si="9"/>
        <v>81.5</v>
      </c>
      <c r="Y9" s="24">
        <f t="shared" si="0"/>
        <v>85.78947368421052</v>
      </c>
      <c r="Z9" s="25">
        <f t="shared" si="10"/>
        <v>95.494020364421402</v>
      </c>
      <c r="AA9" s="14"/>
      <c r="AB9" s="14"/>
      <c r="AC9" s="14"/>
    </row>
    <row r="10" spans="1:30" ht="16.5" x14ac:dyDescent="0.3">
      <c r="A10" s="15" t="s">
        <v>100</v>
      </c>
      <c r="B10" s="15">
        <v>201505</v>
      </c>
      <c r="C10" s="15">
        <v>388869.05</v>
      </c>
      <c r="D10" s="16">
        <v>0.30932510768379601</v>
      </c>
      <c r="E10" s="15">
        <v>4.1490371788141599E-2</v>
      </c>
      <c r="F10" s="15">
        <v>2227.5</v>
      </c>
      <c r="G10" s="15">
        <v>1.3523411580454501</v>
      </c>
      <c r="H10" s="15">
        <v>2.7579214669680701E-2</v>
      </c>
      <c r="I10" s="15">
        <v>0.18592318619270501</v>
      </c>
      <c r="J10" s="15">
        <v>2.5728487009313499</v>
      </c>
      <c r="K10" s="15">
        <v>3</v>
      </c>
      <c r="L10" s="15">
        <v>0</v>
      </c>
      <c r="M10" s="17">
        <f>IF(C10&gt;=250000,10,IF([1]数据测算!F10&gt;=200000,8,IF([1]数据测算!F10&gt;=150000,6,IF([1]数据测算!F10&gt;=100000,5,IF(C10&gt;=50000,3,1)))))*2.5</f>
        <v>25</v>
      </c>
      <c r="N10" s="17">
        <f>IF(F10&gt;=4000,5,IF([1]数据测算!M10&gt;=3000,3,IF([1]数据测算!M10&gt;=2500,1,IF([1]数据测算!M10&gt;=1500,10,IF(F10&gt;=750,8,6)))))</f>
        <v>10</v>
      </c>
      <c r="O10" s="17">
        <f t="shared" si="1"/>
        <v>10</v>
      </c>
      <c r="P10" s="18">
        <f t="shared" si="2"/>
        <v>5</v>
      </c>
      <c r="Q10" s="17">
        <f t="shared" si="3"/>
        <v>10</v>
      </c>
      <c r="R10" s="17">
        <f t="shared" si="4"/>
        <v>10</v>
      </c>
      <c r="S10" s="17">
        <f t="shared" si="5"/>
        <v>10</v>
      </c>
      <c r="T10" s="17">
        <f t="shared" si="6"/>
        <v>3</v>
      </c>
      <c r="U10" s="17" t="s">
        <v>94</v>
      </c>
      <c r="V10" s="17">
        <f t="shared" si="7"/>
        <v>6</v>
      </c>
      <c r="W10" s="21">
        <f t="shared" si="8"/>
        <v>95</v>
      </c>
      <c r="X10" s="21">
        <f t="shared" si="9"/>
        <v>89</v>
      </c>
      <c r="Y10" s="24">
        <f t="shared" si="0"/>
        <v>93.684210526315795</v>
      </c>
      <c r="Z10" s="25">
        <f t="shared" si="10"/>
        <v>98.524348552599321</v>
      </c>
      <c r="AA10" s="14"/>
      <c r="AB10" s="14"/>
      <c r="AC10" s="14"/>
    </row>
    <row r="11" spans="1:30" x14ac:dyDescent="0.3">
      <c r="A11" s="15" t="s">
        <v>101</v>
      </c>
      <c r="B11" s="15">
        <v>201507</v>
      </c>
      <c r="C11" s="15">
        <v>1825165.49</v>
      </c>
      <c r="D11" s="16">
        <v>0.38258963380179301</v>
      </c>
      <c r="E11" s="15">
        <v>4.0239571858155999E-2</v>
      </c>
      <c r="F11" s="15">
        <v>5386.6666666666697</v>
      </c>
      <c r="G11" s="15">
        <v>9.8987314375935203</v>
      </c>
      <c r="H11" s="15" t="s">
        <v>102</v>
      </c>
      <c r="I11" s="15" t="s">
        <v>102</v>
      </c>
      <c r="J11" s="15" t="s">
        <v>102</v>
      </c>
      <c r="K11" s="15">
        <v>3</v>
      </c>
      <c r="L11" s="15">
        <v>0</v>
      </c>
      <c r="M11" s="17">
        <f>IF(C11&gt;=250000,10,IF([1]数据测算!F11&gt;=200000,8,IF([1]数据测算!F11&gt;=150000,6,IF([1]数据测算!F11&gt;=100000,5,IF(C11&gt;=50000,3,1)))))*2.5</f>
        <v>25</v>
      </c>
      <c r="N11" s="17">
        <f>IF(F11&gt;=4000,5,IF([1]数据测算!M11&gt;=3000,3,IF([1]数据测算!M11&gt;=2500,1,IF([1]数据测算!M11&gt;=1500,10,IF(F11&gt;=750,8,6)))))</f>
        <v>5</v>
      </c>
      <c r="O11" s="17" t="s">
        <v>103</v>
      </c>
      <c r="P11" s="18">
        <f t="shared" si="2"/>
        <v>5</v>
      </c>
      <c r="Q11" s="17">
        <f t="shared" si="3"/>
        <v>10</v>
      </c>
      <c r="R11" s="17" t="s">
        <v>94</v>
      </c>
      <c r="S11" s="17" t="s">
        <v>94</v>
      </c>
      <c r="T11" s="17">
        <f t="shared" si="6"/>
        <v>7.5</v>
      </c>
      <c r="U11" s="17" t="s">
        <v>94</v>
      </c>
      <c r="V11" s="17">
        <f t="shared" si="7"/>
        <v>6</v>
      </c>
      <c r="W11" s="21">
        <f t="shared" si="8"/>
        <v>65</v>
      </c>
      <c r="X11" s="21">
        <f t="shared" si="9"/>
        <v>58.5</v>
      </c>
      <c r="Y11" s="24">
        <f t="shared" si="0"/>
        <v>90</v>
      </c>
      <c r="Z11" s="25">
        <f t="shared" si="10"/>
        <v>97.131572071754036</v>
      </c>
      <c r="AA11" s="26"/>
      <c r="AB11" s="26"/>
      <c r="AC11" s="26"/>
    </row>
    <row r="12" spans="1:30" x14ac:dyDescent="0.3">
      <c r="A12" s="15" t="s">
        <v>104</v>
      </c>
      <c r="B12" s="15">
        <v>201507</v>
      </c>
      <c r="C12" s="15">
        <v>1955610.49833333</v>
      </c>
      <c r="D12" s="16">
        <v>0.15216952231087599</v>
      </c>
      <c r="E12" s="15">
        <v>5.1763339930432702E-2</v>
      </c>
      <c r="F12" s="15">
        <v>10471.166666666701</v>
      </c>
      <c r="G12" s="15">
        <v>4.9681585663278103</v>
      </c>
      <c r="H12" s="15">
        <v>2.7746185351012299E-2</v>
      </c>
      <c r="I12" s="15">
        <v>0.85194181884016296</v>
      </c>
      <c r="J12" s="15">
        <v>11.777441560054401</v>
      </c>
      <c r="K12" s="15">
        <v>2</v>
      </c>
      <c r="L12" s="15">
        <v>0</v>
      </c>
      <c r="M12" s="17">
        <f>IF(C12&gt;=250000,10,IF([1]数据测算!F12&gt;=200000,8,IF([1]数据测算!F12&gt;=150000,6,IF([1]数据测算!F12&gt;=100000,5,IF(C12&gt;=50000,3,1)))))*2.5</f>
        <v>25</v>
      </c>
      <c r="N12" s="17">
        <f>IF(F12&gt;=4000,5,IF([1]数据测算!M12&gt;=3000,3,IF([1]数据测算!M12&gt;=2500,1,IF([1]数据测算!M12&gt;=1500,10,IF(F12&gt;=750,8,6)))))</f>
        <v>5</v>
      </c>
      <c r="O12" s="17">
        <f t="shared" si="1"/>
        <v>5</v>
      </c>
      <c r="P12" s="18">
        <f t="shared" si="2"/>
        <v>5</v>
      </c>
      <c r="Q12" s="17">
        <f t="shared" si="3"/>
        <v>10</v>
      </c>
      <c r="R12" s="17">
        <f t="shared" ref="R12:R28" si="11">IF(I12&gt;=70%,1,IF(I12&gt;=40%,4,IF(I12&gt;=20%,7,IF(I12&gt;=0,10))))</f>
        <v>1</v>
      </c>
      <c r="S12" s="17">
        <f t="shared" ref="S12:S28" si="12">IF(H12&gt;=90%,1,IF(H12&gt;=50%,4,IF(H12&gt;=20%,7,10)))</f>
        <v>10</v>
      </c>
      <c r="T12" s="17">
        <f t="shared" si="6"/>
        <v>7.5</v>
      </c>
      <c r="U12" s="17" t="s">
        <v>94</v>
      </c>
      <c r="V12" s="17">
        <f t="shared" si="7"/>
        <v>4</v>
      </c>
      <c r="W12" s="21">
        <f t="shared" si="8"/>
        <v>95</v>
      </c>
      <c r="X12" s="21">
        <f t="shared" si="9"/>
        <v>72.5</v>
      </c>
      <c r="Y12" s="24">
        <f t="shared" si="0"/>
        <v>76.315789473684205</v>
      </c>
      <c r="Z12" s="25">
        <f t="shared" si="10"/>
        <v>91.609815307034637</v>
      </c>
    </row>
    <row r="13" spans="1:30" x14ac:dyDescent="0.3">
      <c r="A13" s="15" t="s">
        <v>105</v>
      </c>
      <c r="B13" s="15">
        <v>201507</v>
      </c>
      <c r="C13" s="15">
        <v>146010.03333333301</v>
      </c>
      <c r="D13" s="16">
        <v>0.13848400084955501</v>
      </c>
      <c r="E13" s="15">
        <v>9.3057063165112697E-2</v>
      </c>
      <c r="F13" s="15">
        <v>1068.6666666666699</v>
      </c>
      <c r="G13" s="15">
        <v>1.07118303689274</v>
      </c>
      <c r="H13" s="15">
        <v>0.105190528424218</v>
      </c>
      <c r="I13" s="15">
        <v>6.5470662509063193E-2</v>
      </c>
      <c r="J13" s="15">
        <v>6.6495817207788397</v>
      </c>
      <c r="K13" s="15">
        <v>1</v>
      </c>
      <c r="L13" s="15">
        <v>0</v>
      </c>
      <c r="M13" s="17">
        <f>IF(C13&gt;=250000,10,IF([1]数据测算!F13&gt;=200000,8,IF([1]数据测算!F13&gt;=150000,6,IF([1]数据测算!F13&gt;=100000,5,IF(C13&gt;=50000,3,1)))))*2.5</f>
        <v>12.5</v>
      </c>
      <c r="N13" s="17">
        <f>IF(F13&gt;=4000,5,IF([1]数据测算!M13&gt;=3000,3,IF([1]数据测算!M13&gt;=2500,1,IF([1]数据测算!M13&gt;=1500,10,IF(F13&gt;=750,8,6)))))</f>
        <v>8</v>
      </c>
      <c r="O13" s="17">
        <f t="shared" si="1"/>
        <v>8</v>
      </c>
      <c r="P13" s="18">
        <f t="shared" si="2"/>
        <v>5</v>
      </c>
      <c r="Q13" s="17">
        <f t="shared" si="3"/>
        <v>10</v>
      </c>
      <c r="R13" s="17">
        <f t="shared" si="11"/>
        <v>10</v>
      </c>
      <c r="S13" s="17">
        <f t="shared" si="12"/>
        <v>10</v>
      </c>
      <c r="T13" s="17">
        <f t="shared" si="6"/>
        <v>3</v>
      </c>
      <c r="U13" s="17" t="s">
        <v>94</v>
      </c>
      <c r="V13" s="17">
        <f t="shared" si="7"/>
        <v>2</v>
      </c>
      <c r="W13" s="21">
        <f t="shared" si="8"/>
        <v>95</v>
      </c>
      <c r="X13" s="21">
        <f t="shared" si="9"/>
        <v>68.5</v>
      </c>
      <c r="Y13" s="24">
        <f t="shared" si="0"/>
        <v>72.10526315789474</v>
      </c>
      <c r="Z13" s="25">
        <f t="shared" si="10"/>
        <v>89.783278626094031</v>
      </c>
      <c r="AA13" s="21">
        <f>LN(MAX(Y:Y)/MIN(Y:Y))</f>
        <v>1.4394870742452337</v>
      </c>
    </row>
    <row r="14" spans="1:30" x14ac:dyDescent="0.3">
      <c r="A14" s="15" t="s">
        <v>106</v>
      </c>
      <c r="B14" s="15">
        <v>201507</v>
      </c>
      <c r="C14" s="15">
        <v>2932529.9733333299</v>
      </c>
      <c r="D14" s="16">
        <v>0.115160439234277</v>
      </c>
      <c r="E14" s="15">
        <v>9.4639052028540699E-2</v>
      </c>
      <c r="F14" s="15">
        <v>14611.166666666701</v>
      </c>
      <c r="G14" s="15">
        <v>1.06018959523002</v>
      </c>
      <c r="H14" s="15">
        <v>2.5984447197035399E-2</v>
      </c>
      <c r="I14" s="15">
        <v>0.59593407725940795</v>
      </c>
      <c r="J14" s="15">
        <v>7.1449330825213497</v>
      </c>
      <c r="K14" s="15">
        <v>2</v>
      </c>
      <c r="L14" s="15">
        <v>0</v>
      </c>
      <c r="M14" s="17">
        <f>IF(C14&gt;=250000,10,IF([1]数据测算!F14&gt;=200000,8,IF([1]数据测算!F14&gt;=150000,6,IF([1]数据测算!F14&gt;=100000,5,IF(C14&gt;=50000,3,1)))))*2.5</f>
        <v>25</v>
      </c>
      <c r="N14" s="17">
        <f>IF(F14&gt;=4000,5,IF([1]数据测算!M14&gt;=3000,3,IF([1]数据测算!M14&gt;=2500,1,IF([1]数据测算!M14&gt;=1500,10,IF(F14&gt;=750,8,6)))))</f>
        <v>5</v>
      </c>
      <c r="O14" s="17">
        <f t="shared" si="1"/>
        <v>6</v>
      </c>
      <c r="P14" s="18">
        <f t="shared" si="2"/>
        <v>5</v>
      </c>
      <c r="Q14" s="17">
        <f t="shared" si="3"/>
        <v>10</v>
      </c>
      <c r="R14" s="17">
        <f t="shared" si="11"/>
        <v>4</v>
      </c>
      <c r="S14" s="17">
        <f t="shared" si="12"/>
        <v>10</v>
      </c>
      <c r="T14" s="17">
        <f t="shared" si="6"/>
        <v>3</v>
      </c>
      <c r="U14" s="17" t="s">
        <v>94</v>
      </c>
      <c r="V14" s="17">
        <f t="shared" si="7"/>
        <v>4</v>
      </c>
      <c r="W14" s="21">
        <f t="shared" si="8"/>
        <v>95</v>
      </c>
      <c r="X14" s="21">
        <f t="shared" si="9"/>
        <v>72</v>
      </c>
      <c r="Y14" s="24">
        <f t="shared" si="0"/>
        <v>75.78947368421052</v>
      </c>
      <c r="Z14" s="25">
        <f t="shared" si="10"/>
        <v>91.385112948943473</v>
      </c>
      <c r="AA14" s="21">
        <f>LN(100/60)</f>
        <v>0.51082562376599072</v>
      </c>
    </row>
    <row r="15" spans="1:30" x14ac:dyDescent="0.3">
      <c r="A15" s="15" t="s">
        <v>107</v>
      </c>
      <c r="B15" s="15">
        <v>201506</v>
      </c>
      <c r="C15" s="15">
        <v>1720770.7</v>
      </c>
      <c r="D15" s="16">
        <v>0.224323100253531</v>
      </c>
      <c r="E15" s="15">
        <v>4.5121132995977697E-2</v>
      </c>
      <c r="F15" s="15">
        <v>39922.666666666701</v>
      </c>
      <c r="G15" s="15">
        <v>1.1703904838813</v>
      </c>
      <c r="H15" s="15">
        <v>6.4743674192362499E-3</v>
      </c>
      <c r="I15" s="15">
        <v>0.394102207509129</v>
      </c>
      <c r="J15" s="15">
        <v>4.5216056694414402</v>
      </c>
      <c r="K15" s="15">
        <v>3</v>
      </c>
      <c r="L15" s="15">
        <v>0</v>
      </c>
      <c r="M15" s="17">
        <f>IF(C15&gt;=250000,10,IF([1]数据测算!F15&gt;=200000,8,IF([1]数据测算!F15&gt;=150000,6,IF([1]数据测算!F15&gt;=100000,5,IF(C15&gt;=50000,3,1)))))*2.5</f>
        <v>25</v>
      </c>
      <c r="N15" s="17">
        <f>IF(F15&gt;=4000,5,IF([1]数据测算!M15&gt;=3000,3,IF([1]数据测算!M15&gt;=2500,1,IF([1]数据测算!M15&gt;=1500,10,IF(F15&gt;=750,8,6)))))</f>
        <v>5</v>
      </c>
      <c r="O15" s="17">
        <f t="shared" si="1"/>
        <v>10</v>
      </c>
      <c r="P15" s="18">
        <f t="shared" si="2"/>
        <v>5</v>
      </c>
      <c r="Q15" s="17">
        <f t="shared" si="3"/>
        <v>10</v>
      </c>
      <c r="R15" s="17">
        <f t="shared" si="11"/>
        <v>7</v>
      </c>
      <c r="S15" s="17">
        <f t="shared" si="12"/>
        <v>10</v>
      </c>
      <c r="T15" s="17">
        <f t="shared" si="6"/>
        <v>3</v>
      </c>
      <c r="U15" s="17" t="s">
        <v>94</v>
      </c>
      <c r="V15" s="17">
        <f t="shared" si="7"/>
        <v>6</v>
      </c>
      <c r="W15" s="21">
        <f t="shared" si="8"/>
        <v>95</v>
      </c>
      <c r="X15" s="21">
        <f t="shared" si="9"/>
        <v>81</v>
      </c>
      <c r="Y15" s="24">
        <f t="shared" si="0"/>
        <v>85.263157894736835</v>
      </c>
      <c r="Z15" s="25">
        <f t="shared" si="10"/>
        <v>95.285708038712599</v>
      </c>
      <c r="AA15" s="21" t="s">
        <v>108</v>
      </c>
      <c r="AB15" s="21">
        <f>AA14/AA13</f>
        <v>0.35486641936943542</v>
      </c>
    </row>
    <row r="16" spans="1:30" x14ac:dyDescent="0.3">
      <c r="A16" s="15" t="s">
        <v>109</v>
      </c>
      <c r="B16" s="15">
        <v>201506</v>
      </c>
      <c r="C16" s="15">
        <v>1741482.7433333299</v>
      </c>
      <c r="D16" s="16">
        <v>0.17613717259957101</v>
      </c>
      <c r="E16" s="15">
        <v>7.6741177572865193E-2</v>
      </c>
      <c r="F16" s="15">
        <v>3179.3333333333298</v>
      </c>
      <c r="G16" s="15">
        <v>2.3412811855479099</v>
      </c>
      <c r="H16" s="15">
        <v>8.2471058738601694E-2</v>
      </c>
      <c r="I16" s="15">
        <v>0.322455671282251</v>
      </c>
      <c r="J16" s="15">
        <v>7.7986806403244504</v>
      </c>
      <c r="K16" s="15">
        <v>3</v>
      </c>
      <c r="L16" s="15">
        <v>0</v>
      </c>
      <c r="M16" s="17">
        <f>IF(C16&gt;=250000,10,IF([1]数据测算!F16&gt;=200000,8,IF([1]数据测算!F16&gt;=150000,6,IF([1]数据测算!F16&gt;=100000,5,IF(C16&gt;=50000,3,1)))))*2.5</f>
        <v>25</v>
      </c>
      <c r="N16" s="17">
        <f>IF(F16&gt;=4000,5,IF([1]数据测算!M16&gt;=3000,3,IF([1]数据测算!M16&gt;=2500,1,IF([1]数据测算!M16&gt;=1500,10,IF(F16&gt;=750,8,6)))))</f>
        <v>3</v>
      </c>
      <c r="O16" s="17">
        <f t="shared" si="1"/>
        <v>6</v>
      </c>
      <c r="P16" s="18">
        <f t="shared" si="2"/>
        <v>5</v>
      </c>
      <c r="Q16" s="17">
        <f t="shared" si="3"/>
        <v>10</v>
      </c>
      <c r="R16" s="17">
        <f t="shared" si="11"/>
        <v>7</v>
      </c>
      <c r="S16" s="17">
        <f t="shared" si="12"/>
        <v>10</v>
      </c>
      <c r="T16" s="17">
        <f t="shared" si="6"/>
        <v>7.5</v>
      </c>
      <c r="U16" s="17" t="s">
        <v>94</v>
      </c>
      <c r="V16" s="17">
        <f t="shared" si="7"/>
        <v>6</v>
      </c>
      <c r="W16" s="21">
        <f t="shared" si="8"/>
        <v>95</v>
      </c>
      <c r="X16" s="21">
        <f t="shared" si="9"/>
        <v>79.5</v>
      </c>
      <c r="Y16" s="24">
        <f t="shared" si="0"/>
        <v>83.684210526315795</v>
      </c>
      <c r="Z16" s="25">
        <f t="shared" si="10"/>
        <v>94.655749530979691</v>
      </c>
      <c r="AA16" s="21" t="s">
        <v>110</v>
      </c>
      <c r="AB16" s="21">
        <f>LN(100)-AB15*LN(MAX(Y:Y))</f>
        <v>2.9792351269629478</v>
      </c>
    </row>
    <row r="17" spans="1:29" x14ac:dyDescent="0.3">
      <c r="A17" s="15" t="s">
        <v>111</v>
      </c>
      <c r="B17" s="15">
        <v>201507</v>
      </c>
      <c r="C17" s="15">
        <v>310348.66833333299</v>
      </c>
      <c r="D17" s="16">
        <v>0.222227695808734</v>
      </c>
      <c r="E17" s="15">
        <v>9.9999481955525493E-2</v>
      </c>
      <c r="F17" s="15">
        <v>12567.333333333299</v>
      </c>
      <c r="G17" s="15">
        <v>1.1169396876224</v>
      </c>
      <c r="H17" s="15">
        <v>7.1024486677129604E-3</v>
      </c>
      <c r="I17" s="15">
        <v>0.344064627848365</v>
      </c>
      <c r="J17" s="15">
        <v>3.9291746058013599</v>
      </c>
      <c r="K17" s="15">
        <v>3</v>
      </c>
      <c r="L17" s="15">
        <v>0</v>
      </c>
      <c r="M17" s="17">
        <f>IF(C17&gt;=250000,10,IF([1]数据测算!F17&gt;=200000,8,IF([1]数据测算!F17&gt;=150000,6,IF([1]数据测算!F17&gt;=100000,5,IF(C17&gt;=50000,3,1)))))*2.5</f>
        <v>25</v>
      </c>
      <c r="N17" s="17">
        <f>IF(F17&gt;=4000,5,IF([1]数据测算!M17&gt;=3000,3,IF([1]数据测算!M17&gt;=2500,1,IF([1]数据测算!M17&gt;=1500,10,IF(F17&gt;=750,8,6)))))</f>
        <v>5</v>
      </c>
      <c r="O17" s="17">
        <f t="shared" si="1"/>
        <v>10</v>
      </c>
      <c r="P17" s="18">
        <f t="shared" si="2"/>
        <v>5</v>
      </c>
      <c r="Q17" s="17">
        <f t="shared" si="3"/>
        <v>10</v>
      </c>
      <c r="R17" s="17">
        <f t="shared" si="11"/>
        <v>7</v>
      </c>
      <c r="S17" s="17">
        <f t="shared" si="12"/>
        <v>10</v>
      </c>
      <c r="T17" s="17">
        <f t="shared" si="6"/>
        <v>3</v>
      </c>
      <c r="U17" s="17" t="s">
        <v>94</v>
      </c>
      <c r="V17" s="17">
        <f t="shared" si="7"/>
        <v>6</v>
      </c>
      <c r="W17" s="21">
        <f t="shared" si="8"/>
        <v>95</v>
      </c>
      <c r="X17" s="21">
        <f t="shared" si="9"/>
        <v>81</v>
      </c>
      <c r="Y17" s="24">
        <f t="shared" si="0"/>
        <v>85.263157894736835</v>
      </c>
      <c r="Z17" s="25">
        <f t="shared" si="10"/>
        <v>95.285708038712599</v>
      </c>
    </row>
    <row r="18" spans="1:29" x14ac:dyDescent="0.3">
      <c r="A18" s="15" t="s">
        <v>112</v>
      </c>
      <c r="B18" s="15">
        <v>201507</v>
      </c>
      <c r="C18" s="15">
        <v>116269</v>
      </c>
      <c r="D18" s="16">
        <v>0.26090563843346698</v>
      </c>
      <c r="E18" s="15">
        <v>0.18796950892971401</v>
      </c>
      <c r="F18" s="15">
        <v>667.66666666666697</v>
      </c>
      <c r="G18" s="15">
        <v>1.10272779069907</v>
      </c>
      <c r="H18" s="15">
        <v>6.09710273305814E-2</v>
      </c>
      <c r="I18" s="15">
        <v>0.31814156719874398</v>
      </c>
      <c r="J18" s="15">
        <v>5.7956554122190402</v>
      </c>
      <c r="K18" s="15">
        <v>3</v>
      </c>
      <c r="L18" s="15">
        <v>0</v>
      </c>
      <c r="M18" s="17">
        <f>IF(C18&gt;=250000,10,IF([1]数据测算!F18&gt;=200000,8,IF([1]数据测算!F18&gt;=150000,6,IF([1]数据测算!F18&gt;=100000,5,IF(C18&gt;=50000,3,1)))))*2.5</f>
        <v>12.5</v>
      </c>
      <c r="N18" s="17">
        <f>IF(F18&gt;=4000,5,IF([1]数据测算!M18&gt;=3000,3,IF([1]数据测算!M18&gt;=2500,1,IF([1]数据测算!M18&gt;=1500,10,IF(F18&gt;=750,8,6)))))</f>
        <v>6</v>
      </c>
      <c r="O18" s="17">
        <f t="shared" si="1"/>
        <v>8</v>
      </c>
      <c r="P18" s="18">
        <f t="shared" si="2"/>
        <v>5</v>
      </c>
      <c r="Q18" s="17">
        <f t="shared" si="3"/>
        <v>10</v>
      </c>
      <c r="R18" s="17">
        <f t="shared" si="11"/>
        <v>7</v>
      </c>
      <c r="S18" s="17">
        <f t="shared" si="12"/>
        <v>10</v>
      </c>
      <c r="T18" s="17">
        <f t="shared" si="6"/>
        <v>3</v>
      </c>
      <c r="U18" s="17" t="s">
        <v>94</v>
      </c>
      <c r="V18" s="17">
        <f t="shared" si="7"/>
        <v>6</v>
      </c>
      <c r="W18" s="21">
        <f t="shared" si="8"/>
        <v>95</v>
      </c>
      <c r="X18" s="21">
        <f t="shared" si="9"/>
        <v>67.5</v>
      </c>
      <c r="Y18" s="24">
        <f t="shared" si="0"/>
        <v>71.05263157894737</v>
      </c>
      <c r="Z18" s="25">
        <f t="shared" si="10"/>
        <v>89.31594552622974</v>
      </c>
    </row>
    <row r="19" spans="1:29" x14ac:dyDescent="0.3">
      <c r="A19" s="15" t="s">
        <v>113</v>
      </c>
      <c r="B19" s="15">
        <v>201503</v>
      </c>
      <c r="C19" s="15">
        <v>1019809.76</v>
      </c>
      <c r="D19" s="15">
        <v>0.61483902433929505</v>
      </c>
      <c r="E19" s="15">
        <v>0.106557535161696</v>
      </c>
      <c r="F19" s="15">
        <v>20371.333333333299</v>
      </c>
      <c r="G19" s="15">
        <v>6.8264061261250903</v>
      </c>
      <c r="H19" s="15">
        <v>1.0848598430145901E-2</v>
      </c>
      <c r="I19" s="15">
        <v>0.18246961650329899</v>
      </c>
      <c r="J19" s="15">
        <v>2.5565068795800001</v>
      </c>
      <c r="K19" s="15">
        <v>3</v>
      </c>
      <c r="L19" s="15">
        <v>0</v>
      </c>
      <c r="M19" s="17">
        <f>IF(C19&gt;=250000,10,IF([1]数据测算!F19&gt;=200000,8,IF([1]数据测算!F19&gt;=150000,6,IF([1]数据测算!F19&gt;=100000,5,IF(C19&gt;=50000,3,1)))))*2.5</f>
        <v>25</v>
      </c>
      <c r="N19" s="17">
        <f>IF(F19&gt;=4000,5,IF([1]数据测算!M19&gt;=3000,3,IF([1]数据测算!M19&gt;=2500,1,IF([1]数据测算!M19&gt;=1500,10,IF(F19&gt;=750,8,6)))))</f>
        <v>5</v>
      </c>
      <c r="O19" s="17">
        <f t="shared" si="1"/>
        <v>10</v>
      </c>
      <c r="P19" s="18">
        <f t="shared" si="2"/>
        <v>2</v>
      </c>
      <c r="Q19" s="17">
        <f t="shared" si="3"/>
        <v>10</v>
      </c>
      <c r="R19" s="17">
        <f t="shared" si="11"/>
        <v>10</v>
      </c>
      <c r="S19" s="17">
        <f t="shared" si="12"/>
        <v>10</v>
      </c>
      <c r="T19" s="17">
        <f t="shared" si="6"/>
        <v>7.5</v>
      </c>
      <c r="U19" s="17" t="s">
        <v>94</v>
      </c>
      <c r="V19" s="17">
        <f t="shared" si="7"/>
        <v>6</v>
      </c>
      <c r="W19" s="21">
        <f t="shared" si="8"/>
        <v>95</v>
      </c>
      <c r="X19" s="21">
        <f t="shared" si="9"/>
        <v>85.5</v>
      </c>
      <c r="Y19" s="24">
        <f t="shared" si="0"/>
        <v>90</v>
      </c>
      <c r="Z19" s="25">
        <f t="shared" si="10"/>
        <v>97.131572071754036</v>
      </c>
      <c r="AB19" s="26"/>
      <c r="AC19" s="26"/>
    </row>
    <row r="20" spans="1:29" x14ac:dyDescent="0.3">
      <c r="A20" s="15" t="s">
        <v>114</v>
      </c>
      <c r="B20" s="15">
        <v>201507</v>
      </c>
      <c r="C20" s="15">
        <v>752428</v>
      </c>
      <c r="D20" s="16">
        <v>0.22138315612151699</v>
      </c>
      <c r="E20" s="15">
        <v>4.7979062276990003E-2</v>
      </c>
      <c r="F20" s="15">
        <v>14409.5</v>
      </c>
      <c r="G20" s="15">
        <v>1.187109887564</v>
      </c>
      <c r="H20" s="15">
        <v>1.91780517166684E-2</v>
      </c>
      <c r="I20" s="15">
        <v>0.17606502595719201</v>
      </c>
      <c r="J20" s="15">
        <v>4.0511967462998602</v>
      </c>
      <c r="K20" s="15">
        <v>3</v>
      </c>
      <c r="L20" s="15">
        <v>0</v>
      </c>
      <c r="M20" s="17">
        <f>IF(C20&gt;=250000,10,IF([1]数据测算!F20&gt;=200000,8,IF([1]数据测算!F20&gt;=150000,6,IF([1]数据测算!F20&gt;=100000,5,IF(C20&gt;=50000,3,1)))))*2.5</f>
        <v>25</v>
      </c>
      <c r="N20" s="17">
        <f>IF(F20&gt;=4000,5,IF([1]数据测算!M20&gt;=3000,3,IF([1]数据测算!M20&gt;=2500,1,IF([1]数据测算!M20&gt;=1500,10,IF(F20&gt;=750,8,6)))))</f>
        <v>5</v>
      </c>
      <c r="O20" s="17">
        <f t="shared" si="1"/>
        <v>10</v>
      </c>
      <c r="P20" s="18">
        <f t="shared" si="2"/>
        <v>5</v>
      </c>
      <c r="Q20" s="17">
        <f t="shared" si="3"/>
        <v>10</v>
      </c>
      <c r="R20" s="17">
        <f t="shared" si="11"/>
        <v>10</v>
      </c>
      <c r="S20" s="17">
        <f t="shared" si="12"/>
        <v>10</v>
      </c>
      <c r="T20" s="17">
        <f t="shared" si="6"/>
        <v>3</v>
      </c>
      <c r="U20" s="17" t="s">
        <v>94</v>
      </c>
      <c r="V20" s="17">
        <f t="shared" si="7"/>
        <v>6</v>
      </c>
      <c r="W20" s="21">
        <f t="shared" si="8"/>
        <v>95</v>
      </c>
      <c r="X20" s="21">
        <f t="shared" si="9"/>
        <v>84</v>
      </c>
      <c r="Y20" s="24">
        <f t="shared" si="0"/>
        <v>88.421052631578945</v>
      </c>
      <c r="Z20" s="25">
        <f t="shared" si="10"/>
        <v>96.523402024197154</v>
      </c>
      <c r="AB20" s="26"/>
      <c r="AC20" s="26"/>
    </row>
    <row r="21" spans="1:29" x14ac:dyDescent="0.3">
      <c r="A21" s="15" t="s">
        <v>115</v>
      </c>
      <c r="B21" s="15">
        <v>201506</v>
      </c>
      <c r="C21" s="15">
        <v>252890.03333333301</v>
      </c>
      <c r="D21" s="16">
        <v>0.12896452903135699</v>
      </c>
      <c r="E21" s="15">
        <v>0.161681778570094</v>
      </c>
      <c r="F21" s="15">
        <v>715.33333333333303</v>
      </c>
      <c r="G21" s="15">
        <v>1.0157555773006099</v>
      </c>
      <c r="H21" s="15">
        <v>0.20869625943797199</v>
      </c>
      <c r="I21" s="15">
        <v>0.16198073433093199</v>
      </c>
      <c r="J21" s="15">
        <v>6.2277729915666402</v>
      </c>
      <c r="K21" s="15">
        <v>1</v>
      </c>
      <c r="L21" s="15">
        <v>0</v>
      </c>
      <c r="M21" s="17">
        <f>IF(C21&gt;=250000,10,IF([1]数据测算!F21&gt;=200000,8,IF([1]数据测算!F21&gt;=150000,6,IF([1]数据测算!F21&gt;=100000,5,IF(C21&gt;=50000,3,1)))))*2.5</f>
        <v>25</v>
      </c>
      <c r="N21" s="17">
        <f>IF(F21&gt;=4000,5,IF([1]数据测算!M21&gt;=3000,3,IF([1]数据测算!M21&gt;=2500,1,IF([1]数据测算!M21&gt;=1500,10,IF(F21&gt;=750,8,6)))))</f>
        <v>6</v>
      </c>
      <c r="O21" s="17">
        <f t="shared" si="1"/>
        <v>8</v>
      </c>
      <c r="P21" s="18">
        <f t="shared" si="2"/>
        <v>5</v>
      </c>
      <c r="Q21" s="17">
        <f t="shared" si="3"/>
        <v>10</v>
      </c>
      <c r="R21" s="17">
        <f t="shared" si="11"/>
        <v>10</v>
      </c>
      <c r="S21" s="17">
        <f t="shared" si="12"/>
        <v>7</v>
      </c>
      <c r="T21" s="17">
        <f t="shared" si="6"/>
        <v>3</v>
      </c>
      <c r="U21" s="17" t="s">
        <v>94</v>
      </c>
      <c r="V21" s="17">
        <f t="shared" si="7"/>
        <v>2</v>
      </c>
      <c r="W21" s="21">
        <f t="shared" si="8"/>
        <v>95</v>
      </c>
      <c r="X21" s="21">
        <f t="shared" si="9"/>
        <v>76</v>
      </c>
      <c r="Y21" s="24">
        <f t="shared" si="0"/>
        <v>80</v>
      </c>
      <c r="Z21" s="25">
        <f t="shared" si="10"/>
        <v>93.155415092045061</v>
      </c>
      <c r="AB21" s="26"/>
      <c r="AC21" s="26"/>
    </row>
    <row r="22" spans="1:29" ht="16.5" x14ac:dyDescent="0.3">
      <c r="A22" s="15" t="s">
        <v>116</v>
      </c>
      <c r="B22" s="15">
        <v>201506</v>
      </c>
      <c r="C22" s="15">
        <v>1745134.08333333</v>
      </c>
      <c r="D22" s="16">
        <v>0.236560769490681</v>
      </c>
      <c r="E22" s="15">
        <v>0.10584384320120301</v>
      </c>
      <c r="F22" s="15">
        <v>12631.833333333299</v>
      </c>
      <c r="G22" s="15">
        <v>5.50601946195256</v>
      </c>
      <c r="H22" s="15">
        <v>2.2356295301431E-2</v>
      </c>
      <c r="I22" s="15">
        <v>0.827503026939306</v>
      </c>
      <c r="J22" s="15">
        <v>9.5387067558149692</v>
      </c>
      <c r="K22" s="15">
        <v>3</v>
      </c>
      <c r="L22" s="15">
        <v>0</v>
      </c>
      <c r="M22" s="17">
        <f>IF(C22&gt;=250000,10,IF([1]数据测算!F22&gt;=200000,8,IF([1]数据测算!F22&gt;=150000,6,IF([1]数据测算!F22&gt;=100000,5,IF(C22&gt;=50000,3,1)))))*2.5</f>
        <v>25</v>
      </c>
      <c r="N22" s="17">
        <f>IF(F22&gt;=4000,5,IF([1]数据测算!M22&gt;=3000,3,IF([1]数据测算!M22&gt;=2500,1,IF([1]数据测算!M22&gt;=1500,10,IF(F22&gt;=750,8,6)))))</f>
        <v>5</v>
      </c>
      <c r="O22" s="17">
        <f t="shared" si="1"/>
        <v>6</v>
      </c>
      <c r="P22" s="18">
        <f t="shared" si="2"/>
        <v>5</v>
      </c>
      <c r="Q22" s="17">
        <f t="shared" si="3"/>
        <v>10</v>
      </c>
      <c r="R22" s="17">
        <f t="shared" si="11"/>
        <v>1</v>
      </c>
      <c r="S22" s="17">
        <f t="shared" si="12"/>
        <v>10</v>
      </c>
      <c r="T22" s="17">
        <f t="shared" si="6"/>
        <v>7.5</v>
      </c>
      <c r="U22" s="17" t="s">
        <v>94</v>
      </c>
      <c r="V22" s="17">
        <f t="shared" si="7"/>
        <v>6</v>
      </c>
      <c r="W22" s="21">
        <f t="shared" si="8"/>
        <v>95</v>
      </c>
      <c r="X22" s="21">
        <f t="shared" si="9"/>
        <v>75.5</v>
      </c>
      <c r="Y22" s="24">
        <f t="shared" si="0"/>
        <v>79.473684210526315</v>
      </c>
      <c r="Z22" s="25">
        <f t="shared" si="10"/>
        <v>92.93746682719177</v>
      </c>
      <c r="AB22" s="14"/>
      <c r="AC22" s="14"/>
    </row>
    <row r="23" spans="1:29" ht="16.5" x14ac:dyDescent="0.3">
      <c r="A23" s="15" t="s">
        <v>117</v>
      </c>
      <c r="B23" s="15">
        <v>201507</v>
      </c>
      <c r="C23" s="15">
        <v>1326697.2</v>
      </c>
      <c r="D23" s="16">
        <v>0.14022119652447501</v>
      </c>
      <c r="E23" s="15">
        <v>0.19737885704833799</v>
      </c>
      <c r="F23" s="15">
        <v>5704.1666666666697</v>
      </c>
      <c r="G23" s="15">
        <v>17.4860227933601</v>
      </c>
      <c r="H23" s="15">
        <v>4.8745920788935297E-2</v>
      </c>
      <c r="I23" s="15">
        <v>0.108250410007729</v>
      </c>
      <c r="J23" s="15">
        <v>5.5902350473741604</v>
      </c>
      <c r="K23" s="15">
        <v>4</v>
      </c>
      <c r="L23" s="15">
        <v>0</v>
      </c>
      <c r="M23" s="17">
        <f>IF(C23&gt;=250000,10,IF([1]数据测算!F23&gt;=200000,8,IF([1]数据测算!F23&gt;=150000,6,IF([1]数据测算!F23&gt;=100000,5,IF(C23&gt;=50000,3,1)))))*2.5</f>
        <v>25</v>
      </c>
      <c r="N23" s="17">
        <f>IF(F23&gt;=4000,5,IF([1]数据测算!M23&gt;=3000,3,IF([1]数据测算!M23&gt;=2500,1,IF([1]数据测算!M23&gt;=1500,10,IF(F23&gt;=750,8,6)))))</f>
        <v>5</v>
      </c>
      <c r="O23" s="17">
        <f t="shared" si="1"/>
        <v>8</v>
      </c>
      <c r="P23" s="18">
        <f t="shared" si="2"/>
        <v>5</v>
      </c>
      <c r="Q23" s="17">
        <f t="shared" si="3"/>
        <v>10</v>
      </c>
      <c r="R23" s="17">
        <f t="shared" si="11"/>
        <v>10</v>
      </c>
      <c r="S23" s="17">
        <f t="shared" si="12"/>
        <v>10</v>
      </c>
      <c r="T23" s="17">
        <f t="shared" si="6"/>
        <v>7.5</v>
      </c>
      <c r="U23" s="17" t="s">
        <v>94</v>
      </c>
      <c r="V23" s="17">
        <f t="shared" si="7"/>
        <v>8</v>
      </c>
      <c r="W23" s="21">
        <f t="shared" si="8"/>
        <v>95</v>
      </c>
      <c r="X23" s="21">
        <f t="shared" si="9"/>
        <v>88.5</v>
      </c>
      <c r="Y23" s="24">
        <f t="shared" si="0"/>
        <v>93.15789473684211</v>
      </c>
      <c r="Z23" s="25">
        <f t="shared" si="10"/>
        <v>98.327570250986298</v>
      </c>
      <c r="AB23" s="14"/>
      <c r="AC23" s="14"/>
    </row>
    <row r="24" spans="1:29" ht="16.5" x14ac:dyDescent="0.3">
      <c r="A24" s="15" t="s">
        <v>118</v>
      </c>
      <c r="B24" s="15">
        <v>201506</v>
      </c>
      <c r="C24" s="15">
        <v>2302514.3316666698</v>
      </c>
      <c r="D24" s="16">
        <v>0.13648071794721001</v>
      </c>
      <c r="E24" s="15">
        <v>3.2626760575992897E-2</v>
      </c>
      <c r="F24" s="15">
        <v>13070.666666666701</v>
      </c>
      <c r="G24" s="15">
        <v>64.413250511228895</v>
      </c>
      <c r="H24" s="15">
        <v>3.1496152022629002E-2</v>
      </c>
      <c r="I24" s="15">
        <v>0.83188285755672098</v>
      </c>
      <c r="J24" s="15">
        <v>20.698673611794099</v>
      </c>
      <c r="K24" s="15">
        <v>3</v>
      </c>
      <c r="L24" s="15">
        <v>0</v>
      </c>
      <c r="M24" s="17">
        <f>IF(C24&gt;=250000,10,IF([1]数据测算!F24&gt;=200000,8,IF([1]数据测算!F24&gt;=150000,6,IF([1]数据测算!F24&gt;=100000,5,IF(C24&gt;=50000,3,1)))))*2.5</f>
        <v>25</v>
      </c>
      <c r="N24" s="17">
        <f>IF(F24&gt;=4000,5,IF([1]数据测算!M24&gt;=3000,3,IF([1]数据测算!M24&gt;=2500,1,IF([1]数据测算!M24&gt;=1500,10,IF(F24&gt;=750,8,6)))))</f>
        <v>5</v>
      </c>
      <c r="O24" s="17">
        <f t="shared" si="1"/>
        <v>3</v>
      </c>
      <c r="P24" s="18">
        <f t="shared" si="2"/>
        <v>5</v>
      </c>
      <c r="Q24" s="17">
        <f t="shared" si="3"/>
        <v>10</v>
      </c>
      <c r="R24" s="17">
        <f t="shared" si="11"/>
        <v>1</v>
      </c>
      <c r="S24" s="17">
        <f t="shared" si="12"/>
        <v>10</v>
      </c>
      <c r="T24" s="17">
        <f t="shared" si="6"/>
        <v>7.5</v>
      </c>
      <c r="U24" s="17" t="s">
        <v>94</v>
      </c>
      <c r="V24" s="17">
        <f t="shared" si="7"/>
        <v>6</v>
      </c>
      <c r="W24" s="21">
        <f t="shared" si="8"/>
        <v>95</v>
      </c>
      <c r="X24" s="21">
        <f t="shared" si="9"/>
        <v>72.5</v>
      </c>
      <c r="Y24" s="24">
        <f t="shared" si="0"/>
        <v>76.315789473684205</v>
      </c>
      <c r="Z24" s="25">
        <f t="shared" si="10"/>
        <v>91.609815307034637</v>
      </c>
      <c r="AB24" s="14"/>
      <c r="AC24" s="14"/>
    </row>
    <row r="25" spans="1:29" ht="16.5" x14ac:dyDescent="0.3">
      <c r="A25" s="15" t="s">
        <v>119</v>
      </c>
      <c r="B25" s="15">
        <v>201506</v>
      </c>
      <c r="C25" s="15">
        <v>1891710.3</v>
      </c>
      <c r="D25" s="16">
        <v>0.41885352083669902</v>
      </c>
      <c r="E25" s="15">
        <v>0.110543212030389</v>
      </c>
      <c r="F25" s="15">
        <v>19320</v>
      </c>
      <c r="G25" s="15">
        <v>11.0380705217634</v>
      </c>
      <c r="H25" s="15">
        <v>1.09210613696996E-2</v>
      </c>
      <c r="I25" s="15">
        <v>0.61048091300326102</v>
      </c>
      <c r="J25" s="15">
        <v>5.7771494520751503</v>
      </c>
      <c r="K25" s="15">
        <v>3</v>
      </c>
      <c r="L25" s="15">
        <v>0</v>
      </c>
      <c r="M25" s="17">
        <f>IF(C25&gt;=250000,10,IF([1]数据测算!F25&gt;=200000,8,IF([1]数据测算!F25&gt;=150000,6,IF([1]数据测算!F25&gt;=100000,5,IF(C25&gt;=50000,3,1)))))*2.5</f>
        <v>25</v>
      </c>
      <c r="N25" s="17">
        <f>IF(F25&gt;=4000,5,IF([1]数据测算!M25&gt;=3000,3,IF([1]数据测算!M25&gt;=2500,1,IF([1]数据测算!M25&gt;=1500,10,IF(F25&gt;=750,8,6)))))</f>
        <v>5</v>
      </c>
      <c r="O25" s="17">
        <f t="shared" si="1"/>
        <v>8</v>
      </c>
      <c r="P25" s="18">
        <f t="shared" si="2"/>
        <v>3.5</v>
      </c>
      <c r="Q25" s="17">
        <f t="shared" si="3"/>
        <v>10</v>
      </c>
      <c r="R25" s="17">
        <f t="shared" si="11"/>
        <v>4</v>
      </c>
      <c r="S25" s="17">
        <f t="shared" si="12"/>
        <v>10</v>
      </c>
      <c r="T25" s="17">
        <f t="shared" si="6"/>
        <v>7.5</v>
      </c>
      <c r="U25" s="17" t="s">
        <v>94</v>
      </c>
      <c r="V25" s="17">
        <f t="shared" si="7"/>
        <v>6</v>
      </c>
      <c r="W25" s="21">
        <f t="shared" si="8"/>
        <v>95</v>
      </c>
      <c r="X25" s="21">
        <f t="shared" si="9"/>
        <v>79</v>
      </c>
      <c r="Y25" s="24">
        <f t="shared" si="0"/>
        <v>83.15789473684211</v>
      </c>
      <c r="Z25" s="25">
        <f t="shared" si="10"/>
        <v>94.444060675722568</v>
      </c>
      <c r="AB25" s="14"/>
      <c r="AC25" s="14"/>
    </row>
    <row r="26" spans="1:29" ht="16.5" x14ac:dyDescent="0.3">
      <c r="A26" s="15" t="s">
        <v>120</v>
      </c>
      <c r="B26" s="15">
        <v>201504</v>
      </c>
      <c r="C26" s="15">
        <v>803835.67500000005</v>
      </c>
      <c r="D26" s="15">
        <v>0.59493944915110297</v>
      </c>
      <c r="E26" s="15">
        <v>0.122953555038675</v>
      </c>
      <c r="F26" s="15">
        <v>6348.3333333333303</v>
      </c>
      <c r="G26" s="15">
        <v>2.1165565557288399</v>
      </c>
      <c r="H26" s="15">
        <v>6.3763253766959196E-3</v>
      </c>
      <c r="I26" s="15">
        <v>0.47550481400322497</v>
      </c>
      <c r="J26" s="15">
        <v>8.6700268075838594</v>
      </c>
      <c r="K26" s="15">
        <v>4</v>
      </c>
      <c r="L26" s="15">
        <v>0</v>
      </c>
      <c r="M26" s="17">
        <f>IF(C26&gt;=250000,10,IF([1]数据测算!F26&gt;=200000,8,IF([1]数据测算!F26&gt;=150000,6,IF([1]数据测算!F26&gt;=100000,5,IF(C26&gt;=50000,3,1)))))*2.5</f>
        <v>25</v>
      </c>
      <c r="N26" s="17">
        <f>IF(F26&gt;=4000,5,IF([1]数据测算!M26&gt;=3000,3,IF([1]数据测算!M26&gt;=2500,1,IF([1]数据测算!M26&gt;=1500,10,IF(F26&gt;=750,8,6)))))</f>
        <v>5</v>
      </c>
      <c r="O26" s="17">
        <f t="shared" si="1"/>
        <v>6</v>
      </c>
      <c r="P26" s="18">
        <f t="shared" si="2"/>
        <v>3.5</v>
      </c>
      <c r="Q26" s="17">
        <f t="shared" si="3"/>
        <v>10</v>
      </c>
      <c r="R26" s="17">
        <f t="shared" si="11"/>
        <v>4</v>
      </c>
      <c r="S26" s="17">
        <f t="shared" si="12"/>
        <v>10</v>
      </c>
      <c r="T26" s="17">
        <f t="shared" si="6"/>
        <v>5.25</v>
      </c>
      <c r="U26" s="17" t="s">
        <v>94</v>
      </c>
      <c r="V26" s="17">
        <f t="shared" si="7"/>
        <v>8</v>
      </c>
      <c r="W26" s="21">
        <f t="shared" si="8"/>
        <v>95</v>
      </c>
      <c r="X26" s="21">
        <f t="shared" si="9"/>
        <v>76.75</v>
      </c>
      <c r="Y26" s="24">
        <f t="shared" si="0"/>
        <v>80.78947368421052</v>
      </c>
      <c r="Z26" s="25">
        <f t="shared" si="10"/>
        <v>93.480609804447226</v>
      </c>
      <c r="AB26" s="14"/>
      <c r="AC26" s="14"/>
    </row>
    <row r="27" spans="1:29" x14ac:dyDescent="0.3">
      <c r="A27" s="15" t="s">
        <v>121</v>
      </c>
      <c r="B27" s="15">
        <v>201507</v>
      </c>
      <c r="C27" s="15">
        <v>154583.51999999999</v>
      </c>
      <c r="D27" s="16">
        <v>0.38308220119771402</v>
      </c>
      <c r="E27" s="15">
        <v>0.17427517899504</v>
      </c>
      <c r="F27" s="15">
        <v>8797</v>
      </c>
      <c r="G27" s="15">
        <v>1.21539465524076</v>
      </c>
      <c r="H27" s="15">
        <v>2.5207526418587499E-2</v>
      </c>
      <c r="I27" s="15">
        <v>0.42528309093313299</v>
      </c>
      <c r="J27" s="15">
        <v>2.8815964100121798</v>
      </c>
      <c r="K27" s="15">
        <v>4</v>
      </c>
      <c r="L27" s="15">
        <v>0</v>
      </c>
      <c r="M27" s="17">
        <f>IF(C27&gt;=250000,10,IF([1]数据测算!F27&gt;=200000,8,IF([1]数据测算!F27&gt;=150000,6,IF([1]数据测算!F27&gt;=100000,5,IF(C27&gt;=50000,3,1)))))*2.5</f>
        <v>15</v>
      </c>
      <c r="N27" s="17">
        <f>IF(F27&gt;=4000,5,IF([1]数据测算!M27&gt;=3000,3,IF([1]数据测算!M27&gt;=2500,1,IF([1]数据测算!M27&gt;=1500,10,IF(F27&gt;=750,8,6)))))</f>
        <v>5</v>
      </c>
      <c r="O27" s="17">
        <f t="shared" si="1"/>
        <v>10</v>
      </c>
      <c r="P27" s="18">
        <f t="shared" si="2"/>
        <v>5</v>
      </c>
      <c r="Q27" s="17">
        <f t="shared" si="3"/>
        <v>10</v>
      </c>
      <c r="R27" s="17">
        <f t="shared" si="11"/>
        <v>4</v>
      </c>
      <c r="S27" s="17">
        <f t="shared" si="12"/>
        <v>10</v>
      </c>
      <c r="T27" s="17">
        <f t="shared" si="6"/>
        <v>3</v>
      </c>
      <c r="U27" s="17" t="s">
        <v>94</v>
      </c>
      <c r="V27" s="17">
        <f t="shared" si="7"/>
        <v>8</v>
      </c>
      <c r="W27" s="21">
        <f t="shared" si="8"/>
        <v>95</v>
      </c>
      <c r="X27" s="21">
        <f t="shared" si="9"/>
        <v>70</v>
      </c>
      <c r="Y27" s="24">
        <f t="shared" si="0"/>
        <v>73.684210526315795</v>
      </c>
      <c r="Z27" s="25">
        <f t="shared" si="10"/>
        <v>90.476096516982409</v>
      </c>
      <c r="AB27" s="26"/>
      <c r="AC27" s="26"/>
    </row>
    <row r="28" spans="1:29" x14ac:dyDescent="0.3">
      <c r="A28" s="15" t="s">
        <v>122</v>
      </c>
      <c r="B28" s="15">
        <v>201507</v>
      </c>
      <c r="C28" s="15">
        <v>1369536.405</v>
      </c>
      <c r="D28" s="16">
        <v>0.27173456441720201</v>
      </c>
      <c r="E28" s="15">
        <v>0.13028312400431399</v>
      </c>
      <c r="F28" s="15">
        <v>8087.3333333333303</v>
      </c>
      <c r="G28" s="15">
        <v>3.4288504797228101</v>
      </c>
      <c r="H28" s="15">
        <v>8.1233423615018393E-3</v>
      </c>
      <c r="I28" s="15">
        <v>0.72495954989585298</v>
      </c>
      <c r="J28" s="15">
        <v>5.68666043363773</v>
      </c>
      <c r="K28" s="15">
        <v>3</v>
      </c>
      <c r="L28" s="15">
        <v>0</v>
      </c>
      <c r="M28" s="17">
        <f>IF(C28&gt;=250000,10,IF([1]数据测算!F28&gt;=200000,8,IF([1]数据测算!F28&gt;=150000,6,IF([1]数据测算!F28&gt;=100000,5,IF(C28&gt;=50000,3,1)))))*2.5</f>
        <v>25</v>
      </c>
      <c r="N28" s="17">
        <f>IF(F28&gt;=4000,5,IF([1]数据测算!M28&gt;=3000,3,IF([1]数据测算!M28&gt;=2500,1,IF([1]数据测算!M28&gt;=1500,10,IF(F28&gt;=750,8,6)))))</f>
        <v>5</v>
      </c>
      <c r="O28" s="17">
        <f t="shared" si="1"/>
        <v>8</v>
      </c>
      <c r="P28" s="18">
        <f t="shared" si="2"/>
        <v>5</v>
      </c>
      <c r="Q28" s="17">
        <f t="shared" si="3"/>
        <v>10</v>
      </c>
      <c r="R28" s="17">
        <f t="shared" si="11"/>
        <v>1</v>
      </c>
      <c r="S28" s="17">
        <f t="shared" si="12"/>
        <v>10</v>
      </c>
      <c r="T28" s="17">
        <f t="shared" si="6"/>
        <v>7.5</v>
      </c>
      <c r="U28" s="17" t="s">
        <v>94</v>
      </c>
      <c r="V28" s="17">
        <f t="shared" si="7"/>
        <v>6</v>
      </c>
      <c r="W28" s="21">
        <f t="shared" si="8"/>
        <v>95</v>
      </c>
      <c r="X28" s="21">
        <f t="shared" si="9"/>
        <v>77.5</v>
      </c>
      <c r="Y28" s="24">
        <f t="shared" si="0"/>
        <v>81.578947368421055</v>
      </c>
      <c r="Z28" s="25">
        <f t="shared" si="10"/>
        <v>93.803760818059786</v>
      </c>
      <c r="AB28" s="26"/>
      <c r="AC28" s="26"/>
    </row>
    <row r="29" spans="1:29" x14ac:dyDescent="0.3">
      <c r="A29" s="15" t="s">
        <v>123</v>
      </c>
      <c r="B29" s="15">
        <v>201505</v>
      </c>
      <c r="C29" s="15">
        <v>5551957.5999999996</v>
      </c>
      <c r="D29" s="16">
        <v>0.29867811190589499</v>
      </c>
      <c r="E29" s="15">
        <v>0.112511622960276</v>
      </c>
      <c r="F29" s="15">
        <v>2479.3333333333298</v>
      </c>
      <c r="G29" s="15">
        <v>62.286682869037598</v>
      </c>
      <c r="H29" s="15" t="s">
        <v>102</v>
      </c>
      <c r="I29" s="15" t="s">
        <v>102</v>
      </c>
      <c r="J29" s="15" t="s">
        <v>102</v>
      </c>
      <c r="K29" s="15">
        <v>3</v>
      </c>
      <c r="L29" s="15">
        <v>0</v>
      </c>
      <c r="M29" s="17">
        <f>IF(C29&gt;=250000,10,IF([1]数据测算!F29&gt;=200000,8,IF([1]数据测算!F29&gt;=150000,6,IF([1]数据测算!F29&gt;=100000,5,IF(C29&gt;=50000,3,1)))))*2.5</f>
        <v>25</v>
      </c>
      <c r="N29" s="17">
        <f>IF(F29&gt;=4000,5,IF([1]数据测算!M29&gt;=3000,3,IF([1]数据测算!M29&gt;=2500,1,IF([1]数据测算!M29&gt;=1500,10,IF(F29&gt;=750,8,6)))))</f>
        <v>10</v>
      </c>
      <c r="O29" s="17" t="s">
        <v>103</v>
      </c>
      <c r="P29" s="18">
        <f t="shared" si="2"/>
        <v>5</v>
      </c>
      <c r="Q29" s="17">
        <f t="shared" si="3"/>
        <v>10</v>
      </c>
      <c r="R29" s="17" t="s">
        <v>94</v>
      </c>
      <c r="S29" s="17" t="s">
        <v>94</v>
      </c>
      <c r="T29" s="17">
        <f t="shared" si="6"/>
        <v>7.5</v>
      </c>
      <c r="U29" s="17" t="s">
        <v>94</v>
      </c>
      <c r="V29" s="17">
        <f t="shared" si="7"/>
        <v>6</v>
      </c>
      <c r="W29" s="21">
        <f t="shared" si="8"/>
        <v>65</v>
      </c>
      <c r="X29" s="21">
        <f t="shared" si="9"/>
        <v>63.5</v>
      </c>
      <c r="Y29" s="24">
        <f t="shared" si="0"/>
        <v>97.692307692307693</v>
      </c>
      <c r="Z29" s="25">
        <f t="shared" si="10"/>
        <v>100.00000000000004</v>
      </c>
    </row>
    <row r="30" spans="1:29" x14ac:dyDescent="0.3">
      <c r="A30" s="15" t="s">
        <v>124</v>
      </c>
      <c r="B30" s="15">
        <v>201504</v>
      </c>
      <c r="C30" s="15">
        <v>1126227.7849999999</v>
      </c>
      <c r="D30" s="16">
        <v>0.254983785278876</v>
      </c>
      <c r="E30" s="15">
        <v>2.2719514521276501E-2</v>
      </c>
      <c r="F30" s="15">
        <v>4098.6666666666697</v>
      </c>
      <c r="G30" s="15">
        <v>1.0065231812970901</v>
      </c>
      <c r="H30" s="15">
        <v>1.9573135002159001E-2</v>
      </c>
      <c r="I30" s="15">
        <v>0.49657921268134497</v>
      </c>
      <c r="J30" s="15">
        <v>4.1601205674898099</v>
      </c>
      <c r="K30" s="15">
        <v>2</v>
      </c>
      <c r="L30" s="15">
        <v>0</v>
      </c>
      <c r="M30" s="17">
        <f>IF(C30&gt;=250000,10,IF([1]数据测算!F30&gt;=200000,8,IF([1]数据测算!F30&gt;=150000,6,IF([1]数据测算!F30&gt;=100000,5,IF(C30&gt;=50000,3,1)))))*2.5</f>
        <v>25</v>
      </c>
      <c r="N30" s="17">
        <f>IF(F30&gt;=4000,5,IF([1]数据测算!M30&gt;=3000,3,IF([1]数据测算!M30&gt;=2500,1,IF([1]数据测算!M30&gt;=1500,10,IF(F30&gt;=750,8,6)))))</f>
        <v>5</v>
      </c>
      <c r="O30" s="17">
        <f t="shared" si="1"/>
        <v>10</v>
      </c>
      <c r="P30" s="18">
        <f t="shared" si="2"/>
        <v>5</v>
      </c>
      <c r="Q30" s="17">
        <f t="shared" si="3"/>
        <v>10</v>
      </c>
      <c r="R30" s="17">
        <f t="shared" ref="R30:R93" si="13">IF(I30&gt;=70%,1,IF(I30&gt;=40%,4,IF(I30&gt;=20%,7,IF(I30&gt;=0,10))))</f>
        <v>4</v>
      </c>
      <c r="S30" s="17">
        <f t="shared" ref="S30:S93" si="14">IF(H30&gt;=90%,1,IF(H30&gt;=50%,4,IF(H30&gt;=20%,7,10)))</f>
        <v>10</v>
      </c>
      <c r="T30" s="17">
        <f t="shared" si="6"/>
        <v>3</v>
      </c>
      <c r="U30" s="17" t="s">
        <v>94</v>
      </c>
      <c r="V30" s="17">
        <f t="shared" si="7"/>
        <v>4</v>
      </c>
      <c r="W30" s="21">
        <f t="shared" si="8"/>
        <v>95</v>
      </c>
      <c r="X30" s="21">
        <f t="shared" si="9"/>
        <v>76</v>
      </c>
      <c r="Y30" s="24">
        <f t="shared" si="0"/>
        <v>80</v>
      </c>
      <c r="Z30" s="25">
        <f t="shared" si="10"/>
        <v>93.155415092045061</v>
      </c>
    </row>
    <row r="31" spans="1:29" x14ac:dyDescent="0.3">
      <c r="A31" s="15" t="s">
        <v>125</v>
      </c>
      <c r="B31" s="15">
        <v>201507</v>
      </c>
      <c r="C31" s="15">
        <v>300592.14666666702</v>
      </c>
      <c r="D31" s="16">
        <v>0.35182377849535601</v>
      </c>
      <c r="E31" s="15">
        <v>9.6806995152043204E-2</v>
      </c>
      <c r="F31" s="15">
        <v>5426.8333333333303</v>
      </c>
      <c r="G31" s="15">
        <v>1.4528996718490299</v>
      </c>
      <c r="H31" s="15">
        <v>0.103711022771014</v>
      </c>
      <c r="I31" s="15">
        <v>0.142025651382677</v>
      </c>
      <c r="J31" s="15">
        <v>5.7641287117584596</v>
      </c>
      <c r="K31" s="15">
        <v>3</v>
      </c>
      <c r="L31" s="15">
        <v>0</v>
      </c>
      <c r="M31" s="17">
        <f>IF(C31&gt;=250000,10,IF([1]数据测算!F31&gt;=200000,8,IF([1]数据测算!F31&gt;=150000,6,IF([1]数据测算!F31&gt;=100000,5,IF(C31&gt;=50000,3,1)))))*2.5</f>
        <v>25</v>
      </c>
      <c r="N31" s="17">
        <f>IF(F31&gt;=4000,5,IF([1]数据测算!M31&gt;=3000,3,IF([1]数据测算!M31&gt;=2500,1,IF([1]数据测算!M31&gt;=1500,10,IF(F31&gt;=750,8,6)))))</f>
        <v>5</v>
      </c>
      <c r="O31" s="17">
        <f t="shared" si="1"/>
        <v>8</v>
      </c>
      <c r="P31" s="18">
        <f t="shared" si="2"/>
        <v>5</v>
      </c>
      <c r="Q31" s="17">
        <f t="shared" si="3"/>
        <v>10</v>
      </c>
      <c r="R31" s="17">
        <f t="shared" si="13"/>
        <v>10</v>
      </c>
      <c r="S31" s="17">
        <f t="shared" si="14"/>
        <v>10</v>
      </c>
      <c r="T31" s="17">
        <f t="shared" si="6"/>
        <v>3</v>
      </c>
      <c r="U31" s="17" t="s">
        <v>94</v>
      </c>
      <c r="V31" s="17">
        <f t="shared" si="7"/>
        <v>6</v>
      </c>
      <c r="W31" s="21">
        <f t="shared" si="8"/>
        <v>95</v>
      </c>
      <c r="X31" s="21">
        <f t="shared" si="9"/>
        <v>82</v>
      </c>
      <c r="Y31" s="24">
        <f t="shared" si="0"/>
        <v>86.315789473684205</v>
      </c>
      <c r="Z31" s="25">
        <f t="shared" si="10"/>
        <v>95.701509838659717</v>
      </c>
    </row>
    <row r="32" spans="1:29" x14ac:dyDescent="0.3">
      <c r="A32" s="15" t="s">
        <v>126</v>
      </c>
      <c r="B32" s="15">
        <v>201507</v>
      </c>
      <c r="C32" s="15">
        <v>1010823.985</v>
      </c>
      <c r="D32" s="16">
        <v>0.192431600196693</v>
      </c>
      <c r="E32" s="15">
        <v>9.0006413685625702E-2</v>
      </c>
      <c r="F32" s="15">
        <v>7588.1666666666697</v>
      </c>
      <c r="G32" s="15">
        <v>0.93323025801295201</v>
      </c>
      <c r="H32" s="15">
        <v>2.3914008419000699E-2</v>
      </c>
      <c r="I32" s="15">
        <v>0.37029762231010899</v>
      </c>
      <c r="J32" s="15">
        <v>18.724494785842701</v>
      </c>
      <c r="K32" s="15">
        <v>1</v>
      </c>
      <c r="L32" s="15">
        <v>0</v>
      </c>
      <c r="M32" s="17">
        <f>IF(C32&gt;=250000,10,IF([1]数据测算!F32&gt;=200000,8,IF([1]数据测算!F32&gt;=150000,6,IF([1]数据测算!F32&gt;=100000,5,IF(C32&gt;=50000,3,1)))))*2.5</f>
        <v>25</v>
      </c>
      <c r="N32" s="17">
        <f>IF(F32&gt;=4000,5,IF([1]数据测算!M32&gt;=3000,3,IF([1]数据测算!M32&gt;=2500,1,IF([1]数据测算!M32&gt;=1500,10,IF(F32&gt;=750,8,6)))))</f>
        <v>5</v>
      </c>
      <c r="O32" s="17">
        <f t="shared" si="1"/>
        <v>5</v>
      </c>
      <c r="P32" s="18">
        <f t="shared" si="2"/>
        <v>5</v>
      </c>
      <c r="Q32" s="17">
        <f t="shared" si="3"/>
        <v>10</v>
      </c>
      <c r="R32" s="17">
        <f t="shared" si="13"/>
        <v>7</v>
      </c>
      <c r="S32" s="17">
        <f t="shared" si="14"/>
        <v>10</v>
      </c>
      <c r="T32" s="17">
        <f t="shared" si="6"/>
        <v>3</v>
      </c>
      <c r="U32" s="17" t="s">
        <v>94</v>
      </c>
      <c r="V32" s="17">
        <f t="shared" si="7"/>
        <v>2</v>
      </c>
      <c r="W32" s="21">
        <f t="shared" si="8"/>
        <v>95</v>
      </c>
      <c r="X32" s="21">
        <f t="shared" si="9"/>
        <v>72</v>
      </c>
      <c r="Y32" s="24">
        <f t="shared" si="0"/>
        <v>75.78947368421052</v>
      </c>
      <c r="Z32" s="25">
        <f t="shared" si="10"/>
        <v>91.385112948943473</v>
      </c>
    </row>
    <row r="33" spans="1:26" x14ac:dyDescent="0.3">
      <c r="A33" s="15" t="s">
        <v>127</v>
      </c>
      <c r="B33" s="15">
        <v>201505</v>
      </c>
      <c r="C33" s="15">
        <v>2165037.2216666699</v>
      </c>
      <c r="D33" s="16">
        <v>0.39375452120760002</v>
      </c>
      <c r="E33" s="15">
        <v>2.4774865635634899E-2</v>
      </c>
      <c r="F33" s="15">
        <v>1529.5</v>
      </c>
      <c r="G33" s="15">
        <v>8.2874500054404603</v>
      </c>
      <c r="H33" s="15">
        <v>8.4958375606920003E-2</v>
      </c>
      <c r="I33" s="15">
        <v>0.13169786639993</v>
      </c>
      <c r="J33" s="15">
        <v>34.971270265572599</v>
      </c>
      <c r="K33" s="15">
        <v>4</v>
      </c>
      <c r="L33" s="15">
        <v>0</v>
      </c>
      <c r="M33" s="17">
        <f>IF(C33&gt;=250000,10,IF([1]数据测算!F33&gt;=200000,8,IF([1]数据测算!F33&gt;=150000,6,IF([1]数据测算!F33&gt;=100000,5,IF(C33&gt;=50000,3,1)))))*2.5</f>
        <v>25</v>
      </c>
      <c r="N33" s="17">
        <f>IF(F33&gt;=4000,5,IF([1]数据测算!M33&gt;=3000,3,IF([1]数据测算!M33&gt;=2500,1,IF([1]数据测算!M33&gt;=1500,10,IF(F33&gt;=750,8,6)))))</f>
        <v>10</v>
      </c>
      <c r="O33" s="17">
        <f t="shared" si="1"/>
        <v>3</v>
      </c>
      <c r="P33" s="18">
        <f t="shared" si="2"/>
        <v>5</v>
      </c>
      <c r="Q33" s="17">
        <f t="shared" si="3"/>
        <v>10</v>
      </c>
      <c r="R33" s="17">
        <f t="shared" si="13"/>
        <v>10</v>
      </c>
      <c r="S33" s="17">
        <f t="shared" si="14"/>
        <v>10</v>
      </c>
      <c r="T33" s="17">
        <f t="shared" si="6"/>
        <v>7.5</v>
      </c>
      <c r="U33" s="17" t="s">
        <v>94</v>
      </c>
      <c r="V33" s="17">
        <f t="shared" si="7"/>
        <v>8</v>
      </c>
      <c r="W33" s="21">
        <f t="shared" si="8"/>
        <v>95</v>
      </c>
      <c r="X33" s="21">
        <f t="shared" si="9"/>
        <v>88.5</v>
      </c>
      <c r="Y33" s="24">
        <f t="shared" si="0"/>
        <v>93.15789473684211</v>
      </c>
      <c r="Z33" s="25">
        <f t="shared" si="10"/>
        <v>98.327570250986298</v>
      </c>
    </row>
    <row r="34" spans="1:26" x14ac:dyDescent="0.3">
      <c r="A34" s="15" t="s">
        <v>128</v>
      </c>
      <c r="B34" s="15">
        <v>201506</v>
      </c>
      <c r="C34" s="15">
        <v>1211648.5666666699</v>
      </c>
      <c r="D34" s="16">
        <v>0.34581019331110402</v>
      </c>
      <c r="E34" s="15">
        <v>0.127640809112541</v>
      </c>
      <c r="F34" s="15">
        <v>16795.333333333299</v>
      </c>
      <c r="G34" s="15">
        <v>3.4696414118149601</v>
      </c>
      <c r="H34" s="15">
        <v>4.9024748243189399E-3</v>
      </c>
      <c r="I34" s="15">
        <v>0.39336194564259502</v>
      </c>
      <c r="J34" s="15">
        <v>22.7803007946038</v>
      </c>
      <c r="K34" s="15">
        <v>3</v>
      </c>
      <c r="L34" s="15">
        <v>0</v>
      </c>
      <c r="M34" s="17">
        <f>IF(C34&gt;=250000,10,IF([1]数据测算!F34&gt;=200000,8,IF([1]数据测算!F34&gt;=150000,6,IF([1]数据测算!F34&gt;=100000,5,IF(C34&gt;=50000,3,1)))))*2.5</f>
        <v>25</v>
      </c>
      <c r="N34" s="17">
        <f>IF(F34&gt;=4000,5,IF([1]数据测算!M34&gt;=3000,3,IF([1]数据测算!M34&gt;=2500,1,IF([1]数据测算!M34&gt;=1500,10,IF(F34&gt;=750,8,6)))))</f>
        <v>5</v>
      </c>
      <c r="O34" s="17">
        <f t="shared" si="1"/>
        <v>3</v>
      </c>
      <c r="P34" s="18">
        <f t="shared" si="2"/>
        <v>5</v>
      </c>
      <c r="Q34" s="17">
        <f t="shared" si="3"/>
        <v>10</v>
      </c>
      <c r="R34" s="17">
        <f t="shared" si="13"/>
        <v>7</v>
      </c>
      <c r="S34" s="17">
        <f t="shared" si="14"/>
        <v>10</v>
      </c>
      <c r="T34" s="17">
        <f t="shared" si="6"/>
        <v>7.5</v>
      </c>
      <c r="U34" s="17" t="s">
        <v>94</v>
      </c>
      <c r="V34" s="17">
        <f t="shared" si="7"/>
        <v>6</v>
      </c>
      <c r="W34" s="21">
        <f t="shared" si="8"/>
        <v>95</v>
      </c>
      <c r="X34" s="21">
        <f t="shared" si="9"/>
        <v>78.5</v>
      </c>
      <c r="Y34" s="24">
        <f t="shared" si="0"/>
        <v>82.631578947368425</v>
      </c>
      <c r="Z34" s="25">
        <f t="shared" si="10"/>
        <v>94.231505693939852</v>
      </c>
    </row>
    <row r="35" spans="1:26" x14ac:dyDescent="0.3">
      <c r="A35" s="15" t="s">
        <v>129</v>
      </c>
      <c r="B35" s="15">
        <v>201506</v>
      </c>
      <c r="C35" s="15">
        <v>141898.59833333301</v>
      </c>
      <c r="D35" s="16">
        <v>0.28061673111032498</v>
      </c>
      <c r="E35" s="15">
        <v>9.2918586418261701E-2</v>
      </c>
      <c r="F35" s="15">
        <v>7422.6666666666697</v>
      </c>
      <c r="G35" s="15">
        <v>1.2017805270206201</v>
      </c>
      <c r="H35" s="15">
        <v>3.5578918056219502E-2</v>
      </c>
      <c r="I35" s="15">
        <v>0.58012062657767804</v>
      </c>
      <c r="J35" s="15">
        <v>3.4956807067417701</v>
      </c>
      <c r="K35" s="15">
        <v>1</v>
      </c>
      <c r="L35" s="15">
        <v>0</v>
      </c>
      <c r="M35" s="17">
        <f>IF(C35&gt;=250000,10,IF([1]数据测算!F35&gt;=200000,8,IF([1]数据测算!F35&gt;=150000,6,IF([1]数据测算!F35&gt;=100000,5,IF(C35&gt;=50000,3,1)))))*2.5</f>
        <v>12.5</v>
      </c>
      <c r="N35" s="17">
        <f>IF(F35&gt;=4000,5,IF([1]数据测算!M35&gt;=3000,3,IF([1]数据测算!M35&gt;=2500,1,IF([1]数据测算!M35&gt;=1500,10,IF(F35&gt;=750,8,6)))))</f>
        <v>5</v>
      </c>
      <c r="O35" s="17">
        <f t="shared" si="1"/>
        <v>10</v>
      </c>
      <c r="P35" s="18">
        <f t="shared" si="2"/>
        <v>5</v>
      </c>
      <c r="Q35" s="17">
        <f t="shared" si="3"/>
        <v>10</v>
      </c>
      <c r="R35" s="17">
        <f t="shared" si="13"/>
        <v>4</v>
      </c>
      <c r="S35" s="17">
        <f t="shared" si="14"/>
        <v>10</v>
      </c>
      <c r="T35" s="17">
        <f t="shared" si="6"/>
        <v>3</v>
      </c>
      <c r="U35" s="17" t="s">
        <v>94</v>
      </c>
      <c r="V35" s="17">
        <f t="shared" si="7"/>
        <v>2</v>
      </c>
      <c r="W35" s="21">
        <f t="shared" si="8"/>
        <v>95</v>
      </c>
      <c r="X35" s="21">
        <f t="shared" si="9"/>
        <v>61.5</v>
      </c>
      <c r="Y35" s="24">
        <f t="shared" si="0"/>
        <v>64.736842105263165</v>
      </c>
      <c r="Z35" s="25">
        <f t="shared" si="10"/>
        <v>86.413625692931461</v>
      </c>
    </row>
    <row r="36" spans="1:26" x14ac:dyDescent="0.3">
      <c r="A36" s="15" t="s">
        <v>130</v>
      </c>
      <c r="B36" s="15">
        <v>201507</v>
      </c>
      <c r="C36" s="15">
        <v>365598.54</v>
      </c>
      <c r="D36" s="16">
        <v>0.219105078738417</v>
      </c>
      <c r="E36" s="15">
        <v>9.5320141194254401E-2</v>
      </c>
      <c r="F36" s="15">
        <v>10098.5</v>
      </c>
      <c r="G36" s="15">
        <v>1.0685811213226699</v>
      </c>
      <c r="H36" s="15">
        <v>0.19094274969481401</v>
      </c>
      <c r="I36" s="15">
        <v>0.62399813315800601</v>
      </c>
      <c r="J36" s="15">
        <v>4.8748376438328904</v>
      </c>
      <c r="K36" s="15">
        <v>1</v>
      </c>
      <c r="L36" s="15">
        <v>0</v>
      </c>
      <c r="M36" s="17">
        <f>IF(C36&gt;=250000,10,IF([1]数据测算!F36&gt;=200000,8,IF([1]数据测算!F36&gt;=150000,6,IF([1]数据测算!F36&gt;=100000,5,IF(C36&gt;=50000,3,1)))))*2.5</f>
        <v>25</v>
      </c>
      <c r="N36" s="17">
        <f>IF(F36&gt;=4000,5,IF([1]数据测算!M36&gt;=3000,3,IF([1]数据测算!M36&gt;=2500,1,IF([1]数据测算!M36&gt;=1500,10,IF(F36&gt;=750,8,6)))))</f>
        <v>5</v>
      </c>
      <c r="O36" s="17">
        <f t="shared" si="1"/>
        <v>10</v>
      </c>
      <c r="P36" s="18">
        <f t="shared" si="2"/>
        <v>5</v>
      </c>
      <c r="Q36" s="17">
        <f t="shared" si="3"/>
        <v>10</v>
      </c>
      <c r="R36" s="17">
        <f t="shared" si="13"/>
        <v>4</v>
      </c>
      <c r="S36" s="17">
        <f t="shared" si="14"/>
        <v>10</v>
      </c>
      <c r="T36" s="17">
        <f t="shared" si="6"/>
        <v>3</v>
      </c>
      <c r="U36" s="17" t="s">
        <v>94</v>
      </c>
      <c r="V36" s="17">
        <f t="shared" si="7"/>
        <v>2</v>
      </c>
      <c r="W36" s="21">
        <f t="shared" si="8"/>
        <v>95</v>
      </c>
      <c r="X36" s="21">
        <f t="shared" si="9"/>
        <v>74</v>
      </c>
      <c r="Y36" s="24">
        <f t="shared" si="0"/>
        <v>77.89473684210526</v>
      </c>
      <c r="Z36" s="25">
        <f t="shared" si="10"/>
        <v>92.277981833803139</v>
      </c>
    </row>
    <row r="37" spans="1:26" x14ac:dyDescent="0.3">
      <c r="A37" s="15" t="s">
        <v>131</v>
      </c>
      <c r="B37" s="15">
        <v>201507</v>
      </c>
      <c r="C37" s="15">
        <v>789727.40666666697</v>
      </c>
      <c r="D37" s="16">
        <v>0.389596540446218</v>
      </c>
      <c r="E37" s="15">
        <v>0.25289108226587098</v>
      </c>
      <c r="F37" s="15">
        <v>4234.3333333333303</v>
      </c>
      <c r="G37" s="15">
        <v>11.736164867031899</v>
      </c>
      <c r="H37" s="15">
        <v>4.8010964965452603E-2</v>
      </c>
      <c r="I37" s="15">
        <v>0.37172906982515103</v>
      </c>
      <c r="J37" s="15">
        <v>16.319810352106401</v>
      </c>
      <c r="K37" s="15">
        <v>5</v>
      </c>
      <c r="L37" s="15">
        <v>0</v>
      </c>
      <c r="M37" s="17">
        <f>IF(C37&gt;=250000,10,IF([1]数据测算!F37&gt;=200000,8,IF([1]数据测算!F37&gt;=150000,6,IF([1]数据测算!F37&gt;=100000,5,IF(C37&gt;=50000,3,1)))))*2.5</f>
        <v>25</v>
      </c>
      <c r="N37" s="17">
        <f>IF(F37&gt;=4000,5,IF([1]数据测算!M37&gt;=3000,3,IF([1]数据测算!M37&gt;=2500,1,IF([1]数据测算!M37&gt;=1500,10,IF(F37&gt;=750,8,6)))))</f>
        <v>5</v>
      </c>
      <c r="O37" s="17">
        <f t="shared" si="1"/>
        <v>5</v>
      </c>
      <c r="P37" s="18">
        <f t="shared" si="2"/>
        <v>5</v>
      </c>
      <c r="Q37" s="17">
        <f t="shared" si="3"/>
        <v>7</v>
      </c>
      <c r="R37" s="17">
        <f t="shared" si="13"/>
        <v>7</v>
      </c>
      <c r="S37" s="17">
        <f t="shared" si="14"/>
        <v>10</v>
      </c>
      <c r="T37" s="17">
        <f t="shared" si="6"/>
        <v>7.5</v>
      </c>
      <c r="U37" s="17" t="s">
        <v>94</v>
      </c>
      <c r="V37" s="17">
        <f t="shared" si="7"/>
        <v>10</v>
      </c>
      <c r="W37" s="21">
        <f t="shared" si="8"/>
        <v>95</v>
      </c>
      <c r="X37" s="21">
        <f t="shared" si="9"/>
        <v>81.5</v>
      </c>
      <c r="Y37" s="24">
        <f t="shared" si="0"/>
        <v>85.78947368421052</v>
      </c>
      <c r="Z37" s="25">
        <f t="shared" si="10"/>
        <v>95.494020364421402</v>
      </c>
    </row>
    <row r="38" spans="1:26" x14ac:dyDescent="0.3">
      <c r="A38" s="15" t="s">
        <v>132</v>
      </c>
      <c r="B38" s="15">
        <v>201506</v>
      </c>
      <c r="C38" s="15">
        <v>62505.598333333299</v>
      </c>
      <c r="D38" s="16">
        <v>0.36969144971829698</v>
      </c>
      <c r="E38" s="15">
        <v>5.50778348231101E-2</v>
      </c>
      <c r="F38" s="15">
        <v>517.83333333333303</v>
      </c>
      <c r="G38" s="15">
        <v>1.1687150541201701</v>
      </c>
      <c r="H38" s="15">
        <v>0.17781862976191001</v>
      </c>
      <c r="I38" s="15">
        <v>0.28299361262614098</v>
      </c>
      <c r="J38" s="15">
        <v>1.5370422377891599</v>
      </c>
      <c r="K38" s="15">
        <v>3</v>
      </c>
      <c r="L38" s="15">
        <v>0</v>
      </c>
      <c r="M38" s="17">
        <f>IF(C38&gt;=250000,10,IF([1]数据测算!F38&gt;=200000,8,IF([1]数据测算!F38&gt;=150000,6,IF([1]数据测算!F38&gt;=100000,5,IF(C38&gt;=50000,3,1)))))*2.5</f>
        <v>7.5</v>
      </c>
      <c r="N38" s="17">
        <f>IF(F38&gt;=4000,5,IF([1]数据测算!M38&gt;=3000,3,IF([1]数据测算!M38&gt;=2500,1,IF([1]数据测算!M38&gt;=1500,10,IF(F38&gt;=750,8,6)))))</f>
        <v>6</v>
      </c>
      <c r="O38" s="17">
        <f t="shared" si="1"/>
        <v>10</v>
      </c>
      <c r="P38" s="18">
        <f t="shared" si="2"/>
        <v>5</v>
      </c>
      <c r="Q38" s="17">
        <f t="shared" si="3"/>
        <v>10</v>
      </c>
      <c r="R38" s="17">
        <f t="shared" si="13"/>
        <v>7</v>
      </c>
      <c r="S38" s="17">
        <f t="shared" si="14"/>
        <v>10</v>
      </c>
      <c r="T38" s="17">
        <f t="shared" si="6"/>
        <v>3</v>
      </c>
      <c r="U38" s="17" t="s">
        <v>94</v>
      </c>
      <c r="V38" s="17">
        <f t="shared" si="7"/>
        <v>6</v>
      </c>
      <c r="W38" s="21">
        <f t="shared" si="8"/>
        <v>95</v>
      </c>
      <c r="X38" s="21">
        <f t="shared" si="9"/>
        <v>64.5</v>
      </c>
      <c r="Y38" s="24">
        <f t="shared" si="0"/>
        <v>67.89473684210526</v>
      </c>
      <c r="Z38" s="25">
        <f t="shared" si="10"/>
        <v>87.886566273773425</v>
      </c>
    </row>
    <row r="39" spans="1:26" x14ac:dyDescent="0.3">
      <c r="A39" s="15" t="s">
        <v>133</v>
      </c>
      <c r="B39" s="15">
        <v>201507</v>
      </c>
      <c r="C39" s="15">
        <v>79029.301666666695</v>
      </c>
      <c r="D39" s="16">
        <v>0.248737078131408</v>
      </c>
      <c r="E39" s="15">
        <v>0.138903183806769</v>
      </c>
      <c r="F39" s="15">
        <v>240.166666666667</v>
      </c>
      <c r="G39" s="15">
        <v>1.0890108966188099</v>
      </c>
      <c r="H39" s="15">
        <v>0.32182855944125299</v>
      </c>
      <c r="I39" s="15">
        <v>0.13671626184729899</v>
      </c>
      <c r="J39" s="15">
        <v>5.23172335373346</v>
      </c>
      <c r="K39" s="15">
        <v>2</v>
      </c>
      <c r="L39" s="15">
        <v>0</v>
      </c>
      <c r="M39" s="17">
        <f>IF(C39&gt;=250000,10,IF([1]数据测算!F39&gt;=200000,8,IF([1]数据测算!F39&gt;=150000,6,IF([1]数据测算!F39&gt;=100000,5,IF(C39&gt;=50000,3,1)))))*2.5</f>
        <v>7.5</v>
      </c>
      <c r="N39" s="17">
        <f>IF(F39&gt;=4000,5,IF([1]数据测算!M39&gt;=3000,3,IF([1]数据测算!M39&gt;=2500,1,IF([1]数据测算!M39&gt;=1500,10,IF(F39&gt;=750,8,6)))))</f>
        <v>6</v>
      </c>
      <c r="O39" s="17">
        <f t="shared" si="1"/>
        <v>8</v>
      </c>
      <c r="P39" s="18">
        <f t="shared" si="2"/>
        <v>5</v>
      </c>
      <c r="Q39" s="17">
        <f t="shared" si="3"/>
        <v>10</v>
      </c>
      <c r="R39" s="17">
        <f t="shared" si="13"/>
        <v>10</v>
      </c>
      <c r="S39" s="17">
        <f t="shared" si="14"/>
        <v>7</v>
      </c>
      <c r="T39" s="17">
        <f t="shared" si="6"/>
        <v>3</v>
      </c>
      <c r="U39" s="17" t="s">
        <v>94</v>
      </c>
      <c r="V39" s="17">
        <f t="shared" si="7"/>
        <v>4</v>
      </c>
      <c r="W39" s="21">
        <f t="shared" si="8"/>
        <v>95</v>
      </c>
      <c r="X39" s="21">
        <f t="shared" si="9"/>
        <v>60.5</v>
      </c>
      <c r="Y39" s="24">
        <f t="shared" si="0"/>
        <v>63.684210526315788</v>
      </c>
      <c r="Z39" s="25">
        <f t="shared" si="10"/>
        <v>85.912364183834782</v>
      </c>
    </row>
    <row r="40" spans="1:26" x14ac:dyDescent="0.3">
      <c r="A40" s="15" t="s">
        <v>134</v>
      </c>
      <c r="B40" s="15">
        <v>201506</v>
      </c>
      <c r="C40" s="15">
        <v>262277.20500000002</v>
      </c>
      <c r="D40" s="16">
        <v>0.49654714266581501</v>
      </c>
      <c r="E40" s="15">
        <v>6.0794970842981501E-2</v>
      </c>
      <c r="F40" s="15">
        <v>8865.3333333333303</v>
      </c>
      <c r="G40" s="15">
        <v>1.39760828491828</v>
      </c>
      <c r="H40" s="15">
        <v>6.9975413694423602E-2</v>
      </c>
      <c r="I40" s="15">
        <v>0.37847511257583</v>
      </c>
      <c r="J40" s="15">
        <v>2.5306006341598799</v>
      </c>
      <c r="K40" s="15">
        <v>3</v>
      </c>
      <c r="L40" s="15">
        <v>0</v>
      </c>
      <c r="M40" s="17">
        <f>IF(C40&gt;=250000,10,IF([1]数据测算!F40&gt;=200000,8,IF([1]数据测算!F40&gt;=150000,6,IF([1]数据测算!F40&gt;=100000,5,IF(C40&gt;=50000,3,1)))))*2.5</f>
        <v>25</v>
      </c>
      <c r="N40" s="17">
        <f>IF(F40&gt;=4000,5,IF([1]数据测算!M40&gt;=3000,3,IF([1]数据测算!M40&gt;=2500,1,IF([1]数据测算!M40&gt;=1500,10,IF(F40&gt;=750,8,6)))))</f>
        <v>5</v>
      </c>
      <c r="O40" s="17">
        <f t="shared" si="1"/>
        <v>10</v>
      </c>
      <c r="P40" s="18">
        <f t="shared" si="2"/>
        <v>3.5</v>
      </c>
      <c r="Q40" s="17">
        <f t="shared" si="3"/>
        <v>10</v>
      </c>
      <c r="R40" s="17">
        <f t="shared" si="13"/>
        <v>7</v>
      </c>
      <c r="S40" s="17">
        <f t="shared" si="14"/>
        <v>10</v>
      </c>
      <c r="T40" s="17">
        <f t="shared" si="6"/>
        <v>3</v>
      </c>
      <c r="U40" s="17" t="s">
        <v>94</v>
      </c>
      <c r="V40" s="17">
        <f t="shared" si="7"/>
        <v>6</v>
      </c>
      <c r="W40" s="21">
        <f t="shared" si="8"/>
        <v>95</v>
      </c>
      <c r="X40" s="21">
        <f t="shared" si="9"/>
        <v>79.5</v>
      </c>
      <c r="Y40" s="24">
        <f t="shared" si="0"/>
        <v>83.684210526315795</v>
      </c>
      <c r="Z40" s="25">
        <f t="shared" si="10"/>
        <v>94.655749530979691</v>
      </c>
    </row>
    <row r="41" spans="1:26" x14ac:dyDescent="0.3">
      <c r="A41" s="15" t="s">
        <v>135</v>
      </c>
      <c r="B41" s="15">
        <v>201507</v>
      </c>
      <c r="C41" s="15">
        <v>2935119.3333333302</v>
      </c>
      <c r="D41" s="16">
        <v>0.36087271649805502</v>
      </c>
      <c r="E41" s="15">
        <v>0.228843206137163</v>
      </c>
      <c r="F41" s="15">
        <v>23627.5</v>
      </c>
      <c r="G41" s="15">
        <v>1.16357669878393</v>
      </c>
      <c r="H41" s="15">
        <v>1.7691919015798099E-2</v>
      </c>
      <c r="I41" s="15">
        <v>0.76007894299970802</v>
      </c>
      <c r="J41" s="15">
        <v>6.35011785233407</v>
      </c>
      <c r="K41" s="15">
        <v>2</v>
      </c>
      <c r="L41" s="15">
        <v>0</v>
      </c>
      <c r="M41" s="17">
        <f>IF(C41&gt;=250000,10,IF([1]数据测算!F41&gt;=200000,8,IF([1]数据测算!F41&gt;=150000,6,IF([1]数据测算!F41&gt;=100000,5,IF(C41&gt;=50000,3,1)))))*2.5</f>
        <v>25</v>
      </c>
      <c r="N41" s="17">
        <f>IF(F41&gt;=4000,5,IF([1]数据测算!M41&gt;=3000,3,IF([1]数据测算!M41&gt;=2500,1,IF([1]数据测算!M41&gt;=1500,10,IF(F41&gt;=750,8,6)))))</f>
        <v>5</v>
      </c>
      <c r="O41" s="17">
        <f t="shared" si="1"/>
        <v>8</v>
      </c>
      <c r="P41" s="18">
        <f t="shared" si="2"/>
        <v>5</v>
      </c>
      <c r="Q41" s="17">
        <f t="shared" si="3"/>
        <v>7</v>
      </c>
      <c r="R41" s="17">
        <f t="shared" si="13"/>
        <v>1</v>
      </c>
      <c r="S41" s="17">
        <f t="shared" si="14"/>
        <v>10</v>
      </c>
      <c r="T41" s="17">
        <f t="shared" si="6"/>
        <v>3</v>
      </c>
      <c r="U41" s="17" t="s">
        <v>94</v>
      </c>
      <c r="V41" s="17">
        <f t="shared" si="7"/>
        <v>4</v>
      </c>
      <c r="W41" s="21">
        <f t="shared" si="8"/>
        <v>95</v>
      </c>
      <c r="X41" s="21">
        <f t="shared" si="9"/>
        <v>68</v>
      </c>
      <c r="Y41" s="24">
        <f t="shared" si="0"/>
        <v>71.578947368421055</v>
      </c>
      <c r="Z41" s="25">
        <f t="shared" si="10"/>
        <v>89.550166295470476</v>
      </c>
    </row>
    <row r="42" spans="1:26" x14ac:dyDescent="0.3">
      <c r="A42" s="15" t="s">
        <v>136</v>
      </c>
      <c r="B42" s="15">
        <v>201507</v>
      </c>
      <c r="C42" s="15">
        <v>742061.35166666703</v>
      </c>
      <c r="D42" s="16">
        <v>0.276541880081564</v>
      </c>
      <c r="E42" s="15">
        <v>0.113825058853289</v>
      </c>
      <c r="F42" s="15">
        <v>3426.5</v>
      </c>
      <c r="G42" s="15">
        <v>2.9261934391761701</v>
      </c>
      <c r="H42" s="15">
        <v>7.5869139335835806E-2</v>
      </c>
      <c r="I42" s="15">
        <v>0.12428414771564</v>
      </c>
      <c r="J42" s="15">
        <v>4.53495319252103</v>
      </c>
      <c r="K42" s="15">
        <v>3</v>
      </c>
      <c r="L42" s="15">
        <v>0</v>
      </c>
      <c r="M42" s="17">
        <f>IF(C42&gt;=250000,10,IF([1]数据测算!F42&gt;=200000,8,IF([1]数据测算!F42&gt;=150000,6,IF([1]数据测算!F42&gt;=100000,5,IF(C42&gt;=50000,3,1)))))*2.5</f>
        <v>25</v>
      </c>
      <c r="N42" s="17">
        <f>IF(F42&gt;=4000,5,IF([1]数据测算!M42&gt;=3000,3,IF([1]数据测算!M42&gt;=2500,1,IF([1]数据测算!M42&gt;=1500,10,IF(F42&gt;=750,8,6)))))</f>
        <v>3</v>
      </c>
      <c r="O42" s="17">
        <f t="shared" si="1"/>
        <v>10</v>
      </c>
      <c r="P42" s="18">
        <f t="shared" si="2"/>
        <v>5</v>
      </c>
      <c r="Q42" s="17">
        <f t="shared" si="3"/>
        <v>10</v>
      </c>
      <c r="R42" s="17">
        <f t="shared" si="13"/>
        <v>10</v>
      </c>
      <c r="S42" s="17">
        <f t="shared" si="14"/>
        <v>10</v>
      </c>
      <c r="T42" s="17">
        <f t="shared" si="6"/>
        <v>7.5</v>
      </c>
      <c r="U42" s="17" t="s">
        <v>94</v>
      </c>
      <c r="V42" s="17">
        <f t="shared" si="7"/>
        <v>6</v>
      </c>
      <c r="W42" s="21">
        <f t="shared" si="8"/>
        <v>95</v>
      </c>
      <c r="X42" s="21">
        <f t="shared" si="9"/>
        <v>86.5</v>
      </c>
      <c r="Y42" s="24">
        <f t="shared" si="0"/>
        <v>91.05263157894737</v>
      </c>
      <c r="Z42" s="25">
        <f t="shared" si="10"/>
        <v>97.533203887834048</v>
      </c>
    </row>
    <row r="43" spans="1:26" x14ac:dyDescent="0.3">
      <c r="A43" s="15" t="s">
        <v>137</v>
      </c>
      <c r="B43" s="15">
        <v>201506</v>
      </c>
      <c r="C43" s="15">
        <v>283679.77666666702</v>
      </c>
      <c r="D43" s="16">
        <v>0.152331224756802</v>
      </c>
      <c r="E43" s="15">
        <v>3.0219168782633799E-2</v>
      </c>
      <c r="F43" s="15">
        <v>2239.3333333333298</v>
      </c>
      <c r="G43" s="15">
        <v>2.7323590187538298</v>
      </c>
      <c r="H43" s="15">
        <v>0.13052728547157599</v>
      </c>
      <c r="I43" s="15">
        <v>0.51880526573467101</v>
      </c>
      <c r="J43" s="15">
        <v>1.3273521546604301</v>
      </c>
      <c r="K43" s="15">
        <v>2</v>
      </c>
      <c r="L43" s="15">
        <v>0</v>
      </c>
      <c r="M43" s="17">
        <f>IF(C43&gt;=250000,10,IF([1]数据测算!F43&gt;=200000,8,IF([1]数据测算!F43&gt;=150000,6,IF([1]数据测算!F43&gt;=100000,5,IF(C43&gt;=50000,3,1)))))*2.5</f>
        <v>25</v>
      </c>
      <c r="N43" s="17">
        <f>IF(F43&gt;=4000,5,IF([1]数据测算!M43&gt;=3000,3,IF([1]数据测算!M43&gt;=2500,1,IF([1]数据测算!M43&gt;=1500,10,IF(F43&gt;=750,8,6)))))</f>
        <v>10</v>
      </c>
      <c r="O43" s="17">
        <f t="shared" si="1"/>
        <v>10</v>
      </c>
      <c r="P43" s="18">
        <f t="shared" si="2"/>
        <v>5</v>
      </c>
      <c r="Q43" s="17">
        <f t="shared" si="3"/>
        <v>10</v>
      </c>
      <c r="R43" s="17">
        <f t="shared" si="13"/>
        <v>4</v>
      </c>
      <c r="S43" s="17">
        <f t="shared" si="14"/>
        <v>10</v>
      </c>
      <c r="T43" s="17">
        <f t="shared" si="6"/>
        <v>7.5</v>
      </c>
      <c r="U43" s="17" t="s">
        <v>94</v>
      </c>
      <c r="V43" s="17">
        <f t="shared" si="7"/>
        <v>4</v>
      </c>
      <c r="W43" s="21">
        <f t="shared" si="8"/>
        <v>95</v>
      </c>
      <c r="X43" s="21">
        <f t="shared" si="9"/>
        <v>85.5</v>
      </c>
      <c r="Y43" s="24">
        <f t="shared" si="0"/>
        <v>90</v>
      </c>
      <c r="Z43" s="25">
        <f t="shared" si="10"/>
        <v>97.131572071754036</v>
      </c>
    </row>
    <row r="44" spans="1:26" x14ac:dyDescent="0.3">
      <c r="A44" s="15" t="s">
        <v>138</v>
      </c>
      <c r="B44" s="15">
        <v>201506</v>
      </c>
      <c r="C44" s="15">
        <v>713762.97833333304</v>
      </c>
      <c r="D44" s="16">
        <v>0.19260862048300501</v>
      </c>
      <c r="E44" s="15">
        <v>9.9091584914083403E-2</v>
      </c>
      <c r="F44" s="15">
        <v>6715</v>
      </c>
      <c r="G44" s="15">
        <v>5.7195898271358701</v>
      </c>
      <c r="H44" s="15">
        <v>3.6824795236421702E-2</v>
      </c>
      <c r="I44" s="15">
        <v>0.461854690257332</v>
      </c>
      <c r="J44" s="15">
        <v>16.443467236022599</v>
      </c>
      <c r="K44" s="15">
        <v>3</v>
      </c>
      <c r="L44" s="15">
        <v>0</v>
      </c>
      <c r="M44" s="17">
        <f>IF(C44&gt;=250000,10,IF([1]数据测算!F44&gt;=200000,8,IF([1]数据测算!F44&gt;=150000,6,IF([1]数据测算!F44&gt;=100000,5,IF(C44&gt;=50000,3,1)))))*2.5</f>
        <v>25</v>
      </c>
      <c r="N44" s="17">
        <f>IF(F44&gt;=4000,5,IF([1]数据测算!M44&gt;=3000,3,IF([1]数据测算!M44&gt;=2500,1,IF([1]数据测算!M44&gt;=1500,10,IF(F44&gt;=750,8,6)))))</f>
        <v>5</v>
      </c>
      <c r="O44" s="17">
        <f t="shared" si="1"/>
        <v>5</v>
      </c>
      <c r="P44" s="18">
        <f t="shared" si="2"/>
        <v>5</v>
      </c>
      <c r="Q44" s="17">
        <f t="shared" si="3"/>
        <v>10</v>
      </c>
      <c r="R44" s="17">
        <f t="shared" si="13"/>
        <v>4</v>
      </c>
      <c r="S44" s="17">
        <f t="shared" si="14"/>
        <v>10</v>
      </c>
      <c r="T44" s="17">
        <f t="shared" si="6"/>
        <v>7.5</v>
      </c>
      <c r="U44" s="17" t="s">
        <v>94</v>
      </c>
      <c r="V44" s="17">
        <f t="shared" si="7"/>
        <v>6</v>
      </c>
      <c r="W44" s="21">
        <f t="shared" si="8"/>
        <v>95</v>
      </c>
      <c r="X44" s="21">
        <f t="shared" si="9"/>
        <v>77.5</v>
      </c>
      <c r="Y44" s="24">
        <f t="shared" si="0"/>
        <v>81.578947368421055</v>
      </c>
      <c r="Z44" s="25">
        <f t="shared" si="10"/>
        <v>93.803760818059786</v>
      </c>
    </row>
    <row r="45" spans="1:26" x14ac:dyDescent="0.3">
      <c r="A45" s="15" t="s">
        <v>139</v>
      </c>
      <c r="B45" s="15">
        <v>201506</v>
      </c>
      <c r="C45" s="15">
        <v>145715.66500000001</v>
      </c>
      <c r="D45" s="16">
        <v>0.258328463467279</v>
      </c>
      <c r="E45" s="15">
        <v>4.7005097605521302E-2</v>
      </c>
      <c r="F45" s="15">
        <v>438.66666666666703</v>
      </c>
      <c r="G45" s="15">
        <v>2.27475395626676</v>
      </c>
      <c r="H45" s="15">
        <v>4.7492060228712198E-2</v>
      </c>
      <c r="I45" s="15">
        <v>0.53245373227292603</v>
      </c>
      <c r="J45" s="15">
        <v>6.7369175409808904</v>
      </c>
      <c r="K45" s="15">
        <v>3</v>
      </c>
      <c r="L45" s="15">
        <v>0</v>
      </c>
      <c r="M45" s="17">
        <f>IF(C45&gt;=250000,10,IF([1]数据测算!F45&gt;=200000,8,IF([1]数据测算!F45&gt;=150000,6,IF([1]数据测算!F45&gt;=100000,5,IF(C45&gt;=50000,3,1)))))*2.5</f>
        <v>12.5</v>
      </c>
      <c r="N45" s="17">
        <f>IF(F45&gt;=4000,5,IF([1]数据测算!M45&gt;=3000,3,IF([1]数据测算!M45&gt;=2500,1,IF([1]数据测算!M45&gt;=1500,10,IF(F45&gt;=750,8,6)))))</f>
        <v>6</v>
      </c>
      <c r="O45" s="17">
        <f t="shared" si="1"/>
        <v>8</v>
      </c>
      <c r="P45" s="18">
        <f t="shared" si="2"/>
        <v>5</v>
      </c>
      <c r="Q45" s="17">
        <f t="shared" si="3"/>
        <v>10</v>
      </c>
      <c r="R45" s="17">
        <f t="shared" si="13"/>
        <v>4</v>
      </c>
      <c r="S45" s="17">
        <f t="shared" si="14"/>
        <v>10</v>
      </c>
      <c r="T45" s="17">
        <f t="shared" si="6"/>
        <v>5.25</v>
      </c>
      <c r="U45" s="17" t="s">
        <v>94</v>
      </c>
      <c r="V45" s="17">
        <f t="shared" si="7"/>
        <v>6</v>
      </c>
      <c r="W45" s="21">
        <f t="shared" si="8"/>
        <v>95</v>
      </c>
      <c r="X45" s="21">
        <f t="shared" si="9"/>
        <v>66.75</v>
      </c>
      <c r="Y45" s="24">
        <f t="shared" si="0"/>
        <v>70.263157894736835</v>
      </c>
      <c r="Z45" s="25">
        <f t="shared" si="10"/>
        <v>88.962506357710126</v>
      </c>
    </row>
    <row r="46" spans="1:26" x14ac:dyDescent="0.3">
      <c r="A46" s="15" t="s">
        <v>140</v>
      </c>
      <c r="B46" s="15">
        <v>201505</v>
      </c>
      <c r="C46" s="15">
        <v>618174.558333333</v>
      </c>
      <c r="D46" s="16">
        <v>0.21091335105964301</v>
      </c>
      <c r="E46" s="15">
        <v>5.85059914553629E-2</v>
      </c>
      <c r="F46" s="15">
        <v>1966.1666666666699</v>
      </c>
      <c r="G46" s="15">
        <v>1.42886855646125</v>
      </c>
      <c r="H46" s="15">
        <v>6.5290431888075498E-2</v>
      </c>
      <c r="I46" s="15">
        <v>0.21572918117985199</v>
      </c>
      <c r="J46" s="15">
        <v>6.3619590538516402</v>
      </c>
      <c r="K46" s="15">
        <v>3</v>
      </c>
      <c r="L46" s="15">
        <v>0</v>
      </c>
      <c r="M46" s="17">
        <f>IF(C46&gt;=250000,10,IF([1]数据测算!F46&gt;=200000,8,IF([1]数据测算!F46&gt;=150000,6,IF([1]数据测算!F46&gt;=100000,5,IF(C46&gt;=50000,3,1)))))*2.5</f>
        <v>25</v>
      </c>
      <c r="N46" s="17">
        <f>IF(F46&gt;=4000,5,IF([1]数据测算!M46&gt;=3000,3,IF([1]数据测算!M46&gt;=2500,1,IF([1]数据测算!M46&gt;=1500,10,IF(F46&gt;=750,8,6)))))</f>
        <v>10</v>
      </c>
      <c r="O46" s="17">
        <f t="shared" si="1"/>
        <v>8</v>
      </c>
      <c r="P46" s="18">
        <f t="shared" si="2"/>
        <v>5</v>
      </c>
      <c r="Q46" s="17">
        <f t="shared" si="3"/>
        <v>10</v>
      </c>
      <c r="R46" s="17">
        <f t="shared" si="13"/>
        <v>7</v>
      </c>
      <c r="S46" s="17">
        <f t="shared" si="14"/>
        <v>10</v>
      </c>
      <c r="T46" s="17">
        <f t="shared" si="6"/>
        <v>3</v>
      </c>
      <c r="U46" s="17" t="s">
        <v>94</v>
      </c>
      <c r="V46" s="17">
        <f t="shared" si="7"/>
        <v>6</v>
      </c>
      <c r="W46" s="21">
        <f t="shared" si="8"/>
        <v>95</v>
      </c>
      <c r="X46" s="21">
        <f t="shared" si="9"/>
        <v>84</v>
      </c>
      <c r="Y46" s="24">
        <f t="shared" si="0"/>
        <v>88.421052631578945</v>
      </c>
      <c r="Z46" s="25">
        <f t="shared" si="10"/>
        <v>96.523402024197154</v>
      </c>
    </row>
    <row r="47" spans="1:26" x14ac:dyDescent="0.3">
      <c r="A47" s="15" t="s">
        <v>141</v>
      </c>
      <c r="B47" s="15">
        <v>201507</v>
      </c>
      <c r="C47" s="15">
        <v>908630.26</v>
      </c>
      <c r="D47" s="16">
        <v>0.48494639799414502</v>
      </c>
      <c r="E47" s="15">
        <v>0.18716505193560501</v>
      </c>
      <c r="F47" s="15">
        <v>31861.166666666701</v>
      </c>
      <c r="G47" s="15">
        <v>1.27468592135959</v>
      </c>
      <c r="H47" s="15">
        <v>5.8402298173306898E-3</v>
      </c>
      <c r="I47" s="15">
        <v>0.343575071906775</v>
      </c>
      <c r="J47" s="15">
        <v>3.7068663322944402</v>
      </c>
      <c r="K47" s="15">
        <v>2</v>
      </c>
      <c r="L47" s="15">
        <v>0</v>
      </c>
      <c r="M47" s="17">
        <f>IF(C47&gt;=250000,10,IF([1]数据测算!F47&gt;=200000,8,IF([1]数据测算!F47&gt;=150000,6,IF([1]数据测算!F47&gt;=100000,5,IF(C47&gt;=50000,3,1)))))*2.5</f>
        <v>25</v>
      </c>
      <c r="N47" s="17">
        <f>IF(F47&gt;=4000,5,IF([1]数据测算!M47&gt;=3000,3,IF([1]数据测算!M47&gt;=2500,1,IF([1]数据测算!M47&gt;=1500,10,IF(F47&gt;=750,8,6)))))</f>
        <v>5</v>
      </c>
      <c r="O47" s="17">
        <f t="shared" si="1"/>
        <v>10</v>
      </c>
      <c r="P47" s="18">
        <f t="shared" si="2"/>
        <v>3.5</v>
      </c>
      <c r="Q47" s="17">
        <f t="shared" si="3"/>
        <v>10</v>
      </c>
      <c r="R47" s="17">
        <f t="shared" si="13"/>
        <v>7</v>
      </c>
      <c r="S47" s="17">
        <f t="shared" si="14"/>
        <v>10</v>
      </c>
      <c r="T47" s="17">
        <f t="shared" si="6"/>
        <v>3</v>
      </c>
      <c r="U47" s="17" t="s">
        <v>94</v>
      </c>
      <c r="V47" s="17">
        <f t="shared" si="7"/>
        <v>4</v>
      </c>
      <c r="W47" s="21">
        <f t="shared" si="8"/>
        <v>95</v>
      </c>
      <c r="X47" s="21">
        <f t="shared" si="9"/>
        <v>77.5</v>
      </c>
      <c r="Y47" s="24">
        <f t="shared" si="0"/>
        <v>81.578947368421055</v>
      </c>
      <c r="Z47" s="25">
        <f t="shared" si="10"/>
        <v>93.803760818059786</v>
      </c>
    </row>
    <row r="48" spans="1:26" x14ac:dyDescent="0.3">
      <c r="A48" s="15" t="s">
        <v>142</v>
      </c>
      <c r="B48" s="15">
        <v>201507</v>
      </c>
      <c r="C48" s="15">
        <v>136954.22333333301</v>
      </c>
      <c r="D48" s="16">
        <v>0.36569116077896702</v>
      </c>
      <c r="E48" s="15">
        <v>0.14972893410810201</v>
      </c>
      <c r="F48" s="15">
        <v>12043.666666666701</v>
      </c>
      <c r="G48" s="15">
        <v>1.0103847807759601</v>
      </c>
      <c r="H48" s="15">
        <v>1.6886543645860601E-2</v>
      </c>
      <c r="I48" s="15">
        <v>0.165697417867161</v>
      </c>
      <c r="J48" s="15">
        <v>5.3136310288951796</v>
      </c>
      <c r="K48" s="15">
        <v>1</v>
      </c>
      <c r="L48" s="15">
        <v>0</v>
      </c>
      <c r="M48" s="17">
        <f>IF(C48&gt;=250000,10,IF([1]数据测算!F48&gt;=200000,8,IF([1]数据测算!F48&gt;=150000,6,IF([1]数据测算!F48&gt;=100000,5,IF(C48&gt;=50000,3,1)))))*2.5</f>
        <v>12.5</v>
      </c>
      <c r="N48" s="17">
        <f>IF(F48&gt;=4000,5,IF([1]数据测算!M48&gt;=3000,3,IF([1]数据测算!M48&gt;=2500,1,IF([1]数据测算!M48&gt;=1500,10,IF(F48&gt;=750,8,6)))))</f>
        <v>5</v>
      </c>
      <c r="O48" s="17">
        <f t="shared" si="1"/>
        <v>8</v>
      </c>
      <c r="P48" s="18">
        <f t="shared" si="2"/>
        <v>5</v>
      </c>
      <c r="Q48" s="17">
        <f t="shared" si="3"/>
        <v>10</v>
      </c>
      <c r="R48" s="17">
        <f t="shared" si="13"/>
        <v>10</v>
      </c>
      <c r="S48" s="17">
        <f t="shared" si="14"/>
        <v>10</v>
      </c>
      <c r="T48" s="17">
        <f t="shared" si="6"/>
        <v>3</v>
      </c>
      <c r="U48" s="17" t="s">
        <v>94</v>
      </c>
      <c r="V48" s="17">
        <f t="shared" si="7"/>
        <v>2</v>
      </c>
      <c r="W48" s="21">
        <f t="shared" si="8"/>
        <v>95</v>
      </c>
      <c r="X48" s="21">
        <f t="shared" si="9"/>
        <v>65.5</v>
      </c>
      <c r="Y48" s="24">
        <f t="shared" si="0"/>
        <v>68.94736842105263</v>
      </c>
      <c r="Z48" s="25">
        <f t="shared" si="10"/>
        <v>88.367703195681131</v>
      </c>
    </row>
    <row r="49" spans="1:26" x14ac:dyDescent="0.3">
      <c r="A49" s="15" t="s">
        <v>143</v>
      </c>
      <c r="B49" s="15">
        <v>201507</v>
      </c>
      <c r="C49" s="15">
        <v>136548.80166666699</v>
      </c>
      <c r="D49" s="16">
        <v>0.14920444313428</v>
      </c>
      <c r="E49" s="15">
        <v>4.2915332223839697E-2</v>
      </c>
      <c r="F49" s="15">
        <v>725</v>
      </c>
      <c r="G49" s="15">
        <v>0.92145370298429696</v>
      </c>
      <c r="H49" s="15">
        <v>0.15010830735141001</v>
      </c>
      <c r="I49" s="15">
        <v>0.14550474862004101</v>
      </c>
      <c r="J49" s="15">
        <v>3.5708494400853401</v>
      </c>
      <c r="K49" s="15">
        <v>2</v>
      </c>
      <c r="L49" s="15">
        <v>0</v>
      </c>
      <c r="M49" s="17">
        <f>IF(C49&gt;=250000,10,IF([1]数据测算!F49&gt;=200000,8,IF([1]数据测算!F49&gt;=150000,6,IF([1]数据测算!F49&gt;=100000,5,IF(C49&gt;=50000,3,1)))))*2.5</f>
        <v>12.5</v>
      </c>
      <c r="N49" s="17">
        <f>IF(F49&gt;=4000,5,IF([1]数据测算!M49&gt;=3000,3,IF([1]数据测算!M49&gt;=2500,1,IF([1]数据测算!M49&gt;=1500,10,IF(F49&gt;=750,8,6)))))</f>
        <v>6</v>
      </c>
      <c r="O49" s="17">
        <f t="shared" si="1"/>
        <v>10</v>
      </c>
      <c r="P49" s="18">
        <f t="shared" si="2"/>
        <v>5</v>
      </c>
      <c r="Q49" s="17">
        <f t="shared" si="3"/>
        <v>10</v>
      </c>
      <c r="R49" s="17">
        <f t="shared" si="13"/>
        <v>10</v>
      </c>
      <c r="S49" s="17">
        <f t="shared" si="14"/>
        <v>10</v>
      </c>
      <c r="T49" s="17">
        <f t="shared" si="6"/>
        <v>3</v>
      </c>
      <c r="U49" s="17" t="s">
        <v>94</v>
      </c>
      <c r="V49" s="17">
        <f t="shared" si="7"/>
        <v>4</v>
      </c>
      <c r="W49" s="21">
        <f t="shared" si="8"/>
        <v>95</v>
      </c>
      <c r="X49" s="21">
        <f t="shared" si="9"/>
        <v>70.5</v>
      </c>
      <c r="Y49" s="24">
        <f t="shared" si="0"/>
        <v>74.21052631578948</v>
      </c>
      <c r="Z49" s="25">
        <f t="shared" si="10"/>
        <v>90.704905380483467</v>
      </c>
    </row>
    <row r="50" spans="1:26" x14ac:dyDescent="0.3">
      <c r="A50" s="15" t="s">
        <v>144</v>
      </c>
      <c r="B50" s="15">
        <v>201507</v>
      </c>
      <c r="C50" s="15">
        <v>951347.55666666699</v>
      </c>
      <c r="D50" s="16">
        <v>0.352761250257769</v>
      </c>
      <c r="E50" s="15">
        <v>0.22632421496954</v>
      </c>
      <c r="F50" s="15">
        <v>33062.666666666701</v>
      </c>
      <c r="G50" s="15">
        <v>5.7142218971243501</v>
      </c>
      <c r="H50" s="15">
        <v>1.17375098758277E-2</v>
      </c>
      <c r="I50" s="15">
        <v>0.40748588139225</v>
      </c>
      <c r="J50" s="15">
        <v>5.8056861960646602</v>
      </c>
      <c r="K50" s="15">
        <v>4</v>
      </c>
      <c r="L50" s="15">
        <v>0</v>
      </c>
      <c r="M50" s="17">
        <f>IF(C50&gt;=250000,10,IF([1]数据测算!F50&gt;=200000,8,IF([1]数据测算!F50&gt;=150000,6,IF([1]数据测算!F50&gt;=100000,5,IF(C50&gt;=50000,3,1)))))*2.5</f>
        <v>25</v>
      </c>
      <c r="N50" s="17">
        <f>IF(F50&gt;=4000,5,IF([1]数据测算!M50&gt;=3000,3,IF([1]数据测算!M50&gt;=2500,1,IF([1]数据测算!M50&gt;=1500,10,IF(F50&gt;=750,8,6)))))</f>
        <v>5</v>
      </c>
      <c r="O50" s="17">
        <f t="shared" si="1"/>
        <v>8</v>
      </c>
      <c r="P50" s="18">
        <f t="shared" si="2"/>
        <v>5</v>
      </c>
      <c r="Q50" s="17">
        <f t="shared" si="3"/>
        <v>7</v>
      </c>
      <c r="R50" s="17">
        <f t="shared" si="13"/>
        <v>4</v>
      </c>
      <c r="S50" s="17">
        <f t="shared" si="14"/>
        <v>10</v>
      </c>
      <c r="T50" s="17">
        <f t="shared" si="6"/>
        <v>7.5</v>
      </c>
      <c r="U50" s="17" t="s">
        <v>94</v>
      </c>
      <c r="V50" s="17">
        <f t="shared" si="7"/>
        <v>8</v>
      </c>
      <c r="W50" s="21">
        <f t="shared" si="8"/>
        <v>95</v>
      </c>
      <c r="X50" s="21">
        <f t="shared" si="9"/>
        <v>79.5</v>
      </c>
      <c r="Y50" s="24">
        <f t="shared" si="0"/>
        <v>83.684210526315795</v>
      </c>
      <c r="Z50" s="25">
        <f t="shared" si="10"/>
        <v>94.655749530979691</v>
      </c>
    </row>
    <row r="51" spans="1:26" x14ac:dyDescent="0.3">
      <c r="A51" s="15" t="s">
        <v>145</v>
      </c>
      <c r="B51" s="15">
        <v>201506</v>
      </c>
      <c r="C51" s="15">
        <v>125518.718333333</v>
      </c>
      <c r="D51" s="16">
        <v>0.47890769437325298</v>
      </c>
      <c r="E51" s="15">
        <v>5.3787666713532301E-2</v>
      </c>
      <c r="F51" s="15">
        <v>611.5</v>
      </c>
      <c r="G51" s="15">
        <v>1.593628473788</v>
      </c>
      <c r="H51" s="15">
        <v>4.7500827225285001E-2</v>
      </c>
      <c r="I51" s="15">
        <v>0.552715166873611</v>
      </c>
      <c r="J51" s="15">
        <v>2.2359962199624199</v>
      </c>
      <c r="K51" s="15">
        <v>4</v>
      </c>
      <c r="L51" s="15">
        <v>0</v>
      </c>
      <c r="M51" s="17">
        <f>IF(C51&gt;=250000,10,IF([1]数据测算!F51&gt;=200000,8,IF([1]数据测算!F51&gt;=150000,6,IF([1]数据测算!F51&gt;=100000,5,IF(C51&gt;=50000,3,1)))))*2.5</f>
        <v>12.5</v>
      </c>
      <c r="N51" s="17">
        <f>IF(F51&gt;=4000,5,IF([1]数据测算!M51&gt;=3000,3,IF([1]数据测算!M51&gt;=2500,1,IF([1]数据测算!M51&gt;=1500,10,IF(F51&gt;=750,8,6)))))</f>
        <v>6</v>
      </c>
      <c r="O51" s="17">
        <f t="shared" si="1"/>
        <v>10</v>
      </c>
      <c r="P51" s="18">
        <f t="shared" si="2"/>
        <v>3.5</v>
      </c>
      <c r="Q51" s="17">
        <f t="shared" si="3"/>
        <v>10</v>
      </c>
      <c r="R51" s="17">
        <f t="shared" si="13"/>
        <v>4</v>
      </c>
      <c r="S51" s="17">
        <f t="shared" si="14"/>
        <v>10</v>
      </c>
      <c r="T51" s="17">
        <f t="shared" si="6"/>
        <v>3</v>
      </c>
      <c r="U51" s="17" t="s">
        <v>94</v>
      </c>
      <c r="V51" s="17">
        <f t="shared" si="7"/>
        <v>8</v>
      </c>
      <c r="W51" s="21">
        <f t="shared" si="8"/>
        <v>95</v>
      </c>
      <c r="X51" s="21">
        <f t="shared" si="9"/>
        <v>67</v>
      </c>
      <c r="Y51" s="24">
        <f t="shared" si="0"/>
        <v>70.526315789473685</v>
      </c>
      <c r="Z51" s="25">
        <f t="shared" si="10"/>
        <v>89.080602778171567</v>
      </c>
    </row>
    <row r="52" spans="1:26" x14ac:dyDescent="0.3">
      <c r="A52" s="15" t="s">
        <v>146</v>
      </c>
      <c r="B52" s="15">
        <v>201507</v>
      </c>
      <c r="C52" s="15">
        <v>122974.81</v>
      </c>
      <c r="D52" s="16">
        <v>0.33996985345777497</v>
      </c>
      <c r="E52" s="15">
        <v>0.103391004311797</v>
      </c>
      <c r="F52" s="15">
        <v>64.8333333333333</v>
      </c>
      <c r="G52" s="15">
        <v>0.99459832014288496</v>
      </c>
      <c r="H52" s="15">
        <v>0.144808991574153</v>
      </c>
      <c r="I52" s="15">
        <v>0.8464703005302</v>
      </c>
      <c r="J52" s="15">
        <v>3.8993713249770798</v>
      </c>
      <c r="K52" s="15">
        <v>2</v>
      </c>
      <c r="L52" s="15">
        <v>0</v>
      </c>
      <c r="M52" s="17">
        <f>IF(C52&gt;=250000,10,IF([1]数据测算!F52&gt;=200000,8,IF([1]数据测算!F52&gt;=150000,6,IF([1]数据测算!F52&gt;=100000,5,IF(C52&gt;=50000,3,1)))))*2.5</f>
        <v>12.5</v>
      </c>
      <c r="N52" s="17">
        <f>IF(F52&gt;=4000,5,IF([1]数据测算!M52&gt;=3000,3,IF([1]数据测算!M52&gt;=2500,1,IF([1]数据测算!M52&gt;=1500,10,IF(F52&gt;=750,8,6)))))</f>
        <v>6</v>
      </c>
      <c r="O52" s="17">
        <f t="shared" si="1"/>
        <v>10</v>
      </c>
      <c r="P52" s="18">
        <f t="shared" si="2"/>
        <v>5</v>
      </c>
      <c r="Q52" s="17">
        <f t="shared" si="3"/>
        <v>10</v>
      </c>
      <c r="R52" s="17">
        <f t="shared" si="13"/>
        <v>1</v>
      </c>
      <c r="S52" s="17">
        <f t="shared" si="14"/>
        <v>10</v>
      </c>
      <c r="T52" s="17">
        <f t="shared" si="6"/>
        <v>3</v>
      </c>
      <c r="U52" s="17" t="s">
        <v>94</v>
      </c>
      <c r="V52" s="17">
        <f t="shared" si="7"/>
        <v>4</v>
      </c>
      <c r="W52" s="21">
        <f t="shared" si="8"/>
        <v>95</v>
      </c>
      <c r="X52" s="21">
        <f t="shared" si="9"/>
        <v>61.5</v>
      </c>
      <c r="Y52" s="24">
        <f t="shared" si="0"/>
        <v>64.736842105263165</v>
      </c>
      <c r="Z52" s="25">
        <f t="shared" si="10"/>
        <v>86.413625692931461</v>
      </c>
    </row>
    <row r="53" spans="1:26" x14ac:dyDescent="0.3">
      <c r="A53" s="15" t="s">
        <v>147</v>
      </c>
      <c r="B53" s="15">
        <v>201507</v>
      </c>
      <c r="C53" s="15">
        <v>71343.583333333299</v>
      </c>
      <c r="D53" s="16">
        <v>0.28020664263172901</v>
      </c>
      <c r="E53" s="15">
        <v>0.29764080185154501</v>
      </c>
      <c r="F53" s="15">
        <v>189.166666666667</v>
      </c>
      <c r="G53" s="15">
        <v>0.89273022215848796</v>
      </c>
      <c r="H53" s="15">
        <v>0.33186145775925402</v>
      </c>
      <c r="I53" s="15">
        <v>0.21586368007568399</v>
      </c>
      <c r="J53" s="15">
        <v>4.6283910667044497</v>
      </c>
      <c r="K53" s="15">
        <v>2</v>
      </c>
      <c r="L53" s="15">
        <v>0</v>
      </c>
      <c r="M53" s="17">
        <f>IF(C53&gt;=250000,10,IF([1]数据测算!F53&gt;=200000,8,IF([1]数据测算!F53&gt;=150000,6,IF([1]数据测算!F53&gt;=100000,5,IF(C53&gt;=50000,3,1)))))*2.5</f>
        <v>7.5</v>
      </c>
      <c r="N53" s="17">
        <f>IF(F53&gt;=4000,5,IF([1]数据测算!M53&gt;=3000,3,IF([1]数据测算!M53&gt;=2500,1,IF([1]数据测算!M53&gt;=1500,10,IF(F53&gt;=750,8,6)))))</f>
        <v>6</v>
      </c>
      <c r="O53" s="17">
        <f t="shared" si="1"/>
        <v>10</v>
      </c>
      <c r="P53" s="18">
        <f t="shared" si="2"/>
        <v>5</v>
      </c>
      <c r="Q53" s="17">
        <f t="shared" si="3"/>
        <v>7</v>
      </c>
      <c r="R53" s="17">
        <f t="shared" si="13"/>
        <v>7</v>
      </c>
      <c r="S53" s="17">
        <f t="shared" si="14"/>
        <v>7</v>
      </c>
      <c r="T53" s="17">
        <f t="shared" si="6"/>
        <v>3</v>
      </c>
      <c r="U53" s="17" t="s">
        <v>94</v>
      </c>
      <c r="V53" s="17">
        <f t="shared" si="7"/>
        <v>4</v>
      </c>
      <c r="W53" s="21">
        <f t="shared" si="8"/>
        <v>95</v>
      </c>
      <c r="X53" s="21">
        <f t="shared" si="9"/>
        <v>56.5</v>
      </c>
      <c r="Y53" s="24">
        <f t="shared" si="0"/>
        <v>59.473684210526315</v>
      </c>
      <c r="Z53" s="25">
        <f t="shared" si="10"/>
        <v>83.852049029460275</v>
      </c>
    </row>
    <row r="54" spans="1:26" x14ac:dyDescent="0.3">
      <c r="A54" s="15" t="s">
        <v>148</v>
      </c>
      <c r="B54" s="15">
        <v>201506</v>
      </c>
      <c r="C54" s="15">
        <v>31210.988333333298</v>
      </c>
      <c r="D54" s="16">
        <v>0.244943385242546</v>
      </c>
      <c r="E54" s="15">
        <v>6.5280318287761804E-2</v>
      </c>
      <c r="F54" s="15">
        <v>251.833333333333</v>
      </c>
      <c r="G54" s="15">
        <v>0.75957675438444605</v>
      </c>
      <c r="H54" s="15">
        <v>0.35863081250251599</v>
      </c>
      <c r="I54" s="15">
        <v>0.30342358683932902</v>
      </c>
      <c r="J54" s="15">
        <v>5.9108593028048704</v>
      </c>
      <c r="K54" s="15">
        <v>1</v>
      </c>
      <c r="L54" s="15">
        <v>0</v>
      </c>
      <c r="M54" s="17">
        <f>IF(C54&gt;=250000,10,IF([1]数据测算!F54&gt;=200000,8,IF([1]数据测算!F54&gt;=150000,6,IF([1]数据测算!F54&gt;=100000,5,IF(C54&gt;=50000,3,1)))))*2.5</f>
        <v>2.5</v>
      </c>
      <c r="N54" s="17">
        <f>IF(F54&gt;=4000,5,IF([1]数据测算!M54&gt;=3000,3,IF([1]数据测算!M54&gt;=2500,1,IF([1]数据测算!M54&gt;=1500,10,IF(F54&gt;=750,8,6)))))</f>
        <v>6</v>
      </c>
      <c r="O54" s="17">
        <f t="shared" si="1"/>
        <v>8</v>
      </c>
      <c r="P54" s="18">
        <f t="shared" si="2"/>
        <v>5</v>
      </c>
      <c r="Q54" s="17">
        <f t="shared" si="3"/>
        <v>10</v>
      </c>
      <c r="R54" s="17">
        <f t="shared" si="13"/>
        <v>7</v>
      </c>
      <c r="S54" s="17">
        <f t="shared" si="14"/>
        <v>7</v>
      </c>
      <c r="T54" s="17">
        <f t="shared" si="6"/>
        <v>3</v>
      </c>
      <c r="U54" s="17" t="s">
        <v>94</v>
      </c>
      <c r="V54" s="17">
        <f t="shared" si="7"/>
        <v>2</v>
      </c>
      <c r="W54" s="21">
        <f t="shared" si="8"/>
        <v>95</v>
      </c>
      <c r="X54" s="21">
        <f t="shared" si="9"/>
        <v>50.5</v>
      </c>
      <c r="Y54" s="24">
        <f t="shared" si="0"/>
        <v>53.157894736842103</v>
      </c>
      <c r="Z54" s="25">
        <f t="shared" si="10"/>
        <v>80.577062882333877</v>
      </c>
    </row>
    <row r="55" spans="1:26" x14ac:dyDescent="0.3">
      <c r="A55" s="15" t="s">
        <v>149</v>
      </c>
      <c r="B55" s="15">
        <v>201505</v>
      </c>
      <c r="C55" s="15">
        <v>221853.28</v>
      </c>
      <c r="D55" s="16">
        <v>0.39863893126960398</v>
      </c>
      <c r="E55" s="15">
        <v>0.13941774836662099</v>
      </c>
      <c r="F55" s="15">
        <v>764.16666666666697</v>
      </c>
      <c r="G55" s="15">
        <v>7.9242312205065204</v>
      </c>
      <c r="H55" s="15">
        <v>3.8472157974730303E-2</v>
      </c>
      <c r="I55" s="15">
        <v>0.77365149728959504</v>
      </c>
      <c r="J55" s="15">
        <v>3.3544029368794899</v>
      </c>
      <c r="K55" s="15">
        <v>3</v>
      </c>
      <c r="L55" s="15">
        <v>0</v>
      </c>
      <c r="M55" s="17">
        <f>IF(C55&gt;=250000,10,IF([1]数据测算!F55&gt;=200000,8,IF([1]数据测算!F55&gt;=150000,6,IF([1]数据测算!F55&gt;=100000,5,IF(C55&gt;=50000,3,1)))))*2.5</f>
        <v>20</v>
      </c>
      <c r="N55" s="17">
        <f>IF(F55&gt;=4000,5,IF([1]数据测算!M55&gt;=3000,3,IF([1]数据测算!M55&gt;=2500,1,IF([1]数据测算!M55&gt;=1500,10,IF(F55&gt;=750,8,6)))))</f>
        <v>8</v>
      </c>
      <c r="O55" s="17">
        <f t="shared" si="1"/>
        <v>10</v>
      </c>
      <c r="P55" s="18">
        <f t="shared" si="2"/>
        <v>5</v>
      </c>
      <c r="Q55" s="17">
        <f t="shared" si="3"/>
        <v>10</v>
      </c>
      <c r="R55" s="17">
        <f t="shared" si="13"/>
        <v>1</v>
      </c>
      <c r="S55" s="17">
        <f t="shared" si="14"/>
        <v>10</v>
      </c>
      <c r="T55" s="17">
        <f t="shared" si="6"/>
        <v>7.5</v>
      </c>
      <c r="U55" s="17" t="s">
        <v>94</v>
      </c>
      <c r="V55" s="17">
        <f t="shared" si="7"/>
        <v>6</v>
      </c>
      <c r="W55" s="21">
        <f t="shared" si="8"/>
        <v>95</v>
      </c>
      <c r="X55" s="21">
        <f t="shared" si="9"/>
        <v>77.5</v>
      </c>
      <c r="Y55" s="24">
        <f t="shared" si="0"/>
        <v>81.578947368421055</v>
      </c>
      <c r="Z55" s="25">
        <f t="shared" si="10"/>
        <v>93.803760818059786</v>
      </c>
    </row>
    <row r="56" spans="1:26" x14ac:dyDescent="0.3">
      <c r="A56" s="15" t="s">
        <v>150</v>
      </c>
      <c r="B56" s="15">
        <v>201504</v>
      </c>
      <c r="C56" s="15">
        <v>1017991.33333333</v>
      </c>
      <c r="D56" s="16">
        <v>0.48060300253147398</v>
      </c>
      <c r="E56" s="15">
        <v>6.7097754433952203E-2</v>
      </c>
      <c r="F56" s="15">
        <v>6407.8333333333303</v>
      </c>
      <c r="G56" s="15">
        <v>3.7213046258869</v>
      </c>
      <c r="H56" s="15">
        <v>1.0125916241152499E-2</v>
      </c>
      <c r="I56" s="15">
        <v>0.89896165185886501</v>
      </c>
      <c r="J56" s="15">
        <v>5.3953244406002296</v>
      </c>
      <c r="K56" s="15">
        <v>4</v>
      </c>
      <c r="L56" s="15">
        <v>0</v>
      </c>
      <c r="M56" s="17">
        <f>IF(C56&gt;=250000,10,IF([1]数据测算!F56&gt;=200000,8,IF([1]数据测算!F56&gt;=150000,6,IF([1]数据测算!F56&gt;=100000,5,IF(C56&gt;=50000,3,1)))))*2.5</f>
        <v>25</v>
      </c>
      <c r="N56" s="17">
        <f>IF(F56&gt;=4000,5,IF([1]数据测算!M56&gt;=3000,3,IF([1]数据测算!M56&gt;=2500,1,IF([1]数据测算!M56&gt;=1500,10,IF(F56&gt;=750,8,6)))))</f>
        <v>5</v>
      </c>
      <c r="O56" s="17">
        <f t="shared" si="1"/>
        <v>8</v>
      </c>
      <c r="P56" s="18">
        <f t="shared" si="2"/>
        <v>3.5</v>
      </c>
      <c r="Q56" s="17">
        <f t="shared" si="3"/>
        <v>10</v>
      </c>
      <c r="R56" s="17">
        <f t="shared" si="13"/>
        <v>1</v>
      </c>
      <c r="S56" s="17">
        <f t="shared" si="14"/>
        <v>10</v>
      </c>
      <c r="T56" s="17">
        <f t="shared" si="6"/>
        <v>7.5</v>
      </c>
      <c r="U56" s="17" t="s">
        <v>94</v>
      </c>
      <c r="V56" s="17">
        <f t="shared" si="7"/>
        <v>8</v>
      </c>
      <c r="W56" s="21">
        <f t="shared" si="8"/>
        <v>95</v>
      </c>
      <c r="X56" s="21">
        <f t="shared" si="9"/>
        <v>78</v>
      </c>
      <c r="Y56" s="24">
        <f t="shared" si="0"/>
        <v>82.10526315789474</v>
      </c>
      <c r="Z56" s="25">
        <f t="shared" si="10"/>
        <v>94.018075491079372</v>
      </c>
    </row>
    <row r="57" spans="1:26" x14ac:dyDescent="0.3">
      <c r="A57" s="15" t="s">
        <v>151</v>
      </c>
      <c r="B57" s="15">
        <v>201505</v>
      </c>
      <c r="C57" s="15">
        <v>241373.70666666701</v>
      </c>
      <c r="D57" s="16">
        <v>0.32304918697458801</v>
      </c>
      <c r="E57" s="15">
        <v>0.123459774449692</v>
      </c>
      <c r="F57" s="15">
        <v>1911.8333333333301</v>
      </c>
      <c r="G57" s="15">
        <v>3.3160235314245301</v>
      </c>
      <c r="H57" s="15">
        <v>0.15810520604574799</v>
      </c>
      <c r="I57" s="15">
        <v>0.12049406671601399</v>
      </c>
      <c r="J57" s="15">
        <v>19.026932606557398</v>
      </c>
      <c r="K57" s="15">
        <v>3</v>
      </c>
      <c r="L57" s="15">
        <v>0</v>
      </c>
      <c r="M57" s="17">
        <f>IF(C57&gt;=250000,10,IF([1]数据测算!F57&gt;=200000,8,IF([1]数据测算!F57&gt;=150000,6,IF([1]数据测算!F57&gt;=100000,5,IF(C57&gt;=50000,3,1)))))*2.5</f>
        <v>20</v>
      </c>
      <c r="N57" s="17">
        <f>IF(F57&gt;=4000,5,IF([1]数据测算!M57&gt;=3000,3,IF([1]数据测算!M57&gt;=2500,1,IF([1]数据测算!M57&gt;=1500,10,IF(F57&gt;=750,8,6)))))</f>
        <v>10</v>
      </c>
      <c r="O57" s="17">
        <f t="shared" si="1"/>
        <v>5</v>
      </c>
      <c r="P57" s="18">
        <f t="shared" si="2"/>
        <v>5</v>
      </c>
      <c r="Q57" s="17">
        <f t="shared" si="3"/>
        <v>10</v>
      </c>
      <c r="R57" s="17">
        <f t="shared" si="13"/>
        <v>10</v>
      </c>
      <c r="S57" s="17">
        <f t="shared" si="14"/>
        <v>10</v>
      </c>
      <c r="T57" s="17">
        <f t="shared" si="6"/>
        <v>7.5</v>
      </c>
      <c r="U57" s="17" t="s">
        <v>94</v>
      </c>
      <c r="V57" s="17">
        <f t="shared" si="7"/>
        <v>6</v>
      </c>
      <c r="W57" s="21">
        <f t="shared" si="8"/>
        <v>95</v>
      </c>
      <c r="X57" s="21">
        <f t="shared" si="9"/>
        <v>83.5</v>
      </c>
      <c r="Y57" s="24">
        <f t="shared" si="0"/>
        <v>87.89473684210526</v>
      </c>
      <c r="Z57" s="25">
        <f t="shared" si="10"/>
        <v>96.319122877986629</v>
      </c>
    </row>
    <row r="58" spans="1:26" x14ac:dyDescent="0.3">
      <c r="A58" s="15" t="s">
        <v>152</v>
      </c>
      <c r="B58" s="15">
        <v>201507</v>
      </c>
      <c r="C58" s="15">
        <v>103276.836666667</v>
      </c>
      <c r="D58" s="16">
        <v>0.17350990303705</v>
      </c>
      <c r="E58" s="15">
        <v>9.5642763632595607E-2</v>
      </c>
      <c r="F58" s="15">
        <v>1147.1666666666699</v>
      </c>
      <c r="G58" s="15">
        <v>1.5455927707730599</v>
      </c>
      <c r="H58" s="15">
        <v>7.8231930872901104E-2</v>
      </c>
      <c r="I58" s="15">
        <v>0.42032677315712902</v>
      </c>
      <c r="J58" s="15">
        <v>4.7626103650454299</v>
      </c>
      <c r="K58" s="15">
        <v>3</v>
      </c>
      <c r="L58" s="15">
        <v>0</v>
      </c>
      <c r="M58" s="17">
        <f>IF(C58&gt;=250000,10,IF([1]数据测算!F58&gt;=200000,8,IF([1]数据测算!F58&gt;=150000,6,IF([1]数据测算!F58&gt;=100000,5,IF(C58&gt;=50000,3,1)))))*2.5</f>
        <v>12.5</v>
      </c>
      <c r="N58" s="17">
        <f>IF(F58&gt;=4000,5,IF([1]数据测算!M58&gt;=3000,3,IF([1]数据测算!M58&gt;=2500,1,IF([1]数据测算!M58&gt;=1500,10,IF(F58&gt;=750,8,6)))))</f>
        <v>8</v>
      </c>
      <c r="O58" s="17">
        <f t="shared" si="1"/>
        <v>10</v>
      </c>
      <c r="P58" s="18">
        <f t="shared" si="2"/>
        <v>5</v>
      </c>
      <c r="Q58" s="17">
        <f t="shared" si="3"/>
        <v>10</v>
      </c>
      <c r="R58" s="17">
        <f t="shared" si="13"/>
        <v>4</v>
      </c>
      <c r="S58" s="17">
        <f t="shared" si="14"/>
        <v>10</v>
      </c>
      <c r="T58" s="17">
        <f t="shared" si="6"/>
        <v>3</v>
      </c>
      <c r="U58" s="17" t="s">
        <v>94</v>
      </c>
      <c r="V58" s="17">
        <f t="shared" si="7"/>
        <v>6</v>
      </c>
      <c r="W58" s="21">
        <f t="shared" si="8"/>
        <v>95</v>
      </c>
      <c r="X58" s="21">
        <f t="shared" si="9"/>
        <v>68.5</v>
      </c>
      <c r="Y58" s="24">
        <f t="shared" si="0"/>
        <v>72.10526315789474</v>
      </c>
      <c r="Z58" s="25">
        <f t="shared" si="10"/>
        <v>89.783278626094031</v>
      </c>
    </row>
    <row r="59" spans="1:26" x14ac:dyDescent="0.3">
      <c r="A59" s="15" t="s">
        <v>153</v>
      </c>
      <c r="B59" s="15">
        <v>201507</v>
      </c>
      <c r="C59" s="15">
        <v>110874.5</v>
      </c>
      <c r="D59" s="16">
        <v>0.42627640266664402</v>
      </c>
      <c r="E59" s="15">
        <v>3.9411349920676797E-2</v>
      </c>
      <c r="F59" s="15">
        <v>3070.1666666666702</v>
      </c>
      <c r="G59" s="15">
        <v>1.3393996577182099</v>
      </c>
      <c r="H59" s="15">
        <v>3.9944708240810499E-2</v>
      </c>
      <c r="I59" s="15">
        <v>0.54096296018937395</v>
      </c>
      <c r="J59" s="15">
        <v>4.4495673661861002</v>
      </c>
      <c r="K59" s="15">
        <v>4</v>
      </c>
      <c r="L59" s="15">
        <v>0</v>
      </c>
      <c r="M59" s="17">
        <f>IF(C59&gt;=250000,10,IF([1]数据测算!F59&gt;=200000,8,IF([1]数据测算!F59&gt;=150000,6,IF([1]数据测算!F59&gt;=100000,5,IF(C59&gt;=50000,3,1)))))*2.5</f>
        <v>12.5</v>
      </c>
      <c r="N59" s="17">
        <f>IF(F59&gt;=4000,5,IF([1]数据测算!M59&gt;=3000,3,IF([1]数据测算!M59&gt;=2500,1,IF([1]数据测算!M59&gt;=1500,10,IF(F59&gt;=750,8,6)))))</f>
        <v>3</v>
      </c>
      <c r="O59" s="17">
        <f t="shared" si="1"/>
        <v>10</v>
      </c>
      <c r="P59" s="18">
        <f t="shared" si="2"/>
        <v>3.5</v>
      </c>
      <c r="Q59" s="17">
        <f t="shared" si="3"/>
        <v>10</v>
      </c>
      <c r="R59" s="17">
        <f t="shared" si="13"/>
        <v>4</v>
      </c>
      <c r="S59" s="17">
        <f t="shared" si="14"/>
        <v>10</v>
      </c>
      <c r="T59" s="17">
        <f t="shared" si="6"/>
        <v>3</v>
      </c>
      <c r="U59" s="17" t="s">
        <v>94</v>
      </c>
      <c r="V59" s="17">
        <f t="shared" si="7"/>
        <v>8</v>
      </c>
      <c r="W59" s="21">
        <f t="shared" si="8"/>
        <v>95</v>
      </c>
      <c r="X59" s="21">
        <f t="shared" si="9"/>
        <v>64</v>
      </c>
      <c r="Y59" s="24">
        <f t="shared" si="0"/>
        <v>67.368421052631575</v>
      </c>
      <c r="Z59" s="25">
        <f t="shared" si="10"/>
        <v>87.644191774260946</v>
      </c>
    </row>
    <row r="60" spans="1:26" x14ac:dyDescent="0.3">
      <c r="A60" s="15" t="s">
        <v>154</v>
      </c>
      <c r="B60" s="15">
        <v>201506</v>
      </c>
      <c r="C60" s="15">
        <v>239917.063333333</v>
      </c>
      <c r="D60" s="16">
        <v>0.35750039817221202</v>
      </c>
      <c r="E60" s="15">
        <v>6.2193325179337601E-2</v>
      </c>
      <c r="F60" s="15">
        <v>1508.3333333333301</v>
      </c>
      <c r="G60" s="15">
        <v>1.19854387076115</v>
      </c>
      <c r="H60" s="15">
        <v>0.13178628487557301</v>
      </c>
      <c r="I60" s="15">
        <v>0.13915269827794299</v>
      </c>
      <c r="J60" s="15">
        <v>13.7524653454341</v>
      </c>
      <c r="K60" s="15">
        <v>2</v>
      </c>
      <c r="L60" s="15">
        <v>0</v>
      </c>
      <c r="M60" s="17">
        <f>IF(C60&gt;=250000,10,IF([1]数据测算!F60&gt;=200000,8,IF([1]数据测算!F60&gt;=150000,6,IF([1]数据测算!F60&gt;=100000,5,IF(C60&gt;=50000,3,1)))))*2.5</f>
        <v>20</v>
      </c>
      <c r="N60" s="17">
        <f>IF(F60&gt;=4000,5,IF([1]数据测算!M60&gt;=3000,3,IF([1]数据测算!M60&gt;=2500,1,IF([1]数据测算!M60&gt;=1500,10,IF(F60&gt;=750,8,6)))))</f>
        <v>10</v>
      </c>
      <c r="O60" s="17">
        <f t="shared" si="1"/>
        <v>5</v>
      </c>
      <c r="P60" s="18">
        <f t="shared" si="2"/>
        <v>5</v>
      </c>
      <c r="Q60" s="17">
        <f t="shared" si="3"/>
        <v>10</v>
      </c>
      <c r="R60" s="17">
        <f t="shared" si="13"/>
        <v>10</v>
      </c>
      <c r="S60" s="17">
        <f t="shared" si="14"/>
        <v>10</v>
      </c>
      <c r="T60" s="17">
        <f t="shared" si="6"/>
        <v>3</v>
      </c>
      <c r="U60" s="17" t="s">
        <v>94</v>
      </c>
      <c r="V60" s="17">
        <f t="shared" si="7"/>
        <v>4</v>
      </c>
      <c r="W60" s="21">
        <f t="shared" si="8"/>
        <v>95</v>
      </c>
      <c r="X60" s="21">
        <f t="shared" si="9"/>
        <v>77</v>
      </c>
      <c r="Y60" s="24">
        <f t="shared" si="0"/>
        <v>81.05263157894737</v>
      </c>
      <c r="Z60" s="25">
        <f t="shared" si="10"/>
        <v>93.58855226762897</v>
      </c>
    </row>
    <row r="61" spans="1:26" x14ac:dyDescent="0.3">
      <c r="A61" s="15" t="s">
        <v>155</v>
      </c>
      <c r="B61" s="15">
        <v>201507</v>
      </c>
      <c r="C61" s="15">
        <v>176752.79333333299</v>
      </c>
      <c r="D61" s="16">
        <v>0.243093349673492</v>
      </c>
      <c r="E61" s="15">
        <v>3.1491761499094301E-2</v>
      </c>
      <c r="F61" s="15">
        <v>2367.1666666666702</v>
      </c>
      <c r="G61" s="15">
        <v>1.18471147227117</v>
      </c>
      <c r="H61" s="15">
        <v>7.0777162349810102E-2</v>
      </c>
      <c r="I61" s="15">
        <v>0.25082761096067102</v>
      </c>
      <c r="J61" s="15">
        <v>17.400618098192101</v>
      </c>
      <c r="K61" s="15">
        <v>2</v>
      </c>
      <c r="L61" s="15">
        <v>0</v>
      </c>
      <c r="M61" s="17">
        <f>IF(C61&gt;=250000,10,IF([1]数据测算!F61&gt;=200000,8,IF([1]数据测算!F61&gt;=150000,6,IF([1]数据测算!F61&gt;=100000,5,IF(C61&gt;=50000,3,1)))))*2.5</f>
        <v>15</v>
      </c>
      <c r="N61" s="17">
        <f>IF(F61&gt;=4000,5,IF([1]数据测算!M61&gt;=3000,3,IF([1]数据测算!M61&gt;=2500,1,IF([1]数据测算!M61&gt;=1500,10,IF(F61&gt;=750,8,6)))))</f>
        <v>10</v>
      </c>
      <c r="O61" s="17">
        <f t="shared" si="1"/>
        <v>5</v>
      </c>
      <c r="P61" s="18">
        <f t="shared" si="2"/>
        <v>5</v>
      </c>
      <c r="Q61" s="17">
        <f t="shared" si="3"/>
        <v>10</v>
      </c>
      <c r="R61" s="17">
        <f t="shared" si="13"/>
        <v>7</v>
      </c>
      <c r="S61" s="17">
        <f t="shared" si="14"/>
        <v>10</v>
      </c>
      <c r="T61" s="17">
        <f t="shared" si="6"/>
        <v>3</v>
      </c>
      <c r="U61" s="17" t="s">
        <v>94</v>
      </c>
      <c r="V61" s="17">
        <f t="shared" si="7"/>
        <v>4</v>
      </c>
      <c r="W61" s="21">
        <f t="shared" si="8"/>
        <v>95</v>
      </c>
      <c r="X61" s="21">
        <f t="shared" si="9"/>
        <v>69</v>
      </c>
      <c r="Y61" s="24">
        <f t="shared" si="0"/>
        <v>72.631578947368425</v>
      </c>
      <c r="Z61" s="25">
        <f t="shared" si="10"/>
        <v>90.015295797481272</v>
      </c>
    </row>
    <row r="62" spans="1:26" x14ac:dyDescent="0.3">
      <c r="A62" s="15" t="s">
        <v>156</v>
      </c>
      <c r="B62" s="15">
        <v>201506</v>
      </c>
      <c r="C62" s="15">
        <v>940617.441666667</v>
      </c>
      <c r="D62" s="16">
        <v>0.21819819229298601</v>
      </c>
      <c r="E62" s="15">
        <v>0.238429991569892</v>
      </c>
      <c r="F62" s="15">
        <v>11215.5</v>
      </c>
      <c r="G62" s="15">
        <v>1.1177791982035401</v>
      </c>
      <c r="H62" s="15">
        <v>2.5155725454646598E-2</v>
      </c>
      <c r="I62" s="15">
        <v>0.69749084592978094</v>
      </c>
      <c r="J62" s="15">
        <v>4.9128673129178804</v>
      </c>
      <c r="K62" s="15">
        <v>2</v>
      </c>
      <c r="L62" s="15">
        <v>0</v>
      </c>
      <c r="M62" s="17">
        <f>IF(C62&gt;=250000,10,IF([1]数据测算!F62&gt;=200000,8,IF([1]数据测算!F62&gt;=150000,6,IF([1]数据测算!F62&gt;=100000,5,IF(C62&gt;=50000,3,1)))))*2.5</f>
        <v>25</v>
      </c>
      <c r="N62" s="17">
        <f>IF(F62&gt;=4000,5,IF([1]数据测算!M62&gt;=3000,3,IF([1]数据测算!M62&gt;=2500,1,IF([1]数据测算!M62&gt;=1500,10,IF(F62&gt;=750,8,6)))))</f>
        <v>5</v>
      </c>
      <c r="O62" s="17">
        <f t="shared" si="1"/>
        <v>10</v>
      </c>
      <c r="P62" s="18">
        <f t="shared" si="2"/>
        <v>5</v>
      </c>
      <c r="Q62" s="17">
        <f t="shared" si="3"/>
        <v>7</v>
      </c>
      <c r="R62" s="17">
        <f t="shared" si="13"/>
        <v>4</v>
      </c>
      <c r="S62" s="17">
        <f t="shared" si="14"/>
        <v>10</v>
      </c>
      <c r="T62" s="17">
        <f t="shared" si="6"/>
        <v>3</v>
      </c>
      <c r="U62" s="17" t="s">
        <v>94</v>
      </c>
      <c r="V62" s="17">
        <f t="shared" si="7"/>
        <v>4</v>
      </c>
      <c r="W62" s="21">
        <f t="shared" si="8"/>
        <v>95</v>
      </c>
      <c r="X62" s="21">
        <f t="shared" si="9"/>
        <v>73</v>
      </c>
      <c r="Y62" s="24">
        <f t="shared" si="0"/>
        <v>76.84210526315789</v>
      </c>
      <c r="Z62" s="25">
        <f t="shared" si="10"/>
        <v>91.833520130345619</v>
      </c>
    </row>
    <row r="63" spans="1:26" x14ac:dyDescent="0.3">
      <c r="A63" s="15" t="s">
        <v>157</v>
      </c>
      <c r="B63" s="15">
        <v>201505</v>
      </c>
      <c r="C63" s="15">
        <v>456732.28333333298</v>
      </c>
      <c r="D63" s="15">
        <v>1.0450618578503299</v>
      </c>
      <c r="E63" s="15">
        <v>0.10244502074551499</v>
      </c>
      <c r="F63" s="15">
        <v>12543.5</v>
      </c>
      <c r="G63" s="15">
        <v>2.5978601904209002</v>
      </c>
      <c r="H63" s="15">
        <v>8.4363460713861096E-3</v>
      </c>
      <c r="I63" s="15">
        <v>0.59589761356076398</v>
      </c>
      <c r="J63" s="15">
        <v>3.9625556215636899</v>
      </c>
      <c r="K63" s="15">
        <v>3</v>
      </c>
      <c r="L63" s="15">
        <v>0</v>
      </c>
      <c r="M63" s="17">
        <f>IF(C63&gt;=250000,10,IF([1]数据测算!F63&gt;=200000,8,IF([1]数据测算!F63&gt;=150000,6,IF([1]数据测算!F63&gt;=100000,5,IF(C63&gt;=50000,3,1)))))*2.5</f>
        <v>25</v>
      </c>
      <c r="N63" s="17">
        <f>IF(F63&gt;=4000,5,IF([1]数据测算!M63&gt;=3000,3,IF([1]数据测算!M63&gt;=2500,1,IF([1]数据测算!M63&gt;=1500,10,IF(F63&gt;=750,8,6)))))</f>
        <v>5</v>
      </c>
      <c r="O63" s="17">
        <f t="shared" si="1"/>
        <v>10</v>
      </c>
      <c r="P63" s="18">
        <f t="shared" si="2"/>
        <v>0.5</v>
      </c>
      <c r="Q63" s="17">
        <f t="shared" si="3"/>
        <v>10</v>
      </c>
      <c r="R63" s="17">
        <f t="shared" si="13"/>
        <v>4</v>
      </c>
      <c r="S63" s="17">
        <f t="shared" si="14"/>
        <v>10</v>
      </c>
      <c r="T63" s="17">
        <f t="shared" si="6"/>
        <v>7.5</v>
      </c>
      <c r="U63" s="17" t="s">
        <v>94</v>
      </c>
      <c r="V63" s="17">
        <f t="shared" si="7"/>
        <v>6</v>
      </c>
      <c r="W63" s="21">
        <f t="shared" si="8"/>
        <v>95</v>
      </c>
      <c r="X63" s="21">
        <f t="shared" si="9"/>
        <v>78</v>
      </c>
      <c r="Y63" s="24">
        <f t="shared" si="0"/>
        <v>82.10526315789474</v>
      </c>
      <c r="Z63" s="25">
        <f t="shared" si="10"/>
        <v>94.018075491079372</v>
      </c>
    </row>
    <row r="64" spans="1:26" x14ac:dyDescent="0.3">
      <c r="A64" s="15" t="s">
        <v>158</v>
      </c>
      <c r="B64" s="15">
        <v>201508</v>
      </c>
      <c r="C64" s="15">
        <v>235235.70333333299</v>
      </c>
      <c r="D64" s="16">
        <v>0.48774085688996599</v>
      </c>
      <c r="E64" s="15">
        <v>0.19259154183643501</v>
      </c>
      <c r="F64" s="15">
        <v>6825.5</v>
      </c>
      <c r="G64" s="15">
        <v>1.6663730881954899</v>
      </c>
      <c r="H64" s="15">
        <v>2.1147053745279299E-2</v>
      </c>
      <c r="I64" s="15">
        <v>0.53793492531454201</v>
      </c>
      <c r="J64" s="15">
        <v>7.4727624190579904</v>
      </c>
      <c r="K64" s="15">
        <v>4</v>
      </c>
      <c r="L64" s="15">
        <v>1</v>
      </c>
      <c r="M64" s="17">
        <f>IF(C64&gt;=250000,10,IF([1]数据测算!F64&gt;=200000,8,IF([1]数据测算!F64&gt;=150000,6,IF([1]数据测算!F64&gt;=100000,5,IF(C64&gt;=50000,3,1)))))*2.5</f>
        <v>20</v>
      </c>
      <c r="N64" s="17">
        <f>IF(F64&gt;=4000,5,IF([1]数据测算!M64&gt;=3000,3,IF([1]数据测算!M64&gt;=2500,1,IF([1]数据测算!M64&gt;=1500,10,IF(F64&gt;=750,8,6)))))</f>
        <v>5</v>
      </c>
      <c r="O64" s="17">
        <f t="shared" si="1"/>
        <v>6</v>
      </c>
      <c r="P64" s="18">
        <f t="shared" si="2"/>
        <v>3.5</v>
      </c>
      <c r="Q64" s="17">
        <f t="shared" si="3"/>
        <v>10</v>
      </c>
      <c r="R64" s="17">
        <f t="shared" si="13"/>
        <v>4</v>
      </c>
      <c r="S64" s="17">
        <f t="shared" si="14"/>
        <v>10</v>
      </c>
      <c r="T64" s="17">
        <f t="shared" si="6"/>
        <v>5.25</v>
      </c>
      <c r="U64" s="17" t="s">
        <v>94</v>
      </c>
      <c r="V64" s="17">
        <f t="shared" si="7"/>
        <v>8</v>
      </c>
      <c r="W64" s="21">
        <f t="shared" si="8"/>
        <v>95</v>
      </c>
      <c r="X64" s="21">
        <f t="shared" si="9"/>
        <v>71.75</v>
      </c>
      <c r="Y64" s="24">
        <f t="shared" si="0"/>
        <v>75.526315789473685</v>
      </c>
      <c r="Z64" s="25">
        <f t="shared" si="10"/>
        <v>91.272384133150354</v>
      </c>
    </row>
    <row r="65" spans="1:26" x14ac:dyDescent="0.3">
      <c r="A65" s="15" t="s">
        <v>159</v>
      </c>
      <c r="B65" s="15">
        <v>201505</v>
      </c>
      <c r="C65" s="15">
        <v>352396.67499999999</v>
      </c>
      <c r="D65" s="16">
        <v>0.382369777873594</v>
      </c>
      <c r="E65" s="15">
        <v>5.1985387259648901E-2</v>
      </c>
      <c r="F65" s="15">
        <v>5760.5</v>
      </c>
      <c r="G65" s="15">
        <v>1.4230029393863699</v>
      </c>
      <c r="H65" s="15">
        <v>2.5296112780216901E-2</v>
      </c>
      <c r="I65" s="15">
        <v>0.18203291217407799</v>
      </c>
      <c r="J65" s="15">
        <v>11.766521710264801</v>
      </c>
      <c r="K65" s="15">
        <v>3</v>
      </c>
      <c r="L65" s="15">
        <v>0</v>
      </c>
      <c r="M65" s="17">
        <f>IF(C65&gt;=250000,10,IF([1]数据测算!F65&gt;=200000,8,IF([1]数据测算!F65&gt;=150000,6,IF([1]数据测算!F65&gt;=100000,5,IF(C65&gt;=50000,3,1)))))*2.5</f>
        <v>25</v>
      </c>
      <c r="N65" s="17">
        <f>IF(F65&gt;=4000,5,IF([1]数据测算!M65&gt;=3000,3,IF([1]数据测算!M65&gt;=2500,1,IF([1]数据测算!M65&gt;=1500,10,IF(F65&gt;=750,8,6)))))</f>
        <v>5</v>
      </c>
      <c r="O65" s="17">
        <f t="shared" si="1"/>
        <v>5</v>
      </c>
      <c r="P65" s="18">
        <f t="shared" si="2"/>
        <v>5</v>
      </c>
      <c r="Q65" s="17">
        <f t="shared" si="3"/>
        <v>10</v>
      </c>
      <c r="R65" s="17">
        <f t="shared" si="13"/>
        <v>10</v>
      </c>
      <c r="S65" s="17">
        <f t="shared" si="14"/>
        <v>10</v>
      </c>
      <c r="T65" s="17">
        <f t="shared" si="6"/>
        <v>3</v>
      </c>
      <c r="U65" s="17" t="s">
        <v>94</v>
      </c>
      <c r="V65" s="17">
        <f t="shared" si="7"/>
        <v>6</v>
      </c>
      <c r="W65" s="21">
        <f t="shared" si="8"/>
        <v>95</v>
      </c>
      <c r="X65" s="21">
        <f t="shared" si="9"/>
        <v>79</v>
      </c>
      <c r="Y65" s="24">
        <f t="shared" si="0"/>
        <v>83.15789473684211</v>
      </c>
      <c r="Z65" s="25">
        <f t="shared" si="10"/>
        <v>94.444060675722568</v>
      </c>
    </row>
    <row r="66" spans="1:26" x14ac:dyDescent="0.3">
      <c r="A66" s="15" t="s">
        <v>160</v>
      </c>
      <c r="B66" s="15">
        <v>201507</v>
      </c>
      <c r="C66" s="15">
        <v>1853099.1316666701</v>
      </c>
      <c r="D66" s="16">
        <v>0.34151228843231202</v>
      </c>
      <c r="E66" s="15">
        <v>5.7213342160756797E-2</v>
      </c>
      <c r="F66" s="15">
        <v>2762.3333333333298</v>
      </c>
      <c r="G66" s="15">
        <v>1.1426475149392601</v>
      </c>
      <c r="H66" s="15">
        <v>7.6899528119880003E-2</v>
      </c>
      <c r="I66" s="15">
        <v>0.21739824658681101</v>
      </c>
      <c r="J66" s="15">
        <v>14.787787583210401</v>
      </c>
      <c r="K66" s="15">
        <v>1</v>
      </c>
      <c r="L66" s="15">
        <v>0</v>
      </c>
      <c r="M66" s="17">
        <f>IF(C66&gt;=250000,10,IF([1]数据测算!F66&gt;=200000,8,IF([1]数据测算!F66&gt;=150000,6,IF([1]数据测算!F66&gt;=100000,5,IF(C66&gt;=50000,3,1)))))*2.5</f>
        <v>25</v>
      </c>
      <c r="N66" s="17">
        <f>IF(F66&gt;=4000,5,IF([1]数据测算!M66&gt;=3000,3,IF([1]数据测算!M66&gt;=2500,1,IF([1]数据测算!M66&gt;=1500,10,IF(F66&gt;=750,8,6)))))</f>
        <v>1</v>
      </c>
      <c r="O66" s="17">
        <f t="shared" si="1"/>
        <v>5</v>
      </c>
      <c r="P66" s="18">
        <f t="shared" si="2"/>
        <v>5</v>
      </c>
      <c r="Q66" s="17">
        <f t="shared" si="3"/>
        <v>10</v>
      </c>
      <c r="R66" s="17">
        <f t="shared" si="13"/>
        <v>7</v>
      </c>
      <c r="S66" s="17">
        <f t="shared" si="14"/>
        <v>10</v>
      </c>
      <c r="T66" s="17">
        <f t="shared" si="6"/>
        <v>3</v>
      </c>
      <c r="U66" s="17" t="s">
        <v>94</v>
      </c>
      <c r="V66" s="17">
        <f t="shared" si="7"/>
        <v>2</v>
      </c>
      <c r="W66" s="21">
        <f t="shared" si="8"/>
        <v>95</v>
      </c>
      <c r="X66" s="21">
        <f t="shared" si="9"/>
        <v>68</v>
      </c>
      <c r="Y66" s="24">
        <f t="shared" si="0"/>
        <v>71.578947368421055</v>
      </c>
      <c r="Z66" s="25">
        <f t="shared" si="10"/>
        <v>89.550166295470476</v>
      </c>
    </row>
    <row r="67" spans="1:26" x14ac:dyDescent="0.3">
      <c r="A67" s="15" t="s">
        <v>161</v>
      </c>
      <c r="B67" s="15">
        <v>201506</v>
      </c>
      <c r="C67" s="15">
        <v>185941.25333333301</v>
      </c>
      <c r="D67" s="16">
        <v>0.34442444273872702</v>
      </c>
      <c r="E67" s="15">
        <v>0.101606231069494</v>
      </c>
      <c r="F67" s="15">
        <v>1671.5</v>
      </c>
      <c r="G67" s="15">
        <v>1.0860894069704701</v>
      </c>
      <c r="H67" s="15">
        <v>8.6660630805520306E-2</v>
      </c>
      <c r="I67" s="15">
        <v>9.0870084664965503E-2</v>
      </c>
      <c r="J67" s="15">
        <v>5.0909020159120004</v>
      </c>
      <c r="K67" s="15">
        <v>2</v>
      </c>
      <c r="L67" s="15">
        <v>0</v>
      </c>
      <c r="M67" s="17">
        <f>IF(C67&gt;=250000,10,IF([1]数据测算!F67&gt;=200000,8,IF([1]数据测算!F67&gt;=150000,6,IF([1]数据测算!F67&gt;=100000,5,IF(C67&gt;=50000,3,1)))))*2.5</f>
        <v>15</v>
      </c>
      <c r="N67" s="17">
        <f>IF(F67&gt;=4000,5,IF([1]数据测算!M67&gt;=3000,3,IF([1]数据测算!M67&gt;=2500,1,IF([1]数据测算!M67&gt;=1500,10,IF(F67&gt;=750,8,6)))))</f>
        <v>10</v>
      </c>
      <c r="O67" s="17">
        <f t="shared" si="1"/>
        <v>8</v>
      </c>
      <c r="P67" s="18">
        <f t="shared" si="2"/>
        <v>5</v>
      </c>
      <c r="Q67" s="17">
        <f t="shared" si="3"/>
        <v>10</v>
      </c>
      <c r="R67" s="17">
        <f t="shared" si="13"/>
        <v>10</v>
      </c>
      <c r="S67" s="17">
        <f t="shared" si="14"/>
        <v>10</v>
      </c>
      <c r="T67" s="17">
        <f t="shared" si="6"/>
        <v>3</v>
      </c>
      <c r="U67" s="17" t="s">
        <v>94</v>
      </c>
      <c r="V67" s="17">
        <f t="shared" si="7"/>
        <v>4</v>
      </c>
      <c r="W67" s="21">
        <f t="shared" si="8"/>
        <v>95</v>
      </c>
      <c r="X67" s="21">
        <f t="shared" si="9"/>
        <v>75</v>
      </c>
      <c r="Y67" s="24">
        <f t="shared" ref="Y67:Y130" si="15">X67*100/W67</f>
        <v>78.94736842105263</v>
      </c>
      <c r="Z67" s="25">
        <f t="shared" si="10"/>
        <v>92.718585397435078</v>
      </c>
    </row>
    <row r="68" spans="1:26" x14ac:dyDescent="0.3">
      <c r="A68" s="15" t="s">
        <v>162</v>
      </c>
      <c r="B68" s="15">
        <v>201504</v>
      </c>
      <c r="C68" s="15">
        <v>89037.221666666694</v>
      </c>
      <c r="D68" s="15">
        <v>0.67841982993535799</v>
      </c>
      <c r="E68" s="15">
        <v>0.211716780181535</v>
      </c>
      <c r="F68" s="15">
        <v>4286</v>
      </c>
      <c r="G68" s="15">
        <v>7.7407096578719203</v>
      </c>
      <c r="H68" s="15">
        <v>3.1471347202478801E-2</v>
      </c>
      <c r="I68" s="15">
        <v>0.36342050188994701</v>
      </c>
      <c r="J68" s="15">
        <v>3.19497054657558</v>
      </c>
      <c r="K68" s="15">
        <v>3</v>
      </c>
      <c r="L68" s="15">
        <v>0</v>
      </c>
      <c r="M68" s="17">
        <f>IF(C68&gt;=250000,10,IF([1]数据测算!F68&gt;=200000,8,IF([1]数据测算!F68&gt;=150000,6,IF([1]数据测算!F68&gt;=100000,5,IF(C68&gt;=50000,3,1)))))*2.5</f>
        <v>7.5</v>
      </c>
      <c r="N68" s="17">
        <f>IF(F68&gt;=4000,5,IF([1]数据测算!M68&gt;=3000,3,IF([1]数据测算!M68&gt;=2500,1,IF([1]数据测算!M68&gt;=1500,10,IF(F68&gt;=750,8,6)))))</f>
        <v>5</v>
      </c>
      <c r="O68" s="17">
        <f t="shared" ref="O68:O131" si="16">IF(J68&gt;=35,1,IF(J68&gt;=20,3,IF(J68&gt;=10,5,IF(J68&gt;=7,6,IF(J68&gt;=5,8,10)))))</f>
        <v>10</v>
      </c>
      <c r="P68" s="18">
        <f t="shared" ref="P68:P131" si="17">IF(D68&gt;=0.9,1,IF(D68&gt;=0.6,4,IF(D68&gt;=0.4,7,IF(D68&gt;=0,10,""))))*0.5</f>
        <v>2</v>
      </c>
      <c r="Q68" s="17">
        <f t="shared" ref="Q68:Q131" si="18">IF(E68&gt;=0.7,1,IF(E68&gt;=0.4,4,IF(E68&gt;=0.2,7,IF(E68&gt;=0,10))))</f>
        <v>7</v>
      </c>
      <c r="R68" s="17">
        <f t="shared" si="13"/>
        <v>7</v>
      </c>
      <c r="S68" s="17">
        <f t="shared" si="14"/>
        <v>10</v>
      </c>
      <c r="T68" s="17">
        <f t="shared" ref="T68:T131" si="19">IF(G68&gt;=230%,10,IF(G68&gt;=160%,7,IF(G68&gt;=70%,4,1)))*0.75</f>
        <v>7.5</v>
      </c>
      <c r="U68" s="17" t="s">
        <v>94</v>
      </c>
      <c r="V68" s="17">
        <f t="shared" ref="V68:V131" si="20">IF(K68=5,10,IF(K68=4,8,IF(K68=3,6,IF(K68=2,4,IF(K68=1,2,0)))))</f>
        <v>6</v>
      </c>
      <c r="W68" s="21">
        <f t="shared" ref="W68:W131" si="21">SUMIFS($M$1:$V$1,M68:V68,"&lt;&gt;null")</f>
        <v>95</v>
      </c>
      <c r="X68" s="21">
        <f t="shared" ref="X68:X131" si="22">SUM(M68:V68)</f>
        <v>62</v>
      </c>
      <c r="Y68" s="24">
        <f t="shared" si="15"/>
        <v>65.263157894736835</v>
      </c>
      <c r="Z68" s="25">
        <f t="shared" ref="Z68:Z131" si="23">EXP(LN(Y68)*$AB$15+$AB$16)</f>
        <v>86.662286107571859</v>
      </c>
    </row>
    <row r="69" spans="1:26" x14ac:dyDescent="0.3">
      <c r="A69" s="15" t="s">
        <v>163</v>
      </c>
      <c r="B69" s="15">
        <v>201507</v>
      </c>
      <c r="C69" s="15">
        <v>61711.3883333333</v>
      </c>
      <c r="D69" s="16">
        <v>0.216845856148947</v>
      </c>
      <c r="E69" s="15">
        <v>8.13023980660008E-2</v>
      </c>
      <c r="F69" s="15">
        <v>186.166666666667</v>
      </c>
      <c r="G69" s="15">
        <v>4.54426059992175</v>
      </c>
      <c r="H69" s="15">
        <v>0.11385408514938</v>
      </c>
      <c r="I69" s="15">
        <v>0.379427081495954</v>
      </c>
      <c r="J69" s="15">
        <v>11.8290687789465</v>
      </c>
      <c r="K69" s="15">
        <v>3</v>
      </c>
      <c r="L69" s="15">
        <v>0</v>
      </c>
      <c r="M69" s="17">
        <f>IF(C69&gt;=250000,10,IF([1]数据测算!F69&gt;=200000,8,IF([1]数据测算!F69&gt;=150000,6,IF([1]数据测算!F69&gt;=100000,5,IF(C69&gt;=50000,3,1)))))*2.5</f>
        <v>7.5</v>
      </c>
      <c r="N69" s="17">
        <f>IF(F69&gt;=4000,5,IF([1]数据测算!M69&gt;=3000,3,IF([1]数据测算!M69&gt;=2500,1,IF([1]数据测算!M69&gt;=1500,10,IF(F69&gt;=750,8,6)))))</f>
        <v>6</v>
      </c>
      <c r="O69" s="17">
        <f t="shared" si="16"/>
        <v>5</v>
      </c>
      <c r="P69" s="18">
        <f t="shared" si="17"/>
        <v>5</v>
      </c>
      <c r="Q69" s="17">
        <f t="shared" si="18"/>
        <v>10</v>
      </c>
      <c r="R69" s="17">
        <f t="shared" si="13"/>
        <v>7</v>
      </c>
      <c r="S69" s="17">
        <f t="shared" si="14"/>
        <v>10</v>
      </c>
      <c r="T69" s="17">
        <f t="shared" si="19"/>
        <v>7.5</v>
      </c>
      <c r="U69" s="17" t="s">
        <v>94</v>
      </c>
      <c r="V69" s="17">
        <f t="shared" si="20"/>
        <v>6</v>
      </c>
      <c r="W69" s="21">
        <f t="shared" si="21"/>
        <v>95</v>
      </c>
      <c r="X69" s="21">
        <f t="shared" si="22"/>
        <v>64</v>
      </c>
      <c r="Y69" s="24">
        <f t="shared" si="15"/>
        <v>67.368421052631575</v>
      </c>
      <c r="Z69" s="25">
        <f t="shared" si="23"/>
        <v>87.644191774260946</v>
      </c>
    </row>
    <row r="70" spans="1:26" x14ac:dyDescent="0.3">
      <c r="A70" s="15" t="s">
        <v>164</v>
      </c>
      <c r="B70" s="15">
        <v>201505</v>
      </c>
      <c r="C70" s="15">
        <v>1692013.6516666701</v>
      </c>
      <c r="D70" s="15">
        <v>0.53170313176414596</v>
      </c>
      <c r="E70" s="15">
        <v>0.144543187085071</v>
      </c>
      <c r="F70" s="15">
        <v>11516.166666666701</v>
      </c>
      <c r="G70" s="15">
        <v>1.29334404450944</v>
      </c>
      <c r="H70" s="15">
        <v>6.4414969734605497E-3</v>
      </c>
      <c r="I70" s="15">
        <v>0.26386034733817298</v>
      </c>
      <c r="J70" s="15">
        <v>16.637853888282301</v>
      </c>
      <c r="K70" s="15">
        <v>3</v>
      </c>
      <c r="L70" s="15">
        <v>0</v>
      </c>
      <c r="M70" s="17">
        <f>IF(C70&gt;=250000,10,IF([1]数据测算!F70&gt;=200000,8,IF([1]数据测算!F70&gt;=150000,6,IF([1]数据测算!F70&gt;=100000,5,IF(C70&gt;=50000,3,1)))))*2.5</f>
        <v>25</v>
      </c>
      <c r="N70" s="17">
        <f>IF(F70&gt;=4000,5,IF([1]数据测算!M70&gt;=3000,3,IF([1]数据测算!M70&gt;=2500,1,IF([1]数据测算!M70&gt;=1500,10,IF(F70&gt;=750,8,6)))))</f>
        <v>5</v>
      </c>
      <c r="O70" s="17">
        <f t="shared" si="16"/>
        <v>5</v>
      </c>
      <c r="P70" s="18">
        <f t="shared" si="17"/>
        <v>3.5</v>
      </c>
      <c r="Q70" s="17">
        <f t="shared" si="18"/>
        <v>10</v>
      </c>
      <c r="R70" s="17">
        <f t="shared" si="13"/>
        <v>7</v>
      </c>
      <c r="S70" s="17">
        <f t="shared" si="14"/>
        <v>10</v>
      </c>
      <c r="T70" s="17">
        <f t="shared" si="19"/>
        <v>3</v>
      </c>
      <c r="U70" s="17" t="s">
        <v>94</v>
      </c>
      <c r="V70" s="17">
        <f t="shared" si="20"/>
        <v>6</v>
      </c>
      <c r="W70" s="21">
        <f t="shared" si="21"/>
        <v>95</v>
      </c>
      <c r="X70" s="21">
        <f t="shared" si="22"/>
        <v>74.5</v>
      </c>
      <c r="Y70" s="24">
        <f t="shared" si="15"/>
        <v>78.421052631578945</v>
      </c>
      <c r="Z70" s="25">
        <f t="shared" si="23"/>
        <v>92.498760546043371</v>
      </c>
    </row>
    <row r="71" spans="1:26" x14ac:dyDescent="0.3">
      <c r="A71" s="15" t="s">
        <v>165</v>
      </c>
      <c r="B71" s="15">
        <v>201504</v>
      </c>
      <c r="C71" s="15">
        <v>483153.25333333301</v>
      </c>
      <c r="D71" s="15">
        <v>0.564270413081293</v>
      </c>
      <c r="E71" s="15">
        <v>0.110524932517783</v>
      </c>
      <c r="F71" s="15">
        <v>5331.5</v>
      </c>
      <c r="G71" s="15">
        <v>41.282791174536598</v>
      </c>
      <c r="H71" s="15">
        <v>2.1218892412589899E-2</v>
      </c>
      <c r="I71" s="15">
        <v>0.23815334217758</v>
      </c>
      <c r="J71" s="15">
        <v>20.578487588269599</v>
      </c>
      <c r="K71" s="15">
        <v>3</v>
      </c>
      <c r="L71" s="15">
        <v>0</v>
      </c>
      <c r="M71" s="17">
        <f>IF(C71&gt;=250000,10,IF([1]数据测算!F71&gt;=200000,8,IF([1]数据测算!F71&gt;=150000,6,IF([1]数据测算!F71&gt;=100000,5,IF(C71&gt;=50000,3,1)))))*2.5</f>
        <v>25</v>
      </c>
      <c r="N71" s="17">
        <f>IF(F71&gt;=4000,5,IF([1]数据测算!M71&gt;=3000,3,IF([1]数据测算!M71&gt;=2500,1,IF([1]数据测算!M71&gt;=1500,10,IF(F71&gt;=750,8,6)))))</f>
        <v>5</v>
      </c>
      <c r="O71" s="17">
        <f t="shared" si="16"/>
        <v>3</v>
      </c>
      <c r="P71" s="18">
        <f t="shared" si="17"/>
        <v>3.5</v>
      </c>
      <c r="Q71" s="17">
        <f t="shared" si="18"/>
        <v>10</v>
      </c>
      <c r="R71" s="17">
        <f t="shared" si="13"/>
        <v>7</v>
      </c>
      <c r="S71" s="17">
        <f t="shared" si="14"/>
        <v>10</v>
      </c>
      <c r="T71" s="17">
        <f t="shared" si="19"/>
        <v>7.5</v>
      </c>
      <c r="U71" s="17" t="s">
        <v>94</v>
      </c>
      <c r="V71" s="17">
        <f t="shared" si="20"/>
        <v>6</v>
      </c>
      <c r="W71" s="21">
        <f t="shared" si="21"/>
        <v>95</v>
      </c>
      <c r="X71" s="21">
        <f t="shared" si="22"/>
        <v>77</v>
      </c>
      <c r="Y71" s="24">
        <f t="shared" si="15"/>
        <v>81.05263157894737</v>
      </c>
      <c r="Z71" s="25">
        <f t="shared" si="23"/>
        <v>93.58855226762897</v>
      </c>
    </row>
    <row r="72" spans="1:26" x14ac:dyDescent="0.3">
      <c r="A72" s="15" t="s">
        <v>166</v>
      </c>
      <c r="B72" s="15">
        <v>201504</v>
      </c>
      <c r="C72" s="15">
        <v>564484.25666666694</v>
      </c>
      <c r="D72" s="15">
        <v>1.1975692540151099</v>
      </c>
      <c r="E72" s="15">
        <v>0.294314635387603</v>
      </c>
      <c r="F72" s="15">
        <v>5917.8333333333303</v>
      </c>
      <c r="G72" s="15">
        <v>30.911542399606201</v>
      </c>
      <c r="H72" s="15">
        <v>6.1288817855780203E-3</v>
      </c>
      <c r="I72" s="15">
        <v>0.54261598318954396</v>
      </c>
      <c r="J72" s="15">
        <v>4.8323365953414701</v>
      </c>
      <c r="K72" s="15">
        <v>4</v>
      </c>
      <c r="L72" s="15">
        <v>0</v>
      </c>
      <c r="M72" s="17">
        <f>IF(C72&gt;=250000,10,IF([1]数据测算!F72&gt;=200000,8,IF([1]数据测算!F72&gt;=150000,6,IF([1]数据测算!F72&gt;=100000,5,IF(C72&gt;=50000,3,1)))))*2.5</f>
        <v>25</v>
      </c>
      <c r="N72" s="17">
        <f>IF(F72&gt;=4000,5,IF([1]数据测算!M72&gt;=3000,3,IF([1]数据测算!M72&gt;=2500,1,IF([1]数据测算!M72&gt;=1500,10,IF(F72&gt;=750,8,6)))))</f>
        <v>5</v>
      </c>
      <c r="O72" s="17">
        <f t="shared" si="16"/>
        <v>10</v>
      </c>
      <c r="P72" s="18">
        <f t="shared" si="17"/>
        <v>0.5</v>
      </c>
      <c r="Q72" s="17">
        <f t="shared" si="18"/>
        <v>7</v>
      </c>
      <c r="R72" s="17">
        <f t="shared" si="13"/>
        <v>4</v>
      </c>
      <c r="S72" s="17">
        <f t="shared" si="14"/>
        <v>10</v>
      </c>
      <c r="T72" s="17">
        <f t="shared" si="19"/>
        <v>7.5</v>
      </c>
      <c r="U72" s="17" t="s">
        <v>94</v>
      </c>
      <c r="V72" s="17">
        <f t="shared" si="20"/>
        <v>8</v>
      </c>
      <c r="W72" s="21">
        <f t="shared" si="21"/>
        <v>95</v>
      </c>
      <c r="X72" s="21">
        <f t="shared" si="22"/>
        <v>77</v>
      </c>
      <c r="Y72" s="24">
        <f t="shared" si="15"/>
        <v>81.05263157894737</v>
      </c>
      <c r="Z72" s="25">
        <f t="shared" si="23"/>
        <v>93.58855226762897</v>
      </c>
    </row>
    <row r="73" spans="1:26" x14ac:dyDescent="0.3">
      <c r="A73" s="15" t="s">
        <v>167</v>
      </c>
      <c r="B73" s="15">
        <v>201504</v>
      </c>
      <c r="C73" s="15">
        <v>2471968.34333333</v>
      </c>
      <c r="D73" s="15">
        <v>0.71299955722952602</v>
      </c>
      <c r="E73" s="15">
        <v>0.26127393910868801</v>
      </c>
      <c r="F73" s="15">
        <v>29945.833333333299</v>
      </c>
      <c r="G73" s="15">
        <v>30.447276027640601</v>
      </c>
      <c r="H73" s="15">
        <v>7.6241310732821704E-3</v>
      </c>
      <c r="I73" s="15">
        <v>0.23987328367438099</v>
      </c>
      <c r="J73" s="15">
        <v>17.694546414922101</v>
      </c>
      <c r="K73" s="15">
        <v>3</v>
      </c>
      <c r="L73" s="15">
        <v>0</v>
      </c>
      <c r="M73" s="17">
        <f>IF(C73&gt;=250000,10,IF([1]数据测算!F73&gt;=200000,8,IF([1]数据测算!F73&gt;=150000,6,IF([1]数据测算!F73&gt;=100000,5,IF(C73&gt;=50000,3,1)))))*2.5</f>
        <v>25</v>
      </c>
      <c r="N73" s="17">
        <f>IF(F73&gt;=4000,5,IF([1]数据测算!M73&gt;=3000,3,IF([1]数据测算!M73&gt;=2500,1,IF([1]数据测算!M73&gt;=1500,10,IF(F73&gt;=750,8,6)))))</f>
        <v>5</v>
      </c>
      <c r="O73" s="17">
        <f t="shared" si="16"/>
        <v>5</v>
      </c>
      <c r="P73" s="18">
        <f t="shared" si="17"/>
        <v>2</v>
      </c>
      <c r="Q73" s="17">
        <f t="shared" si="18"/>
        <v>7</v>
      </c>
      <c r="R73" s="17">
        <f t="shared" si="13"/>
        <v>7</v>
      </c>
      <c r="S73" s="17">
        <f t="shared" si="14"/>
        <v>10</v>
      </c>
      <c r="T73" s="17">
        <f t="shared" si="19"/>
        <v>7.5</v>
      </c>
      <c r="U73" s="17" t="s">
        <v>94</v>
      </c>
      <c r="V73" s="17">
        <f t="shared" si="20"/>
        <v>6</v>
      </c>
      <c r="W73" s="21">
        <f t="shared" si="21"/>
        <v>95</v>
      </c>
      <c r="X73" s="21">
        <f t="shared" si="22"/>
        <v>74.5</v>
      </c>
      <c r="Y73" s="24">
        <f t="shared" si="15"/>
        <v>78.421052631578945</v>
      </c>
      <c r="Z73" s="25">
        <f t="shared" si="23"/>
        <v>92.498760546043371</v>
      </c>
    </row>
    <row r="74" spans="1:26" x14ac:dyDescent="0.3">
      <c r="A74" s="15" t="s">
        <v>168</v>
      </c>
      <c r="B74" s="15">
        <v>201507</v>
      </c>
      <c r="C74" s="15">
        <v>778482.11333333305</v>
      </c>
      <c r="D74" s="16">
        <v>0.20148654261729901</v>
      </c>
      <c r="E74" s="15">
        <v>0.18603597304158601</v>
      </c>
      <c r="F74" s="15">
        <v>2059.8333333333298</v>
      </c>
      <c r="G74" s="15">
        <v>15.153174144074899</v>
      </c>
      <c r="H74" s="15">
        <v>5.5736070664068903E-2</v>
      </c>
      <c r="I74" s="15">
        <v>0.50155416891077198</v>
      </c>
      <c r="J74" s="15">
        <v>9.2934892985281099</v>
      </c>
      <c r="K74" s="15">
        <v>4</v>
      </c>
      <c r="L74" s="15">
        <v>0</v>
      </c>
      <c r="M74" s="17">
        <f>IF(C74&gt;=250000,10,IF([1]数据测算!F74&gt;=200000,8,IF([1]数据测算!F74&gt;=150000,6,IF([1]数据测算!F74&gt;=100000,5,IF(C74&gt;=50000,3,1)))))*2.5</f>
        <v>25</v>
      </c>
      <c r="N74" s="17">
        <f>IF(F74&gt;=4000,5,IF([1]数据测算!M74&gt;=3000,3,IF([1]数据测算!M74&gt;=2500,1,IF([1]数据测算!M74&gt;=1500,10,IF(F74&gt;=750,8,6)))))</f>
        <v>10</v>
      </c>
      <c r="O74" s="17">
        <f t="shared" si="16"/>
        <v>6</v>
      </c>
      <c r="P74" s="18">
        <f t="shared" si="17"/>
        <v>5</v>
      </c>
      <c r="Q74" s="17">
        <f t="shared" si="18"/>
        <v>10</v>
      </c>
      <c r="R74" s="17">
        <f t="shared" si="13"/>
        <v>4</v>
      </c>
      <c r="S74" s="17">
        <f t="shared" si="14"/>
        <v>10</v>
      </c>
      <c r="T74" s="17">
        <f t="shared" si="19"/>
        <v>7.5</v>
      </c>
      <c r="U74" s="17" t="s">
        <v>94</v>
      </c>
      <c r="V74" s="17">
        <f t="shared" si="20"/>
        <v>8</v>
      </c>
      <c r="W74" s="21">
        <f t="shared" si="21"/>
        <v>95</v>
      </c>
      <c r="X74" s="21">
        <f t="shared" si="22"/>
        <v>85.5</v>
      </c>
      <c r="Y74" s="24">
        <f t="shared" si="15"/>
        <v>90</v>
      </c>
      <c r="Z74" s="25">
        <f t="shared" si="23"/>
        <v>97.131572071754036</v>
      </c>
    </row>
    <row r="75" spans="1:26" x14ac:dyDescent="0.3">
      <c r="A75" s="15" t="s">
        <v>169</v>
      </c>
      <c r="B75" s="15">
        <v>201504</v>
      </c>
      <c r="C75" s="15">
        <v>3138385.1833333299</v>
      </c>
      <c r="D75" s="15">
        <v>0.58354322299836503</v>
      </c>
      <c r="E75" s="15">
        <v>8.1945741113997494E-2</v>
      </c>
      <c r="F75" s="15">
        <v>902.33333333333303</v>
      </c>
      <c r="G75" s="15">
        <v>14.08567228814</v>
      </c>
      <c r="H75" s="15">
        <v>1.5618593595147201E-2</v>
      </c>
      <c r="I75" s="15">
        <v>0.82107474024959204</v>
      </c>
      <c r="J75" s="15">
        <v>14.016224521355101</v>
      </c>
      <c r="K75" s="15">
        <v>3</v>
      </c>
      <c r="L75" s="15">
        <v>0</v>
      </c>
      <c r="M75" s="17">
        <f>IF(C75&gt;=250000,10,IF([1]数据测算!F75&gt;=200000,8,IF([1]数据测算!F75&gt;=150000,6,IF([1]数据测算!F75&gt;=100000,5,IF(C75&gt;=50000,3,1)))))*2.5</f>
        <v>25</v>
      </c>
      <c r="N75" s="17">
        <f>IF(F75&gt;=4000,5,IF([1]数据测算!M75&gt;=3000,3,IF([1]数据测算!M75&gt;=2500,1,IF([1]数据测算!M75&gt;=1500,10,IF(F75&gt;=750,8,6)))))</f>
        <v>8</v>
      </c>
      <c r="O75" s="17">
        <f t="shared" si="16"/>
        <v>5</v>
      </c>
      <c r="P75" s="18">
        <f t="shared" si="17"/>
        <v>3.5</v>
      </c>
      <c r="Q75" s="17">
        <f t="shared" si="18"/>
        <v>10</v>
      </c>
      <c r="R75" s="17">
        <f t="shared" si="13"/>
        <v>1</v>
      </c>
      <c r="S75" s="17">
        <f t="shared" si="14"/>
        <v>10</v>
      </c>
      <c r="T75" s="17">
        <f t="shared" si="19"/>
        <v>7.5</v>
      </c>
      <c r="U75" s="17" t="s">
        <v>94</v>
      </c>
      <c r="V75" s="17">
        <f t="shared" si="20"/>
        <v>6</v>
      </c>
      <c r="W75" s="21">
        <f t="shared" si="21"/>
        <v>95</v>
      </c>
      <c r="X75" s="21">
        <f t="shared" si="22"/>
        <v>76</v>
      </c>
      <c r="Y75" s="24">
        <f t="shared" si="15"/>
        <v>80</v>
      </c>
      <c r="Z75" s="25">
        <f t="shared" si="23"/>
        <v>93.155415092045061</v>
      </c>
    </row>
    <row r="76" spans="1:26" x14ac:dyDescent="0.3">
      <c r="A76" s="15" t="s">
        <v>170</v>
      </c>
      <c r="B76" s="15">
        <v>201508</v>
      </c>
      <c r="C76" s="15">
        <v>115285.61500000001</v>
      </c>
      <c r="D76" s="16">
        <v>0.19753455556570301</v>
      </c>
      <c r="E76" s="15">
        <v>4.5509668492199902E-2</v>
      </c>
      <c r="F76" s="15">
        <v>1200.6666666666699</v>
      </c>
      <c r="G76" s="15">
        <v>0.58748050156779996</v>
      </c>
      <c r="H76" s="15">
        <v>3.8804023960045703E-2</v>
      </c>
      <c r="I76" s="15">
        <v>0.22413352361844599</v>
      </c>
      <c r="J76" s="15">
        <v>9.5938368441251107</v>
      </c>
      <c r="K76" s="15">
        <v>0</v>
      </c>
      <c r="L76" s="15">
        <v>0</v>
      </c>
      <c r="M76" s="17">
        <f>IF(C76&gt;=250000,10,IF([1]数据测算!F76&gt;=200000,8,IF([1]数据测算!F76&gt;=150000,6,IF([1]数据测算!F76&gt;=100000,5,IF(C76&gt;=50000,3,1)))))*2.5</f>
        <v>12.5</v>
      </c>
      <c r="N76" s="17">
        <f>IF(F76&gt;=4000,5,IF([1]数据测算!M76&gt;=3000,3,IF([1]数据测算!M76&gt;=2500,1,IF([1]数据测算!M76&gt;=1500,10,IF(F76&gt;=750,8,6)))))</f>
        <v>8</v>
      </c>
      <c r="O76" s="17">
        <f t="shared" si="16"/>
        <v>6</v>
      </c>
      <c r="P76" s="18">
        <f t="shared" si="17"/>
        <v>5</v>
      </c>
      <c r="Q76" s="17">
        <f t="shared" si="18"/>
        <v>10</v>
      </c>
      <c r="R76" s="17">
        <f t="shared" si="13"/>
        <v>7</v>
      </c>
      <c r="S76" s="17">
        <f t="shared" si="14"/>
        <v>10</v>
      </c>
      <c r="T76" s="17">
        <f t="shared" si="19"/>
        <v>0.75</v>
      </c>
      <c r="U76" s="17" t="s">
        <v>94</v>
      </c>
      <c r="V76" s="17">
        <f t="shared" si="20"/>
        <v>0</v>
      </c>
      <c r="W76" s="21">
        <f t="shared" si="21"/>
        <v>95</v>
      </c>
      <c r="X76" s="21">
        <f t="shared" si="22"/>
        <v>59.25</v>
      </c>
      <c r="Y76" s="24">
        <f t="shared" si="15"/>
        <v>62.368421052631582</v>
      </c>
      <c r="Z76" s="25">
        <f t="shared" si="23"/>
        <v>85.278212662592267</v>
      </c>
    </row>
    <row r="77" spans="1:26" x14ac:dyDescent="0.3">
      <c r="A77" s="15" t="s">
        <v>171</v>
      </c>
      <c r="B77" s="15">
        <v>201507</v>
      </c>
      <c r="C77" s="15">
        <v>8566256.7716666702</v>
      </c>
      <c r="D77" s="16">
        <v>0.225512180141626</v>
      </c>
      <c r="E77" s="15">
        <v>0.10802541907472001</v>
      </c>
      <c r="F77" s="15">
        <v>1993.6666666666699</v>
      </c>
      <c r="G77" s="15">
        <v>45.215142756916698</v>
      </c>
      <c r="H77" s="15">
        <v>3.2930136412090201E-2</v>
      </c>
      <c r="I77" s="15">
        <v>0.63786517004305998</v>
      </c>
      <c r="J77" s="15">
        <v>30.421183412524801</v>
      </c>
      <c r="K77" s="15">
        <v>2</v>
      </c>
      <c r="L77" s="15">
        <v>0</v>
      </c>
      <c r="M77" s="17">
        <f>IF(C77&gt;=250000,10,IF([1]数据测算!F77&gt;=200000,8,IF([1]数据测算!F77&gt;=150000,6,IF([1]数据测算!F77&gt;=100000,5,IF(C77&gt;=50000,3,1)))))*2.5</f>
        <v>25</v>
      </c>
      <c r="N77" s="17">
        <f>IF(F77&gt;=4000,5,IF([1]数据测算!M77&gt;=3000,3,IF([1]数据测算!M77&gt;=2500,1,IF([1]数据测算!M77&gt;=1500,10,IF(F77&gt;=750,8,6)))))</f>
        <v>10</v>
      </c>
      <c r="O77" s="17">
        <f t="shared" si="16"/>
        <v>3</v>
      </c>
      <c r="P77" s="18">
        <f t="shared" si="17"/>
        <v>5</v>
      </c>
      <c r="Q77" s="17">
        <f t="shared" si="18"/>
        <v>10</v>
      </c>
      <c r="R77" s="17">
        <f t="shared" si="13"/>
        <v>4</v>
      </c>
      <c r="S77" s="17">
        <f t="shared" si="14"/>
        <v>10</v>
      </c>
      <c r="T77" s="17">
        <f t="shared" si="19"/>
        <v>7.5</v>
      </c>
      <c r="U77" s="17" t="s">
        <v>94</v>
      </c>
      <c r="V77" s="17">
        <f t="shared" si="20"/>
        <v>4</v>
      </c>
      <c r="W77" s="21">
        <f t="shared" si="21"/>
        <v>95</v>
      </c>
      <c r="X77" s="21">
        <f t="shared" si="22"/>
        <v>78.5</v>
      </c>
      <c r="Y77" s="24">
        <f t="shared" si="15"/>
        <v>82.631578947368425</v>
      </c>
      <c r="Z77" s="25">
        <f t="shared" si="23"/>
        <v>94.231505693939852</v>
      </c>
    </row>
    <row r="78" spans="1:26" x14ac:dyDescent="0.3">
      <c r="A78" s="15" t="s">
        <v>172</v>
      </c>
      <c r="B78" s="15">
        <v>201504</v>
      </c>
      <c r="C78" s="15">
        <v>1190074.00833333</v>
      </c>
      <c r="D78" s="16">
        <v>0.49938254873622001</v>
      </c>
      <c r="E78" s="15">
        <v>8.3224799495912105E-2</v>
      </c>
      <c r="F78" s="15">
        <v>9169.8333333333303</v>
      </c>
      <c r="G78" s="15">
        <v>3.26255254845027</v>
      </c>
      <c r="H78" s="15">
        <v>1.00195000969609E-2</v>
      </c>
      <c r="I78" s="15">
        <v>0.47981404427016999</v>
      </c>
      <c r="J78" s="15">
        <v>7.34315343646694</v>
      </c>
      <c r="K78" s="15">
        <v>3</v>
      </c>
      <c r="L78" s="15">
        <v>0</v>
      </c>
      <c r="M78" s="17">
        <f>IF(C78&gt;=250000,10,IF([1]数据测算!F78&gt;=200000,8,IF([1]数据测算!F78&gt;=150000,6,IF([1]数据测算!F78&gt;=100000,5,IF(C78&gt;=50000,3,1)))))*2.5</f>
        <v>25</v>
      </c>
      <c r="N78" s="17">
        <f>IF(F78&gt;=4000,5,IF([1]数据测算!M78&gt;=3000,3,IF([1]数据测算!M78&gt;=2500,1,IF([1]数据测算!M78&gt;=1500,10,IF(F78&gt;=750,8,6)))))</f>
        <v>5</v>
      </c>
      <c r="O78" s="17">
        <f t="shared" si="16"/>
        <v>6</v>
      </c>
      <c r="P78" s="18">
        <f t="shared" si="17"/>
        <v>3.5</v>
      </c>
      <c r="Q78" s="17">
        <f t="shared" si="18"/>
        <v>10</v>
      </c>
      <c r="R78" s="17">
        <f t="shared" si="13"/>
        <v>4</v>
      </c>
      <c r="S78" s="17">
        <f t="shared" si="14"/>
        <v>10</v>
      </c>
      <c r="T78" s="17">
        <f t="shared" si="19"/>
        <v>7.5</v>
      </c>
      <c r="U78" s="17" t="s">
        <v>94</v>
      </c>
      <c r="V78" s="17">
        <f t="shared" si="20"/>
        <v>6</v>
      </c>
      <c r="W78" s="21">
        <f t="shared" si="21"/>
        <v>95</v>
      </c>
      <c r="X78" s="21">
        <f t="shared" si="22"/>
        <v>77</v>
      </c>
      <c r="Y78" s="24">
        <f t="shared" si="15"/>
        <v>81.05263157894737</v>
      </c>
      <c r="Z78" s="25">
        <f t="shared" si="23"/>
        <v>93.58855226762897</v>
      </c>
    </row>
    <row r="79" spans="1:26" x14ac:dyDescent="0.3">
      <c r="A79" s="15" t="s">
        <v>173</v>
      </c>
      <c r="B79" s="15">
        <v>201505</v>
      </c>
      <c r="C79" s="15">
        <v>162967.00333333301</v>
      </c>
      <c r="D79" s="16">
        <v>0.48798586956676099</v>
      </c>
      <c r="E79" s="15">
        <v>0.110941900965895</v>
      </c>
      <c r="F79" s="15">
        <v>147</v>
      </c>
      <c r="G79" s="15">
        <v>2.4854272993306501</v>
      </c>
      <c r="H79" s="15">
        <v>0.159423848475122</v>
      </c>
      <c r="I79" s="15">
        <v>0.38116290121356</v>
      </c>
      <c r="J79" s="15">
        <v>12.761367384208899</v>
      </c>
      <c r="K79" s="15">
        <v>3</v>
      </c>
      <c r="L79" s="15">
        <v>0</v>
      </c>
      <c r="M79" s="17">
        <f>IF(C79&gt;=250000,10,IF([1]数据测算!F79&gt;=200000,8,IF([1]数据测算!F79&gt;=150000,6,IF([1]数据测算!F79&gt;=100000,5,IF(C79&gt;=50000,3,1)))))*2.5</f>
        <v>15</v>
      </c>
      <c r="N79" s="17">
        <f>IF(F79&gt;=4000,5,IF([1]数据测算!M79&gt;=3000,3,IF([1]数据测算!M79&gt;=2500,1,IF([1]数据测算!M79&gt;=1500,10,IF(F79&gt;=750,8,6)))))</f>
        <v>6</v>
      </c>
      <c r="O79" s="17">
        <f t="shared" si="16"/>
        <v>5</v>
      </c>
      <c r="P79" s="18">
        <f t="shared" si="17"/>
        <v>3.5</v>
      </c>
      <c r="Q79" s="17">
        <f t="shared" si="18"/>
        <v>10</v>
      </c>
      <c r="R79" s="17">
        <f t="shared" si="13"/>
        <v>7</v>
      </c>
      <c r="S79" s="17">
        <f t="shared" si="14"/>
        <v>10</v>
      </c>
      <c r="T79" s="17">
        <f t="shared" si="19"/>
        <v>7.5</v>
      </c>
      <c r="U79" s="17" t="s">
        <v>94</v>
      </c>
      <c r="V79" s="17">
        <f t="shared" si="20"/>
        <v>6</v>
      </c>
      <c r="W79" s="21">
        <f t="shared" si="21"/>
        <v>95</v>
      </c>
      <c r="X79" s="21">
        <f t="shared" si="22"/>
        <v>70</v>
      </c>
      <c r="Y79" s="24">
        <f t="shared" si="15"/>
        <v>73.684210526315795</v>
      </c>
      <c r="Z79" s="25">
        <f t="shared" si="23"/>
        <v>90.476096516982409</v>
      </c>
    </row>
    <row r="80" spans="1:26" x14ac:dyDescent="0.3">
      <c r="A80" s="15" t="s">
        <v>174</v>
      </c>
      <c r="B80" s="15">
        <v>201506</v>
      </c>
      <c r="C80" s="15">
        <v>1328037.0866666699</v>
      </c>
      <c r="D80" s="16">
        <v>0.15672519673662899</v>
      </c>
      <c r="E80" s="15">
        <v>7.3922620825131E-2</v>
      </c>
      <c r="F80" s="15">
        <v>14867.833333333299</v>
      </c>
      <c r="G80" s="15">
        <v>1.6173122545529299</v>
      </c>
      <c r="H80" s="15">
        <v>4.08445673768058E-3</v>
      </c>
      <c r="I80" s="15">
        <v>0.483752806631152</v>
      </c>
      <c r="J80" s="15">
        <v>21.654662878941298</v>
      </c>
      <c r="K80" s="15">
        <v>3</v>
      </c>
      <c r="L80" s="15">
        <v>0</v>
      </c>
      <c r="M80" s="17">
        <f>IF(C80&gt;=250000,10,IF([1]数据测算!F80&gt;=200000,8,IF([1]数据测算!F80&gt;=150000,6,IF([1]数据测算!F80&gt;=100000,5,IF(C80&gt;=50000,3,1)))))*2.5</f>
        <v>25</v>
      </c>
      <c r="N80" s="17">
        <f>IF(F80&gt;=4000,5,IF([1]数据测算!M80&gt;=3000,3,IF([1]数据测算!M80&gt;=2500,1,IF([1]数据测算!M80&gt;=1500,10,IF(F80&gt;=750,8,6)))))</f>
        <v>5</v>
      </c>
      <c r="O80" s="17">
        <f t="shared" si="16"/>
        <v>3</v>
      </c>
      <c r="P80" s="18">
        <f t="shared" si="17"/>
        <v>5</v>
      </c>
      <c r="Q80" s="17">
        <f t="shared" si="18"/>
        <v>10</v>
      </c>
      <c r="R80" s="17">
        <f t="shared" si="13"/>
        <v>4</v>
      </c>
      <c r="S80" s="17">
        <f t="shared" si="14"/>
        <v>10</v>
      </c>
      <c r="T80" s="17">
        <f t="shared" si="19"/>
        <v>5.25</v>
      </c>
      <c r="U80" s="17" t="s">
        <v>94</v>
      </c>
      <c r="V80" s="17">
        <f t="shared" si="20"/>
        <v>6</v>
      </c>
      <c r="W80" s="21">
        <f t="shared" si="21"/>
        <v>95</v>
      </c>
      <c r="X80" s="21">
        <f t="shared" si="22"/>
        <v>73.25</v>
      </c>
      <c r="Y80" s="24">
        <f t="shared" si="15"/>
        <v>77.10526315789474</v>
      </c>
      <c r="Z80" s="25">
        <f t="shared" si="23"/>
        <v>91.945001979270614</v>
      </c>
    </row>
    <row r="81" spans="1:26" x14ac:dyDescent="0.3">
      <c r="A81" s="15" t="s">
        <v>175</v>
      </c>
      <c r="B81" s="15">
        <v>201507</v>
      </c>
      <c r="C81" s="15">
        <v>497223.89833333303</v>
      </c>
      <c r="D81" s="16">
        <v>0.29579130471440002</v>
      </c>
      <c r="E81" s="15">
        <v>9.5486977049536403E-2</v>
      </c>
      <c r="F81" s="15">
        <v>3887</v>
      </c>
      <c r="G81" s="15">
        <v>1.21766277844361</v>
      </c>
      <c r="H81" s="15">
        <v>5.2169408431997598E-2</v>
      </c>
      <c r="I81" s="15">
        <v>0.26585365008027401</v>
      </c>
      <c r="J81" s="15">
        <v>4.2038172026183096</v>
      </c>
      <c r="K81" s="15">
        <v>2</v>
      </c>
      <c r="L81" s="15">
        <v>0</v>
      </c>
      <c r="M81" s="17">
        <f>IF(C81&gt;=250000,10,IF([1]数据测算!F81&gt;=200000,8,IF([1]数据测算!F81&gt;=150000,6,IF([1]数据测算!F81&gt;=100000,5,IF(C81&gt;=50000,3,1)))))*2.5</f>
        <v>25</v>
      </c>
      <c r="N81" s="17">
        <f>IF(F81&gt;=4000,5,IF([1]数据测算!M81&gt;=3000,3,IF([1]数据测算!M81&gt;=2500,1,IF([1]数据测算!M81&gt;=1500,10,IF(F81&gt;=750,8,6)))))</f>
        <v>3</v>
      </c>
      <c r="O81" s="17">
        <f t="shared" si="16"/>
        <v>10</v>
      </c>
      <c r="P81" s="18">
        <f t="shared" si="17"/>
        <v>5</v>
      </c>
      <c r="Q81" s="17">
        <f t="shared" si="18"/>
        <v>10</v>
      </c>
      <c r="R81" s="17">
        <f t="shared" si="13"/>
        <v>7</v>
      </c>
      <c r="S81" s="17">
        <f t="shared" si="14"/>
        <v>10</v>
      </c>
      <c r="T81" s="17">
        <f t="shared" si="19"/>
        <v>3</v>
      </c>
      <c r="U81" s="17" t="s">
        <v>94</v>
      </c>
      <c r="V81" s="17">
        <f t="shared" si="20"/>
        <v>4</v>
      </c>
      <c r="W81" s="21">
        <f t="shared" si="21"/>
        <v>95</v>
      </c>
      <c r="X81" s="21">
        <f t="shared" si="22"/>
        <v>77</v>
      </c>
      <c r="Y81" s="24">
        <f t="shared" si="15"/>
        <v>81.05263157894737</v>
      </c>
      <c r="Z81" s="25">
        <f t="shared" si="23"/>
        <v>93.58855226762897</v>
      </c>
    </row>
    <row r="82" spans="1:26" x14ac:dyDescent="0.3">
      <c r="A82" s="15" t="s">
        <v>176</v>
      </c>
      <c r="B82" s="15">
        <v>201505</v>
      </c>
      <c r="C82" s="15">
        <v>2367095.3716666698</v>
      </c>
      <c r="D82" s="16">
        <v>0.38414751758256399</v>
      </c>
      <c r="E82" s="15">
        <v>5.4959387089311397E-2</v>
      </c>
      <c r="F82" s="15">
        <v>1950.3333333333301</v>
      </c>
      <c r="G82" s="15">
        <v>0.96500833599742397</v>
      </c>
      <c r="H82" s="15">
        <v>7.81142184960429E-2</v>
      </c>
      <c r="I82" s="15">
        <v>0.78816572759459802</v>
      </c>
      <c r="J82" s="15">
        <v>12.974202761613</v>
      </c>
      <c r="K82" s="15">
        <v>2</v>
      </c>
      <c r="L82" s="15">
        <v>0</v>
      </c>
      <c r="M82" s="17">
        <f>IF(C82&gt;=250000,10,IF([1]数据测算!F82&gt;=200000,8,IF([1]数据测算!F82&gt;=150000,6,IF([1]数据测算!F82&gt;=100000,5,IF(C82&gt;=50000,3,1)))))*2.5</f>
        <v>25</v>
      </c>
      <c r="N82" s="17">
        <f>IF(F82&gt;=4000,5,IF([1]数据测算!M82&gt;=3000,3,IF([1]数据测算!M82&gt;=2500,1,IF([1]数据测算!M82&gt;=1500,10,IF(F82&gt;=750,8,6)))))</f>
        <v>10</v>
      </c>
      <c r="O82" s="17">
        <f t="shared" si="16"/>
        <v>5</v>
      </c>
      <c r="P82" s="18">
        <f t="shared" si="17"/>
        <v>5</v>
      </c>
      <c r="Q82" s="17">
        <f t="shared" si="18"/>
        <v>10</v>
      </c>
      <c r="R82" s="17">
        <f t="shared" si="13"/>
        <v>1</v>
      </c>
      <c r="S82" s="17">
        <f t="shared" si="14"/>
        <v>10</v>
      </c>
      <c r="T82" s="17">
        <f t="shared" si="19"/>
        <v>3</v>
      </c>
      <c r="U82" s="17" t="s">
        <v>94</v>
      </c>
      <c r="V82" s="17">
        <f t="shared" si="20"/>
        <v>4</v>
      </c>
      <c r="W82" s="21">
        <f t="shared" si="21"/>
        <v>95</v>
      </c>
      <c r="X82" s="21">
        <f t="shared" si="22"/>
        <v>73</v>
      </c>
      <c r="Y82" s="24">
        <f t="shared" si="15"/>
        <v>76.84210526315789</v>
      </c>
      <c r="Z82" s="25">
        <f t="shared" si="23"/>
        <v>91.833520130345619</v>
      </c>
    </row>
    <row r="83" spans="1:26" x14ac:dyDescent="0.3">
      <c r="A83" s="15" t="s">
        <v>177</v>
      </c>
      <c r="B83" s="15">
        <v>201505</v>
      </c>
      <c r="C83" s="15">
        <v>622973.566666667</v>
      </c>
      <c r="D83" s="15">
        <v>0.82664817708037397</v>
      </c>
      <c r="E83" s="15">
        <v>6.5933406472097097E-2</v>
      </c>
      <c r="F83" s="15">
        <v>10986.833333333299</v>
      </c>
      <c r="G83" s="15">
        <v>55.722374832438497</v>
      </c>
      <c r="H83" s="15">
        <v>1.63714430716216E-2</v>
      </c>
      <c r="I83" s="15">
        <v>0.52631342053700003</v>
      </c>
      <c r="J83" s="15">
        <v>15.0687604449153</v>
      </c>
      <c r="K83" s="15">
        <v>3</v>
      </c>
      <c r="L83" s="15">
        <v>0</v>
      </c>
      <c r="M83" s="17">
        <f>IF(C83&gt;=250000,10,IF([1]数据测算!F83&gt;=200000,8,IF([1]数据测算!F83&gt;=150000,6,IF([1]数据测算!F83&gt;=100000,5,IF(C83&gt;=50000,3,1)))))*2.5</f>
        <v>25</v>
      </c>
      <c r="N83" s="17">
        <f>IF(F83&gt;=4000,5,IF([1]数据测算!M83&gt;=3000,3,IF([1]数据测算!M83&gt;=2500,1,IF([1]数据测算!M83&gt;=1500,10,IF(F83&gt;=750,8,6)))))</f>
        <v>5</v>
      </c>
      <c r="O83" s="17">
        <f t="shared" si="16"/>
        <v>5</v>
      </c>
      <c r="P83" s="18">
        <f t="shared" si="17"/>
        <v>2</v>
      </c>
      <c r="Q83" s="17">
        <f t="shared" si="18"/>
        <v>10</v>
      </c>
      <c r="R83" s="17">
        <f t="shared" si="13"/>
        <v>4</v>
      </c>
      <c r="S83" s="17">
        <f t="shared" si="14"/>
        <v>10</v>
      </c>
      <c r="T83" s="17">
        <f t="shared" si="19"/>
        <v>7.5</v>
      </c>
      <c r="U83" s="17" t="s">
        <v>94</v>
      </c>
      <c r="V83" s="17">
        <f t="shared" si="20"/>
        <v>6</v>
      </c>
      <c r="W83" s="21">
        <f t="shared" si="21"/>
        <v>95</v>
      </c>
      <c r="X83" s="21">
        <f t="shared" si="22"/>
        <v>74.5</v>
      </c>
      <c r="Y83" s="24">
        <f t="shared" si="15"/>
        <v>78.421052631578945</v>
      </c>
      <c r="Z83" s="25">
        <f t="shared" si="23"/>
        <v>92.498760546043371</v>
      </c>
    </row>
    <row r="84" spans="1:26" x14ac:dyDescent="0.3">
      <c r="A84" s="15" t="s">
        <v>178</v>
      </c>
      <c r="B84" s="15">
        <v>201504</v>
      </c>
      <c r="C84" s="15">
        <v>375146.43166666699</v>
      </c>
      <c r="D84" s="15">
        <v>0.56207922068512906</v>
      </c>
      <c r="E84" s="15">
        <v>4.1163516126001498E-2</v>
      </c>
      <c r="F84" s="15">
        <v>5301.8333333333303</v>
      </c>
      <c r="G84" s="15">
        <v>13.4861673241729</v>
      </c>
      <c r="H84" s="15">
        <v>6.9376584011552195E-2</v>
      </c>
      <c r="I84" s="15">
        <v>0.217914114294633</v>
      </c>
      <c r="J84" s="15">
        <v>13.8728785886401</v>
      </c>
      <c r="K84" s="15">
        <v>3</v>
      </c>
      <c r="L84" s="15">
        <v>0</v>
      </c>
      <c r="M84" s="17">
        <f>IF(C84&gt;=250000,10,IF([1]数据测算!F84&gt;=200000,8,IF([1]数据测算!F84&gt;=150000,6,IF([1]数据测算!F84&gt;=100000,5,IF(C84&gt;=50000,3,1)))))*2.5</f>
        <v>25</v>
      </c>
      <c r="N84" s="17">
        <f>IF(F84&gt;=4000,5,IF([1]数据测算!M84&gt;=3000,3,IF([1]数据测算!M84&gt;=2500,1,IF([1]数据测算!M84&gt;=1500,10,IF(F84&gt;=750,8,6)))))</f>
        <v>5</v>
      </c>
      <c r="O84" s="17">
        <f t="shared" si="16"/>
        <v>5</v>
      </c>
      <c r="P84" s="18">
        <f t="shared" si="17"/>
        <v>3.5</v>
      </c>
      <c r="Q84" s="17">
        <f t="shared" si="18"/>
        <v>10</v>
      </c>
      <c r="R84" s="17">
        <f t="shared" si="13"/>
        <v>7</v>
      </c>
      <c r="S84" s="17">
        <f t="shared" si="14"/>
        <v>10</v>
      </c>
      <c r="T84" s="17">
        <f t="shared" si="19"/>
        <v>7.5</v>
      </c>
      <c r="U84" s="17" t="s">
        <v>94</v>
      </c>
      <c r="V84" s="17">
        <f t="shared" si="20"/>
        <v>6</v>
      </c>
      <c r="W84" s="21">
        <f t="shared" si="21"/>
        <v>95</v>
      </c>
      <c r="X84" s="21">
        <f t="shared" si="22"/>
        <v>79</v>
      </c>
      <c r="Y84" s="24">
        <f t="shared" si="15"/>
        <v>83.15789473684211</v>
      </c>
      <c r="Z84" s="25">
        <f t="shared" si="23"/>
        <v>94.444060675722568</v>
      </c>
    </row>
    <row r="85" spans="1:26" x14ac:dyDescent="0.3">
      <c r="A85" s="15" t="s">
        <v>179</v>
      </c>
      <c r="B85" s="15">
        <v>201507</v>
      </c>
      <c r="C85" s="15">
        <v>573825.20499999996</v>
      </c>
      <c r="D85" s="16">
        <v>0.22960896343991799</v>
      </c>
      <c r="E85" s="15">
        <v>6.3992361930824804E-2</v>
      </c>
      <c r="F85" s="15">
        <v>6569.3333333333303</v>
      </c>
      <c r="G85" s="15">
        <v>4.18373009413137</v>
      </c>
      <c r="H85" s="15">
        <v>6.8415153921284499E-2</v>
      </c>
      <c r="I85" s="15">
        <v>0.78500535813537597</v>
      </c>
      <c r="J85" s="15">
        <v>3.3737081394223298</v>
      </c>
      <c r="K85" s="15">
        <v>3</v>
      </c>
      <c r="L85" s="15">
        <v>0</v>
      </c>
      <c r="M85" s="17">
        <f>IF(C85&gt;=250000,10,IF([1]数据测算!F85&gt;=200000,8,IF([1]数据测算!F85&gt;=150000,6,IF([1]数据测算!F85&gt;=100000,5,IF(C85&gt;=50000,3,1)))))*2.5</f>
        <v>25</v>
      </c>
      <c r="N85" s="17">
        <f>IF(F85&gt;=4000,5,IF([1]数据测算!M85&gt;=3000,3,IF([1]数据测算!M85&gt;=2500,1,IF([1]数据测算!M85&gt;=1500,10,IF(F85&gt;=750,8,6)))))</f>
        <v>5</v>
      </c>
      <c r="O85" s="17">
        <f t="shared" si="16"/>
        <v>10</v>
      </c>
      <c r="P85" s="18">
        <f t="shared" si="17"/>
        <v>5</v>
      </c>
      <c r="Q85" s="17">
        <f t="shared" si="18"/>
        <v>10</v>
      </c>
      <c r="R85" s="17">
        <f t="shared" si="13"/>
        <v>1</v>
      </c>
      <c r="S85" s="17">
        <f t="shared" si="14"/>
        <v>10</v>
      </c>
      <c r="T85" s="17">
        <f t="shared" si="19"/>
        <v>7.5</v>
      </c>
      <c r="U85" s="17" t="s">
        <v>94</v>
      </c>
      <c r="V85" s="17">
        <f t="shared" si="20"/>
        <v>6</v>
      </c>
      <c r="W85" s="21">
        <f t="shared" si="21"/>
        <v>95</v>
      </c>
      <c r="X85" s="21">
        <f t="shared" si="22"/>
        <v>79.5</v>
      </c>
      <c r="Y85" s="24">
        <f t="shared" si="15"/>
        <v>83.684210526315795</v>
      </c>
      <c r="Z85" s="25">
        <f t="shared" si="23"/>
        <v>94.655749530979691</v>
      </c>
    </row>
    <row r="86" spans="1:26" x14ac:dyDescent="0.3">
      <c r="A86" s="15" t="s">
        <v>180</v>
      </c>
      <c r="B86" s="15">
        <v>201504</v>
      </c>
      <c r="C86" s="15">
        <v>127535.19333333299</v>
      </c>
      <c r="D86" s="15">
        <v>0.52977722650456904</v>
      </c>
      <c r="E86" s="15">
        <v>5.6404546073684697E-2</v>
      </c>
      <c r="F86" s="15">
        <v>1059.8333333333301</v>
      </c>
      <c r="G86" s="15">
        <v>3.7521678307397699</v>
      </c>
      <c r="H86" s="15">
        <v>5.57719738536641E-2</v>
      </c>
      <c r="I86" s="15">
        <v>0.28641318275673</v>
      </c>
      <c r="J86" s="15">
        <v>15.6889389659641</v>
      </c>
      <c r="K86" s="15">
        <v>2</v>
      </c>
      <c r="L86" s="15">
        <v>1</v>
      </c>
      <c r="M86" s="17">
        <f>IF(C86&gt;=250000,10,IF([1]数据测算!F86&gt;=200000,8,IF([1]数据测算!F86&gt;=150000,6,IF([1]数据测算!F86&gt;=100000,5,IF(C86&gt;=50000,3,1)))))*2.5</f>
        <v>12.5</v>
      </c>
      <c r="N86" s="17">
        <f>IF(F86&gt;=4000,5,IF([1]数据测算!M86&gt;=3000,3,IF([1]数据测算!M86&gt;=2500,1,IF([1]数据测算!M86&gt;=1500,10,IF(F86&gt;=750,8,6)))))</f>
        <v>8</v>
      </c>
      <c r="O86" s="17">
        <f t="shared" si="16"/>
        <v>5</v>
      </c>
      <c r="P86" s="18">
        <f t="shared" si="17"/>
        <v>3.5</v>
      </c>
      <c r="Q86" s="17">
        <f t="shared" si="18"/>
        <v>10</v>
      </c>
      <c r="R86" s="17">
        <f t="shared" si="13"/>
        <v>7</v>
      </c>
      <c r="S86" s="17">
        <f t="shared" si="14"/>
        <v>10</v>
      </c>
      <c r="T86" s="17">
        <f t="shared" si="19"/>
        <v>7.5</v>
      </c>
      <c r="U86" s="17" t="s">
        <v>94</v>
      </c>
      <c r="V86" s="17">
        <f t="shared" si="20"/>
        <v>4</v>
      </c>
      <c r="W86" s="21">
        <f t="shared" si="21"/>
        <v>95</v>
      </c>
      <c r="X86" s="21">
        <f t="shared" si="22"/>
        <v>67.5</v>
      </c>
      <c r="Y86" s="24">
        <f t="shared" si="15"/>
        <v>71.05263157894737</v>
      </c>
      <c r="Z86" s="25">
        <f t="shared" si="23"/>
        <v>89.31594552622974</v>
      </c>
    </row>
    <row r="87" spans="1:26" x14ac:dyDescent="0.3">
      <c r="A87" s="15" t="s">
        <v>181</v>
      </c>
      <c r="B87" s="15">
        <v>201506</v>
      </c>
      <c r="C87" s="15">
        <v>383549.96666666702</v>
      </c>
      <c r="D87" s="16">
        <v>0.46777550072475399</v>
      </c>
      <c r="E87" s="15">
        <v>0.115042217751458</v>
      </c>
      <c r="F87" s="15">
        <v>4993.1666666666697</v>
      </c>
      <c r="G87" s="15">
        <v>2.2998521222325898</v>
      </c>
      <c r="H87" s="15">
        <v>2.4157463757742199E-2</v>
      </c>
      <c r="I87" s="15">
        <v>8.5512813447553501E-2</v>
      </c>
      <c r="J87" s="15">
        <v>29.2169498382829</v>
      </c>
      <c r="K87" s="15">
        <v>3</v>
      </c>
      <c r="L87" s="15">
        <v>0</v>
      </c>
      <c r="M87" s="17">
        <f>IF(C87&gt;=250000,10,IF([1]数据测算!F87&gt;=200000,8,IF([1]数据测算!F87&gt;=150000,6,IF([1]数据测算!F87&gt;=100000,5,IF(C87&gt;=50000,3,1)))))*2.5</f>
        <v>25</v>
      </c>
      <c r="N87" s="17">
        <f>IF(F87&gt;=4000,5,IF([1]数据测算!M87&gt;=3000,3,IF([1]数据测算!M87&gt;=2500,1,IF([1]数据测算!M87&gt;=1500,10,IF(F87&gt;=750,8,6)))))</f>
        <v>5</v>
      </c>
      <c r="O87" s="17">
        <f t="shared" si="16"/>
        <v>3</v>
      </c>
      <c r="P87" s="18">
        <f t="shared" si="17"/>
        <v>3.5</v>
      </c>
      <c r="Q87" s="17">
        <f t="shared" si="18"/>
        <v>10</v>
      </c>
      <c r="R87" s="17">
        <f t="shared" si="13"/>
        <v>10</v>
      </c>
      <c r="S87" s="17">
        <f t="shared" si="14"/>
        <v>10</v>
      </c>
      <c r="T87" s="17">
        <f t="shared" si="19"/>
        <v>5.25</v>
      </c>
      <c r="U87" s="17" t="s">
        <v>94</v>
      </c>
      <c r="V87" s="17">
        <f t="shared" si="20"/>
        <v>6</v>
      </c>
      <c r="W87" s="21">
        <f t="shared" si="21"/>
        <v>95</v>
      </c>
      <c r="X87" s="21">
        <f t="shared" si="22"/>
        <v>77.75</v>
      </c>
      <c r="Y87" s="24">
        <f t="shared" si="15"/>
        <v>81.84210526315789</v>
      </c>
      <c r="Z87" s="25">
        <f t="shared" si="23"/>
        <v>93.911029297542171</v>
      </c>
    </row>
    <row r="88" spans="1:26" x14ac:dyDescent="0.3">
      <c r="A88" s="15" t="s">
        <v>182</v>
      </c>
      <c r="B88" s="15">
        <v>201506</v>
      </c>
      <c r="C88" s="15">
        <v>556885.78166666697</v>
      </c>
      <c r="D88" s="16">
        <v>0.235167757339385</v>
      </c>
      <c r="E88" s="15">
        <v>0.12803593831797599</v>
      </c>
      <c r="F88" s="15">
        <v>20380.5</v>
      </c>
      <c r="G88" s="15">
        <v>1.9887197216366701</v>
      </c>
      <c r="H88" s="15">
        <v>1.9837198001349001E-2</v>
      </c>
      <c r="I88" s="15">
        <v>0.214628103145489</v>
      </c>
      <c r="J88" s="15">
        <v>5.3955547499172702</v>
      </c>
      <c r="K88" s="15">
        <v>3</v>
      </c>
      <c r="L88" s="15">
        <v>0</v>
      </c>
      <c r="M88" s="17">
        <f>IF(C88&gt;=250000,10,IF([1]数据测算!F88&gt;=200000,8,IF([1]数据测算!F88&gt;=150000,6,IF([1]数据测算!F88&gt;=100000,5,IF(C88&gt;=50000,3,1)))))*2.5</f>
        <v>25</v>
      </c>
      <c r="N88" s="17">
        <f>IF(F88&gt;=4000,5,IF([1]数据测算!M88&gt;=3000,3,IF([1]数据测算!M88&gt;=2500,1,IF([1]数据测算!M88&gt;=1500,10,IF(F88&gt;=750,8,6)))))</f>
        <v>5</v>
      </c>
      <c r="O88" s="17">
        <f t="shared" si="16"/>
        <v>8</v>
      </c>
      <c r="P88" s="18">
        <f t="shared" si="17"/>
        <v>5</v>
      </c>
      <c r="Q88" s="17">
        <f t="shared" si="18"/>
        <v>10</v>
      </c>
      <c r="R88" s="17">
        <f t="shared" si="13"/>
        <v>7</v>
      </c>
      <c r="S88" s="17">
        <f t="shared" si="14"/>
        <v>10</v>
      </c>
      <c r="T88" s="17">
        <f t="shared" si="19"/>
        <v>5.25</v>
      </c>
      <c r="U88" s="17" t="s">
        <v>94</v>
      </c>
      <c r="V88" s="17">
        <f t="shared" si="20"/>
        <v>6</v>
      </c>
      <c r="W88" s="21">
        <f t="shared" si="21"/>
        <v>95</v>
      </c>
      <c r="X88" s="21">
        <f t="shared" si="22"/>
        <v>81.25</v>
      </c>
      <c r="Y88" s="24">
        <f t="shared" si="15"/>
        <v>85.526315789473685</v>
      </c>
      <c r="Z88" s="25">
        <f t="shared" si="23"/>
        <v>95.389967578115403</v>
      </c>
    </row>
    <row r="89" spans="1:26" x14ac:dyDescent="0.3">
      <c r="A89" s="15" t="s">
        <v>183</v>
      </c>
      <c r="B89" s="15">
        <v>201505</v>
      </c>
      <c r="C89" s="15">
        <v>760396.56499999994</v>
      </c>
      <c r="D89" s="16">
        <v>0.48987705423422001</v>
      </c>
      <c r="E89" s="15">
        <v>0.10009683394674899</v>
      </c>
      <c r="F89" s="15">
        <v>159.666666666667</v>
      </c>
      <c r="G89" s="15">
        <v>1.76969609239617</v>
      </c>
      <c r="H89" s="15">
        <v>0.14110511656153099</v>
      </c>
      <c r="I89" s="15">
        <v>0.78237008895988902</v>
      </c>
      <c r="J89" s="15">
        <v>45.477861215966897</v>
      </c>
      <c r="K89" s="15">
        <v>3</v>
      </c>
      <c r="L89" s="15">
        <v>0</v>
      </c>
      <c r="M89" s="17">
        <f>IF(C89&gt;=250000,10,IF([1]数据测算!F89&gt;=200000,8,IF([1]数据测算!F89&gt;=150000,6,IF([1]数据测算!F89&gt;=100000,5,IF(C89&gt;=50000,3,1)))))*2.5</f>
        <v>25</v>
      </c>
      <c r="N89" s="17">
        <f>IF(F89&gt;=4000,5,IF([1]数据测算!M89&gt;=3000,3,IF([1]数据测算!M89&gt;=2500,1,IF([1]数据测算!M89&gt;=1500,10,IF(F89&gt;=750,8,6)))))</f>
        <v>6</v>
      </c>
      <c r="O89" s="17">
        <f t="shared" si="16"/>
        <v>1</v>
      </c>
      <c r="P89" s="18">
        <f t="shared" si="17"/>
        <v>3.5</v>
      </c>
      <c r="Q89" s="17">
        <f t="shared" si="18"/>
        <v>10</v>
      </c>
      <c r="R89" s="17">
        <f t="shared" si="13"/>
        <v>1</v>
      </c>
      <c r="S89" s="17">
        <f t="shared" si="14"/>
        <v>10</v>
      </c>
      <c r="T89" s="17">
        <f t="shared" si="19"/>
        <v>5.25</v>
      </c>
      <c r="U89" s="17" t="s">
        <v>94</v>
      </c>
      <c r="V89" s="17">
        <f t="shared" si="20"/>
        <v>6</v>
      </c>
      <c r="W89" s="21">
        <f t="shared" si="21"/>
        <v>95</v>
      </c>
      <c r="X89" s="21">
        <f t="shared" si="22"/>
        <v>67.75</v>
      </c>
      <c r="Y89" s="24">
        <f t="shared" si="15"/>
        <v>71.315789473684205</v>
      </c>
      <c r="Z89" s="25">
        <f t="shared" si="23"/>
        <v>89.433195305744619</v>
      </c>
    </row>
    <row r="90" spans="1:26" x14ac:dyDescent="0.3">
      <c r="A90" s="15" t="s">
        <v>184</v>
      </c>
      <c r="B90" s="15">
        <v>201506</v>
      </c>
      <c r="C90" s="15">
        <v>337448.13333333301</v>
      </c>
      <c r="D90" s="16">
        <v>0.29121654999052798</v>
      </c>
      <c r="E90" s="15">
        <v>8.62212279862936E-2</v>
      </c>
      <c r="F90" s="15">
        <v>7239.1666666666697</v>
      </c>
      <c r="G90" s="15">
        <v>1.3150160255252701</v>
      </c>
      <c r="H90" s="15">
        <v>2.3327954926306401E-2</v>
      </c>
      <c r="I90" s="15">
        <v>0.412253816230925</v>
      </c>
      <c r="J90" s="15">
        <v>3.2734752520197601</v>
      </c>
      <c r="K90" s="15">
        <v>3</v>
      </c>
      <c r="L90" s="15">
        <v>0</v>
      </c>
      <c r="M90" s="17">
        <f>IF(C90&gt;=250000,10,IF([1]数据测算!F90&gt;=200000,8,IF([1]数据测算!F90&gt;=150000,6,IF([1]数据测算!F90&gt;=100000,5,IF(C90&gt;=50000,3,1)))))*2.5</f>
        <v>25</v>
      </c>
      <c r="N90" s="17">
        <f>IF(F90&gt;=4000,5,IF([1]数据测算!M90&gt;=3000,3,IF([1]数据测算!M90&gt;=2500,1,IF([1]数据测算!M90&gt;=1500,10,IF(F90&gt;=750,8,6)))))</f>
        <v>5</v>
      </c>
      <c r="O90" s="17">
        <f t="shared" si="16"/>
        <v>10</v>
      </c>
      <c r="P90" s="18">
        <f t="shared" si="17"/>
        <v>5</v>
      </c>
      <c r="Q90" s="17">
        <f t="shared" si="18"/>
        <v>10</v>
      </c>
      <c r="R90" s="17">
        <f t="shared" si="13"/>
        <v>4</v>
      </c>
      <c r="S90" s="17">
        <f t="shared" si="14"/>
        <v>10</v>
      </c>
      <c r="T90" s="17">
        <f t="shared" si="19"/>
        <v>3</v>
      </c>
      <c r="U90" s="17" t="s">
        <v>94</v>
      </c>
      <c r="V90" s="17">
        <f t="shared" si="20"/>
        <v>6</v>
      </c>
      <c r="W90" s="21">
        <f t="shared" si="21"/>
        <v>95</v>
      </c>
      <c r="X90" s="21">
        <f t="shared" si="22"/>
        <v>78</v>
      </c>
      <c r="Y90" s="24">
        <f t="shared" si="15"/>
        <v>82.10526315789474</v>
      </c>
      <c r="Z90" s="25">
        <f t="shared" si="23"/>
        <v>94.018075491079372</v>
      </c>
    </row>
    <row r="91" spans="1:26" x14ac:dyDescent="0.3">
      <c r="A91" s="15" t="s">
        <v>185</v>
      </c>
      <c r="B91" s="15">
        <v>201504</v>
      </c>
      <c r="C91" s="15">
        <v>1090457.8483333299</v>
      </c>
      <c r="D91" s="15">
        <v>0.72890449867708695</v>
      </c>
      <c r="E91" s="15">
        <v>0.15938947071786699</v>
      </c>
      <c r="F91" s="15">
        <v>4985.6666666666697</v>
      </c>
      <c r="G91" s="15">
        <v>19.089582234115099</v>
      </c>
      <c r="H91" s="15">
        <v>6.5543213119787997E-3</v>
      </c>
      <c r="I91" s="15">
        <v>0.283989382208515</v>
      </c>
      <c r="J91" s="15">
        <v>13.9457445322083</v>
      </c>
      <c r="K91" s="15">
        <v>3</v>
      </c>
      <c r="L91" s="15">
        <v>0</v>
      </c>
      <c r="M91" s="17">
        <f>IF(C91&gt;=250000,10,IF([1]数据测算!F91&gt;=200000,8,IF([1]数据测算!F91&gt;=150000,6,IF([1]数据测算!F91&gt;=100000,5,IF(C91&gt;=50000,3,1)))))*2.5</f>
        <v>25</v>
      </c>
      <c r="N91" s="17">
        <f>IF(F91&gt;=4000,5,IF([1]数据测算!M91&gt;=3000,3,IF([1]数据测算!M91&gt;=2500,1,IF([1]数据测算!M91&gt;=1500,10,IF(F91&gt;=750,8,6)))))</f>
        <v>5</v>
      </c>
      <c r="O91" s="17">
        <f t="shared" si="16"/>
        <v>5</v>
      </c>
      <c r="P91" s="18">
        <f t="shared" si="17"/>
        <v>2</v>
      </c>
      <c r="Q91" s="17">
        <f t="shared" si="18"/>
        <v>10</v>
      </c>
      <c r="R91" s="17">
        <f t="shared" si="13"/>
        <v>7</v>
      </c>
      <c r="S91" s="17">
        <f t="shared" si="14"/>
        <v>10</v>
      </c>
      <c r="T91" s="17">
        <f t="shared" si="19"/>
        <v>7.5</v>
      </c>
      <c r="U91" s="17" t="s">
        <v>94</v>
      </c>
      <c r="V91" s="17">
        <f t="shared" si="20"/>
        <v>6</v>
      </c>
      <c r="W91" s="21">
        <f t="shared" si="21"/>
        <v>95</v>
      </c>
      <c r="X91" s="21">
        <f t="shared" si="22"/>
        <v>77.5</v>
      </c>
      <c r="Y91" s="24">
        <f t="shared" si="15"/>
        <v>81.578947368421055</v>
      </c>
      <c r="Z91" s="25">
        <f t="shared" si="23"/>
        <v>93.803760818059786</v>
      </c>
    </row>
    <row r="92" spans="1:26" x14ac:dyDescent="0.3">
      <c r="A92" s="15" t="s">
        <v>186</v>
      </c>
      <c r="B92" s="15">
        <v>201504</v>
      </c>
      <c r="C92" s="15">
        <v>317172.65000000002</v>
      </c>
      <c r="D92" s="15">
        <v>0.91487197691307198</v>
      </c>
      <c r="E92" s="15">
        <v>8.7527171148689104E-2</v>
      </c>
      <c r="F92" s="15">
        <v>2781</v>
      </c>
      <c r="G92" s="15">
        <v>7.5349593101123604</v>
      </c>
      <c r="H92" s="15">
        <v>6.72599774166941E-3</v>
      </c>
      <c r="I92" s="15">
        <v>0.56944244630143004</v>
      </c>
      <c r="J92" s="15">
        <v>8.4657498637123503</v>
      </c>
      <c r="K92" s="15">
        <v>4</v>
      </c>
      <c r="L92" s="15">
        <v>1</v>
      </c>
      <c r="M92" s="17">
        <f>IF(C92&gt;=250000,10,IF([1]数据测算!F92&gt;=200000,8,IF([1]数据测算!F92&gt;=150000,6,IF([1]数据测算!F92&gt;=100000,5,IF(C92&gt;=50000,3,1)))))*2.5</f>
        <v>25</v>
      </c>
      <c r="N92" s="17">
        <f>IF(F92&gt;=4000,5,IF([1]数据测算!M92&gt;=3000,3,IF([1]数据测算!M92&gt;=2500,1,IF([1]数据测算!M92&gt;=1500,10,IF(F92&gt;=750,8,6)))))</f>
        <v>1</v>
      </c>
      <c r="O92" s="17">
        <f t="shared" si="16"/>
        <v>6</v>
      </c>
      <c r="P92" s="18">
        <f t="shared" si="17"/>
        <v>0.5</v>
      </c>
      <c r="Q92" s="17">
        <f t="shared" si="18"/>
        <v>10</v>
      </c>
      <c r="R92" s="17">
        <f t="shared" si="13"/>
        <v>4</v>
      </c>
      <c r="S92" s="17">
        <f t="shared" si="14"/>
        <v>10</v>
      </c>
      <c r="T92" s="17">
        <f t="shared" si="19"/>
        <v>7.5</v>
      </c>
      <c r="U92" s="17" t="s">
        <v>94</v>
      </c>
      <c r="V92" s="17">
        <f t="shared" si="20"/>
        <v>8</v>
      </c>
      <c r="W92" s="21">
        <f t="shared" si="21"/>
        <v>95</v>
      </c>
      <c r="X92" s="21">
        <f t="shared" si="22"/>
        <v>72</v>
      </c>
      <c r="Y92" s="24">
        <f t="shared" si="15"/>
        <v>75.78947368421052</v>
      </c>
      <c r="Z92" s="25">
        <f t="shared" si="23"/>
        <v>91.385112948943473</v>
      </c>
    </row>
    <row r="93" spans="1:26" x14ac:dyDescent="0.3">
      <c r="A93" s="15" t="s">
        <v>187</v>
      </c>
      <c r="B93" s="15">
        <v>201505</v>
      </c>
      <c r="C93" s="15">
        <v>280327.46000000002</v>
      </c>
      <c r="D93" s="15">
        <v>0.57437700183798002</v>
      </c>
      <c r="E93" s="15">
        <v>0.15774110991020299</v>
      </c>
      <c r="F93" s="15">
        <v>131.666666666667</v>
      </c>
      <c r="G93" s="15">
        <v>5.5842747301598799</v>
      </c>
      <c r="H93" s="15">
        <v>0.13505488717438999</v>
      </c>
      <c r="I93" s="15">
        <v>0.62876405630297505</v>
      </c>
      <c r="J93" s="15">
        <v>7.4439486637649201</v>
      </c>
      <c r="K93" s="15">
        <v>3</v>
      </c>
      <c r="L93" s="15">
        <v>0</v>
      </c>
      <c r="M93" s="17">
        <f>IF(C93&gt;=250000,10,IF([1]数据测算!F93&gt;=200000,8,IF([1]数据测算!F93&gt;=150000,6,IF([1]数据测算!F93&gt;=100000,5,IF(C93&gt;=50000,3,1)))))*2.5</f>
        <v>25</v>
      </c>
      <c r="N93" s="17">
        <f>IF(F93&gt;=4000,5,IF([1]数据测算!M93&gt;=3000,3,IF([1]数据测算!M93&gt;=2500,1,IF([1]数据测算!M93&gt;=1500,10,IF(F93&gt;=750,8,6)))))</f>
        <v>6</v>
      </c>
      <c r="O93" s="17">
        <f t="shared" si="16"/>
        <v>6</v>
      </c>
      <c r="P93" s="18">
        <f t="shared" si="17"/>
        <v>3.5</v>
      </c>
      <c r="Q93" s="17">
        <f t="shared" si="18"/>
        <v>10</v>
      </c>
      <c r="R93" s="17">
        <f t="shared" si="13"/>
        <v>4</v>
      </c>
      <c r="S93" s="17">
        <f t="shared" si="14"/>
        <v>10</v>
      </c>
      <c r="T93" s="17">
        <f t="shared" si="19"/>
        <v>7.5</v>
      </c>
      <c r="U93" s="17" t="s">
        <v>94</v>
      </c>
      <c r="V93" s="17">
        <f t="shared" si="20"/>
        <v>6</v>
      </c>
      <c r="W93" s="21">
        <f t="shared" si="21"/>
        <v>95</v>
      </c>
      <c r="X93" s="21">
        <f t="shared" si="22"/>
        <v>78</v>
      </c>
      <c r="Y93" s="24">
        <f t="shared" si="15"/>
        <v>82.10526315789474</v>
      </c>
      <c r="Z93" s="25">
        <f t="shared" si="23"/>
        <v>94.018075491079372</v>
      </c>
    </row>
    <row r="94" spans="1:26" x14ac:dyDescent="0.3">
      <c r="A94" s="15" t="s">
        <v>188</v>
      </c>
      <c r="B94" s="15">
        <v>201505</v>
      </c>
      <c r="C94" s="15">
        <v>1198122.6383333299</v>
      </c>
      <c r="D94" s="16">
        <v>0.119956851499453</v>
      </c>
      <c r="E94" s="15">
        <v>0.13675714194014801</v>
      </c>
      <c r="F94" s="15">
        <v>1125.3333333333301</v>
      </c>
      <c r="G94" s="15">
        <v>3.5475433332364599</v>
      </c>
      <c r="H94" s="15">
        <v>5.8937132305334497E-2</v>
      </c>
      <c r="I94" s="15">
        <v>7.86419047231703E-2</v>
      </c>
      <c r="J94" s="15">
        <v>33.8371130594441</v>
      </c>
      <c r="K94" s="15">
        <v>3</v>
      </c>
      <c r="L94" s="15">
        <v>0</v>
      </c>
      <c r="M94" s="17">
        <f>IF(C94&gt;=250000,10,IF([1]数据测算!F94&gt;=200000,8,IF([1]数据测算!F94&gt;=150000,6,IF([1]数据测算!F94&gt;=100000,5,IF(C94&gt;=50000,3,1)))))*2.5</f>
        <v>25</v>
      </c>
      <c r="N94" s="17">
        <f>IF(F94&gt;=4000,5,IF([1]数据测算!M94&gt;=3000,3,IF([1]数据测算!M94&gt;=2500,1,IF([1]数据测算!M94&gt;=1500,10,IF(F94&gt;=750,8,6)))))</f>
        <v>8</v>
      </c>
      <c r="O94" s="17">
        <f t="shared" si="16"/>
        <v>3</v>
      </c>
      <c r="P94" s="18">
        <f t="shared" si="17"/>
        <v>5</v>
      </c>
      <c r="Q94" s="17">
        <f t="shared" si="18"/>
        <v>10</v>
      </c>
      <c r="R94" s="17">
        <f t="shared" ref="R94:R114" si="24">IF(I94&gt;=70%,1,IF(I94&gt;=40%,4,IF(I94&gt;=20%,7,IF(I94&gt;=0,10))))</f>
        <v>10</v>
      </c>
      <c r="S94" s="17">
        <f t="shared" ref="S94:S114" si="25">IF(H94&gt;=90%,1,IF(H94&gt;=50%,4,IF(H94&gt;=20%,7,10)))</f>
        <v>10</v>
      </c>
      <c r="T94" s="17">
        <f t="shared" si="19"/>
        <v>7.5</v>
      </c>
      <c r="U94" s="17" t="s">
        <v>94</v>
      </c>
      <c r="V94" s="17">
        <f t="shared" si="20"/>
        <v>6</v>
      </c>
      <c r="W94" s="21">
        <f t="shared" si="21"/>
        <v>95</v>
      </c>
      <c r="X94" s="21">
        <f t="shared" si="22"/>
        <v>84.5</v>
      </c>
      <c r="Y94" s="24">
        <f t="shared" si="15"/>
        <v>88.94736842105263</v>
      </c>
      <c r="Z94" s="25">
        <f t="shared" si="23"/>
        <v>96.72689822011634</v>
      </c>
    </row>
    <row r="95" spans="1:26" x14ac:dyDescent="0.3">
      <c r="A95" s="15" t="s">
        <v>189</v>
      </c>
      <c r="B95" s="15">
        <v>201504</v>
      </c>
      <c r="C95" s="15">
        <v>455623.44500000001</v>
      </c>
      <c r="D95" s="16">
        <v>0.47667023910790901</v>
      </c>
      <c r="E95" s="15">
        <v>0.26513708843278599</v>
      </c>
      <c r="F95" s="15">
        <v>3207.6666666666702</v>
      </c>
      <c r="G95" s="15">
        <v>3.1320859620384902</v>
      </c>
      <c r="H95" s="15">
        <v>2.6043671660325399E-2</v>
      </c>
      <c r="I95" s="15">
        <v>0.48775755242384</v>
      </c>
      <c r="J95" s="15">
        <v>16.363527297166002</v>
      </c>
      <c r="K95" s="15">
        <v>3</v>
      </c>
      <c r="L95" s="15">
        <v>0</v>
      </c>
      <c r="M95" s="17">
        <f>IF(C95&gt;=250000,10,IF([1]数据测算!F95&gt;=200000,8,IF([1]数据测算!F95&gt;=150000,6,IF([1]数据测算!F95&gt;=100000,5,IF(C95&gt;=50000,3,1)))))*2.5</f>
        <v>25</v>
      </c>
      <c r="N95" s="17">
        <f>IF(F95&gt;=4000,5,IF([1]数据测算!M95&gt;=3000,3,IF([1]数据测算!M95&gt;=2500,1,IF([1]数据测算!M95&gt;=1500,10,IF(F95&gt;=750,8,6)))))</f>
        <v>3</v>
      </c>
      <c r="O95" s="17">
        <f t="shared" si="16"/>
        <v>5</v>
      </c>
      <c r="P95" s="18">
        <f t="shared" si="17"/>
        <v>3.5</v>
      </c>
      <c r="Q95" s="17">
        <f t="shared" si="18"/>
        <v>7</v>
      </c>
      <c r="R95" s="17">
        <f t="shared" si="24"/>
        <v>4</v>
      </c>
      <c r="S95" s="17">
        <f t="shared" si="25"/>
        <v>10</v>
      </c>
      <c r="T95" s="17">
        <f t="shared" si="19"/>
        <v>7.5</v>
      </c>
      <c r="U95" s="17" t="s">
        <v>94</v>
      </c>
      <c r="V95" s="17">
        <f t="shared" si="20"/>
        <v>6</v>
      </c>
      <c r="W95" s="21">
        <f t="shared" si="21"/>
        <v>95</v>
      </c>
      <c r="X95" s="21">
        <f t="shared" si="22"/>
        <v>71</v>
      </c>
      <c r="Y95" s="24">
        <f t="shared" si="15"/>
        <v>74.736842105263165</v>
      </c>
      <c r="Z95" s="25">
        <f t="shared" si="23"/>
        <v>90.93266972815988</v>
      </c>
    </row>
    <row r="96" spans="1:26" x14ac:dyDescent="0.3">
      <c r="A96" s="15" t="s">
        <v>190</v>
      </c>
      <c r="B96" s="15">
        <v>201507</v>
      </c>
      <c r="C96" s="15">
        <v>1089942.9433333301</v>
      </c>
      <c r="D96" s="16">
        <v>0.125708466190873</v>
      </c>
      <c r="E96" s="15">
        <v>0.50840165565204098</v>
      </c>
      <c r="F96" s="15">
        <v>30179.333333333299</v>
      </c>
      <c r="G96" s="15">
        <v>2.5438455010479699</v>
      </c>
      <c r="H96" s="15">
        <v>2.5970502854792799E-2</v>
      </c>
      <c r="I96" s="15">
        <v>0.51195982335321499</v>
      </c>
      <c r="J96" s="15">
        <v>11.527272715726999</v>
      </c>
      <c r="K96" s="15">
        <v>3</v>
      </c>
      <c r="L96" s="15">
        <v>0</v>
      </c>
      <c r="M96" s="17">
        <f>IF(C96&gt;=250000,10,IF([1]数据测算!F96&gt;=200000,8,IF([1]数据测算!F96&gt;=150000,6,IF([1]数据测算!F96&gt;=100000,5,IF(C96&gt;=50000,3,1)))))*2.5</f>
        <v>25</v>
      </c>
      <c r="N96" s="17">
        <f>IF(F96&gt;=4000,5,IF([1]数据测算!M96&gt;=3000,3,IF([1]数据测算!M96&gt;=2500,1,IF([1]数据测算!M96&gt;=1500,10,IF(F96&gt;=750,8,6)))))</f>
        <v>5</v>
      </c>
      <c r="O96" s="17">
        <f t="shared" si="16"/>
        <v>5</v>
      </c>
      <c r="P96" s="18">
        <f t="shared" si="17"/>
        <v>5</v>
      </c>
      <c r="Q96" s="17">
        <f t="shared" si="18"/>
        <v>4</v>
      </c>
      <c r="R96" s="17">
        <f t="shared" si="24"/>
        <v>4</v>
      </c>
      <c r="S96" s="17">
        <f t="shared" si="25"/>
        <v>10</v>
      </c>
      <c r="T96" s="17">
        <f t="shared" si="19"/>
        <v>7.5</v>
      </c>
      <c r="U96" s="17" t="s">
        <v>94</v>
      </c>
      <c r="V96" s="17">
        <f t="shared" si="20"/>
        <v>6</v>
      </c>
      <c r="W96" s="21">
        <f t="shared" si="21"/>
        <v>95</v>
      </c>
      <c r="X96" s="21">
        <f t="shared" si="22"/>
        <v>71.5</v>
      </c>
      <c r="Y96" s="24">
        <f t="shared" si="15"/>
        <v>75.263157894736835</v>
      </c>
      <c r="Z96" s="25">
        <f t="shared" si="23"/>
        <v>91.159401633947567</v>
      </c>
    </row>
    <row r="97" spans="1:26" x14ac:dyDescent="0.3">
      <c r="A97" s="15" t="s">
        <v>191</v>
      </c>
      <c r="B97" s="15">
        <v>201505</v>
      </c>
      <c r="C97" s="15">
        <v>101064.73166666699</v>
      </c>
      <c r="D97" s="16">
        <v>0.32252234863596002</v>
      </c>
      <c r="E97" s="15">
        <v>0.16804451922704</v>
      </c>
      <c r="F97" s="15">
        <v>289</v>
      </c>
      <c r="G97" s="15">
        <v>1.73711120624255</v>
      </c>
      <c r="H97" s="15">
        <v>0.25961373621123102</v>
      </c>
      <c r="I97" s="15">
        <v>0.44228003422184298</v>
      </c>
      <c r="J97" s="15">
        <v>5.2983912404425002</v>
      </c>
      <c r="K97" s="15">
        <v>3</v>
      </c>
      <c r="L97" s="15">
        <v>0</v>
      </c>
      <c r="M97" s="17">
        <f>IF(C97&gt;=250000,10,IF([1]数据测算!F97&gt;=200000,8,IF([1]数据测算!F97&gt;=150000,6,IF([1]数据测算!F97&gt;=100000,5,IF(C97&gt;=50000,3,1)))))*2.5</f>
        <v>12.5</v>
      </c>
      <c r="N97" s="17">
        <f>IF(F97&gt;=4000,5,IF([1]数据测算!M97&gt;=3000,3,IF([1]数据测算!M97&gt;=2500,1,IF([1]数据测算!M97&gt;=1500,10,IF(F97&gt;=750,8,6)))))</f>
        <v>6</v>
      </c>
      <c r="O97" s="17">
        <f t="shared" si="16"/>
        <v>8</v>
      </c>
      <c r="P97" s="18">
        <f t="shared" si="17"/>
        <v>5</v>
      </c>
      <c r="Q97" s="17">
        <f t="shared" si="18"/>
        <v>10</v>
      </c>
      <c r="R97" s="17">
        <f t="shared" si="24"/>
        <v>4</v>
      </c>
      <c r="S97" s="17">
        <f t="shared" si="25"/>
        <v>7</v>
      </c>
      <c r="T97" s="17">
        <f t="shared" si="19"/>
        <v>5.25</v>
      </c>
      <c r="U97" s="17" t="s">
        <v>94</v>
      </c>
      <c r="V97" s="17">
        <f t="shared" si="20"/>
        <v>6</v>
      </c>
      <c r="W97" s="21">
        <f t="shared" si="21"/>
        <v>95</v>
      </c>
      <c r="X97" s="21">
        <f t="shared" si="22"/>
        <v>63.75</v>
      </c>
      <c r="Y97" s="24">
        <f t="shared" si="15"/>
        <v>67.10526315789474</v>
      </c>
      <c r="Z97" s="25">
        <f t="shared" si="23"/>
        <v>87.522546250828015</v>
      </c>
    </row>
    <row r="98" spans="1:26" x14ac:dyDescent="0.3">
      <c r="A98" s="15" t="s">
        <v>192</v>
      </c>
      <c r="B98" s="15">
        <v>201507</v>
      </c>
      <c r="C98" s="15">
        <v>253909.05666666699</v>
      </c>
      <c r="D98" s="16">
        <v>0.43200723916182898</v>
      </c>
      <c r="E98" s="15">
        <v>0.115356788358749</v>
      </c>
      <c r="F98" s="15">
        <v>2113.1666666666702</v>
      </c>
      <c r="G98" s="15">
        <v>1.33574651809569</v>
      </c>
      <c r="H98" s="15">
        <v>2.30849014853318E-2</v>
      </c>
      <c r="I98" s="15">
        <v>0.19744129096735599</v>
      </c>
      <c r="J98" s="15">
        <v>2.8192370299884599</v>
      </c>
      <c r="K98" s="15">
        <v>3</v>
      </c>
      <c r="L98" s="15">
        <v>0</v>
      </c>
      <c r="M98" s="17">
        <f>IF(C98&gt;=250000,10,IF([1]数据测算!F98&gt;=200000,8,IF([1]数据测算!F98&gt;=150000,6,IF([1]数据测算!F98&gt;=100000,5,IF(C98&gt;=50000,3,1)))))*2.5</f>
        <v>25</v>
      </c>
      <c r="N98" s="17">
        <f>IF(F98&gt;=4000,5,IF([1]数据测算!M98&gt;=3000,3,IF([1]数据测算!M98&gt;=2500,1,IF([1]数据测算!M98&gt;=1500,10,IF(F98&gt;=750,8,6)))))</f>
        <v>10</v>
      </c>
      <c r="O98" s="17">
        <f t="shared" si="16"/>
        <v>10</v>
      </c>
      <c r="P98" s="18">
        <f t="shared" si="17"/>
        <v>3.5</v>
      </c>
      <c r="Q98" s="17">
        <f t="shared" si="18"/>
        <v>10</v>
      </c>
      <c r="R98" s="17">
        <f t="shared" si="24"/>
        <v>10</v>
      </c>
      <c r="S98" s="17">
        <f t="shared" si="25"/>
        <v>10</v>
      </c>
      <c r="T98" s="17">
        <f t="shared" si="19"/>
        <v>3</v>
      </c>
      <c r="U98" s="17" t="s">
        <v>94</v>
      </c>
      <c r="V98" s="17">
        <f t="shared" si="20"/>
        <v>6</v>
      </c>
      <c r="W98" s="21">
        <f t="shared" si="21"/>
        <v>95</v>
      </c>
      <c r="X98" s="21">
        <f t="shared" si="22"/>
        <v>87.5</v>
      </c>
      <c r="Y98" s="24">
        <f t="shared" si="15"/>
        <v>92.10526315789474</v>
      </c>
      <c r="Z98" s="25">
        <f t="shared" si="23"/>
        <v>97.931851311838216</v>
      </c>
    </row>
    <row r="99" spans="1:26" x14ac:dyDescent="0.3">
      <c r="A99" s="15" t="s">
        <v>193</v>
      </c>
      <c r="B99" s="15">
        <v>201506</v>
      </c>
      <c r="C99" s="15">
        <v>442122.75333333301</v>
      </c>
      <c r="D99" s="16">
        <v>0.44825619532125399</v>
      </c>
      <c r="E99" s="15">
        <v>8.3164165808858007E-2</v>
      </c>
      <c r="F99" s="15">
        <v>2794.1666666666702</v>
      </c>
      <c r="G99" s="15">
        <v>1.1999999615686601</v>
      </c>
      <c r="H99" s="15">
        <v>1.8215941378865799E-2</v>
      </c>
      <c r="I99" s="15">
        <v>0.72461606157770997</v>
      </c>
      <c r="J99" s="15">
        <v>5.7611704288546797</v>
      </c>
      <c r="K99" s="15">
        <v>2</v>
      </c>
      <c r="L99" s="15">
        <v>0</v>
      </c>
      <c r="M99" s="17">
        <f>IF(C99&gt;=250000,10,IF([1]数据测算!F99&gt;=200000,8,IF([1]数据测算!F99&gt;=150000,6,IF([1]数据测算!F99&gt;=100000,5,IF(C99&gt;=50000,3,1)))))*2.5</f>
        <v>25</v>
      </c>
      <c r="N99" s="17">
        <f>IF(F99&gt;=4000,5,IF([1]数据测算!M99&gt;=3000,3,IF([1]数据测算!M99&gt;=2500,1,IF([1]数据测算!M99&gt;=1500,10,IF(F99&gt;=750,8,6)))))</f>
        <v>1</v>
      </c>
      <c r="O99" s="17">
        <f t="shared" si="16"/>
        <v>8</v>
      </c>
      <c r="P99" s="18">
        <f t="shared" si="17"/>
        <v>3.5</v>
      </c>
      <c r="Q99" s="17">
        <f t="shared" si="18"/>
        <v>10</v>
      </c>
      <c r="R99" s="17">
        <f t="shared" si="24"/>
        <v>1</v>
      </c>
      <c r="S99" s="17">
        <f t="shared" si="25"/>
        <v>10</v>
      </c>
      <c r="T99" s="17">
        <f t="shared" si="19"/>
        <v>3</v>
      </c>
      <c r="U99" s="17" t="s">
        <v>94</v>
      </c>
      <c r="V99" s="17">
        <f t="shared" si="20"/>
        <v>4</v>
      </c>
      <c r="W99" s="21">
        <f t="shared" si="21"/>
        <v>95</v>
      </c>
      <c r="X99" s="21">
        <f t="shared" si="22"/>
        <v>65.5</v>
      </c>
      <c r="Y99" s="24">
        <f t="shared" si="15"/>
        <v>68.94736842105263</v>
      </c>
      <c r="Z99" s="25">
        <f t="shared" si="23"/>
        <v>88.367703195681131</v>
      </c>
    </row>
    <row r="100" spans="1:26" x14ac:dyDescent="0.3">
      <c r="A100" s="15" t="s">
        <v>194</v>
      </c>
      <c r="B100" s="15">
        <v>201506</v>
      </c>
      <c r="C100" s="15">
        <v>530873.23833333305</v>
      </c>
      <c r="D100" s="16">
        <v>0.190605766843081</v>
      </c>
      <c r="E100" s="15">
        <v>5.5601758777098297E-2</v>
      </c>
      <c r="F100" s="15">
        <v>2106.8333333333298</v>
      </c>
      <c r="G100" s="15">
        <v>1.13198775898534</v>
      </c>
      <c r="H100" s="15">
        <v>5.1792896772925402E-2</v>
      </c>
      <c r="I100" s="15">
        <v>0.15672287525209799</v>
      </c>
      <c r="J100" s="15">
        <v>9.8028551565070305</v>
      </c>
      <c r="K100" s="15">
        <v>2</v>
      </c>
      <c r="L100" s="15">
        <v>0</v>
      </c>
      <c r="M100" s="17">
        <f>IF(C100&gt;=250000,10,IF([1]数据测算!F100&gt;=200000,8,IF([1]数据测算!F100&gt;=150000,6,IF([1]数据测算!F100&gt;=100000,5,IF(C100&gt;=50000,3,1)))))*2.5</f>
        <v>25</v>
      </c>
      <c r="N100" s="17">
        <f>IF(F100&gt;=4000,5,IF([1]数据测算!M100&gt;=3000,3,IF([1]数据测算!M100&gt;=2500,1,IF([1]数据测算!M100&gt;=1500,10,IF(F100&gt;=750,8,6)))))</f>
        <v>10</v>
      </c>
      <c r="O100" s="17">
        <f t="shared" si="16"/>
        <v>6</v>
      </c>
      <c r="P100" s="18">
        <f t="shared" si="17"/>
        <v>5</v>
      </c>
      <c r="Q100" s="17">
        <f t="shared" si="18"/>
        <v>10</v>
      </c>
      <c r="R100" s="17">
        <f t="shared" si="24"/>
        <v>10</v>
      </c>
      <c r="S100" s="17">
        <f t="shared" si="25"/>
        <v>10</v>
      </c>
      <c r="T100" s="17">
        <f t="shared" si="19"/>
        <v>3</v>
      </c>
      <c r="U100" s="17" t="s">
        <v>94</v>
      </c>
      <c r="V100" s="17">
        <f t="shared" si="20"/>
        <v>4</v>
      </c>
      <c r="W100" s="21">
        <f t="shared" si="21"/>
        <v>95</v>
      </c>
      <c r="X100" s="21">
        <f t="shared" si="22"/>
        <v>83</v>
      </c>
      <c r="Y100" s="24">
        <f t="shared" si="15"/>
        <v>87.368421052631575</v>
      </c>
      <c r="Z100" s="25">
        <f t="shared" si="23"/>
        <v>96.114053053554457</v>
      </c>
    </row>
    <row r="101" spans="1:26" x14ac:dyDescent="0.3">
      <c r="A101" s="15" t="s">
        <v>195</v>
      </c>
      <c r="B101" s="15">
        <v>201507</v>
      </c>
      <c r="C101" s="15">
        <v>109356.65166666701</v>
      </c>
      <c r="D101" s="16">
        <v>0.22573979656902299</v>
      </c>
      <c r="E101" s="15">
        <v>0.123194774717926</v>
      </c>
      <c r="F101" s="15">
        <v>533.16666666666697</v>
      </c>
      <c r="G101" s="15">
        <v>1.08450719331898</v>
      </c>
      <c r="H101" s="15">
        <v>5.4985725886984201E-2</v>
      </c>
      <c r="I101" s="15">
        <v>0.61251408841402799</v>
      </c>
      <c r="J101" s="15">
        <v>8.8335783884621204</v>
      </c>
      <c r="K101" s="15">
        <v>3</v>
      </c>
      <c r="L101" s="15">
        <v>0</v>
      </c>
      <c r="M101" s="17">
        <f>IF(C101&gt;=250000,10,IF([1]数据测算!F101&gt;=200000,8,IF([1]数据测算!F101&gt;=150000,6,IF([1]数据测算!F101&gt;=100000,5,IF(C101&gt;=50000,3,1)))))*2.5</f>
        <v>12.5</v>
      </c>
      <c r="N101" s="17">
        <f>IF(F101&gt;=4000,5,IF([1]数据测算!M101&gt;=3000,3,IF([1]数据测算!M101&gt;=2500,1,IF([1]数据测算!M101&gt;=1500,10,IF(F101&gt;=750,8,6)))))</f>
        <v>6</v>
      </c>
      <c r="O101" s="17">
        <f t="shared" si="16"/>
        <v>6</v>
      </c>
      <c r="P101" s="18">
        <f t="shared" si="17"/>
        <v>5</v>
      </c>
      <c r="Q101" s="17">
        <f t="shared" si="18"/>
        <v>10</v>
      </c>
      <c r="R101" s="17">
        <f t="shared" si="24"/>
        <v>4</v>
      </c>
      <c r="S101" s="17">
        <f t="shared" si="25"/>
        <v>10</v>
      </c>
      <c r="T101" s="17">
        <f t="shared" si="19"/>
        <v>3</v>
      </c>
      <c r="U101" s="17" t="s">
        <v>94</v>
      </c>
      <c r="V101" s="17">
        <f t="shared" si="20"/>
        <v>6</v>
      </c>
      <c r="W101" s="21">
        <f t="shared" si="21"/>
        <v>95</v>
      </c>
      <c r="X101" s="21">
        <f t="shared" si="22"/>
        <v>62.5</v>
      </c>
      <c r="Y101" s="24">
        <f t="shared" si="15"/>
        <v>65.78947368421052</v>
      </c>
      <c r="Z101" s="25">
        <f t="shared" si="23"/>
        <v>86.909656160207078</v>
      </c>
    </row>
    <row r="102" spans="1:26" x14ac:dyDescent="0.3">
      <c r="A102" s="15" t="s">
        <v>196</v>
      </c>
      <c r="B102" s="15">
        <v>201507</v>
      </c>
      <c r="C102" s="15">
        <v>684114.01666666695</v>
      </c>
      <c r="D102" s="16">
        <v>0.26225078239840899</v>
      </c>
      <c r="E102" s="15">
        <v>0.224540506734831</v>
      </c>
      <c r="F102" s="15">
        <v>8165.1666666666697</v>
      </c>
      <c r="G102" s="15">
        <v>1.05346011674582</v>
      </c>
      <c r="H102" s="15">
        <v>1.5246195157659801E-2</v>
      </c>
      <c r="I102" s="15">
        <v>0.33658265596384002</v>
      </c>
      <c r="J102" s="15">
        <v>7.3279768259216196</v>
      </c>
      <c r="K102" s="15">
        <v>2</v>
      </c>
      <c r="L102" s="15">
        <v>0</v>
      </c>
      <c r="M102" s="17">
        <f>IF(C102&gt;=250000,10,IF([1]数据测算!F102&gt;=200000,8,IF([1]数据测算!F102&gt;=150000,6,IF([1]数据测算!F102&gt;=100000,5,IF(C102&gt;=50000,3,1)))))*2.5</f>
        <v>25</v>
      </c>
      <c r="N102" s="17">
        <f>IF(F102&gt;=4000,5,IF([1]数据测算!M102&gt;=3000,3,IF([1]数据测算!M102&gt;=2500,1,IF([1]数据测算!M102&gt;=1500,10,IF(F102&gt;=750,8,6)))))</f>
        <v>5</v>
      </c>
      <c r="O102" s="17">
        <f t="shared" si="16"/>
        <v>6</v>
      </c>
      <c r="P102" s="18">
        <f t="shared" si="17"/>
        <v>5</v>
      </c>
      <c r="Q102" s="17">
        <f t="shared" si="18"/>
        <v>7</v>
      </c>
      <c r="R102" s="17">
        <f t="shared" si="24"/>
        <v>7</v>
      </c>
      <c r="S102" s="17">
        <f t="shared" si="25"/>
        <v>10</v>
      </c>
      <c r="T102" s="17">
        <f t="shared" si="19"/>
        <v>3</v>
      </c>
      <c r="U102" s="17" t="s">
        <v>94</v>
      </c>
      <c r="V102" s="17">
        <f t="shared" si="20"/>
        <v>4</v>
      </c>
      <c r="W102" s="21">
        <f t="shared" si="21"/>
        <v>95</v>
      </c>
      <c r="X102" s="21">
        <f t="shared" si="22"/>
        <v>72</v>
      </c>
      <c r="Y102" s="24">
        <f t="shared" si="15"/>
        <v>75.78947368421052</v>
      </c>
      <c r="Z102" s="25">
        <f t="shared" si="23"/>
        <v>91.385112948943473</v>
      </c>
    </row>
    <row r="103" spans="1:26" x14ac:dyDescent="0.3">
      <c r="A103" s="15" t="s">
        <v>197</v>
      </c>
      <c r="B103" s="15">
        <v>201506</v>
      </c>
      <c r="C103" s="15">
        <v>430150.64333333302</v>
      </c>
      <c r="D103" s="16">
        <v>0.30840225293039703</v>
      </c>
      <c r="E103" s="15">
        <v>0.15416398417235699</v>
      </c>
      <c r="F103" s="15">
        <v>1151.1666666666699</v>
      </c>
      <c r="G103" s="15">
        <v>1.0295908298985801</v>
      </c>
      <c r="H103" s="15">
        <v>6.80104699994412E-2</v>
      </c>
      <c r="I103" s="15">
        <v>0.17371431276747701</v>
      </c>
      <c r="J103" s="15">
        <v>22.4317724406101</v>
      </c>
      <c r="K103" s="15">
        <v>2</v>
      </c>
      <c r="L103" s="15">
        <v>0</v>
      </c>
      <c r="M103" s="17">
        <f>IF(C103&gt;=250000,10,IF([1]数据测算!F103&gt;=200000,8,IF([1]数据测算!F103&gt;=150000,6,IF([1]数据测算!F103&gt;=100000,5,IF(C103&gt;=50000,3,1)))))*2.5</f>
        <v>25</v>
      </c>
      <c r="N103" s="17">
        <f>IF(F103&gt;=4000,5,IF([1]数据测算!M103&gt;=3000,3,IF([1]数据测算!M103&gt;=2500,1,IF([1]数据测算!M103&gt;=1500,10,IF(F103&gt;=750,8,6)))))</f>
        <v>8</v>
      </c>
      <c r="O103" s="17">
        <f t="shared" si="16"/>
        <v>3</v>
      </c>
      <c r="P103" s="18">
        <f t="shared" si="17"/>
        <v>5</v>
      </c>
      <c r="Q103" s="17">
        <f t="shared" si="18"/>
        <v>10</v>
      </c>
      <c r="R103" s="17">
        <f t="shared" si="24"/>
        <v>10</v>
      </c>
      <c r="S103" s="17">
        <f t="shared" si="25"/>
        <v>10</v>
      </c>
      <c r="T103" s="17">
        <f t="shared" si="19"/>
        <v>3</v>
      </c>
      <c r="U103" s="17" t="s">
        <v>94</v>
      </c>
      <c r="V103" s="17">
        <f t="shared" si="20"/>
        <v>4</v>
      </c>
      <c r="W103" s="21">
        <f t="shared" si="21"/>
        <v>95</v>
      </c>
      <c r="X103" s="21">
        <f t="shared" si="22"/>
        <v>78</v>
      </c>
      <c r="Y103" s="24">
        <f t="shared" si="15"/>
        <v>82.10526315789474</v>
      </c>
      <c r="Z103" s="25">
        <f t="shared" si="23"/>
        <v>94.018075491079372</v>
      </c>
    </row>
    <row r="104" spans="1:26" x14ac:dyDescent="0.3">
      <c r="A104" s="15" t="s">
        <v>198</v>
      </c>
      <c r="B104" s="15">
        <v>201505</v>
      </c>
      <c r="C104" s="15">
        <v>214522.71166666699</v>
      </c>
      <c r="D104" s="16">
        <v>9.9231863800625097E-2</v>
      </c>
      <c r="E104" s="15">
        <v>6.5240177146489498E-2</v>
      </c>
      <c r="F104" s="15">
        <v>470.5</v>
      </c>
      <c r="G104" s="15">
        <v>1.0281590003824099</v>
      </c>
      <c r="H104" s="15">
        <v>0.110662471747645</v>
      </c>
      <c r="I104" s="15">
        <v>0.31533795817254801</v>
      </c>
      <c r="J104" s="15">
        <v>2.63847431285182</v>
      </c>
      <c r="K104" s="15">
        <v>2</v>
      </c>
      <c r="L104" s="15">
        <v>0</v>
      </c>
      <c r="M104" s="17">
        <f>IF(C104&gt;=250000,10,IF([1]数据测算!F104&gt;=200000,8,IF([1]数据测算!F104&gt;=150000,6,IF([1]数据测算!F104&gt;=100000,5,IF(C104&gt;=50000,3,1)))))*2.5</f>
        <v>20</v>
      </c>
      <c r="N104" s="17">
        <f>IF(F104&gt;=4000,5,IF([1]数据测算!M104&gt;=3000,3,IF([1]数据测算!M104&gt;=2500,1,IF([1]数据测算!M104&gt;=1500,10,IF(F104&gt;=750,8,6)))))</f>
        <v>6</v>
      </c>
      <c r="O104" s="17">
        <f t="shared" si="16"/>
        <v>10</v>
      </c>
      <c r="P104" s="18">
        <f t="shared" si="17"/>
        <v>5</v>
      </c>
      <c r="Q104" s="17">
        <f t="shared" si="18"/>
        <v>10</v>
      </c>
      <c r="R104" s="17">
        <f t="shared" si="24"/>
        <v>7</v>
      </c>
      <c r="S104" s="17">
        <f t="shared" si="25"/>
        <v>10</v>
      </c>
      <c r="T104" s="17">
        <f t="shared" si="19"/>
        <v>3</v>
      </c>
      <c r="U104" s="17" t="s">
        <v>94</v>
      </c>
      <c r="V104" s="17">
        <f t="shared" si="20"/>
        <v>4</v>
      </c>
      <c r="W104" s="21">
        <f t="shared" si="21"/>
        <v>95</v>
      </c>
      <c r="X104" s="21">
        <f t="shared" si="22"/>
        <v>75</v>
      </c>
      <c r="Y104" s="24">
        <f t="shared" si="15"/>
        <v>78.94736842105263</v>
      </c>
      <c r="Z104" s="25">
        <f t="shared" si="23"/>
        <v>92.718585397435078</v>
      </c>
    </row>
    <row r="105" spans="1:26" x14ac:dyDescent="0.3">
      <c r="A105" s="15" t="s">
        <v>199</v>
      </c>
      <c r="B105" s="15">
        <v>201507</v>
      </c>
      <c r="C105" s="15">
        <v>361518.64666666702</v>
      </c>
      <c r="D105" s="16">
        <v>0.200497195843893</v>
      </c>
      <c r="E105" s="15">
        <v>5.3841326391581103E-2</v>
      </c>
      <c r="F105" s="15">
        <v>6780.6666666666697</v>
      </c>
      <c r="G105" s="15">
        <v>0.98651574961737099</v>
      </c>
      <c r="H105" s="15">
        <v>7.2274023374785598E-2</v>
      </c>
      <c r="I105" s="15">
        <v>0.33881796589405999</v>
      </c>
      <c r="J105" s="15">
        <v>9.5306018601973399</v>
      </c>
      <c r="K105" s="15">
        <v>1</v>
      </c>
      <c r="L105" s="15">
        <v>0</v>
      </c>
      <c r="M105" s="17">
        <f>IF(C105&gt;=250000,10,IF([1]数据测算!F105&gt;=200000,8,IF([1]数据测算!F105&gt;=150000,6,IF([1]数据测算!F105&gt;=100000,5,IF(C105&gt;=50000,3,1)))))*2.5</f>
        <v>25</v>
      </c>
      <c r="N105" s="17">
        <f>IF(F105&gt;=4000,5,IF([1]数据测算!M105&gt;=3000,3,IF([1]数据测算!M105&gt;=2500,1,IF([1]数据测算!M105&gt;=1500,10,IF(F105&gt;=750,8,6)))))</f>
        <v>5</v>
      </c>
      <c r="O105" s="17">
        <f t="shared" si="16"/>
        <v>6</v>
      </c>
      <c r="P105" s="18">
        <f t="shared" si="17"/>
        <v>5</v>
      </c>
      <c r="Q105" s="17">
        <f t="shared" si="18"/>
        <v>10</v>
      </c>
      <c r="R105" s="17">
        <f t="shared" si="24"/>
        <v>7</v>
      </c>
      <c r="S105" s="17">
        <f t="shared" si="25"/>
        <v>10</v>
      </c>
      <c r="T105" s="17">
        <f t="shared" si="19"/>
        <v>3</v>
      </c>
      <c r="U105" s="17" t="s">
        <v>94</v>
      </c>
      <c r="V105" s="17">
        <f t="shared" si="20"/>
        <v>2</v>
      </c>
      <c r="W105" s="21">
        <f t="shared" si="21"/>
        <v>95</v>
      </c>
      <c r="X105" s="21">
        <f t="shared" si="22"/>
        <v>73</v>
      </c>
      <c r="Y105" s="24">
        <f t="shared" si="15"/>
        <v>76.84210526315789</v>
      </c>
      <c r="Z105" s="25">
        <f t="shared" si="23"/>
        <v>91.833520130345619</v>
      </c>
    </row>
    <row r="106" spans="1:26" x14ac:dyDescent="0.3">
      <c r="A106" s="15" t="s">
        <v>200</v>
      </c>
      <c r="B106" s="15">
        <v>201506</v>
      </c>
      <c r="C106" s="15">
        <v>1651738.38666667</v>
      </c>
      <c r="D106" s="16">
        <v>0.41377807537648997</v>
      </c>
      <c r="E106" s="15">
        <v>7.9306676886130995E-2</v>
      </c>
      <c r="F106" s="15">
        <v>14007</v>
      </c>
      <c r="G106" s="15">
        <v>0.97556491213144303</v>
      </c>
      <c r="H106" s="15">
        <v>2.9675176791626599E-2</v>
      </c>
      <c r="I106" s="15">
        <v>0.42916565930377798</v>
      </c>
      <c r="J106" s="15">
        <v>23.046885007519901</v>
      </c>
      <c r="K106" s="15">
        <v>1</v>
      </c>
      <c r="L106" s="15">
        <v>0</v>
      </c>
      <c r="M106" s="17">
        <f>IF(C106&gt;=250000,10,IF([1]数据测算!F106&gt;=200000,8,IF([1]数据测算!F106&gt;=150000,6,IF([1]数据测算!F106&gt;=100000,5,IF(C106&gt;=50000,3,1)))))*2.5</f>
        <v>25</v>
      </c>
      <c r="N106" s="17">
        <f>IF(F106&gt;=4000,5,IF([1]数据测算!M106&gt;=3000,3,IF([1]数据测算!M106&gt;=2500,1,IF([1]数据测算!M106&gt;=1500,10,IF(F106&gt;=750,8,6)))))</f>
        <v>5</v>
      </c>
      <c r="O106" s="17">
        <f t="shared" si="16"/>
        <v>3</v>
      </c>
      <c r="P106" s="18">
        <f t="shared" si="17"/>
        <v>3.5</v>
      </c>
      <c r="Q106" s="17">
        <f t="shared" si="18"/>
        <v>10</v>
      </c>
      <c r="R106" s="17">
        <f t="shared" si="24"/>
        <v>4</v>
      </c>
      <c r="S106" s="17">
        <f t="shared" si="25"/>
        <v>10</v>
      </c>
      <c r="T106" s="17">
        <f t="shared" si="19"/>
        <v>3</v>
      </c>
      <c r="U106" s="17" t="s">
        <v>94</v>
      </c>
      <c r="V106" s="17">
        <f t="shared" si="20"/>
        <v>2</v>
      </c>
      <c r="W106" s="21">
        <f t="shared" si="21"/>
        <v>95</v>
      </c>
      <c r="X106" s="21">
        <f t="shared" si="22"/>
        <v>65.5</v>
      </c>
      <c r="Y106" s="24">
        <f t="shared" si="15"/>
        <v>68.94736842105263</v>
      </c>
      <c r="Z106" s="25">
        <f t="shared" si="23"/>
        <v>88.367703195681131</v>
      </c>
    </row>
    <row r="107" spans="1:26" x14ac:dyDescent="0.3">
      <c r="A107" s="15" t="s">
        <v>201</v>
      </c>
      <c r="B107" s="15">
        <v>201507</v>
      </c>
      <c r="C107" s="15">
        <v>647628.76333333296</v>
      </c>
      <c r="D107" s="16">
        <v>0.20523324010628199</v>
      </c>
      <c r="E107" s="15">
        <v>0.19321439818789801</v>
      </c>
      <c r="F107" s="15">
        <v>6389.1666666666697</v>
      </c>
      <c r="G107" s="15">
        <v>0.96689358016309701</v>
      </c>
      <c r="H107" s="15">
        <v>1.26404943268668E-2</v>
      </c>
      <c r="I107" s="15">
        <v>0.241227034420023</v>
      </c>
      <c r="J107" s="15">
        <v>12.6052065908952</v>
      </c>
      <c r="K107" s="15">
        <v>3</v>
      </c>
      <c r="L107" s="15">
        <v>0</v>
      </c>
      <c r="M107" s="17">
        <f>IF(C107&gt;=250000,10,IF([1]数据测算!F107&gt;=200000,8,IF([1]数据测算!F107&gt;=150000,6,IF([1]数据测算!F107&gt;=100000,5,IF(C107&gt;=50000,3,1)))))*2.5</f>
        <v>25</v>
      </c>
      <c r="N107" s="17">
        <f>IF(F107&gt;=4000,5,IF([1]数据测算!M107&gt;=3000,3,IF([1]数据测算!M107&gt;=2500,1,IF([1]数据测算!M107&gt;=1500,10,IF(F107&gt;=750,8,6)))))</f>
        <v>5</v>
      </c>
      <c r="O107" s="17">
        <f t="shared" si="16"/>
        <v>5</v>
      </c>
      <c r="P107" s="18">
        <f t="shared" si="17"/>
        <v>5</v>
      </c>
      <c r="Q107" s="17">
        <f t="shared" si="18"/>
        <v>10</v>
      </c>
      <c r="R107" s="17">
        <f t="shared" si="24"/>
        <v>7</v>
      </c>
      <c r="S107" s="17">
        <f t="shared" si="25"/>
        <v>10</v>
      </c>
      <c r="T107" s="17">
        <f t="shared" si="19"/>
        <v>3</v>
      </c>
      <c r="U107" s="17" t="s">
        <v>94</v>
      </c>
      <c r="V107" s="17">
        <f t="shared" si="20"/>
        <v>6</v>
      </c>
      <c r="W107" s="21">
        <f t="shared" si="21"/>
        <v>95</v>
      </c>
      <c r="X107" s="21">
        <f t="shared" si="22"/>
        <v>76</v>
      </c>
      <c r="Y107" s="24">
        <f t="shared" si="15"/>
        <v>80</v>
      </c>
      <c r="Z107" s="25">
        <f t="shared" si="23"/>
        <v>93.155415092045061</v>
      </c>
    </row>
    <row r="108" spans="1:26" x14ac:dyDescent="0.3">
      <c r="A108" s="15" t="s">
        <v>202</v>
      </c>
      <c r="B108" s="15">
        <v>201505</v>
      </c>
      <c r="C108" s="15">
        <v>511031.03</v>
      </c>
      <c r="D108" s="16">
        <v>0.26679383828702602</v>
      </c>
      <c r="E108" s="15">
        <v>9.2685521045706196E-2</v>
      </c>
      <c r="F108" s="15">
        <v>9944</v>
      </c>
      <c r="G108" s="15">
        <v>0.94473015073404898</v>
      </c>
      <c r="H108" s="15">
        <v>4.2429494810354096E-3</v>
      </c>
      <c r="I108" s="15">
        <v>0.34940114274279099</v>
      </c>
      <c r="J108" s="15">
        <v>25.548091728800301</v>
      </c>
      <c r="K108" s="15">
        <v>1</v>
      </c>
      <c r="L108" s="15">
        <v>0</v>
      </c>
      <c r="M108" s="17">
        <f>IF(C108&gt;=250000,10,IF([1]数据测算!F108&gt;=200000,8,IF([1]数据测算!F108&gt;=150000,6,IF([1]数据测算!F108&gt;=100000,5,IF(C108&gt;=50000,3,1)))))*2.5</f>
        <v>25</v>
      </c>
      <c r="N108" s="17">
        <f>IF(F108&gt;=4000,5,IF([1]数据测算!M108&gt;=3000,3,IF([1]数据测算!M108&gt;=2500,1,IF([1]数据测算!M108&gt;=1500,10,IF(F108&gt;=750,8,6)))))</f>
        <v>5</v>
      </c>
      <c r="O108" s="17">
        <f t="shared" si="16"/>
        <v>3</v>
      </c>
      <c r="P108" s="18">
        <f t="shared" si="17"/>
        <v>5</v>
      </c>
      <c r="Q108" s="17">
        <f t="shared" si="18"/>
        <v>10</v>
      </c>
      <c r="R108" s="17">
        <f t="shared" si="24"/>
        <v>7</v>
      </c>
      <c r="S108" s="17">
        <f t="shared" si="25"/>
        <v>10</v>
      </c>
      <c r="T108" s="17">
        <f t="shared" si="19"/>
        <v>3</v>
      </c>
      <c r="U108" s="17" t="s">
        <v>94</v>
      </c>
      <c r="V108" s="17">
        <f t="shared" si="20"/>
        <v>2</v>
      </c>
      <c r="W108" s="21">
        <f t="shared" si="21"/>
        <v>95</v>
      </c>
      <c r="X108" s="21">
        <f t="shared" si="22"/>
        <v>70</v>
      </c>
      <c r="Y108" s="24">
        <f t="shared" si="15"/>
        <v>73.684210526315795</v>
      </c>
      <c r="Z108" s="25">
        <f t="shared" si="23"/>
        <v>90.476096516982409</v>
      </c>
    </row>
    <row r="109" spans="1:26" x14ac:dyDescent="0.3">
      <c r="A109" s="15" t="s">
        <v>203</v>
      </c>
      <c r="B109" s="15">
        <v>201505</v>
      </c>
      <c r="C109" s="15">
        <v>3203600.11333333</v>
      </c>
      <c r="D109" s="16">
        <v>0.47934522362030002</v>
      </c>
      <c r="E109" s="15">
        <v>0.123354897821814</v>
      </c>
      <c r="F109" s="15">
        <v>9969.5</v>
      </c>
      <c r="G109" s="15">
        <v>45.759680996402203</v>
      </c>
      <c r="H109" s="15">
        <v>3.8645680087537999E-2</v>
      </c>
      <c r="I109" s="15">
        <v>0.72356803460661701</v>
      </c>
      <c r="J109" s="15">
        <v>15.4940943128156</v>
      </c>
      <c r="K109" s="15">
        <v>3</v>
      </c>
      <c r="L109" s="15">
        <v>0</v>
      </c>
      <c r="M109" s="17">
        <f>IF(C109&gt;=250000,10,IF([1]数据测算!F109&gt;=200000,8,IF([1]数据测算!F109&gt;=150000,6,IF([1]数据测算!F109&gt;=100000,5,IF(C109&gt;=50000,3,1)))))*2.5</f>
        <v>25</v>
      </c>
      <c r="N109" s="17">
        <f>IF(F109&gt;=4000,5,IF([1]数据测算!M109&gt;=3000,3,IF([1]数据测算!M109&gt;=2500,1,IF([1]数据测算!M109&gt;=1500,10,IF(F109&gt;=750,8,6)))))</f>
        <v>5</v>
      </c>
      <c r="O109" s="17">
        <f t="shared" si="16"/>
        <v>5</v>
      </c>
      <c r="P109" s="18">
        <f t="shared" si="17"/>
        <v>3.5</v>
      </c>
      <c r="Q109" s="17">
        <f t="shared" si="18"/>
        <v>10</v>
      </c>
      <c r="R109" s="17">
        <f t="shared" si="24"/>
        <v>1</v>
      </c>
      <c r="S109" s="17">
        <f t="shared" si="25"/>
        <v>10</v>
      </c>
      <c r="T109" s="17">
        <f t="shared" si="19"/>
        <v>7.5</v>
      </c>
      <c r="U109" s="17" t="s">
        <v>94</v>
      </c>
      <c r="V109" s="17">
        <f t="shared" si="20"/>
        <v>6</v>
      </c>
      <c r="W109" s="21">
        <f t="shared" si="21"/>
        <v>95</v>
      </c>
      <c r="X109" s="21">
        <f t="shared" si="22"/>
        <v>73</v>
      </c>
      <c r="Y109" s="24">
        <f t="shared" si="15"/>
        <v>76.84210526315789</v>
      </c>
      <c r="Z109" s="25">
        <f t="shared" si="23"/>
        <v>91.833520130345619</v>
      </c>
    </row>
    <row r="110" spans="1:26" x14ac:dyDescent="0.3">
      <c r="A110" s="15" t="s">
        <v>204</v>
      </c>
      <c r="B110" s="15">
        <v>201507</v>
      </c>
      <c r="C110" s="15">
        <v>1152974.325</v>
      </c>
      <c r="D110" s="15">
        <v>0.57494873375948297</v>
      </c>
      <c r="E110" s="15">
        <v>0.25832172063048198</v>
      </c>
      <c r="F110" s="15">
        <v>848.83333333333303</v>
      </c>
      <c r="G110" s="15">
        <v>13.426127969924201</v>
      </c>
      <c r="H110" s="15">
        <v>2.9946518182090501E-2</v>
      </c>
      <c r="I110" s="15">
        <v>0.54617454299187895</v>
      </c>
      <c r="J110" s="15">
        <v>1.4835725421128001</v>
      </c>
      <c r="K110" s="15">
        <v>4</v>
      </c>
      <c r="L110" s="15">
        <v>0</v>
      </c>
      <c r="M110" s="17">
        <f>IF(C110&gt;=250000,10,IF([1]数据测算!F110&gt;=200000,8,IF([1]数据测算!F110&gt;=150000,6,IF([1]数据测算!F110&gt;=100000,5,IF(C110&gt;=50000,3,1)))))*2.5</f>
        <v>25</v>
      </c>
      <c r="N110" s="17">
        <f>IF(F110&gt;=4000,5,IF([1]数据测算!M110&gt;=3000,3,IF([1]数据测算!M110&gt;=2500,1,IF([1]数据测算!M110&gt;=1500,10,IF(F110&gt;=750,8,6)))))</f>
        <v>8</v>
      </c>
      <c r="O110" s="17">
        <f t="shared" si="16"/>
        <v>10</v>
      </c>
      <c r="P110" s="18">
        <f t="shared" si="17"/>
        <v>3.5</v>
      </c>
      <c r="Q110" s="17">
        <f t="shared" si="18"/>
        <v>7</v>
      </c>
      <c r="R110" s="17">
        <f t="shared" si="24"/>
        <v>4</v>
      </c>
      <c r="S110" s="17">
        <f t="shared" si="25"/>
        <v>10</v>
      </c>
      <c r="T110" s="17">
        <f t="shared" si="19"/>
        <v>7.5</v>
      </c>
      <c r="U110" s="17" t="s">
        <v>94</v>
      </c>
      <c r="V110" s="17">
        <f t="shared" si="20"/>
        <v>8</v>
      </c>
      <c r="W110" s="21">
        <f t="shared" si="21"/>
        <v>95</v>
      </c>
      <c r="X110" s="21">
        <f t="shared" si="22"/>
        <v>83</v>
      </c>
      <c r="Y110" s="24">
        <f t="shared" si="15"/>
        <v>87.368421052631575</v>
      </c>
      <c r="Z110" s="25">
        <f t="shared" si="23"/>
        <v>96.114053053554457</v>
      </c>
    </row>
    <row r="111" spans="1:26" x14ac:dyDescent="0.3">
      <c r="A111" s="15" t="s">
        <v>205</v>
      </c>
      <c r="B111" s="15">
        <v>201505</v>
      </c>
      <c r="C111" s="15">
        <v>1179857.665</v>
      </c>
      <c r="D111" s="16">
        <v>0.35460623685193599</v>
      </c>
      <c r="E111" s="15">
        <v>0.35718433876320999</v>
      </c>
      <c r="F111" s="15">
        <v>348.83333333333297</v>
      </c>
      <c r="G111" s="15">
        <v>10.685912804164399</v>
      </c>
      <c r="H111" s="15">
        <v>0.63075001452034096</v>
      </c>
      <c r="I111" s="15">
        <v>0.59309250118605805</v>
      </c>
      <c r="J111" s="15">
        <v>12.310939657660899</v>
      </c>
      <c r="K111" s="15">
        <v>4</v>
      </c>
      <c r="L111" s="15">
        <v>0</v>
      </c>
      <c r="M111" s="17">
        <f>IF(C111&gt;=250000,10,IF([1]数据测算!F111&gt;=200000,8,IF([1]数据测算!F111&gt;=150000,6,IF([1]数据测算!F111&gt;=100000,5,IF(C111&gt;=50000,3,1)))))*2.5</f>
        <v>25</v>
      </c>
      <c r="N111" s="17">
        <f>IF(F111&gt;=4000,5,IF([1]数据测算!M111&gt;=3000,3,IF([1]数据测算!M111&gt;=2500,1,IF([1]数据测算!M111&gt;=1500,10,IF(F111&gt;=750,8,6)))))</f>
        <v>6</v>
      </c>
      <c r="O111" s="17">
        <f t="shared" si="16"/>
        <v>5</v>
      </c>
      <c r="P111" s="18">
        <f t="shared" si="17"/>
        <v>5</v>
      </c>
      <c r="Q111" s="17">
        <f t="shared" si="18"/>
        <v>7</v>
      </c>
      <c r="R111" s="17">
        <f t="shared" si="24"/>
        <v>4</v>
      </c>
      <c r="S111" s="17">
        <f t="shared" si="25"/>
        <v>4</v>
      </c>
      <c r="T111" s="17">
        <f t="shared" si="19"/>
        <v>7.5</v>
      </c>
      <c r="U111" s="17" t="s">
        <v>94</v>
      </c>
      <c r="V111" s="17">
        <f t="shared" si="20"/>
        <v>8</v>
      </c>
      <c r="W111" s="21">
        <f t="shared" si="21"/>
        <v>95</v>
      </c>
      <c r="X111" s="21">
        <f t="shared" si="22"/>
        <v>71.5</v>
      </c>
      <c r="Y111" s="24">
        <f t="shared" si="15"/>
        <v>75.263157894736835</v>
      </c>
      <c r="Z111" s="25">
        <f t="shared" si="23"/>
        <v>91.159401633947567</v>
      </c>
    </row>
    <row r="112" spans="1:26" x14ac:dyDescent="0.3">
      <c r="A112" s="15" t="s">
        <v>206</v>
      </c>
      <c r="B112" s="15">
        <v>201503</v>
      </c>
      <c r="C112" s="15">
        <v>287223.58833333303</v>
      </c>
      <c r="D112" s="15">
        <v>0.58639185460626797</v>
      </c>
      <c r="E112" s="15">
        <v>9.6139270127718501E-2</v>
      </c>
      <c r="F112" s="15">
        <v>5718.1666666666697</v>
      </c>
      <c r="G112" s="15">
        <v>9.7203047463500596</v>
      </c>
      <c r="H112" s="15">
        <v>1.64015649615624E-2</v>
      </c>
      <c r="I112" s="15">
        <v>0.76898953114312296</v>
      </c>
      <c r="J112" s="15">
        <v>9.3103371364208893</v>
      </c>
      <c r="K112" s="15">
        <v>4</v>
      </c>
      <c r="L112" s="15">
        <v>0</v>
      </c>
      <c r="M112" s="17">
        <f>IF(C112&gt;=250000,10,IF([1]数据测算!F112&gt;=200000,8,IF([1]数据测算!F112&gt;=150000,6,IF([1]数据测算!F112&gt;=100000,5,IF(C112&gt;=50000,3,1)))))*2.5</f>
        <v>25</v>
      </c>
      <c r="N112" s="17">
        <f>IF(F112&gt;=4000,5,IF([1]数据测算!M112&gt;=3000,3,IF([1]数据测算!M112&gt;=2500,1,IF([1]数据测算!M112&gt;=1500,10,IF(F112&gt;=750,8,6)))))</f>
        <v>5</v>
      </c>
      <c r="O112" s="17">
        <f t="shared" si="16"/>
        <v>6</v>
      </c>
      <c r="P112" s="18">
        <f t="shared" si="17"/>
        <v>3.5</v>
      </c>
      <c r="Q112" s="17">
        <f t="shared" si="18"/>
        <v>10</v>
      </c>
      <c r="R112" s="17">
        <f t="shared" si="24"/>
        <v>1</v>
      </c>
      <c r="S112" s="17">
        <f t="shared" si="25"/>
        <v>10</v>
      </c>
      <c r="T112" s="17">
        <f t="shared" si="19"/>
        <v>7.5</v>
      </c>
      <c r="U112" s="17" t="s">
        <v>94</v>
      </c>
      <c r="V112" s="17">
        <f t="shared" si="20"/>
        <v>8</v>
      </c>
      <c r="W112" s="21">
        <f t="shared" si="21"/>
        <v>95</v>
      </c>
      <c r="X112" s="21">
        <f t="shared" si="22"/>
        <v>76</v>
      </c>
      <c r="Y112" s="24">
        <f t="shared" si="15"/>
        <v>80</v>
      </c>
      <c r="Z112" s="25">
        <f t="shared" si="23"/>
        <v>93.155415092045061</v>
      </c>
    </row>
    <row r="113" spans="1:26" x14ac:dyDescent="0.3">
      <c r="A113" s="15" t="s">
        <v>207</v>
      </c>
      <c r="B113" s="15">
        <v>201507</v>
      </c>
      <c r="C113" s="15">
        <v>1077437.19833333</v>
      </c>
      <c r="D113" s="15">
        <v>0.52504675044966298</v>
      </c>
      <c r="E113" s="15">
        <v>0.28792783421510998</v>
      </c>
      <c r="F113" s="15">
        <v>19476.833333333299</v>
      </c>
      <c r="G113" s="15">
        <v>3.6528128303251299</v>
      </c>
      <c r="H113" s="15">
        <v>6.2264297991621699E-3</v>
      </c>
      <c r="I113" s="15">
        <v>0.381443831069114</v>
      </c>
      <c r="J113" s="15">
        <v>11.2993673452854</v>
      </c>
      <c r="K113" s="15">
        <v>5</v>
      </c>
      <c r="L113" s="15">
        <v>0</v>
      </c>
      <c r="M113" s="17">
        <f>IF(C113&gt;=250000,10,IF([1]数据测算!F113&gt;=200000,8,IF([1]数据测算!F113&gt;=150000,6,IF([1]数据测算!F113&gt;=100000,5,IF(C113&gt;=50000,3,1)))))*2.5</f>
        <v>25</v>
      </c>
      <c r="N113" s="17">
        <f>IF(F113&gt;=4000,5,IF([1]数据测算!M113&gt;=3000,3,IF([1]数据测算!M113&gt;=2500,1,IF([1]数据测算!M113&gt;=1500,10,IF(F113&gt;=750,8,6)))))</f>
        <v>5</v>
      </c>
      <c r="O113" s="17">
        <f t="shared" si="16"/>
        <v>5</v>
      </c>
      <c r="P113" s="18">
        <f t="shared" si="17"/>
        <v>3.5</v>
      </c>
      <c r="Q113" s="17">
        <f t="shared" si="18"/>
        <v>7</v>
      </c>
      <c r="R113" s="17">
        <f t="shared" si="24"/>
        <v>7</v>
      </c>
      <c r="S113" s="17">
        <f t="shared" si="25"/>
        <v>10</v>
      </c>
      <c r="T113" s="17">
        <f t="shared" si="19"/>
        <v>7.5</v>
      </c>
      <c r="U113" s="17" t="s">
        <v>94</v>
      </c>
      <c r="V113" s="17">
        <f t="shared" si="20"/>
        <v>10</v>
      </c>
      <c r="W113" s="21">
        <f t="shared" si="21"/>
        <v>95</v>
      </c>
      <c r="X113" s="21">
        <f t="shared" si="22"/>
        <v>80</v>
      </c>
      <c r="Y113" s="24">
        <f t="shared" si="15"/>
        <v>84.21052631578948</v>
      </c>
      <c r="Z113" s="25">
        <f t="shared" si="23"/>
        <v>94.866581203269462</v>
      </c>
    </row>
    <row r="114" spans="1:26" x14ac:dyDescent="0.3">
      <c r="A114" s="15" t="s">
        <v>208</v>
      </c>
      <c r="B114" s="15">
        <v>201505</v>
      </c>
      <c r="C114" s="15">
        <v>116609.576666667</v>
      </c>
      <c r="D114" s="16">
        <v>0.31012884032446397</v>
      </c>
      <c r="E114" s="15">
        <v>5.5544218286510898E-2</v>
      </c>
      <c r="F114" s="15">
        <v>487.83333333333297</v>
      </c>
      <c r="G114" s="15">
        <v>1.58018461995619</v>
      </c>
      <c r="H114" s="15">
        <v>8.64832950049889E-2</v>
      </c>
      <c r="I114" s="15">
        <v>0.19892962567547001</v>
      </c>
      <c r="J114" s="15">
        <v>15.739717947072901</v>
      </c>
      <c r="K114" s="15">
        <v>3</v>
      </c>
      <c r="L114" s="15">
        <v>0</v>
      </c>
      <c r="M114" s="17">
        <f>IF(C114&gt;=250000,10,IF([1]数据测算!F114&gt;=200000,8,IF([1]数据测算!F114&gt;=150000,6,IF([1]数据测算!F114&gt;=100000,5,IF(C114&gt;=50000,3,1)))))*2.5</f>
        <v>12.5</v>
      </c>
      <c r="N114" s="17">
        <f>IF(F114&gt;=4000,5,IF([1]数据测算!M114&gt;=3000,3,IF([1]数据测算!M114&gt;=2500,1,IF([1]数据测算!M114&gt;=1500,10,IF(F114&gt;=750,8,6)))))</f>
        <v>6</v>
      </c>
      <c r="O114" s="17">
        <f t="shared" si="16"/>
        <v>5</v>
      </c>
      <c r="P114" s="18">
        <f t="shared" si="17"/>
        <v>5</v>
      </c>
      <c r="Q114" s="17">
        <f t="shared" si="18"/>
        <v>10</v>
      </c>
      <c r="R114" s="17">
        <f t="shared" si="24"/>
        <v>10</v>
      </c>
      <c r="S114" s="17">
        <f t="shared" si="25"/>
        <v>10</v>
      </c>
      <c r="T114" s="17">
        <f t="shared" si="19"/>
        <v>3</v>
      </c>
      <c r="U114" s="17" t="s">
        <v>94</v>
      </c>
      <c r="V114" s="17">
        <f t="shared" si="20"/>
        <v>6</v>
      </c>
      <c r="W114" s="21">
        <f t="shared" si="21"/>
        <v>95</v>
      </c>
      <c r="X114" s="21">
        <f t="shared" si="22"/>
        <v>67.5</v>
      </c>
      <c r="Y114" s="24">
        <f t="shared" si="15"/>
        <v>71.05263157894737</v>
      </c>
      <c r="Z114" s="25">
        <f t="shared" si="23"/>
        <v>89.31594552622974</v>
      </c>
    </row>
    <row r="115" spans="1:26" x14ac:dyDescent="0.3">
      <c r="A115" s="15" t="s">
        <v>209</v>
      </c>
      <c r="B115" s="15">
        <v>201505</v>
      </c>
      <c r="C115" s="15">
        <v>1052437.12666667</v>
      </c>
      <c r="D115" s="16">
        <v>0.30778468801203102</v>
      </c>
      <c r="E115" s="15">
        <v>0.43755876859832799</v>
      </c>
      <c r="F115" s="15">
        <v>954</v>
      </c>
      <c r="G115" s="15">
        <v>45.912039800915402</v>
      </c>
      <c r="H115" s="15" t="s">
        <v>102</v>
      </c>
      <c r="I115" s="15" t="s">
        <v>102</v>
      </c>
      <c r="J115" s="15" t="s">
        <v>102</v>
      </c>
      <c r="K115" s="15">
        <v>3</v>
      </c>
      <c r="L115" s="15">
        <v>0</v>
      </c>
      <c r="M115" s="17">
        <f>IF(C115&gt;=250000,10,IF([1]数据测算!F115&gt;=200000,8,IF([1]数据测算!F115&gt;=150000,6,IF([1]数据测算!F115&gt;=100000,5,IF(C115&gt;=50000,3,1)))))*2.5</f>
        <v>25</v>
      </c>
      <c r="N115" s="17">
        <f>IF(F115&gt;=4000,5,IF([1]数据测算!M115&gt;=3000,3,IF([1]数据测算!M115&gt;=2500,1,IF([1]数据测算!M115&gt;=1500,10,IF(F115&gt;=750,8,6)))))</f>
        <v>8</v>
      </c>
      <c r="O115" s="17" t="s">
        <v>103</v>
      </c>
      <c r="P115" s="18">
        <f t="shared" si="17"/>
        <v>5</v>
      </c>
      <c r="Q115" s="17">
        <f t="shared" si="18"/>
        <v>4</v>
      </c>
      <c r="R115" s="17" t="s">
        <v>94</v>
      </c>
      <c r="S115" s="17" t="s">
        <v>94</v>
      </c>
      <c r="T115" s="17">
        <f t="shared" si="19"/>
        <v>7.5</v>
      </c>
      <c r="U115" s="17" t="s">
        <v>94</v>
      </c>
      <c r="V115" s="17">
        <f t="shared" si="20"/>
        <v>6</v>
      </c>
      <c r="W115" s="21">
        <f t="shared" si="21"/>
        <v>65</v>
      </c>
      <c r="X115" s="21">
        <f t="shared" si="22"/>
        <v>55.5</v>
      </c>
      <c r="Y115" s="24">
        <f t="shared" si="15"/>
        <v>85.384615384615387</v>
      </c>
      <c r="Z115" s="25">
        <f t="shared" si="23"/>
        <v>95.333853584106777</v>
      </c>
    </row>
    <row r="116" spans="1:26" x14ac:dyDescent="0.3">
      <c r="A116" s="15" t="s">
        <v>210</v>
      </c>
      <c r="B116" s="15">
        <v>201507</v>
      </c>
      <c r="C116" s="15">
        <v>78088.743333333303</v>
      </c>
      <c r="D116" s="15">
        <v>0.85285308217192801</v>
      </c>
      <c r="E116" s="15">
        <v>0.38529578062211001</v>
      </c>
      <c r="F116" s="15">
        <v>2144</v>
      </c>
      <c r="G116" s="15">
        <v>4.2171302569601901</v>
      </c>
      <c r="H116" s="15">
        <v>9.90520498786399E-2</v>
      </c>
      <c r="I116" s="15">
        <v>0.47563506150721102</v>
      </c>
      <c r="J116" s="15">
        <v>2.7600974721807301</v>
      </c>
      <c r="K116" s="15">
        <v>3</v>
      </c>
      <c r="L116" s="15">
        <v>0</v>
      </c>
      <c r="M116" s="17">
        <f>IF(C116&gt;=250000,10,IF([1]数据测算!F116&gt;=200000,8,IF([1]数据测算!F116&gt;=150000,6,IF([1]数据测算!F116&gt;=100000,5,IF(C116&gt;=50000,3,1)))))*2.5</f>
        <v>7.5</v>
      </c>
      <c r="N116" s="17">
        <f>IF(F116&gt;=4000,5,IF([1]数据测算!M116&gt;=3000,3,IF([1]数据测算!M116&gt;=2500,1,IF([1]数据测算!M116&gt;=1500,10,IF(F116&gt;=750,8,6)))))</f>
        <v>10</v>
      </c>
      <c r="O116" s="17">
        <f t="shared" si="16"/>
        <v>10</v>
      </c>
      <c r="P116" s="18">
        <f t="shared" si="17"/>
        <v>2</v>
      </c>
      <c r="Q116" s="17">
        <f t="shared" si="18"/>
        <v>7</v>
      </c>
      <c r="R116" s="17">
        <f t="shared" ref="R116:R134" si="26">IF(I116&gt;=70%,1,IF(I116&gt;=40%,4,IF(I116&gt;=20%,7,IF(I116&gt;=0,10))))</f>
        <v>4</v>
      </c>
      <c r="S116" s="17">
        <f t="shared" ref="S116:S134" si="27">IF(H116&gt;=90%,1,IF(H116&gt;=50%,4,IF(H116&gt;=20%,7,10)))</f>
        <v>10</v>
      </c>
      <c r="T116" s="17">
        <f t="shared" si="19"/>
        <v>7.5</v>
      </c>
      <c r="U116" s="17" t="s">
        <v>94</v>
      </c>
      <c r="V116" s="17">
        <f t="shared" si="20"/>
        <v>6</v>
      </c>
      <c r="W116" s="21">
        <f t="shared" si="21"/>
        <v>95</v>
      </c>
      <c r="X116" s="21">
        <f t="shared" si="22"/>
        <v>64</v>
      </c>
      <c r="Y116" s="24">
        <f t="shared" si="15"/>
        <v>67.368421052631575</v>
      </c>
      <c r="Z116" s="25">
        <f t="shared" si="23"/>
        <v>87.644191774260946</v>
      </c>
    </row>
    <row r="117" spans="1:26" x14ac:dyDescent="0.3">
      <c r="A117" s="15" t="s">
        <v>211</v>
      </c>
      <c r="B117" s="15">
        <v>201507</v>
      </c>
      <c r="C117" s="15">
        <v>659453.16666666698</v>
      </c>
      <c r="D117" s="16">
        <v>0.30027668169882299</v>
      </c>
      <c r="E117" s="15">
        <v>0.14759372098210499</v>
      </c>
      <c r="F117" s="15">
        <v>3576.8333333333298</v>
      </c>
      <c r="G117" s="15">
        <v>4.1412302041762299</v>
      </c>
      <c r="H117" s="15">
        <v>1.6237702979903301E-2</v>
      </c>
      <c r="I117" s="15">
        <v>0.186611892992253</v>
      </c>
      <c r="J117" s="15">
        <v>23.465439773903501</v>
      </c>
      <c r="K117" s="15">
        <v>3</v>
      </c>
      <c r="L117" s="15">
        <v>0</v>
      </c>
      <c r="M117" s="17">
        <f>IF(C117&gt;=250000,10,IF([1]数据测算!F117&gt;=200000,8,IF([1]数据测算!F117&gt;=150000,6,IF([1]数据测算!F117&gt;=100000,5,IF(C117&gt;=50000,3,1)))))*2.5</f>
        <v>25</v>
      </c>
      <c r="N117" s="17">
        <f>IF(F117&gt;=4000,5,IF([1]数据测算!M117&gt;=3000,3,IF([1]数据测算!M117&gt;=2500,1,IF([1]数据测算!M117&gt;=1500,10,IF(F117&gt;=750,8,6)))))</f>
        <v>3</v>
      </c>
      <c r="O117" s="17">
        <f t="shared" si="16"/>
        <v>3</v>
      </c>
      <c r="P117" s="18">
        <f t="shared" si="17"/>
        <v>5</v>
      </c>
      <c r="Q117" s="17">
        <f t="shared" si="18"/>
        <v>10</v>
      </c>
      <c r="R117" s="17">
        <f t="shared" si="26"/>
        <v>10</v>
      </c>
      <c r="S117" s="17">
        <f t="shared" si="27"/>
        <v>10</v>
      </c>
      <c r="T117" s="17">
        <f t="shared" si="19"/>
        <v>7.5</v>
      </c>
      <c r="U117" s="17" t="s">
        <v>94</v>
      </c>
      <c r="V117" s="17">
        <f t="shared" si="20"/>
        <v>6</v>
      </c>
      <c r="W117" s="21">
        <f t="shared" si="21"/>
        <v>95</v>
      </c>
      <c r="X117" s="21">
        <f t="shared" si="22"/>
        <v>79.5</v>
      </c>
      <c r="Y117" s="24">
        <f t="shared" si="15"/>
        <v>83.684210526315795</v>
      </c>
      <c r="Z117" s="25">
        <f t="shared" si="23"/>
        <v>94.655749530979691</v>
      </c>
    </row>
    <row r="118" spans="1:26" x14ac:dyDescent="0.3">
      <c r="A118" s="15" t="s">
        <v>212</v>
      </c>
      <c r="B118" s="15">
        <v>201507</v>
      </c>
      <c r="C118" s="15">
        <v>1388756.3383333299</v>
      </c>
      <c r="D118" s="15">
        <v>0.51911425654747501</v>
      </c>
      <c r="E118" s="15">
        <v>7.3545912790232995E-2</v>
      </c>
      <c r="F118" s="15">
        <v>8451</v>
      </c>
      <c r="G118" s="15">
        <v>1.4920637030000099</v>
      </c>
      <c r="H118" s="15">
        <v>9.0961712493123296E-3</v>
      </c>
      <c r="I118" s="15">
        <v>0.16122287784521999</v>
      </c>
      <c r="J118" s="15">
        <v>11.486323311597101</v>
      </c>
      <c r="K118" s="15">
        <v>3</v>
      </c>
      <c r="L118" s="15">
        <v>0</v>
      </c>
      <c r="M118" s="17">
        <f>IF(C118&gt;=250000,10,IF([1]数据测算!F118&gt;=200000,8,IF([1]数据测算!F118&gt;=150000,6,IF([1]数据测算!F118&gt;=100000,5,IF(C118&gt;=50000,3,1)))))*2.5</f>
        <v>25</v>
      </c>
      <c r="N118" s="17">
        <f>IF(F118&gt;=4000,5,IF([1]数据测算!M118&gt;=3000,3,IF([1]数据测算!M118&gt;=2500,1,IF([1]数据测算!M118&gt;=1500,10,IF(F118&gt;=750,8,6)))))</f>
        <v>5</v>
      </c>
      <c r="O118" s="17">
        <f t="shared" si="16"/>
        <v>5</v>
      </c>
      <c r="P118" s="18">
        <f t="shared" si="17"/>
        <v>3.5</v>
      </c>
      <c r="Q118" s="17">
        <f t="shared" si="18"/>
        <v>10</v>
      </c>
      <c r="R118" s="17">
        <f t="shared" si="26"/>
        <v>10</v>
      </c>
      <c r="S118" s="17">
        <f t="shared" si="27"/>
        <v>10</v>
      </c>
      <c r="T118" s="17">
        <f t="shared" si="19"/>
        <v>3</v>
      </c>
      <c r="U118" s="17" t="s">
        <v>94</v>
      </c>
      <c r="V118" s="17">
        <f t="shared" si="20"/>
        <v>6</v>
      </c>
      <c r="W118" s="21">
        <f t="shared" si="21"/>
        <v>95</v>
      </c>
      <c r="X118" s="21">
        <f t="shared" si="22"/>
        <v>77.5</v>
      </c>
      <c r="Y118" s="24">
        <f t="shared" si="15"/>
        <v>81.578947368421055</v>
      </c>
      <c r="Z118" s="25">
        <f t="shared" si="23"/>
        <v>93.803760818059786</v>
      </c>
    </row>
    <row r="119" spans="1:26" x14ac:dyDescent="0.3">
      <c r="A119" s="15" t="s">
        <v>213</v>
      </c>
      <c r="B119" s="15">
        <v>201507</v>
      </c>
      <c r="C119" s="15">
        <v>1059370.24166667</v>
      </c>
      <c r="D119" s="16">
        <v>0.29292192364491398</v>
      </c>
      <c r="E119" s="15">
        <v>0.14685394303152799</v>
      </c>
      <c r="F119" s="15">
        <v>1053.5</v>
      </c>
      <c r="G119" s="15">
        <v>1.26945308975888</v>
      </c>
      <c r="H119" s="15">
        <v>0.27369642113793602</v>
      </c>
      <c r="I119" s="15">
        <v>0.173076645872039</v>
      </c>
      <c r="J119" s="15">
        <v>11.886407676272199</v>
      </c>
      <c r="K119" s="15">
        <v>2</v>
      </c>
      <c r="L119" s="15">
        <v>0</v>
      </c>
      <c r="M119" s="17">
        <f>IF(C119&gt;=250000,10,IF([1]数据测算!F119&gt;=200000,8,IF([1]数据测算!F119&gt;=150000,6,IF([1]数据测算!F119&gt;=100000,5,IF(C119&gt;=50000,3,1)))))*2.5</f>
        <v>25</v>
      </c>
      <c r="N119" s="17">
        <f>IF(F119&gt;=4000,5,IF([1]数据测算!M119&gt;=3000,3,IF([1]数据测算!M119&gt;=2500,1,IF([1]数据测算!M119&gt;=1500,10,IF(F119&gt;=750,8,6)))))</f>
        <v>8</v>
      </c>
      <c r="O119" s="17">
        <f t="shared" si="16"/>
        <v>5</v>
      </c>
      <c r="P119" s="18">
        <f t="shared" si="17"/>
        <v>5</v>
      </c>
      <c r="Q119" s="17">
        <f t="shared" si="18"/>
        <v>10</v>
      </c>
      <c r="R119" s="17">
        <f t="shared" si="26"/>
        <v>10</v>
      </c>
      <c r="S119" s="17">
        <f t="shared" si="27"/>
        <v>7</v>
      </c>
      <c r="T119" s="17">
        <f t="shared" si="19"/>
        <v>3</v>
      </c>
      <c r="U119" s="17" t="s">
        <v>94</v>
      </c>
      <c r="V119" s="17">
        <f t="shared" si="20"/>
        <v>4</v>
      </c>
      <c r="W119" s="21">
        <f t="shared" si="21"/>
        <v>95</v>
      </c>
      <c r="X119" s="21">
        <f t="shared" si="22"/>
        <v>77</v>
      </c>
      <c r="Y119" s="24">
        <f t="shared" si="15"/>
        <v>81.05263157894737</v>
      </c>
      <c r="Z119" s="25">
        <f t="shared" si="23"/>
        <v>93.58855226762897</v>
      </c>
    </row>
    <row r="120" spans="1:26" x14ac:dyDescent="0.3">
      <c r="A120" s="15" t="s">
        <v>214</v>
      </c>
      <c r="B120" s="15">
        <v>201507</v>
      </c>
      <c r="C120" s="15">
        <v>361829.94833333301</v>
      </c>
      <c r="D120" s="16">
        <v>0.45875131769348099</v>
      </c>
      <c r="E120" s="15">
        <v>5.7485767310157802E-2</v>
      </c>
      <c r="F120" s="15">
        <v>9875</v>
      </c>
      <c r="G120" s="15">
        <v>1.01350624964167</v>
      </c>
      <c r="H120" s="15">
        <v>1.55822859456926E-2</v>
      </c>
      <c r="I120" s="15">
        <v>0.11819273806055899</v>
      </c>
      <c r="J120" s="15">
        <v>4.9839387602829701</v>
      </c>
      <c r="K120" s="15">
        <v>1</v>
      </c>
      <c r="L120" s="15">
        <v>0</v>
      </c>
      <c r="M120" s="17">
        <f>IF(C120&gt;=250000,10,IF([1]数据测算!F120&gt;=200000,8,IF([1]数据测算!F120&gt;=150000,6,IF([1]数据测算!F120&gt;=100000,5,IF(C120&gt;=50000,3,1)))))*2.5</f>
        <v>25</v>
      </c>
      <c r="N120" s="17">
        <f>IF(F120&gt;=4000,5,IF([1]数据测算!M120&gt;=3000,3,IF([1]数据测算!M120&gt;=2500,1,IF([1]数据测算!M120&gt;=1500,10,IF(F120&gt;=750,8,6)))))</f>
        <v>5</v>
      </c>
      <c r="O120" s="17">
        <f t="shared" si="16"/>
        <v>10</v>
      </c>
      <c r="P120" s="18">
        <f t="shared" si="17"/>
        <v>3.5</v>
      </c>
      <c r="Q120" s="17">
        <f t="shared" si="18"/>
        <v>10</v>
      </c>
      <c r="R120" s="17">
        <f t="shared" si="26"/>
        <v>10</v>
      </c>
      <c r="S120" s="17">
        <f t="shared" si="27"/>
        <v>10</v>
      </c>
      <c r="T120" s="17">
        <f t="shared" si="19"/>
        <v>3</v>
      </c>
      <c r="U120" s="17" t="s">
        <v>94</v>
      </c>
      <c r="V120" s="17">
        <f t="shared" si="20"/>
        <v>2</v>
      </c>
      <c r="W120" s="21">
        <f t="shared" si="21"/>
        <v>95</v>
      </c>
      <c r="X120" s="21">
        <f t="shared" si="22"/>
        <v>78.5</v>
      </c>
      <c r="Y120" s="24">
        <f t="shared" si="15"/>
        <v>82.631578947368425</v>
      </c>
      <c r="Z120" s="25">
        <f t="shared" si="23"/>
        <v>94.231505693939852</v>
      </c>
    </row>
    <row r="121" spans="1:26" x14ac:dyDescent="0.3">
      <c r="A121" s="15" t="s">
        <v>215</v>
      </c>
      <c r="B121" s="15">
        <v>201507</v>
      </c>
      <c r="C121" s="15">
        <v>64164.403333333299</v>
      </c>
      <c r="D121" s="16">
        <v>0.22795124170321501</v>
      </c>
      <c r="E121" s="15">
        <v>6.8911894011581099E-2</v>
      </c>
      <c r="F121" s="15">
        <v>720.5</v>
      </c>
      <c r="G121" s="15">
        <v>0.81093428519276201</v>
      </c>
      <c r="H121" s="15">
        <v>0.18851869300165999</v>
      </c>
      <c r="I121" s="15">
        <v>0.364845425411497</v>
      </c>
      <c r="J121" s="15">
        <v>3.7252432310765702</v>
      </c>
      <c r="K121" s="15">
        <v>1</v>
      </c>
      <c r="L121" s="15">
        <v>0</v>
      </c>
      <c r="M121" s="17">
        <f>IF(C121&gt;=250000,10,IF([1]数据测算!F121&gt;=200000,8,IF([1]数据测算!F121&gt;=150000,6,IF([1]数据测算!F121&gt;=100000,5,IF(C121&gt;=50000,3,1)))))*2.5</f>
        <v>7.5</v>
      </c>
      <c r="N121" s="17">
        <f>IF(F121&gt;=4000,5,IF([1]数据测算!M121&gt;=3000,3,IF([1]数据测算!M121&gt;=2500,1,IF([1]数据测算!M121&gt;=1500,10,IF(F121&gt;=750,8,6)))))</f>
        <v>6</v>
      </c>
      <c r="O121" s="17">
        <f t="shared" si="16"/>
        <v>10</v>
      </c>
      <c r="P121" s="18">
        <f t="shared" si="17"/>
        <v>5</v>
      </c>
      <c r="Q121" s="17">
        <f t="shared" si="18"/>
        <v>10</v>
      </c>
      <c r="R121" s="17">
        <f t="shared" si="26"/>
        <v>7</v>
      </c>
      <c r="S121" s="17">
        <f t="shared" si="27"/>
        <v>10</v>
      </c>
      <c r="T121" s="17">
        <f t="shared" si="19"/>
        <v>3</v>
      </c>
      <c r="U121" s="17" t="s">
        <v>94</v>
      </c>
      <c r="V121" s="17">
        <f t="shared" si="20"/>
        <v>2</v>
      </c>
      <c r="W121" s="21">
        <f t="shared" si="21"/>
        <v>95</v>
      </c>
      <c r="X121" s="21">
        <f t="shared" si="22"/>
        <v>60.5</v>
      </c>
      <c r="Y121" s="24">
        <f t="shared" si="15"/>
        <v>63.684210526315788</v>
      </c>
      <c r="Z121" s="25">
        <f t="shared" si="23"/>
        <v>85.912364183834782</v>
      </c>
    </row>
    <row r="122" spans="1:26" x14ac:dyDescent="0.3">
      <c r="A122" s="15" t="s">
        <v>216</v>
      </c>
      <c r="B122" s="15">
        <v>201505</v>
      </c>
      <c r="C122" s="15">
        <v>1612804.1316666701</v>
      </c>
      <c r="D122" s="15">
        <v>0.54190310055368596</v>
      </c>
      <c r="E122" s="15">
        <v>0.12183260630875301</v>
      </c>
      <c r="F122" s="15">
        <v>15096.333333333299</v>
      </c>
      <c r="G122" s="15">
        <v>11.4540701644955</v>
      </c>
      <c r="H122" s="15">
        <v>3.6230356141248102E-2</v>
      </c>
      <c r="I122" s="15">
        <v>0.47205981498300098</v>
      </c>
      <c r="J122" s="15">
        <v>12.926317864475401</v>
      </c>
      <c r="K122" s="15">
        <v>2</v>
      </c>
      <c r="L122" s="15">
        <v>0</v>
      </c>
      <c r="M122" s="17">
        <f>IF(C122&gt;=250000,10,IF([1]数据测算!F122&gt;=200000,8,IF([1]数据测算!F122&gt;=150000,6,IF([1]数据测算!F122&gt;=100000,5,IF(C122&gt;=50000,3,1)))))*2.5</f>
        <v>25</v>
      </c>
      <c r="N122" s="17">
        <f>IF(F122&gt;=4000,5,IF([1]数据测算!M122&gt;=3000,3,IF([1]数据测算!M122&gt;=2500,1,IF([1]数据测算!M122&gt;=1500,10,IF(F122&gt;=750,8,6)))))</f>
        <v>5</v>
      </c>
      <c r="O122" s="17">
        <f t="shared" si="16"/>
        <v>5</v>
      </c>
      <c r="P122" s="18">
        <f t="shared" si="17"/>
        <v>3.5</v>
      </c>
      <c r="Q122" s="17">
        <f t="shared" si="18"/>
        <v>10</v>
      </c>
      <c r="R122" s="17">
        <f t="shared" si="26"/>
        <v>4</v>
      </c>
      <c r="S122" s="17">
        <f t="shared" si="27"/>
        <v>10</v>
      </c>
      <c r="T122" s="17">
        <f t="shared" si="19"/>
        <v>7.5</v>
      </c>
      <c r="U122" s="17" t="s">
        <v>94</v>
      </c>
      <c r="V122" s="17">
        <f t="shared" si="20"/>
        <v>4</v>
      </c>
      <c r="W122" s="21">
        <f t="shared" si="21"/>
        <v>95</v>
      </c>
      <c r="X122" s="21">
        <f t="shared" si="22"/>
        <v>74</v>
      </c>
      <c r="Y122" s="24">
        <f t="shared" si="15"/>
        <v>77.89473684210526</v>
      </c>
      <c r="Z122" s="25">
        <f t="shared" si="23"/>
        <v>92.277981833803139</v>
      </c>
    </row>
    <row r="123" spans="1:26" x14ac:dyDescent="0.3">
      <c r="A123" s="15" t="s">
        <v>217</v>
      </c>
      <c r="B123" s="15">
        <v>201505</v>
      </c>
      <c r="C123" s="15">
        <v>938766.53500000003</v>
      </c>
      <c r="D123" s="16">
        <v>0.483124274460146</v>
      </c>
      <c r="E123" s="15">
        <v>0.12915374208531</v>
      </c>
      <c r="F123" s="15">
        <v>51050.666666666701</v>
      </c>
      <c r="G123" s="15">
        <v>11.0369770784159</v>
      </c>
      <c r="H123" s="15">
        <v>0.11771077988532699</v>
      </c>
      <c r="I123" s="15">
        <v>0.47883550702914202</v>
      </c>
      <c r="J123" s="15">
        <v>4.2051956312714998</v>
      </c>
      <c r="K123" s="15">
        <v>4</v>
      </c>
      <c r="L123" s="15">
        <v>0</v>
      </c>
      <c r="M123" s="17">
        <f>IF(C123&gt;=250000,10,IF([1]数据测算!F123&gt;=200000,8,IF([1]数据测算!F123&gt;=150000,6,IF([1]数据测算!F123&gt;=100000,5,IF(C123&gt;=50000,3,1)))))*2.5</f>
        <v>25</v>
      </c>
      <c r="N123" s="17">
        <f>IF(F123&gt;=4000,5,IF([1]数据测算!M123&gt;=3000,3,IF([1]数据测算!M123&gt;=2500,1,IF([1]数据测算!M123&gt;=1500,10,IF(F123&gt;=750,8,6)))))</f>
        <v>5</v>
      </c>
      <c r="O123" s="17">
        <f t="shared" si="16"/>
        <v>10</v>
      </c>
      <c r="P123" s="18">
        <f t="shared" si="17"/>
        <v>3.5</v>
      </c>
      <c r="Q123" s="17">
        <f t="shared" si="18"/>
        <v>10</v>
      </c>
      <c r="R123" s="17">
        <f t="shared" si="26"/>
        <v>4</v>
      </c>
      <c r="S123" s="17">
        <f t="shared" si="27"/>
        <v>10</v>
      </c>
      <c r="T123" s="17">
        <f t="shared" si="19"/>
        <v>7.5</v>
      </c>
      <c r="U123" s="17" t="s">
        <v>94</v>
      </c>
      <c r="V123" s="17">
        <f t="shared" si="20"/>
        <v>8</v>
      </c>
      <c r="W123" s="21">
        <f t="shared" si="21"/>
        <v>95</v>
      </c>
      <c r="X123" s="21">
        <f t="shared" si="22"/>
        <v>83</v>
      </c>
      <c r="Y123" s="24">
        <f t="shared" si="15"/>
        <v>87.368421052631575</v>
      </c>
      <c r="Z123" s="25">
        <f t="shared" si="23"/>
        <v>96.114053053554457</v>
      </c>
    </row>
    <row r="124" spans="1:26" x14ac:dyDescent="0.3">
      <c r="A124" s="15" t="s">
        <v>218</v>
      </c>
      <c r="B124" s="15">
        <v>201507</v>
      </c>
      <c r="C124" s="15">
        <v>126949.771666667</v>
      </c>
      <c r="D124" s="16">
        <v>0.39982295818118802</v>
      </c>
      <c r="E124" s="15">
        <v>0.28659146931185697</v>
      </c>
      <c r="F124" s="15">
        <v>3743</v>
      </c>
      <c r="G124" s="15">
        <v>5.0469237319286302</v>
      </c>
      <c r="H124" s="15">
        <v>1.33402883802067E-2</v>
      </c>
      <c r="I124" s="15">
        <v>0.63040779377260503</v>
      </c>
      <c r="J124" s="15">
        <v>5.2114953660123797</v>
      </c>
      <c r="K124" s="15">
        <v>3</v>
      </c>
      <c r="L124" s="15">
        <v>0</v>
      </c>
      <c r="M124" s="17">
        <f>IF(C124&gt;=250000,10,IF([1]数据测算!F124&gt;=200000,8,IF([1]数据测算!F124&gt;=150000,6,IF([1]数据测算!F124&gt;=100000,5,IF(C124&gt;=50000,3,1)))))*2.5</f>
        <v>12.5</v>
      </c>
      <c r="N124" s="17">
        <f>IF(F124&gt;=4000,5,IF([1]数据测算!M124&gt;=3000,3,IF([1]数据测算!M124&gt;=2500,1,IF([1]数据测算!M124&gt;=1500,10,IF(F124&gt;=750,8,6)))))</f>
        <v>3</v>
      </c>
      <c r="O124" s="17">
        <f t="shared" si="16"/>
        <v>8</v>
      </c>
      <c r="P124" s="18">
        <f t="shared" si="17"/>
        <v>5</v>
      </c>
      <c r="Q124" s="17">
        <f t="shared" si="18"/>
        <v>7</v>
      </c>
      <c r="R124" s="17">
        <f t="shared" si="26"/>
        <v>4</v>
      </c>
      <c r="S124" s="17">
        <f t="shared" si="27"/>
        <v>10</v>
      </c>
      <c r="T124" s="17">
        <f t="shared" si="19"/>
        <v>7.5</v>
      </c>
      <c r="U124" s="17" t="s">
        <v>94</v>
      </c>
      <c r="V124" s="17">
        <f t="shared" si="20"/>
        <v>6</v>
      </c>
      <c r="W124" s="21">
        <f t="shared" si="21"/>
        <v>95</v>
      </c>
      <c r="X124" s="21">
        <f t="shared" si="22"/>
        <v>63</v>
      </c>
      <c r="Y124" s="24">
        <f t="shared" si="15"/>
        <v>66.315789473684205</v>
      </c>
      <c r="Z124" s="25">
        <f t="shared" si="23"/>
        <v>87.155752789992988</v>
      </c>
    </row>
    <row r="125" spans="1:26" x14ac:dyDescent="0.3">
      <c r="A125" s="15" t="s">
        <v>219</v>
      </c>
      <c r="B125" s="15">
        <v>201507</v>
      </c>
      <c r="C125" s="15">
        <v>546114.38833333296</v>
      </c>
      <c r="D125" s="16">
        <v>0.14922246042487</v>
      </c>
      <c r="E125" s="15">
        <v>0.19445329738833</v>
      </c>
      <c r="F125" s="15">
        <v>1300.1666666666699</v>
      </c>
      <c r="G125" s="15">
        <v>3.40695051274627</v>
      </c>
      <c r="H125" s="15">
        <v>0.1142960901544</v>
      </c>
      <c r="I125" s="15">
        <v>0.449439835995322</v>
      </c>
      <c r="J125" s="15">
        <v>14.9966785464749</v>
      </c>
      <c r="K125" s="15">
        <v>3</v>
      </c>
      <c r="L125" s="15">
        <v>0</v>
      </c>
      <c r="M125" s="17">
        <f>IF(C125&gt;=250000,10,IF([1]数据测算!F125&gt;=200000,8,IF([1]数据测算!F125&gt;=150000,6,IF([1]数据测算!F125&gt;=100000,5,IF(C125&gt;=50000,3,1)))))*2.5</f>
        <v>25</v>
      </c>
      <c r="N125" s="17">
        <f>IF(F125&gt;=4000,5,IF([1]数据测算!M125&gt;=3000,3,IF([1]数据测算!M125&gt;=2500,1,IF([1]数据测算!M125&gt;=1500,10,IF(F125&gt;=750,8,6)))))</f>
        <v>8</v>
      </c>
      <c r="O125" s="17">
        <f t="shared" si="16"/>
        <v>5</v>
      </c>
      <c r="P125" s="18">
        <f t="shared" si="17"/>
        <v>5</v>
      </c>
      <c r="Q125" s="17">
        <f t="shared" si="18"/>
        <v>10</v>
      </c>
      <c r="R125" s="17">
        <f t="shared" si="26"/>
        <v>4</v>
      </c>
      <c r="S125" s="17">
        <f t="shared" si="27"/>
        <v>10</v>
      </c>
      <c r="T125" s="17">
        <f t="shared" si="19"/>
        <v>7.5</v>
      </c>
      <c r="U125" s="17" t="s">
        <v>94</v>
      </c>
      <c r="V125" s="17">
        <f t="shared" si="20"/>
        <v>6</v>
      </c>
      <c r="W125" s="21">
        <f t="shared" si="21"/>
        <v>95</v>
      </c>
      <c r="X125" s="21">
        <f t="shared" si="22"/>
        <v>80.5</v>
      </c>
      <c r="Y125" s="24">
        <f t="shared" si="15"/>
        <v>84.736842105263165</v>
      </c>
      <c r="Z125" s="25">
        <f t="shared" si="23"/>
        <v>95.076564488589952</v>
      </c>
    </row>
    <row r="126" spans="1:26" x14ac:dyDescent="0.3">
      <c r="A126" s="15" t="s">
        <v>220</v>
      </c>
      <c r="B126" s="15">
        <v>201506</v>
      </c>
      <c r="C126" s="15">
        <v>236608.55166666699</v>
      </c>
      <c r="D126" s="16">
        <v>0.38412963502393899</v>
      </c>
      <c r="E126" s="15">
        <v>0.13877923782568999</v>
      </c>
      <c r="F126" s="15">
        <v>2358.6666666666702</v>
      </c>
      <c r="G126" s="15">
        <v>3.36192859093619</v>
      </c>
      <c r="H126" s="15">
        <v>3.0998984295432401E-2</v>
      </c>
      <c r="I126" s="15">
        <v>0.19230267833718701</v>
      </c>
      <c r="J126" s="15">
        <v>23.253911045383202</v>
      </c>
      <c r="K126" s="15">
        <v>4</v>
      </c>
      <c r="L126" s="15">
        <v>0</v>
      </c>
      <c r="M126" s="17">
        <f>IF(C126&gt;=250000,10,IF([1]数据测算!F126&gt;=200000,8,IF([1]数据测算!F126&gt;=150000,6,IF([1]数据测算!F126&gt;=100000,5,IF(C126&gt;=50000,3,1)))))*2.5</f>
        <v>20</v>
      </c>
      <c r="N126" s="17">
        <f>IF(F126&gt;=4000,5,IF([1]数据测算!M126&gt;=3000,3,IF([1]数据测算!M126&gt;=2500,1,IF([1]数据测算!M126&gt;=1500,10,IF(F126&gt;=750,8,6)))))</f>
        <v>10</v>
      </c>
      <c r="O126" s="17">
        <f t="shared" si="16"/>
        <v>3</v>
      </c>
      <c r="P126" s="18">
        <f t="shared" si="17"/>
        <v>5</v>
      </c>
      <c r="Q126" s="17">
        <f t="shared" si="18"/>
        <v>10</v>
      </c>
      <c r="R126" s="17">
        <f t="shared" si="26"/>
        <v>10</v>
      </c>
      <c r="S126" s="17">
        <f t="shared" si="27"/>
        <v>10</v>
      </c>
      <c r="T126" s="17">
        <f t="shared" si="19"/>
        <v>7.5</v>
      </c>
      <c r="U126" s="17" t="s">
        <v>94</v>
      </c>
      <c r="V126" s="17">
        <f t="shared" si="20"/>
        <v>8</v>
      </c>
      <c r="W126" s="21">
        <f t="shared" si="21"/>
        <v>95</v>
      </c>
      <c r="X126" s="21">
        <f t="shared" si="22"/>
        <v>83.5</v>
      </c>
      <c r="Y126" s="24">
        <f t="shared" si="15"/>
        <v>87.89473684210526</v>
      </c>
      <c r="Z126" s="25">
        <f t="shared" si="23"/>
        <v>96.319122877986629</v>
      </c>
    </row>
    <row r="127" spans="1:26" x14ac:dyDescent="0.3">
      <c r="A127" s="15" t="s">
        <v>221</v>
      </c>
      <c r="B127" s="15">
        <v>201507</v>
      </c>
      <c r="C127" s="15">
        <v>47425.383333333302</v>
      </c>
      <c r="D127" s="16">
        <v>0.20569134726232999</v>
      </c>
      <c r="E127" s="15">
        <v>8.7266078236134706E-2</v>
      </c>
      <c r="F127" s="15">
        <v>748.83333333333303</v>
      </c>
      <c r="G127" s="15">
        <v>1.5163524020421499</v>
      </c>
      <c r="H127" s="15">
        <v>6.01572493255291E-2</v>
      </c>
      <c r="I127" s="15">
        <v>0.37544198301259502</v>
      </c>
      <c r="J127" s="15">
        <v>14.4832848727862</v>
      </c>
      <c r="K127" s="15">
        <v>4</v>
      </c>
      <c r="L127" s="15">
        <v>0</v>
      </c>
      <c r="M127" s="17">
        <f>IF(C127&gt;=250000,10,IF([1]数据测算!F127&gt;=200000,8,IF([1]数据测算!F127&gt;=150000,6,IF([1]数据测算!F127&gt;=100000,5,IF(C127&gt;=50000,3,1)))))*2.5</f>
        <v>2.5</v>
      </c>
      <c r="N127" s="17">
        <f>IF(F127&gt;=4000,5,IF([1]数据测算!M127&gt;=3000,3,IF([1]数据测算!M127&gt;=2500,1,IF([1]数据测算!M127&gt;=1500,10,IF(F127&gt;=750,8,6)))))</f>
        <v>6</v>
      </c>
      <c r="O127" s="17">
        <f t="shared" si="16"/>
        <v>5</v>
      </c>
      <c r="P127" s="18">
        <f t="shared" si="17"/>
        <v>5</v>
      </c>
      <c r="Q127" s="17">
        <f t="shared" si="18"/>
        <v>10</v>
      </c>
      <c r="R127" s="17">
        <f t="shared" si="26"/>
        <v>7</v>
      </c>
      <c r="S127" s="17">
        <f t="shared" si="27"/>
        <v>10</v>
      </c>
      <c r="T127" s="17">
        <f t="shared" si="19"/>
        <v>3</v>
      </c>
      <c r="U127" s="17" t="s">
        <v>94</v>
      </c>
      <c r="V127" s="17">
        <f t="shared" si="20"/>
        <v>8</v>
      </c>
      <c r="W127" s="21">
        <f t="shared" si="21"/>
        <v>95</v>
      </c>
      <c r="X127" s="21">
        <f t="shared" si="22"/>
        <v>56.5</v>
      </c>
      <c r="Y127" s="24">
        <f t="shared" si="15"/>
        <v>59.473684210526315</v>
      </c>
      <c r="Z127" s="25">
        <f t="shared" si="23"/>
        <v>83.852049029460275</v>
      </c>
    </row>
    <row r="128" spans="1:26" x14ac:dyDescent="0.3">
      <c r="A128" s="15" t="s">
        <v>222</v>
      </c>
      <c r="B128" s="15">
        <v>201505</v>
      </c>
      <c r="C128" s="15">
        <v>1095124.89666667</v>
      </c>
      <c r="D128" s="16">
        <v>0.44247058956284202</v>
      </c>
      <c r="E128" s="15">
        <v>1.9124987438066898E-2</v>
      </c>
      <c r="F128" s="15">
        <v>33479.333333333299</v>
      </c>
      <c r="G128" s="15">
        <v>1.4594165753420101</v>
      </c>
      <c r="H128" s="15">
        <v>1.42988695811403E-2</v>
      </c>
      <c r="I128" s="15">
        <v>0.27831834764611502</v>
      </c>
      <c r="J128" s="15">
        <v>4.5013190203295101</v>
      </c>
      <c r="K128" s="15">
        <v>2</v>
      </c>
      <c r="L128" s="15">
        <v>0</v>
      </c>
      <c r="M128" s="17">
        <f>IF(C128&gt;=250000,10,IF([1]数据测算!F128&gt;=200000,8,IF([1]数据测算!F128&gt;=150000,6,IF([1]数据测算!F128&gt;=100000,5,IF(C128&gt;=50000,3,1)))))*2.5</f>
        <v>25</v>
      </c>
      <c r="N128" s="17">
        <f>IF(F128&gt;=4000,5,IF([1]数据测算!M128&gt;=3000,3,IF([1]数据测算!M128&gt;=2500,1,IF([1]数据测算!M128&gt;=1500,10,IF(F128&gt;=750,8,6)))))</f>
        <v>5</v>
      </c>
      <c r="O128" s="17">
        <f t="shared" si="16"/>
        <v>10</v>
      </c>
      <c r="P128" s="18">
        <f t="shared" si="17"/>
        <v>3.5</v>
      </c>
      <c r="Q128" s="17">
        <f t="shared" si="18"/>
        <v>10</v>
      </c>
      <c r="R128" s="17">
        <f t="shared" si="26"/>
        <v>7</v>
      </c>
      <c r="S128" s="17">
        <f t="shared" si="27"/>
        <v>10</v>
      </c>
      <c r="T128" s="17">
        <f t="shared" si="19"/>
        <v>3</v>
      </c>
      <c r="U128" s="17" t="s">
        <v>94</v>
      </c>
      <c r="V128" s="17">
        <f t="shared" si="20"/>
        <v>4</v>
      </c>
      <c r="W128" s="21">
        <f t="shared" si="21"/>
        <v>95</v>
      </c>
      <c r="X128" s="21">
        <f t="shared" si="22"/>
        <v>77.5</v>
      </c>
      <c r="Y128" s="24">
        <f t="shared" si="15"/>
        <v>81.578947368421055</v>
      </c>
      <c r="Z128" s="25">
        <f t="shared" si="23"/>
        <v>93.803760818059786</v>
      </c>
    </row>
    <row r="129" spans="1:26" x14ac:dyDescent="0.3">
      <c r="A129" s="15" t="s">
        <v>223</v>
      </c>
      <c r="B129" s="15">
        <v>201505</v>
      </c>
      <c r="C129" s="15">
        <v>499817.96166666702</v>
      </c>
      <c r="D129" s="15">
        <v>0.52594271337363596</v>
      </c>
      <c r="E129" s="15">
        <v>7.1051276815248601E-2</v>
      </c>
      <c r="F129" s="15">
        <v>10301.166666666701</v>
      </c>
      <c r="G129" s="15">
        <v>1.43227539482522</v>
      </c>
      <c r="H129" s="15">
        <v>1.5204256268514901E-2</v>
      </c>
      <c r="I129" s="15">
        <v>0.580093339151043</v>
      </c>
      <c r="J129" s="15">
        <v>12.0135874251643</v>
      </c>
      <c r="K129" s="15">
        <v>4</v>
      </c>
      <c r="L129" s="15">
        <v>0</v>
      </c>
      <c r="M129" s="17">
        <f>IF(C129&gt;=250000,10,IF([1]数据测算!F129&gt;=200000,8,IF([1]数据测算!F129&gt;=150000,6,IF([1]数据测算!F129&gt;=100000,5,IF(C129&gt;=50000,3,1)))))*2.5</f>
        <v>25</v>
      </c>
      <c r="N129" s="17">
        <f>IF(F129&gt;=4000,5,IF([1]数据测算!M129&gt;=3000,3,IF([1]数据测算!M129&gt;=2500,1,IF([1]数据测算!M129&gt;=1500,10,IF(F129&gt;=750,8,6)))))</f>
        <v>5</v>
      </c>
      <c r="O129" s="17">
        <f t="shared" si="16"/>
        <v>5</v>
      </c>
      <c r="P129" s="18">
        <f t="shared" si="17"/>
        <v>3.5</v>
      </c>
      <c r="Q129" s="17">
        <f t="shared" si="18"/>
        <v>10</v>
      </c>
      <c r="R129" s="17">
        <f t="shared" si="26"/>
        <v>4</v>
      </c>
      <c r="S129" s="17">
        <f t="shared" si="27"/>
        <v>10</v>
      </c>
      <c r="T129" s="17">
        <f t="shared" si="19"/>
        <v>3</v>
      </c>
      <c r="U129" s="17" t="s">
        <v>94</v>
      </c>
      <c r="V129" s="17">
        <f t="shared" si="20"/>
        <v>8</v>
      </c>
      <c r="W129" s="21">
        <f t="shared" si="21"/>
        <v>95</v>
      </c>
      <c r="X129" s="21">
        <f t="shared" si="22"/>
        <v>73.5</v>
      </c>
      <c r="Y129" s="24">
        <f t="shared" si="15"/>
        <v>77.368421052631575</v>
      </c>
      <c r="Z129" s="25">
        <f t="shared" si="23"/>
        <v>92.056238634514798</v>
      </c>
    </row>
    <row r="130" spans="1:26" x14ac:dyDescent="0.3">
      <c r="A130" s="15" t="s">
        <v>224</v>
      </c>
      <c r="B130" s="15">
        <v>201507</v>
      </c>
      <c r="C130" s="15">
        <v>65806.821666666699</v>
      </c>
      <c r="D130" s="16">
        <v>0.45896376774415298</v>
      </c>
      <c r="E130" s="15">
        <v>0.45936066857605001</v>
      </c>
      <c r="F130" s="15">
        <v>133.666666666667</v>
      </c>
      <c r="G130" s="15">
        <v>1.39611385543934</v>
      </c>
      <c r="H130" s="15">
        <v>0.49372305672193501</v>
      </c>
      <c r="I130" s="15">
        <v>0.69113655692482001</v>
      </c>
      <c r="J130" s="15">
        <v>4.4736242236842703</v>
      </c>
      <c r="K130" s="15">
        <v>4</v>
      </c>
      <c r="L130" s="15">
        <v>0</v>
      </c>
      <c r="M130" s="17">
        <f>IF(C130&gt;=250000,10,IF([1]数据测算!F130&gt;=200000,8,IF([1]数据测算!F130&gt;=150000,6,IF([1]数据测算!F130&gt;=100000,5,IF(C130&gt;=50000,3,1)))))*2.5</f>
        <v>7.5</v>
      </c>
      <c r="N130" s="17">
        <f>IF(F130&gt;=4000,5,IF([1]数据测算!M130&gt;=3000,3,IF([1]数据测算!M130&gt;=2500,1,IF([1]数据测算!M130&gt;=1500,10,IF(F130&gt;=750,8,6)))))</f>
        <v>6</v>
      </c>
      <c r="O130" s="17">
        <f t="shared" si="16"/>
        <v>10</v>
      </c>
      <c r="P130" s="18">
        <f t="shared" si="17"/>
        <v>3.5</v>
      </c>
      <c r="Q130" s="17">
        <f t="shared" si="18"/>
        <v>4</v>
      </c>
      <c r="R130" s="17">
        <f t="shared" si="26"/>
        <v>4</v>
      </c>
      <c r="S130" s="17">
        <f t="shared" si="27"/>
        <v>7</v>
      </c>
      <c r="T130" s="17">
        <f t="shared" si="19"/>
        <v>3</v>
      </c>
      <c r="U130" s="17" t="s">
        <v>94</v>
      </c>
      <c r="V130" s="17">
        <f t="shared" si="20"/>
        <v>8</v>
      </c>
      <c r="W130" s="21">
        <f t="shared" si="21"/>
        <v>95</v>
      </c>
      <c r="X130" s="21">
        <f t="shared" si="22"/>
        <v>53</v>
      </c>
      <c r="Y130" s="24">
        <f t="shared" si="15"/>
        <v>55.789473684210527</v>
      </c>
      <c r="Z130" s="25">
        <f t="shared" si="23"/>
        <v>81.970601926662155</v>
      </c>
    </row>
    <row r="131" spans="1:26" x14ac:dyDescent="0.3">
      <c r="A131" s="15" t="s">
        <v>225</v>
      </c>
      <c r="B131" s="15">
        <v>201506</v>
      </c>
      <c r="C131" s="15">
        <v>911128.27</v>
      </c>
      <c r="D131" s="16">
        <v>0.46473629544230399</v>
      </c>
      <c r="E131" s="15">
        <v>0.38995994883990798</v>
      </c>
      <c r="F131" s="15">
        <v>7111.1666666666697</v>
      </c>
      <c r="G131" s="15">
        <v>1.2422743796886</v>
      </c>
      <c r="H131" s="15">
        <v>5.14682980595286E-2</v>
      </c>
      <c r="I131" s="15">
        <v>0.190155563870545</v>
      </c>
      <c r="J131" s="15">
        <v>22.604196304016899</v>
      </c>
      <c r="K131" s="15">
        <v>3</v>
      </c>
      <c r="L131" s="15">
        <v>0</v>
      </c>
      <c r="M131" s="17">
        <f>IF(C131&gt;=250000,10,IF([1]数据测算!F131&gt;=200000,8,IF([1]数据测算!F131&gt;=150000,6,IF([1]数据测算!F131&gt;=100000,5,IF(C131&gt;=50000,3,1)))))*2.5</f>
        <v>25</v>
      </c>
      <c r="N131" s="17">
        <f>IF(F131&gt;=4000,5,IF([1]数据测算!M131&gt;=3000,3,IF([1]数据测算!M131&gt;=2500,1,IF([1]数据测算!M131&gt;=1500,10,IF(F131&gt;=750,8,6)))))</f>
        <v>5</v>
      </c>
      <c r="O131" s="17">
        <f t="shared" si="16"/>
        <v>3</v>
      </c>
      <c r="P131" s="18">
        <f t="shared" si="17"/>
        <v>3.5</v>
      </c>
      <c r="Q131" s="17">
        <f t="shared" si="18"/>
        <v>7</v>
      </c>
      <c r="R131" s="17">
        <f t="shared" si="26"/>
        <v>10</v>
      </c>
      <c r="S131" s="17">
        <f t="shared" si="27"/>
        <v>10</v>
      </c>
      <c r="T131" s="17">
        <f t="shared" si="19"/>
        <v>3</v>
      </c>
      <c r="U131" s="17" t="s">
        <v>94</v>
      </c>
      <c r="V131" s="17">
        <f t="shared" si="20"/>
        <v>6</v>
      </c>
      <c r="W131" s="21">
        <f t="shared" si="21"/>
        <v>95</v>
      </c>
      <c r="X131" s="21">
        <f t="shared" si="22"/>
        <v>72.5</v>
      </c>
      <c r="Y131" s="24">
        <f t="shared" ref="Y131:Y194" si="28">X131*100/W131</f>
        <v>76.315789473684205</v>
      </c>
      <c r="Z131" s="25">
        <f t="shared" si="23"/>
        <v>91.609815307034637</v>
      </c>
    </row>
    <row r="132" spans="1:26" x14ac:dyDescent="0.3">
      <c r="A132" s="15" t="s">
        <v>226</v>
      </c>
      <c r="B132" s="15">
        <v>201506</v>
      </c>
      <c r="C132" s="15">
        <v>171126.661666667</v>
      </c>
      <c r="D132" s="16">
        <v>0.22790647113972901</v>
      </c>
      <c r="E132" s="15">
        <v>0.167847625136615</v>
      </c>
      <c r="F132" s="15">
        <v>3588.1666666666702</v>
      </c>
      <c r="G132" s="15">
        <v>1.1422512124867199</v>
      </c>
      <c r="H132" s="15">
        <v>0.122402418194735</v>
      </c>
      <c r="I132" s="15">
        <v>0.35739857130470198</v>
      </c>
      <c r="J132" s="15">
        <v>7.5622912465351702</v>
      </c>
      <c r="K132" s="15">
        <v>3</v>
      </c>
      <c r="L132" s="15">
        <v>0</v>
      </c>
      <c r="M132" s="17">
        <f>IF(C132&gt;=250000,10,IF([1]数据测算!F132&gt;=200000,8,IF([1]数据测算!F132&gt;=150000,6,IF([1]数据测算!F132&gt;=100000,5,IF(C132&gt;=50000,3,1)))))*2.5</f>
        <v>15</v>
      </c>
      <c r="N132" s="17">
        <f>IF(F132&gt;=4000,5,IF([1]数据测算!M132&gt;=3000,3,IF([1]数据测算!M132&gt;=2500,1,IF([1]数据测算!M132&gt;=1500,10,IF(F132&gt;=750,8,6)))))</f>
        <v>3</v>
      </c>
      <c r="O132" s="17">
        <f t="shared" ref="O132:O195" si="29">IF(J132&gt;=35,1,IF(J132&gt;=20,3,IF(J132&gt;=10,5,IF(J132&gt;=7,6,IF(J132&gt;=5,8,10)))))</f>
        <v>6</v>
      </c>
      <c r="P132" s="18">
        <f t="shared" ref="P132:P195" si="30">IF(D132&gt;=0.9,1,IF(D132&gt;=0.6,4,IF(D132&gt;=0.4,7,IF(D132&gt;=0,10,""))))*0.5</f>
        <v>5</v>
      </c>
      <c r="Q132" s="17">
        <f t="shared" ref="Q132:Q195" si="31">IF(E132&gt;=0.7,1,IF(E132&gt;=0.4,4,IF(E132&gt;=0.2,7,IF(E132&gt;=0,10))))</f>
        <v>10</v>
      </c>
      <c r="R132" s="17">
        <f t="shared" si="26"/>
        <v>7</v>
      </c>
      <c r="S132" s="17">
        <f t="shared" si="27"/>
        <v>10</v>
      </c>
      <c r="T132" s="17">
        <f t="shared" ref="T132:T195" si="32">IF(G132&gt;=230%,10,IF(G132&gt;=160%,7,IF(G132&gt;=70%,4,1)))*0.75</f>
        <v>3</v>
      </c>
      <c r="U132" s="17" t="s">
        <v>94</v>
      </c>
      <c r="V132" s="17">
        <f t="shared" ref="V132:V195" si="33">IF(K132=5,10,IF(K132=4,8,IF(K132=3,6,IF(K132=2,4,IF(K132=1,2,0)))))</f>
        <v>6</v>
      </c>
      <c r="W132" s="21">
        <f t="shared" ref="W132:W195" si="34">SUMIFS($M$1:$V$1,M132:V132,"&lt;&gt;null")</f>
        <v>95</v>
      </c>
      <c r="X132" s="21">
        <f t="shared" ref="X132:X195" si="35">SUM(M132:V132)</f>
        <v>65</v>
      </c>
      <c r="Y132" s="24">
        <f t="shared" si="28"/>
        <v>68.421052631578945</v>
      </c>
      <c r="Z132" s="25">
        <f t="shared" ref="Z132:Z195" si="36">EXP(LN(Y132)*$AB$15+$AB$16)</f>
        <v>88.127731659721178</v>
      </c>
    </row>
    <row r="133" spans="1:26" x14ac:dyDescent="0.3">
      <c r="A133" s="15" t="s">
        <v>227</v>
      </c>
      <c r="B133" s="15">
        <v>201506</v>
      </c>
      <c r="C133" s="15">
        <v>87710.365000000005</v>
      </c>
      <c r="D133" s="16">
        <v>0.29696677765714902</v>
      </c>
      <c r="E133" s="15">
        <v>9.5893549114646398E-2</v>
      </c>
      <c r="F133" s="15">
        <v>3942.8333333333298</v>
      </c>
      <c r="G133" s="15">
        <v>1.06308793055371</v>
      </c>
      <c r="H133" s="15">
        <v>4.95211844518431E-2</v>
      </c>
      <c r="I133" s="15">
        <v>0.373781598227579</v>
      </c>
      <c r="J133" s="15">
        <v>6.9755662253326101</v>
      </c>
      <c r="K133" s="15">
        <v>2</v>
      </c>
      <c r="L133" s="15">
        <v>1</v>
      </c>
      <c r="M133" s="17">
        <f>IF(C133&gt;=250000,10,IF([1]数据测算!F133&gt;=200000,8,IF([1]数据测算!F133&gt;=150000,6,IF([1]数据测算!F133&gt;=100000,5,IF(C133&gt;=50000,3,1)))))*2.5</f>
        <v>7.5</v>
      </c>
      <c r="N133" s="17">
        <f>IF(F133&gt;=4000,5,IF([1]数据测算!M133&gt;=3000,3,IF([1]数据测算!M133&gt;=2500,1,IF([1]数据测算!M133&gt;=1500,10,IF(F133&gt;=750,8,6)))))</f>
        <v>3</v>
      </c>
      <c r="O133" s="17">
        <f t="shared" si="29"/>
        <v>8</v>
      </c>
      <c r="P133" s="18">
        <f t="shared" si="30"/>
        <v>5</v>
      </c>
      <c r="Q133" s="17">
        <f t="shared" si="31"/>
        <v>10</v>
      </c>
      <c r="R133" s="17">
        <f t="shared" si="26"/>
        <v>7</v>
      </c>
      <c r="S133" s="17">
        <f t="shared" si="27"/>
        <v>10</v>
      </c>
      <c r="T133" s="17">
        <f t="shared" si="32"/>
        <v>3</v>
      </c>
      <c r="U133" s="17" t="s">
        <v>94</v>
      </c>
      <c r="V133" s="17">
        <f t="shared" si="33"/>
        <v>4</v>
      </c>
      <c r="W133" s="21">
        <f t="shared" si="34"/>
        <v>95</v>
      </c>
      <c r="X133" s="21">
        <f t="shared" si="35"/>
        <v>57.5</v>
      </c>
      <c r="Y133" s="24">
        <f t="shared" si="28"/>
        <v>60.526315789473685</v>
      </c>
      <c r="Z133" s="25">
        <f t="shared" si="36"/>
        <v>84.375730856813178</v>
      </c>
    </row>
    <row r="134" spans="1:26" x14ac:dyDescent="0.3">
      <c r="A134" s="15" t="s">
        <v>228</v>
      </c>
      <c r="B134" s="15">
        <v>201505</v>
      </c>
      <c r="C134" s="15">
        <v>669807.08499999996</v>
      </c>
      <c r="D134" s="16">
        <v>0.29613767018926901</v>
      </c>
      <c r="E134" s="15">
        <v>0.19604687165673901</v>
      </c>
      <c r="F134" s="15">
        <v>6154</v>
      </c>
      <c r="G134" s="15">
        <v>1.0040213097847299</v>
      </c>
      <c r="H134" s="15">
        <v>2.00752470892911E-2</v>
      </c>
      <c r="I134" s="15">
        <v>0.51293857945499399</v>
      </c>
      <c r="J134" s="15">
        <v>12.2958794770172</v>
      </c>
      <c r="K134" s="15">
        <v>1</v>
      </c>
      <c r="L134" s="15">
        <v>0</v>
      </c>
      <c r="M134" s="17">
        <f>IF(C134&gt;=250000,10,IF([1]数据测算!F134&gt;=200000,8,IF([1]数据测算!F134&gt;=150000,6,IF([1]数据测算!F134&gt;=100000,5,IF(C134&gt;=50000,3,1)))))*2.5</f>
        <v>25</v>
      </c>
      <c r="N134" s="17">
        <f>IF(F134&gt;=4000,5,IF([1]数据测算!M134&gt;=3000,3,IF([1]数据测算!M134&gt;=2500,1,IF([1]数据测算!M134&gt;=1500,10,IF(F134&gt;=750,8,6)))))</f>
        <v>5</v>
      </c>
      <c r="O134" s="17">
        <f t="shared" si="29"/>
        <v>5</v>
      </c>
      <c r="P134" s="18">
        <f t="shared" si="30"/>
        <v>5</v>
      </c>
      <c r="Q134" s="17">
        <f t="shared" si="31"/>
        <v>10</v>
      </c>
      <c r="R134" s="17">
        <f t="shared" si="26"/>
        <v>4</v>
      </c>
      <c r="S134" s="17">
        <f t="shared" si="27"/>
        <v>10</v>
      </c>
      <c r="T134" s="17">
        <f t="shared" si="32"/>
        <v>3</v>
      </c>
      <c r="U134" s="17" t="s">
        <v>94</v>
      </c>
      <c r="V134" s="17">
        <f t="shared" si="33"/>
        <v>2</v>
      </c>
      <c r="W134" s="21">
        <f t="shared" si="34"/>
        <v>95</v>
      </c>
      <c r="X134" s="21">
        <f t="shared" si="35"/>
        <v>69</v>
      </c>
      <c r="Y134" s="24">
        <f t="shared" si="28"/>
        <v>72.631578947368425</v>
      </c>
      <c r="Z134" s="25">
        <f t="shared" si="36"/>
        <v>90.015295797481272</v>
      </c>
    </row>
    <row r="135" spans="1:26" x14ac:dyDescent="0.3">
      <c r="A135" s="15" t="s">
        <v>229</v>
      </c>
      <c r="B135" s="15">
        <v>201505</v>
      </c>
      <c r="C135" s="15">
        <v>131769.596666667</v>
      </c>
      <c r="D135" s="15">
        <v>0.57845965350798301</v>
      </c>
      <c r="E135" s="15">
        <v>6.8910210171370195E-2</v>
      </c>
      <c r="F135" s="15">
        <v>757.66666666666697</v>
      </c>
      <c r="G135" s="15">
        <v>1.6641498346733601</v>
      </c>
      <c r="H135" s="15" t="s">
        <v>102</v>
      </c>
      <c r="I135" s="15" t="s">
        <v>102</v>
      </c>
      <c r="J135" s="15" t="s">
        <v>102</v>
      </c>
      <c r="K135" s="15">
        <v>3</v>
      </c>
      <c r="L135" s="15">
        <v>0</v>
      </c>
      <c r="M135" s="17">
        <f>IF(C135&gt;=250000,10,IF([1]数据测算!F135&gt;=200000,8,IF([1]数据测算!F135&gt;=150000,6,IF([1]数据测算!F135&gt;=100000,5,IF(C135&gt;=50000,3,1)))))*2.5</f>
        <v>12.5</v>
      </c>
      <c r="N135" s="17">
        <f>IF(F135&gt;=4000,5,IF([1]数据测算!M135&gt;=3000,3,IF([1]数据测算!M135&gt;=2500,1,IF([1]数据测算!M135&gt;=1500,10,IF(F135&gt;=750,8,6)))))</f>
        <v>8</v>
      </c>
      <c r="O135" s="17" t="s">
        <v>103</v>
      </c>
      <c r="P135" s="18">
        <f t="shared" si="30"/>
        <v>3.5</v>
      </c>
      <c r="Q135" s="17">
        <f t="shared" si="31"/>
        <v>10</v>
      </c>
      <c r="R135" s="17" t="s">
        <v>94</v>
      </c>
      <c r="S135" s="17" t="s">
        <v>94</v>
      </c>
      <c r="T135" s="17">
        <f t="shared" si="32"/>
        <v>5.25</v>
      </c>
      <c r="U135" s="17" t="s">
        <v>94</v>
      </c>
      <c r="V135" s="17">
        <f t="shared" si="33"/>
        <v>6</v>
      </c>
      <c r="W135" s="21">
        <f t="shared" si="34"/>
        <v>65</v>
      </c>
      <c r="X135" s="21">
        <f t="shared" si="35"/>
        <v>45.25</v>
      </c>
      <c r="Y135" s="24">
        <f t="shared" si="28"/>
        <v>69.615384615384613</v>
      </c>
      <c r="Z135" s="25">
        <f t="shared" si="36"/>
        <v>88.670586642268219</v>
      </c>
    </row>
    <row r="136" spans="1:26" x14ac:dyDescent="0.3">
      <c r="A136" s="15" t="s">
        <v>230</v>
      </c>
      <c r="B136" s="15">
        <v>201505</v>
      </c>
      <c r="C136" s="15">
        <v>108927.663333333</v>
      </c>
      <c r="D136" s="16">
        <v>0.47398283345540099</v>
      </c>
      <c r="E136" s="15">
        <v>6.5409395131145701E-2</v>
      </c>
      <c r="F136" s="15">
        <v>590.83333333333303</v>
      </c>
      <c r="G136" s="15">
        <v>1.1471880981201801</v>
      </c>
      <c r="H136" s="15" t="s">
        <v>102</v>
      </c>
      <c r="I136" s="15" t="s">
        <v>102</v>
      </c>
      <c r="J136" s="15" t="s">
        <v>102</v>
      </c>
      <c r="K136" s="15">
        <v>2</v>
      </c>
      <c r="L136" s="15">
        <v>0</v>
      </c>
      <c r="M136" s="17">
        <f>IF(C136&gt;=250000,10,IF([1]数据测算!F136&gt;=200000,8,IF([1]数据测算!F136&gt;=150000,6,IF([1]数据测算!F136&gt;=100000,5,IF(C136&gt;=50000,3,1)))))*2.5</f>
        <v>12.5</v>
      </c>
      <c r="N136" s="17">
        <f>IF(F136&gt;=4000,5,IF([1]数据测算!M136&gt;=3000,3,IF([1]数据测算!M136&gt;=2500,1,IF([1]数据测算!M136&gt;=1500,10,IF(F136&gt;=750,8,6)))))</f>
        <v>6</v>
      </c>
      <c r="O136" s="17" t="s">
        <v>103</v>
      </c>
      <c r="P136" s="18">
        <f t="shared" si="30"/>
        <v>3.5</v>
      </c>
      <c r="Q136" s="17">
        <f t="shared" si="31"/>
        <v>10</v>
      </c>
      <c r="R136" s="17" t="s">
        <v>94</v>
      </c>
      <c r="S136" s="17" t="s">
        <v>94</v>
      </c>
      <c r="T136" s="17">
        <f t="shared" si="32"/>
        <v>3</v>
      </c>
      <c r="U136" s="17" t="s">
        <v>94</v>
      </c>
      <c r="V136" s="17">
        <f t="shared" si="33"/>
        <v>4</v>
      </c>
      <c r="W136" s="21">
        <f t="shared" si="34"/>
        <v>65</v>
      </c>
      <c r="X136" s="21">
        <f t="shared" si="35"/>
        <v>39</v>
      </c>
      <c r="Y136" s="24">
        <f t="shared" si="28"/>
        <v>60</v>
      </c>
      <c r="Z136" s="25">
        <f t="shared" si="36"/>
        <v>84.114630841297256</v>
      </c>
    </row>
    <row r="137" spans="1:26" x14ac:dyDescent="0.3">
      <c r="A137" s="15" t="s">
        <v>231</v>
      </c>
      <c r="B137" s="15">
        <v>201507</v>
      </c>
      <c r="C137" s="15">
        <v>395336.46666666702</v>
      </c>
      <c r="D137" s="16">
        <v>0.43115393198493202</v>
      </c>
      <c r="E137" s="15">
        <v>0.15201308966291399</v>
      </c>
      <c r="F137" s="15">
        <v>1548.8333333333301</v>
      </c>
      <c r="G137" s="15">
        <v>1.45925838184173</v>
      </c>
      <c r="H137" s="15" t="s">
        <v>102</v>
      </c>
      <c r="I137" s="15" t="s">
        <v>102</v>
      </c>
      <c r="J137" s="15" t="s">
        <v>102</v>
      </c>
      <c r="K137" s="15">
        <v>3</v>
      </c>
      <c r="L137" s="15">
        <v>0</v>
      </c>
      <c r="M137" s="17">
        <f>IF(C137&gt;=250000,10,IF([1]数据测算!F137&gt;=200000,8,IF([1]数据测算!F137&gt;=150000,6,IF([1]数据测算!F137&gt;=100000,5,IF(C137&gt;=50000,3,1)))))*2.5</f>
        <v>25</v>
      </c>
      <c r="N137" s="17">
        <f>IF(F137&gt;=4000,5,IF([1]数据测算!M137&gt;=3000,3,IF([1]数据测算!M137&gt;=2500,1,IF([1]数据测算!M137&gt;=1500,10,IF(F137&gt;=750,8,6)))))</f>
        <v>10</v>
      </c>
      <c r="O137" s="17" t="s">
        <v>103</v>
      </c>
      <c r="P137" s="18">
        <f t="shared" si="30"/>
        <v>3.5</v>
      </c>
      <c r="Q137" s="17">
        <f t="shared" si="31"/>
        <v>10</v>
      </c>
      <c r="R137" s="17" t="s">
        <v>94</v>
      </c>
      <c r="S137" s="17" t="s">
        <v>94</v>
      </c>
      <c r="T137" s="17">
        <f t="shared" si="32"/>
        <v>3</v>
      </c>
      <c r="U137" s="17" t="s">
        <v>94</v>
      </c>
      <c r="V137" s="17">
        <f t="shared" si="33"/>
        <v>6</v>
      </c>
      <c r="W137" s="21">
        <f t="shared" si="34"/>
        <v>65</v>
      </c>
      <c r="X137" s="21">
        <f t="shared" si="35"/>
        <v>57.5</v>
      </c>
      <c r="Y137" s="24">
        <f t="shared" si="28"/>
        <v>88.461538461538467</v>
      </c>
      <c r="Z137" s="25">
        <f t="shared" si="36"/>
        <v>96.539083277096907</v>
      </c>
    </row>
    <row r="138" spans="1:26" x14ac:dyDescent="0.3">
      <c r="A138" s="15" t="s">
        <v>232</v>
      </c>
      <c r="B138" s="15">
        <v>201507</v>
      </c>
      <c r="C138" s="15">
        <v>140016.60666666701</v>
      </c>
      <c r="D138" s="16">
        <v>0.227428896128087</v>
      </c>
      <c r="E138" s="15">
        <v>9.7622826547613006E-2</v>
      </c>
      <c r="F138" s="15">
        <v>579.16666666666697</v>
      </c>
      <c r="G138" s="15">
        <v>8.6868404304308608</v>
      </c>
      <c r="H138" s="15">
        <v>0.109646305112012</v>
      </c>
      <c r="I138" s="15">
        <v>7.5344700131412604E-2</v>
      </c>
      <c r="J138" s="15">
        <v>28.247749980012401</v>
      </c>
      <c r="K138" s="15">
        <v>5</v>
      </c>
      <c r="L138" s="15">
        <v>0</v>
      </c>
      <c r="M138" s="17">
        <f>IF(C138&gt;=250000,10,IF([1]数据测算!F138&gt;=200000,8,IF([1]数据测算!F138&gt;=150000,6,IF([1]数据测算!F138&gt;=100000,5,IF(C138&gt;=50000,3,1)))))*2.5</f>
        <v>12.5</v>
      </c>
      <c r="N138" s="17">
        <f>IF(F138&gt;=4000,5,IF([1]数据测算!M138&gt;=3000,3,IF([1]数据测算!M138&gt;=2500,1,IF([1]数据测算!M138&gt;=1500,10,IF(F138&gt;=750,8,6)))))</f>
        <v>6</v>
      </c>
      <c r="O138" s="17">
        <f t="shared" si="29"/>
        <v>3</v>
      </c>
      <c r="P138" s="18">
        <f t="shared" si="30"/>
        <v>5</v>
      </c>
      <c r="Q138" s="17">
        <f t="shared" si="31"/>
        <v>10</v>
      </c>
      <c r="R138" s="17">
        <f t="shared" ref="R138:R160" si="37">IF(I138&gt;=70%,1,IF(I138&gt;=40%,4,IF(I138&gt;=20%,7,IF(I138&gt;=0,10))))</f>
        <v>10</v>
      </c>
      <c r="S138" s="17">
        <f t="shared" ref="S138:S160" si="38">IF(H138&gt;=90%,1,IF(H138&gt;=50%,4,IF(H138&gt;=20%,7,10)))</f>
        <v>10</v>
      </c>
      <c r="T138" s="17">
        <f t="shared" si="32"/>
        <v>7.5</v>
      </c>
      <c r="U138" s="17" t="s">
        <v>94</v>
      </c>
      <c r="V138" s="17">
        <f t="shared" si="33"/>
        <v>10</v>
      </c>
      <c r="W138" s="21">
        <f t="shared" si="34"/>
        <v>95</v>
      </c>
      <c r="X138" s="21">
        <f t="shared" si="35"/>
        <v>74</v>
      </c>
      <c r="Y138" s="24">
        <f t="shared" si="28"/>
        <v>77.89473684210526</v>
      </c>
      <c r="Z138" s="25">
        <f t="shared" si="36"/>
        <v>92.277981833803139</v>
      </c>
    </row>
    <row r="139" spans="1:26" x14ac:dyDescent="0.3">
      <c r="A139" s="15" t="s">
        <v>233</v>
      </c>
      <c r="B139" s="15">
        <v>201505</v>
      </c>
      <c r="C139" s="15">
        <v>480341.83333333302</v>
      </c>
      <c r="D139" s="15">
        <v>0.98455344430637504</v>
      </c>
      <c r="E139" s="15">
        <v>0.179741234176792</v>
      </c>
      <c r="F139" s="15">
        <v>8061.5</v>
      </c>
      <c r="G139" s="15">
        <v>3.71695178166914</v>
      </c>
      <c r="H139" s="15">
        <v>1.95450522346814E-2</v>
      </c>
      <c r="I139" s="15">
        <v>0.47913946270022201</v>
      </c>
      <c r="J139" s="15">
        <v>13.635508580442099</v>
      </c>
      <c r="K139" s="15">
        <v>3</v>
      </c>
      <c r="L139" s="15">
        <v>0</v>
      </c>
      <c r="M139" s="17">
        <f>IF(C139&gt;=250000,10,IF([1]数据测算!F139&gt;=200000,8,IF([1]数据测算!F139&gt;=150000,6,IF([1]数据测算!F139&gt;=100000,5,IF(C139&gt;=50000,3,1)))))*2.5</f>
        <v>25</v>
      </c>
      <c r="N139" s="17">
        <f>IF(F139&gt;=4000,5,IF([1]数据测算!M139&gt;=3000,3,IF([1]数据测算!M139&gt;=2500,1,IF([1]数据测算!M139&gt;=1500,10,IF(F139&gt;=750,8,6)))))</f>
        <v>5</v>
      </c>
      <c r="O139" s="17">
        <f t="shared" si="29"/>
        <v>5</v>
      </c>
      <c r="P139" s="18">
        <f t="shared" si="30"/>
        <v>0.5</v>
      </c>
      <c r="Q139" s="17">
        <f t="shared" si="31"/>
        <v>10</v>
      </c>
      <c r="R139" s="17">
        <f t="shared" si="37"/>
        <v>4</v>
      </c>
      <c r="S139" s="17">
        <f t="shared" si="38"/>
        <v>10</v>
      </c>
      <c r="T139" s="17">
        <f t="shared" si="32"/>
        <v>7.5</v>
      </c>
      <c r="U139" s="17" t="s">
        <v>94</v>
      </c>
      <c r="V139" s="17">
        <f t="shared" si="33"/>
        <v>6</v>
      </c>
      <c r="W139" s="21">
        <f t="shared" si="34"/>
        <v>95</v>
      </c>
      <c r="X139" s="21">
        <f t="shared" si="35"/>
        <v>73</v>
      </c>
      <c r="Y139" s="24">
        <f t="shared" si="28"/>
        <v>76.84210526315789</v>
      </c>
      <c r="Z139" s="25">
        <f t="shared" si="36"/>
        <v>91.833520130345619</v>
      </c>
    </row>
    <row r="140" spans="1:26" x14ac:dyDescent="0.3">
      <c r="A140" s="15" t="s">
        <v>234</v>
      </c>
      <c r="B140" s="15">
        <v>201506</v>
      </c>
      <c r="C140" s="15">
        <v>308066.58833333303</v>
      </c>
      <c r="D140" s="15">
        <v>0.66458083852971594</v>
      </c>
      <c r="E140" s="15">
        <v>0.168510410563599</v>
      </c>
      <c r="F140" s="15">
        <v>8357.6666666666697</v>
      </c>
      <c r="G140" s="15">
        <v>1.9232753420655</v>
      </c>
      <c r="H140" s="15">
        <v>5.3411735106482103E-2</v>
      </c>
      <c r="I140" s="15">
        <v>0.32585909290237802</v>
      </c>
      <c r="J140" s="15">
        <v>4.0184504710076698</v>
      </c>
      <c r="K140" s="15">
        <v>2</v>
      </c>
      <c r="L140" s="15">
        <v>0</v>
      </c>
      <c r="M140" s="17">
        <f>IF(C140&gt;=250000,10,IF([1]数据测算!F140&gt;=200000,8,IF([1]数据测算!F140&gt;=150000,6,IF([1]数据测算!F140&gt;=100000,5,IF(C140&gt;=50000,3,1)))))*2.5</f>
        <v>25</v>
      </c>
      <c r="N140" s="17">
        <f>IF(F140&gt;=4000,5,IF([1]数据测算!M140&gt;=3000,3,IF([1]数据测算!M140&gt;=2500,1,IF([1]数据测算!M140&gt;=1500,10,IF(F140&gt;=750,8,6)))))</f>
        <v>5</v>
      </c>
      <c r="O140" s="17">
        <f t="shared" si="29"/>
        <v>10</v>
      </c>
      <c r="P140" s="18">
        <f t="shared" si="30"/>
        <v>2</v>
      </c>
      <c r="Q140" s="17">
        <f t="shared" si="31"/>
        <v>10</v>
      </c>
      <c r="R140" s="17">
        <f t="shared" si="37"/>
        <v>7</v>
      </c>
      <c r="S140" s="17">
        <f t="shared" si="38"/>
        <v>10</v>
      </c>
      <c r="T140" s="17">
        <f t="shared" si="32"/>
        <v>5.25</v>
      </c>
      <c r="U140" s="17" t="s">
        <v>94</v>
      </c>
      <c r="V140" s="17">
        <f t="shared" si="33"/>
        <v>4</v>
      </c>
      <c r="W140" s="21">
        <f t="shared" si="34"/>
        <v>95</v>
      </c>
      <c r="X140" s="21">
        <f t="shared" si="35"/>
        <v>78.25</v>
      </c>
      <c r="Y140" s="24">
        <f t="shared" si="28"/>
        <v>82.368421052631575</v>
      </c>
      <c r="Z140" s="25">
        <f t="shared" si="36"/>
        <v>94.124900569547975</v>
      </c>
    </row>
    <row r="141" spans="1:26" x14ac:dyDescent="0.3">
      <c r="A141" s="15" t="s">
        <v>235</v>
      </c>
      <c r="B141" s="15">
        <v>201507</v>
      </c>
      <c r="C141" s="15">
        <v>173284.506666667</v>
      </c>
      <c r="D141" s="16">
        <v>0.20162019978736601</v>
      </c>
      <c r="E141" s="15">
        <v>5.7884126971839901E-2</v>
      </c>
      <c r="F141" s="15">
        <v>683.66666666666697</v>
      </c>
      <c r="G141" s="15">
        <v>1.71523627647412</v>
      </c>
      <c r="H141" s="15">
        <v>0.11613032347847201</v>
      </c>
      <c r="I141" s="15">
        <v>0.18673328029595901</v>
      </c>
      <c r="J141" s="15">
        <v>26.302925622712198</v>
      </c>
      <c r="K141" s="15">
        <v>4</v>
      </c>
      <c r="L141" s="15">
        <v>0</v>
      </c>
      <c r="M141" s="17">
        <f>IF(C141&gt;=250000,10,IF([1]数据测算!F141&gt;=200000,8,IF([1]数据测算!F141&gt;=150000,6,IF([1]数据测算!F141&gt;=100000,5,IF(C141&gt;=50000,3,1)))))*2.5</f>
        <v>15</v>
      </c>
      <c r="N141" s="17">
        <f>IF(F141&gt;=4000,5,IF([1]数据测算!M141&gt;=3000,3,IF([1]数据测算!M141&gt;=2500,1,IF([1]数据测算!M141&gt;=1500,10,IF(F141&gt;=750,8,6)))))</f>
        <v>6</v>
      </c>
      <c r="O141" s="17">
        <f t="shared" si="29"/>
        <v>3</v>
      </c>
      <c r="P141" s="18">
        <f t="shared" si="30"/>
        <v>5</v>
      </c>
      <c r="Q141" s="17">
        <f t="shared" si="31"/>
        <v>10</v>
      </c>
      <c r="R141" s="17">
        <f t="shared" si="37"/>
        <v>10</v>
      </c>
      <c r="S141" s="17">
        <f t="shared" si="38"/>
        <v>10</v>
      </c>
      <c r="T141" s="17">
        <f t="shared" si="32"/>
        <v>5.25</v>
      </c>
      <c r="U141" s="17" t="s">
        <v>94</v>
      </c>
      <c r="V141" s="17">
        <f t="shared" si="33"/>
        <v>8</v>
      </c>
      <c r="W141" s="21">
        <f t="shared" si="34"/>
        <v>95</v>
      </c>
      <c r="X141" s="21">
        <f t="shared" si="35"/>
        <v>72.25</v>
      </c>
      <c r="Y141" s="24">
        <f t="shared" si="28"/>
        <v>76.05263157894737</v>
      </c>
      <c r="Z141" s="25">
        <f t="shared" si="36"/>
        <v>91.497589528818835</v>
      </c>
    </row>
    <row r="142" spans="1:26" x14ac:dyDescent="0.3">
      <c r="A142" s="15" t="s">
        <v>236</v>
      </c>
      <c r="B142" s="15">
        <v>201505</v>
      </c>
      <c r="C142" s="15">
        <v>519057.89</v>
      </c>
      <c r="D142" s="16">
        <v>0.1644785409075</v>
      </c>
      <c r="E142" s="15">
        <v>0.13618136486479501</v>
      </c>
      <c r="F142" s="15">
        <v>3585.5</v>
      </c>
      <c r="G142" s="15">
        <v>1.1082499893048801</v>
      </c>
      <c r="H142" s="15">
        <v>2.25345506645926E-2</v>
      </c>
      <c r="I142" s="15">
        <v>0.54953236885283496</v>
      </c>
      <c r="J142" s="15">
        <v>5.6306384071230697</v>
      </c>
      <c r="K142" s="15">
        <v>2</v>
      </c>
      <c r="L142" s="15">
        <v>0</v>
      </c>
      <c r="M142" s="17">
        <f>IF(C142&gt;=250000,10,IF([1]数据测算!F142&gt;=200000,8,IF([1]数据测算!F142&gt;=150000,6,IF([1]数据测算!F142&gt;=100000,5,IF(C142&gt;=50000,3,1)))))*2.5</f>
        <v>25</v>
      </c>
      <c r="N142" s="17">
        <f>IF(F142&gt;=4000,5,IF([1]数据测算!M142&gt;=3000,3,IF([1]数据测算!M142&gt;=2500,1,IF([1]数据测算!M142&gt;=1500,10,IF(F142&gt;=750,8,6)))))</f>
        <v>3</v>
      </c>
      <c r="O142" s="17">
        <f t="shared" si="29"/>
        <v>8</v>
      </c>
      <c r="P142" s="18">
        <f t="shared" si="30"/>
        <v>5</v>
      </c>
      <c r="Q142" s="17">
        <f t="shared" si="31"/>
        <v>10</v>
      </c>
      <c r="R142" s="17">
        <f t="shared" si="37"/>
        <v>4</v>
      </c>
      <c r="S142" s="17">
        <f t="shared" si="38"/>
        <v>10</v>
      </c>
      <c r="T142" s="17">
        <f t="shared" si="32"/>
        <v>3</v>
      </c>
      <c r="U142" s="17" t="s">
        <v>94</v>
      </c>
      <c r="V142" s="17">
        <f t="shared" si="33"/>
        <v>4</v>
      </c>
      <c r="W142" s="21">
        <f t="shared" si="34"/>
        <v>95</v>
      </c>
      <c r="X142" s="21">
        <f t="shared" si="35"/>
        <v>72</v>
      </c>
      <c r="Y142" s="24">
        <f t="shared" si="28"/>
        <v>75.78947368421052</v>
      </c>
      <c r="Z142" s="25">
        <f t="shared" si="36"/>
        <v>91.385112948943473</v>
      </c>
    </row>
    <row r="143" spans="1:26" x14ac:dyDescent="0.3">
      <c r="A143" s="15" t="s">
        <v>237</v>
      </c>
      <c r="B143" s="15">
        <v>201506</v>
      </c>
      <c r="C143" s="15">
        <v>129045.00333333301</v>
      </c>
      <c r="D143" s="16">
        <v>0.18875972496617999</v>
      </c>
      <c r="E143" s="15">
        <v>0.121213504750723</v>
      </c>
      <c r="F143" s="15">
        <v>933.5</v>
      </c>
      <c r="G143" s="15">
        <v>0.95716671875049897</v>
      </c>
      <c r="H143" s="15">
        <v>0.14237125510012399</v>
      </c>
      <c r="I143" s="15">
        <v>0.414480734483405</v>
      </c>
      <c r="J143" s="15">
        <v>4.4928874752078398</v>
      </c>
      <c r="K143" s="15">
        <v>2</v>
      </c>
      <c r="L143" s="15">
        <v>0</v>
      </c>
      <c r="M143" s="17">
        <f>IF(C143&gt;=250000,10,IF([1]数据测算!F143&gt;=200000,8,IF([1]数据测算!F143&gt;=150000,6,IF([1]数据测算!F143&gt;=100000,5,IF(C143&gt;=50000,3,1)))))*2.5</f>
        <v>12.5</v>
      </c>
      <c r="N143" s="17">
        <f>IF(F143&gt;=4000,5,IF([1]数据测算!M143&gt;=3000,3,IF([1]数据测算!M143&gt;=2500,1,IF([1]数据测算!M143&gt;=1500,10,IF(F143&gt;=750,8,6)))))</f>
        <v>8</v>
      </c>
      <c r="O143" s="17">
        <f t="shared" si="29"/>
        <v>10</v>
      </c>
      <c r="P143" s="18">
        <f t="shared" si="30"/>
        <v>5</v>
      </c>
      <c r="Q143" s="17">
        <f t="shared" si="31"/>
        <v>10</v>
      </c>
      <c r="R143" s="17">
        <f t="shared" si="37"/>
        <v>4</v>
      </c>
      <c r="S143" s="17">
        <f t="shared" si="38"/>
        <v>10</v>
      </c>
      <c r="T143" s="17">
        <f t="shared" si="32"/>
        <v>3</v>
      </c>
      <c r="U143" s="17" t="s">
        <v>94</v>
      </c>
      <c r="V143" s="17">
        <f t="shared" si="33"/>
        <v>4</v>
      </c>
      <c r="W143" s="21">
        <f t="shared" si="34"/>
        <v>95</v>
      </c>
      <c r="X143" s="21">
        <f t="shared" si="35"/>
        <v>66.5</v>
      </c>
      <c r="Y143" s="24">
        <f t="shared" si="28"/>
        <v>70</v>
      </c>
      <c r="Z143" s="25">
        <f t="shared" si="36"/>
        <v>88.844124243163463</v>
      </c>
    </row>
    <row r="144" spans="1:26" x14ac:dyDescent="0.3">
      <c r="A144" s="15" t="s">
        <v>238</v>
      </c>
      <c r="B144" s="15">
        <v>201506</v>
      </c>
      <c r="C144" s="15">
        <v>204941.70666666701</v>
      </c>
      <c r="D144" s="16">
        <v>0.18560695963401999</v>
      </c>
      <c r="E144" s="15">
        <v>0.10575024016277</v>
      </c>
      <c r="F144" s="15">
        <v>765</v>
      </c>
      <c r="G144" s="15">
        <v>0.94084230372218403</v>
      </c>
      <c r="H144" s="15">
        <v>0.200151443597197</v>
      </c>
      <c r="I144" s="15">
        <v>0.20027666563461299</v>
      </c>
      <c r="J144" s="15">
        <v>10.095630132597501</v>
      </c>
      <c r="K144" s="15">
        <v>3</v>
      </c>
      <c r="L144" s="15">
        <v>0</v>
      </c>
      <c r="M144" s="17">
        <f>IF(C144&gt;=250000,10,IF([1]数据测算!F144&gt;=200000,8,IF([1]数据测算!F144&gt;=150000,6,IF([1]数据测算!F144&gt;=100000,5,IF(C144&gt;=50000,3,1)))))*2.5</f>
        <v>20</v>
      </c>
      <c r="N144" s="17">
        <f>IF(F144&gt;=4000,5,IF([1]数据测算!M144&gt;=3000,3,IF([1]数据测算!M144&gt;=2500,1,IF([1]数据测算!M144&gt;=1500,10,IF(F144&gt;=750,8,6)))))</f>
        <v>8</v>
      </c>
      <c r="O144" s="17">
        <f t="shared" si="29"/>
        <v>5</v>
      </c>
      <c r="P144" s="18">
        <f t="shared" si="30"/>
        <v>5</v>
      </c>
      <c r="Q144" s="17">
        <f t="shared" si="31"/>
        <v>10</v>
      </c>
      <c r="R144" s="17">
        <f t="shared" si="37"/>
        <v>7</v>
      </c>
      <c r="S144" s="17">
        <f t="shared" si="38"/>
        <v>7</v>
      </c>
      <c r="T144" s="17">
        <f t="shared" si="32"/>
        <v>3</v>
      </c>
      <c r="U144" s="17" t="s">
        <v>94</v>
      </c>
      <c r="V144" s="17">
        <f t="shared" si="33"/>
        <v>6</v>
      </c>
      <c r="W144" s="21">
        <f t="shared" si="34"/>
        <v>95</v>
      </c>
      <c r="X144" s="21">
        <f t="shared" si="35"/>
        <v>71</v>
      </c>
      <c r="Y144" s="24">
        <f t="shared" si="28"/>
        <v>74.736842105263165</v>
      </c>
      <c r="Z144" s="25">
        <f t="shared" si="36"/>
        <v>90.93266972815988</v>
      </c>
    </row>
    <row r="145" spans="1:26" x14ac:dyDescent="0.3">
      <c r="A145" s="15" t="s">
        <v>239</v>
      </c>
      <c r="B145" s="15">
        <v>201507</v>
      </c>
      <c r="C145" s="15">
        <v>38013.563333333303</v>
      </c>
      <c r="D145" s="16">
        <v>0.32978292540141402</v>
      </c>
      <c r="E145" s="15">
        <v>0.22213619800419501</v>
      </c>
      <c r="F145" s="15">
        <v>857.66666666666697</v>
      </c>
      <c r="G145" s="15">
        <v>0.91844383879833202</v>
      </c>
      <c r="H145" s="15">
        <v>8.2474774425115305E-2</v>
      </c>
      <c r="I145" s="15">
        <v>0.82048907148841499</v>
      </c>
      <c r="J145" s="15">
        <v>4.1791429013880403</v>
      </c>
      <c r="K145" s="15">
        <v>1</v>
      </c>
      <c r="L145" s="15">
        <v>0</v>
      </c>
      <c r="M145" s="17">
        <f>IF(C145&gt;=250000,10,IF([1]数据测算!F145&gt;=200000,8,IF([1]数据测算!F145&gt;=150000,6,IF([1]数据测算!F145&gt;=100000,5,IF(C145&gt;=50000,3,1)))))*2.5</f>
        <v>2.5</v>
      </c>
      <c r="N145" s="17">
        <f>IF(F145&gt;=4000,5,IF([1]数据测算!M145&gt;=3000,3,IF([1]数据测算!M145&gt;=2500,1,IF([1]数据测算!M145&gt;=1500,10,IF(F145&gt;=750,8,6)))))</f>
        <v>8</v>
      </c>
      <c r="O145" s="17">
        <f t="shared" si="29"/>
        <v>10</v>
      </c>
      <c r="P145" s="18">
        <f t="shared" si="30"/>
        <v>5</v>
      </c>
      <c r="Q145" s="17">
        <f t="shared" si="31"/>
        <v>7</v>
      </c>
      <c r="R145" s="17">
        <f t="shared" si="37"/>
        <v>1</v>
      </c>
      <c r="S145" s="17">
        <f t="shared" si="38"/>
        <v>10</v>
      </c>
      <c r="T145" s="17">
        <f t="shared" si="32"/>
        <v>3</v>
      </c>
      <c r="U145" s="17" t="s">
        <v>94</v>
      </c>
      <c r="V145" s="17">
        <f t="shared" si="33"/>
        <v>2</v>
      </c>
      <c r="W145" s="21">
        <f t="shared" si="34"/>
        <v>95</v>
      </c>
      <c r="X145" s="21">
        <f t="shared" si="35"/>
        <v>48.5</v>
      </c>
      <c r="Y145" s="24">
        <f t="shared" si="28"/>
        <v>51.05263157894737</v>
      </c>
      <c r="Z145" s="25">
        <f t="shared" si="36"/>
        <v>79.429834036358756</v>
      </c>
    </row>
    <row r="146" spans="1:26" x14ac:dyDescent="0.3">
      <c r="A146" s="15" t="s">
        <v>240</v>
      </c>
      <c r="B146" s="15">
        <v>201507</v>
      </c>
      <c r="C146" s="15">
        <v>43876.158333333296</v>
      </c>
      <c r="D146" s="16">
        <v>0.230327727210827</v>
      </c>
      <c r="E146" s="15">
        <v>0.246284793944262</v>
      </c>
      <c r="F146" s="15">
        <v>422.83333333333297</v>
      </c>
      <c r="G146" s="15">
        <v>0.88314763566684595</v>
      </c>
      <c r="H146" s="15">
        <v>0.110848896145279</v>
      </c>
      <c r="I146" s="15">
        <v>0.34663904313771499</v>
      </c>
      <c r="J146" s="15">
        <v>14.016967439819499</v>
      </c>
      <c r="K146" s="15">
        <v>1</v>
      </c>
      <c r="L146" s="15">
        <v>0</v>
      </c>
      <c r="M146" s="17">
        <f>IF(C146&gt;=250000,10,IF([1]数据测算!F146&gt;=200000,8,IF([1]数据测算!F146&gt;=150000,6,IF([1]数据测算!F146&gt;=100000,5,IF(C146&gt;=50000,3,1)))))*2.5</f>
        <v>2.5</v>
      </c>
      <c r="N146" s="17">
        <f>IF(F146&gt;=4000,5,IF([1]数据测算!M146&gt;=3000,3,IF([1]数据测算!M146&gt;=2500,1,IF([1]数据测算!M146&gt;=1500,10,IF(F146&gt;=750,8,6)))))</f>
        <v>6</v>
      </c>
      <c r="O146" s="17">
        <f t="shared" si="29"/>
        <v>5</v>
      </c>
      <c r="P146" s="18">
        <f t="shared" si="30"/>
        <v>5</v>
      </c>
      <c r="Q146" s="17">
        <f t="shared" si="31"/>
        <v>7</v>
      </c>
      <c r="R146" s="17">
        <f t="shared" si="37"/>
        <v>7</v>
      </c>
      <c r="S146" s="17">
        <f t="shared" si="38"/>
        <v>10</v>
      </c>
      <c r="T146" s="17">
        <f t="shared" si="32"/>
        <v>3</v>
      </c>
      <c r="U146" s="17" t="s">
        <v>94</v>
      </c>
      <c r="V146" s="17">
        <f t="shared" si="33"/>
        <v>2</v>
      </c>
      <c r="W146" s="21">
        <f t="shared" si="34"/>
        <v>95</v>
      </c>
      <c r="X146" s="21">
        <f t="shared" si="35"/>
        <v>47.5</v>
      </c>
      <c r="Y146" s="24">
        <f t="shared" si="28"/>
        <v>50</v>
      </c>
      <c r="Z146" s="25">
        <f t="shared" si="36"/>
        <v>78.844749551820982</v>
      </c>
    </row>
    <row r="147" spans="1:26" x14ac:dyDescent="0.3">
      <c r="A147" s="15" t="s">
        <v>241</v>
      </c>
      <c r="B147" s="15">
        <v>201506</v>
      </c>
      <c r="C147" s="15">
        <v>61624.128333333298</v>
      </c>
      <c r="D147" s="16">
        <v>0.27516565151327299</v>
      </c>
      <c r="E147" s="15">
        <v>0.126215407254612</v>
      </c>
      <c r="F147" s="15">
        <v>1122.3333333333301</v>
      </c>
      <c r="G147" s="15">
        <v>0.78141077285540805</v>
      </c>
      <c r="H147" s="15">
        <v>8.8179536847922499E-2</v>
      </c>
      <c r="I147" s="15">
        <v>0.67673797839072103</v>
      </c>
      <c r="J147" s="15">
        <v>4.1656953607173897</v>
      </c>
      <c r="K147" s="15">
        <v>1</v>
      </c>
      <c r="L147" s="15">
        <v>0</v>
      </c>
      <c r="M147" s="17">
        <f>IF(C147&gt;=250000,10,IF([1]数据测算!F147&gt;=200000,8,IF([1]数据测算!F147&gt;=150000,6,IF([1]数据测算!F147&gt;=100000,5,IF(C147&gt;=50000,3,1)))))*2.5</f>
        <v>7.5</v>
      </c>
      <c r="N147" s="17">
        <f>IF(F147&gt;=4000,5,IF([1]数据测算!M147&gt;=3000,3,IF([1]数据测算!M147&gt;=2500,1,IF([1]数据测算!M147&gt;=1500,10,IF(F147&gt;=750,8,6)))))</f>
        <v>8</v>
      </c>
      <c r="O147" s="17">
        <f t="shared" si="29"/>
        <v>10</v>
      </c>
      <c r="P147" s="18">
        <f t="shared" si="30"/>
        <v>5</v>
      </c>
      <c r="Q147" s="17">
        <f t="shared" si="31"/>
        <v>10</v>
      </c>
      <c r="R147" s="17">
        <f t="shared" si="37"/>
        <v>4</v>
      </c>
      <c r="S147" s="17">
        <f t="shared" si="38"/>
        <v>10</v>
      </c>
      <c r="T147" s="17">
        <f t="shared" si="32"/>
        <v>3</v>
      </c>
      <c r="U147" s="17" t="s">
        <v>94</v>
      </c>
      <c r="V147" s="17">
        <f t="shared" si="33"/>
        <v>2</v>
      </c>
      <c r="W147" s="21">
        <f t="shared" si="34"/>
        <v>95</v>
      </c>
      <c r="X147" s="21">
        <f t="shared" si="35"/>
        <v>59.5</v>
      </c>
      <c r="Y147" s="24">
        <f t="shared" si="28"/>
        <v>62.631578947368418</v>
      </c>
      <c r="Z147" s="25">
        <f t="shared" si="36"/>
        <v>85.405728614805113</v>
      </c>
    </row>
    <row r="148" spans="1:26" x14ac:dyDescent="0.3">
      <c r="A148" s="15" t="s">
        <v>242</v>
      </c>
      <c r="B148" s="15">
        <v>201507</v>
      </c>
      <c r="C148" s="15">
        <v>114909.455</v>
      </c>
      <c r="D148" s="16">
        <v>0.21690825955641699</v>
      </c>
      <c r="E148" s="15">
        <v>0.21327801356220299</v>
      </c>
      <c r="F148" s="15">
        <v>100.833333333333</v>
      </c>
      <c r="G148" s="15">
        <v>0.77242693352548097</v>
      </c>
      <c r="H148" s="15">
        <v>0.38851362313319099</v>
      </c>
      <c r="I148" s="15">
        <v>0.18992262188945</v>
      </c>
      <c r="J148" s="15">
        <v>23.273530469088801</v>
      </c>
      <c r="K148" s="15">
        <v>1</v>
      </c>
      <c r="L148" s="15">
        <v>0</v>
      </c>
      <c r="M148" s="17">
        <f>IF(C148&gt;=250000,10,IF([1]数据测算!F148&gt;=200000,8,IF([1]数据测算!F148&gt;=150000,6,IF([1]数据测算!F148&gt;=100000,5,IF(C148&gt;=50000,3,1)))))*2.5</f>
        <v>12.5</v>
      </c>
      <c r="N148" s="17">
        <f>IF(F148&gt;=4000,5,IF([1]数据测算!M148&gt;=3000,3,IF([1]数据测算!M148&gt;=2500,1,IF([1]数据测算!M148&gt;=1500,10,IF(F148&gt;=750,8,6)))))</f>
        <v>6</v>
      </c>
      <c r="O148" s="17">
        <f t="shared" si="29"/>
        <v>3</v>
      </c>
      <c r="P148" s="18">
        <f t="shared" si="30"/>
        <v>5</v>
      </c>
      <c r="Q148" s="17">
        <f t="shared" si="31"/>
        <v>7</v>
      </c>
      <c r="R148" s="17">
        <f t="shared" si="37"/>
        <v>10</v>
      </c>
      <c r="S148" s="17">
        <f t="shared" si="38"/>
        <v>7</v>
      </c>
      <c r="T148" s="17">
        <f t="shared" si="32"/>
        <v>3</v>
      </c>
      <c r="U148" s="17" t="s">
        <v>94</v>
      </c>
      <c r="V148" s="17">
        <f t="shared" si="33"/>
        <v>2</v>
      </c>
      <c r="W148" s="21">
        <f t="shared" si="34"/>
        <v>95</v>
      </c>
      <c r="X148" s="21">
        <f t="shared" si="35"/>
        <v>55.5</v>
      </c>
      <c r="Y148" s="24">
        <f t="shared" si="28"/>
        <v>58.421052631578945</v>
      </c>
      <c r="Z148" s="25">
        <f t="shared" si="36"/>
        <v>83.322352963173088</v>
      </c>
    </row>
    <row r="149" spans="1:26" x14ac:dyDescent="0.3">
      <c r="A149" s="15" t="s">
        <v>243</v>
      </c>
      <c r="B149" s="15">
        <v>201505</v>
      </c>
      <c r="C149" s="15">
        <v>71354.718333333294</v>
      </c>
      <c r="D149" s="16">
        <v>0.290031410047145</v>
      </c>
      <c r="E149" s="15">
        <v>6.8341220444758197E-2</v>
      </c>
      <c r="F149" s="15">
        <v>408.16666666666703</v>
      </c>
      <c r="G149" s="15">
        <v>0.66819095780853699</v>
      </c>
      <c r="H149" s="15">
        <v>0.121138616745865</v>
      </c>
      <c r="I149" s="15">
        <v>7.0900582080322697E-2</v>
      </c>
      <c r="J149" s="15">
        <v>10.0003088817231</v>
      </c>
      <c r="K149" s="15">
        <v>1</v>
      </c>
      <c r="L149" s="15">
        <v>0</v>
      </c>
      <c r="M149" s="17">
        <f>IF(C149&gt;=250000,10,IF([1]数据测算!F149&gt;=200000,8,IF([1]数据测算!F149&gt;=150000,6,IF([1]数据测算!F149&gt;=100000,5,IF(C149&gt;=50000,3,1)))))*2.5</f>
        <v>7.5</v>
      </c>
      <c r="N149" s="17">
        <f>IF(F149&gt;=4000,5,IF([1]数据测算!M149&gt;=3000,3,IF([1]数据测算!M149&gt;=2500,1,IF([1]数据测算!M149&gt;=1500,10,IF(F149&gt;=750,8,6)))))</f>
        <v>6</v>
      </c>
      <c r="O149" s="17">
        <f t="shared" si="29"/>
        <v>5</v>
      </c>
      <c r="P149" s="18">
        <f t="shared" si="30"/>
        <v>5</v>
      </c>
      <c r="Q149" s="17">
        <f t="shared" si="31"/>
        <v>10</v>
      </c>
      <c r="R149" s="17">
        <f t="shared" si="37"/>
        <v>10</v>
      </c>
      <c r="S149" s="17">
        <f t="shared" si="38"/>
        <v>10</v>
      </c>
      <c r="T149" s="17">
        <f t="shared" si="32"/>
        <v>0.75</v>
      </c>
      <c r="U149" s="17" t="s">
        <v>94</v>
      </c>
      <c r="V149" s="17">
        <f t="shared" si="33"/>
        <v>2</v>
      </c>
      <c r="W149" s="21">
        <f t="shared" si="34"/>
        <v>95</v>
      </c>
      <c r="X149" s="21">
        <f t="shared" si="35"/>
        <v>56.25</v>
      </c>
      <c r="Y149" s="24">
        <f t="shared" si="28"/>
        <v>59.210526315789473</v>
      </c>
      <c r="Z149" s="25">
        <f t="shared" si="36"/>
        <v>83.7201957087144</v>
      </c>
    </row>
    <row r="150" spans="1:26" x14ac:dyDescent="0.3">
      <c r="A150" s="15" t="s">
        <v>244</v>
      </c>
      <c r="B150" s="15">
        <v>201503</v>
      </c>
      <c r="C150" s="15">
        <v>564526.54666666698</v>
      </c>
      <c r="D150" s="15">
        <v>0.52319107772246298</v>
      </c>
      <c r="E150" s="15">
        <v>8.60507810036725E-2</v>
      </c>
      <c r="F150" s="15">
        <v>27640.5</v>
      </c>
      <c r="G150" s="15">
        <v>8.2223014479054797</v>
      </c>
      <c r="H150" s="15">
        <v>1.5190487465611101E-2</v>
      </c>
      <c r="I150" s="15">
        <v>0.41950912860600498</v>
      </c>
      <c r="J150" s="15">
        <v>12.0103593938359</v>
      </c>
      <c r="K150" s="15">
        <v>3</v>
      </c>
      <c r="L150" s="15">
        <v>0</v>
      </c>
      <c r="M150" s="17">
        <f>IF(C150&gt;=250000,10,IF([1]数据测算!F150&gt;=200000,8,IF([1]数据测算!F150&gt;=150000,6,IF([1]数据测算!F150&gt;=100000,5,IF(C150&gt;=50000,3,1)))))*2.5</f>
        <v>25</v>
      </c>
      <c r="N150" s="17">
        <f>IF(F150&gt;=4000,5,IF([1]数据测算!M150&gt;=3000,3,IF([1]数据测算!M150&gt;=2500,1,IF([1]数据测算!M150&gt;=1500,10,IF(F150&gt;=750,8,6)))))</f>
        <v>5</v>
      </c>
      <c r="O150" s="17">
        <f t="shared" si="29"/>
        <v>5</v>
      </c>
      <c r="P150" s="18">
        <f t="shared" si="30"/>
        <v>3.5</v>
      </c>
      <c r="Q150" s="17">
        <f t="shared" si="31"/>
        <v>10</v>
      </c>
      <c r="R150" s="17">
        <f t="shared" si="37"/>
        <v>4</v>
      </c>
      <c r="S150" s="17">
        <f t="shared" si="38"/>
        <v>10</v>
      </c>
      <c r="T150" s="17">
        <f t="shared" si="32"/>
        <v>7.5</v>
      </c>
      <c r="U150" s="17" t="s">
        <v>94</v>
      </c>
      <c r="V150" s="17">
        <f t="shared" si="33"/>
        <v>6</v>
      </c>
      <c r="W150" s="21">
        <f t="shared" si="34"/>
        <v>95</v>
      </c>
      <c r="X150" s="21">
        <f t="shared" si="35"/>
        <v>76</v>
      </c>
      <c r="Y150" s="24">
        <f t="shared" si="28"/>
        <v>80</v>
      </c>
      <c r="Z150" s="25">
        <f t="shared" si="36"/>
        <v>93.155415092045061</v>
      </c>
    </row>
    <row r="151" spans="1:26" x14ac:dyDescent="0.3">
      <c r="A151" s="15" t="s">
        <v>245</v>
      </c>
      <c r="B151" s="15">
        <v>201507</v>
      </c>
      <c r="C151" s="15">
        <v>251541.03333333301</v>
      </c>
      <c r="D151" s="16">
        <v>0.37090570392267003</v>
      </c>
      <c r="E151" s="15">
        <v>9.7118352378730594E-2</v>
      </c>
      <c r="F151" s="15">
        <v>6674.5</v>
      </c>
      <c r="G151" s="15">
        <v>1.2228658973267399</v>
      </c>
      <c r="H151" s="15">
        <v>1.3847128024232399E-2</v>
      </c>
      <c r="I151" s="15">
        <v>0.34463915296745901</v>
      </c>
      <c r="J151" s="15">
        <v>11.3964326486517</v>
      </c>
      <c r="K151" s="15">
        <v>2</v>
      </c>
      <c r="L151" s="15">
        <v>0</v>
      </c>
      <c r="M151" s="17">
        <f>IF(C151&gt;=250000,10,IF([1]数据测算!F151&gt;=200000,8,IF([1]数据测算!F151&gt;=150000,6,IF([1]数据测算!F151&gt;=100000,5,IF(C151&gt;=50000,3,1)))))*2.5</f>
        <v>25</v>
      </c>
      <c r="N151" s="17">
        <f>IF(F151&gt;=4000,5,IF([1]数据测算!M151&gt;=3000,3,IF([1]数据测算!M151&gt;=2500,1,IF([1]数据测算!M151&gt;=1500,10,IF(F151&gt;=750,8,6)))))</f>
        <v>5</v>
      </c>
      <c r="O151" s="17">
        <f t="shared" si="29"/>
        <v>5</v>
      </c>
      <c r="P151" s="18">
        <f t="shared" si="30"/>
        <v>5</v>
      </c>
      <c r="Q151" s="17">
        <f t="shared" si="31"/>
        <v>10</v>
      </c>
      <c r="R151" s="17">
        <f t="shared" si="37"/>
        <v>7</v>
      </c>
      <c r="S151" s="17">
        <f t="shared" si="38"/>
        <v>10</v>
      </c>
      <c r="T151" s="17">
        <f t="shared" si="32"/>
        <v>3</v>
      </c>
      <c r="U151" s="17" t="s">
        <v>94</v>
      </c>
      <c r="V151" s="17">
        <f t="shared" si="33"/>
        <v>4</v>
      </c>
      <c r="W151" s="21">
        <f t="shared" si="34"/>
        <v>95</v>
      </c>
      <c r="X151" s="21">
        <f t="shared" si="35"/>
        <v>74</v>
      </c>
      <c r="Y151" s="24">
        <f t="shared" si="28"/>
        <v>77.89473684210526</v>
      </c>
      <c r="Z151" s="25">
        <f t="shared" si="36"/>
        <v>92.277981833803139</v>
      </c>
    </row>
    <row r="152" spans="1:26" x14ac:dyDescent="0.3">
      <c r="A152" s="15" t="s">
        <v>246</v>
      </c>
      <c r="B152" s="15">
        <v>201507</v>
      </c>
      <c r="C152" s="15">
        <v>91418.558333333305</v>
      </c>
      <c r="D152" s="16">
        <v>0.32202376989678899</v>
      </c>
      <c r="E152" s="15">
        <v>7.4858625428726205E-2</v>
      </c>
      <c r="F152" s="15">
        <v>961.16666666666697</v>
      </c>
      <c r="G152" s="15">
        <v>1.01669862505588</v>
      </c>
      <c r="H152" s="15">
        <v>9.1232161072467094E-2</v>
      </c>
      <c r="I152" s="15">
        <v>0.29959610243467</v>
      </c>
      <c r="J152" s="15">
        <v>3.0312494911867698</v>
      </c>
      <c r="K152" s="15">
        <v>2</v>
      </c>
      <c r="L152" s="15">
        <v>0</v>
      </c>
      <c r="M152" s="17">
        <f>IF(C152&gt;=250000,10,IF([1]数据测算!F152&gt;=200000,8,IF([1]数据测算!F152&gt;=150000,6,IF([1]数据测算!F152&gt;=100000,5,IF(C152&gt;=50000,3,1)))))*2.5</f>
        <v>7.5</v>
      </c>
      <c r="N152" s="17">
        <f>IF(F152&gt;=4000,5,IF([1]数据测算!M152&gt;=3000,3,IF([1]数据测算!M152&gt;=2500,1,IF([1]数据测算!M152&gt;=1500,10,IF(F152&gt;=750,8,6)))))</f>
        <v>8</v>
      </c>
      <c r="O152" s="17">
        <f t="shared" si="29"/>
        <v>10</v>
      </c>
      <c r="P152" s="18">
        <f t="shared" si="30"/>
        <v>5</v>
      </c>
      <c r="Q152" s="17">
        <f t="shared" si="31"/>
        <v>10</v>
      </c>
      <c r="R152" s="17">
        <f t="shared" si="37"/>
        <v>7</v>
      </c>
      <c r="S152" s="17">
        <f t="shared" si="38"/>
        <v>10</v>
      </c>
      <c r="T152" s="17">
        <f t="shared" si="32"/>
        <v>3</v>
      </c>
      <c r="U152" s="17" t="s">
        <v>94</v>
      </c>
      <c r="V152" s="17">
        <f t="shared" si="33"/>
        <v>4</v>
      </c>
      <c r="W152" s="21">
        <f t="shared" si="34"/>
        <v>95</v>
      </c>
      <c r="X152" s="21">
        <f t="shared" si="35"/>
        <v>64.5</v>
      </c>
      <c r="Y152" s="24">
        <f t="shared" si="28"/>
        <v>67.89473684210526</v>
      </c>
      <c r="Z152" s="25">
        <f t="shared" si="36"/>
        <v>87.886566273773425</v>
      </c>
    </row>
    <row r="153" spans="1:26" x14ac:dyDescent="0.3">
      <c r="A153" s="15" t="s">
        <v>247</v>
      </c>
      <c r="B153" s="15">
        <v>201503</v>
      </c>
      <c r="C153" s="15">
        <v>294600.45</v>
      </c>
      <c r="D153" s="15">
        <v>0.82406508320991401</v>
      </c>
      <c r="E153" s="15">
        <v>0.15106442624550601</v>
      </c>
      <c r="F153" s="15">
        <v>1209.3333333333301</v>
      </c>
      <c r="G153" s="15">
        <v>368.07974653792201</v>
      </c>
      <c r="H153" s="15">
        <v>3.9829592024410797E-2</v>
      </c>
      <c r="I153" s="15">
        <v>0.21629990532523999</v>
      </c>
      <c r="J153" s="15">
        <v>28.327862823177401</v>
      </c>
      <c r="K153" s="15">
        <v>2</v>
      </c>
      <c r="L153" s="15">
        <v>0</v>
      </c>
      <c r="M153" s="17">
        <f>IF(C153&gt;=250000,10,IF([1]数据测算!F153&gt;=200000,8,IF([1]数据测算!F153&gt;=150000,6,IF([1]数据测算!F153&gt;=100000,5,IF(C153&gt;=50000,3,1)))))*2.5</f>
        <v>25</v>
      </c>
      <c r="N153" s="17">
        <f>IF(F153&gt;=4000,5,IF([1]数据测算!M153&gt;=3000,3,IF([1]数据测算!M153&gt;=2500,1,IF([1]数据测算!M153&gt;=1500,10,IF(F153&gt;=750,8,6)))))</f>
        <v>8</v>
      </c>
      <c r="O153" s="17">
        <f t="shared" si="29"/>
        <v>3</v>
      </c>
      <c r="P153" s="18">
        <f t="shared" si="30"/>
        <v>2</v>
      </c>
      <c r="Q153" s="17">
        <f t="shared" si="31"/>
        <v>10</v>
      </c>
      <c r="R153" s="17">
        <f t="shared" si="37"/>
        <v>7</v>
      </c>
      <c r="S153" s="17">
        <f t="shared" si="38"/>
        <v>10</v>
      </c>
      <c r="T153" s="17">
        <f t="shared" si="32"/>
        <v>7.5</v>
      </c>
      <c r="U153" s="17" t="s">
        <v>94</v>
      </c>
      <c r="V153" s="17">
        <f t="shared" si="33"/>
        <v>4</v>
      </c>
      <c r="W153" s="21">
        <f t="shared" si="34"/>
        <v>95</v>
      </c>
      <c r="X153" s="21">
        <f t="shared" si="35"/>
        <v>76.5</v>
      </c>
      <c r="Y153" s="24">
        <f t="shared" si="28"/>
        <v>80.526315789473685</v>
      </c>
      <c r="Z153" s="25">
        <f t="shared" si="36"/>
        <v>93.37244027061196</v>
      </c>
    </row>
    <row r="154" spans="1:26" x14ac:dyDescent="0.3">
      <c r="A154" s="15" t="s">
        <v>248</v>
      </c>
      <c r="B154" s="15">
        <v>201504</v>
      </c>
      <c r="C154" s="15">
        <v>204915.843333333</v>
      </c>
      <c r="D154" s="15">
        <v>0.75313484952810295</v>
      </c>
      <c r="E154" s="15">
        <v>0.12985259167857</v>
      </c>
      <c r="F154" s="15">
        <v>2159.3333333333298</v>
      </c>
      <c r="G154" s="15">
        <v>196.75866887325199</v>
      </c>
      <c r="H154" s="15">
        <v>2.1927362122385101E-2</v>
      </c>
      <c r="I154" s="15">
        <v>0.146071713293281</v>
      </c>
      <c r="J154" s="15">
        <v>13.9156037596108</v>
      </c>
      <c r="K154" s="15">
        <v>3</v>
      </c>
      <c r="L154" s="15">
        <v>0</v>
      </c>
      <c r="M154" s="17">
        <f>IF(C154&gt;=250000,10,IF([1]数据测算!F154&gt;=200000,8,IF([1]数据测算!F154&gt;=150000,6,IF([1]数据测算!F154&gt;=100000,5,IF(C154&gt;=50000,3,1)))))*2.5</f>
        <v>20</v>
      </c>
      <c r="N154" s="17">
        <f>IF(F154&gt;=4000,5,IF([1]数据测算!M154&gt;=3000,3,IF([1]数据测算!M154&gt;=2500,1,IF([1]数据测算!M154&gt;=1500,10,IF(F154&gt;=750,8,6)))))</f>
        <v>10</v>
      </c>
      <c r="O154" s="17">
        <f t="shared" si="29"/>
        <v>5</v>
      </c>
      <c r="P154" s="18">
        <f t="shared" si="30"/>
        <v>2</v>
      </c>
      <c r="Q154" s="17">
        <f t="shared" si="31"/>
        <v>10</v>
      </c>
      <c r="R154" s="17">
        <f t="shared" si="37"/>
        <v>10</v>
      </c>
      <c r="S154" s="17">
        <f t="shared" si="38"/>
        <v>10</v>
      </c>
      <c r="T154" s="17">
        <f t="shared" si="32"/>
        <v>7.5</v>
      </c>
      <c r="U154" s="17" t="s">
        <v>94</v>
      </c>
      <c r="V154" s="17">
        <f t="shared" si="33"/>
        <v>6</v>
      </c>
      <c r="W154" s="21">
        <f t="shared" si="34"/>
        <v>95</v>
      </c>
      <c r="X154" s="21">
        <f t="shared" si="35"/>
        <v>80.5</v>
      </c>
      <c r="Y154" s="24">
        <f t="shared" si="28"/>
        <v>84.736842105263165</v>
      </c>
      <c r="Z154" s="25">
        <f t="shared" si="36"/>
        <v>95.076564488589952</v>
      </c>
    </row>
    <row r="155" spans="1:26" x14ac:dyDescent="0.3">
      <c r="A155" s="15" t="s">
        <v>249</v>
      </c>
      <c r="B155" s="15">
        <v>201505</v>
      </c>
      <c r="C155" s="15">
        <v>585824.48499999999</v>
      </c>
      <c r="D155" s="16">
        <v>0.47472641630065898</v>
      </c>
      <c r="E155" s="15">
        <v>0.148137439635219</v>
      </c>
      <c r="F155" s="15">
        <v>10692.833333333299</v>
      </c>
      <c r="G155" s="15">
        <v>28.1760046398913</v>
      </c>
      <c r="H155" s="15">
        <v>1.7454926878484701E-2</v>
      </c>
      <c r="I155" s="15">
        <v>0.60816640048799597</v>
      </c>
      <c r="J155" s="15">
        <v>11.5101802750424</v>
      </c>
      <c r="K155" s="15">
        <v>4</v>
      </c>
      <c r="L155" s="15">
        <v>0</v>
      </c>
      <c r="M155" s="17">
        <f>IF(C155&gt;=250000,10,IF([1]数据测算!F155&gt;=200000,8,IF([1]数据测算!F155&gt;=150000,6,IF([1]数据测算!F155&gt;=100000,5,IF(C155&gt;=50000,3,1)))))*2.5</f>
        <v>25</v>
      </c>
      <c r="N155" s="17">
        <f>IF(F155&gt;=4000,5,IF([1]数据测算!M155&gt;=3000,3,IF([1]数据测算!M155&gt;=2500,1,IF([1]数据测算!M155&gt;=1500,10,IF(F155&gt;=750,8,6)))))</f>
        <v>5</v>
      </c>
      <c r="O155" s="17">
        <f t="shared" si="29"/>
        <v>5</v>
      </c>
      <c r="P155" s="18">
        <f t="shared" si="30"/>
        <v>3.5</v>
      </c>
      <c r="Q155" s="17">
        <f t="shared" si="31"/>
        <v>10</v>
      </c>
      <c r="R155" s="17">
        <f t="shared" si="37"/>
        <v>4</v>
      </c>
      <c r="S155" s="17">
        <f t="shared" si="38"/>
        <v>10</v>
      </c>
      <c r="T155" s="17">
        <f t="shared" si="32"/>
        <v>7.5</v>
      </c>
      <c r="U155" s="17" t="s">
        <v>94</v>
      </c>
      <c r="V155" s="17">
        <f t="shared" si="33"/>
        <v>8</v>
      </c>
      <c r="W155" s="21">
        <f t="shared" si="34"/>
        <v>95</v>
      </c>
      <c r="X155" s="21">
        <f t="shared" si="35"/>
        <v>78</v>
      </c>
      <c r="Y155" s="24">
        <f t="shared" si="28"/>
        <v>82.10526315789474</v>
      </c>
      <c r="Z155" s="25">
        <f t="shared" si="36"/>
        <v>94.018075491079372</v>
      </c>
    </row>
    <row r="156" spans="1:26" x14ac:dyDescent="0.3">
      <c r="A156" s="15" t="s">
        <v>250</v>
      </c>
      <c r="B156" s="15">
        <v>201506</v>
      </c>
      <c r="C156" s="15">
        <v>226496.51666666701</v>
      </c>
      <c r="D156" s="16">
        <v>0.34949806183397197</v>
      </c>
      <c r="E156" s="15">
        <v>0.31284925106146899</v>
      </c>
      <c r="F156" s="15">
        <v>911.83333333333303</v>
      </c>
      <c r="G156" s="15">
        <v>24.331632401996501</v>
      </c>
      <c r="H156" s="15">
        <v>4.4704849556726697E-2</v>
      </c>
      <c r="I156" s="15">
        <v>0.21684707853117799</v>
      </c>
      <c r="J156" s="15">
        <v>4.3567485491023401</v>
      </c>
      <c r="K156" s="15">
        <v>3</v>
      </c>
      <c r="L156" s="15">
        <v>0</v>
      </c>
      <c r="M156" s="17">
        <f>IF(C156&gt;=250000,10,IF([1]数据测算!F156&gt;=200000,8,IF([1]数据测算!F156&gt;=150000,6,IF([1]数据测算!F156&gt;=100000,5,IF(C156&gt;=50000,3,1)))))*2.5</f>
        <v>20</v>
      </c>
      <c r="N156" s="17">
        <f>IF(F156&gt;=4000,5,IF([1]数据测算!M156&gt;=3000,3,IF([1]数据测算!M156&gt;=2500,1,IF([1]数据测算!M156&gt;=1500,10,IF(F156&gt;=750,8,6)))))</f>
        <v>8</v>
      </c>
      <c r="O156" s="17">
        <f t="shared" si="29"/>
        <v>10</v>
      </c>
      <c r="P156" s="18">
        <f t="shared" si="30"/>
        <v>5</v>
      </c>
      <c r="Q156" s="17">
        <f t="shared" si="31"/>
        <v>7</v>
      </c>
      <c r="R156" s="17">
        <f t="shared" si="37"/>
        <v>7</v>
      </c>
      <c r="S156" s="17">
        <f t="shared" si="38"/>
        <v>10</v>
      </c>
      <c r="T156" s="17">
        <f t="shared" si="32"/>
        <v>7.5</v>
      </c>
      <c r="U156" s="17" t="s">
        <v>94</v>
      </c>
      <c r="V156" s="17">
        <f t="shared" si="33"/>
        <v>6</v>
      </c>
      <c r="W156" s="21">
        <f t="shared" si="34"/>
        <v>95</v>
      </c>
      <c r="X156" s="21">
        <f t="shared" si="35"/>
        <v>80.5</v>
      </c>
      <c r="Y156" s="24">
        <f t="shared" si="28"/>
        <v>84.736842105263165</v>
      </c>
      <c r="Z156" s="25">
        <f t="shared" si="36"/>
        <v>95.076564488589952</v>
      </c>
    </row>
    <row r="157" spans="1:26" x14ac:dyDescent="0.3">
      <c r="A157" s="15" t="s">
        <v>251</v>
      </c>
      <c r="B157" s="15">
        <v>201505</v>
      </c>
      <c r="C157" s="15">
        <v>528716.83166666701</v>
      </c>
      <c r="D157" s="16">
        <v>0.32648454906146901</v>
      </c>
      <c r="E157" s="15">
        <v>0.29785851595260698</v>
      </c>
      <c r="F157" s="15">
        <v>3054</v>
      </c>
      <c r="G157" s="15">
        <v>21.584119797027299</v>
      </c>
      <c r="H157" s="15">
        <v>0.48537330291017799</v>
      </c>
      <c r="I157" s="15">
        <v>0.62890798614129595</v>
      </c>
      <c r="J157" s="15">
        <v>10.958106261508</v>
      </c>
      <c r="K157" s="15">
        <v>4</v>
      </c>
      <c r="L157" s="15">
        <v>0</v>
      </c>
      <c r="M157" s="17">
        <f>IF(C157&gt;=250000,10,IF([1]数据测算!F157&gt;=200000,8,IF([1]数据测算!F157&gt;=150000,6,IF([1]数据测算!F157&gt;=100000,5,IF(C157&gt;=50000,3,1)))))*2.5</f>
        <v>25</v>
      </c>
      <c r="N157" s="17">
        <f>IF(F157&gt;=4000,5,IF([1]数据测算!M157&gt;=3000,3,IF([1]数据测算!M157&gt;=2500,1,IF([1]数据测算!M157&gt;=1500,10,IF(F157&gt;=750,8,6)))))</f>
        <v>3</v>
      </c>
      <c r="O157" s="17">
        <f t="shared" si="29"/>
        <v>5</v>
      </c>
      <c r="P157" s="18">
        <f t="shared" si="30"/>
        <v>5</v>
      </c>
      <c r="Q157" s="17">
        <f t="shared" si="31"/>
        <v>7</v>
      </c>
      <c r="R157" s="17">
        <f t="shared" si="37"/>
        <v>4</v>
      </c>
      <c r="S157" s="17">
        <f t="shared" si="38"/>
        <v>7</v>
      </c>
      <c r="T157" s="17">
        <f t="shared" si="32"/>
        <v>7.5</v>
      </c>
      <c r="U157" s="17" t="s">
        <v>94</v>
      </c>
      <c r="V157" s="17">
        <f t="shared" si="33"/>
        <v>8</v>
      </c>
      <c r="W157" s="21">
        <f t="shared" si="34"/>
        <v>95</v>
      </c>
      <c r="X157" s="21">
        <f t="shared" si="35"/>
        <v>71.5</v>
      </c>
      <c r="Y157" s="24">
        <f t="shared" si="28"/>
        <v>75.263157894736835</v>
      </c>
      <c r="Z157" s="25">
        <f t="shared" si="36"/>
        <v>91.159401633947567</v>
      </c>
    </row>
    <row r="158" spans="1:26" x14ac:dyDescent="0.3">
      <c r="A158" s="15" t="s">
        <v>252</v>
      </c>
      <c r="B158" s="15">
        <v>201504</v>
      </c>
      <c r="C158" s="15">
        <v>1632516.4816666699</v>
      </c>
      <c r="D158" s="15">
        <v>0.89999726266829905</v>
      </c>
      <c r="E158" s="15">
        <v>0.1179813253877</v>
      </c>
      <c r="F158" s="15">
        <v>765.83333333333303</v>
      </c>
      <c r="G158" s="15">
        <v>10.476820196232101</v>
      </c>
      <c r="H158" s="15">
        <v>4.4788074908540199E-2</v>
      </c>
      <c r="I158" s="15">
        <v>0.92213892464699898</v>
      </c>
      <c r="J158" s="15">
        <v>18.351488897693599</v>
      </c>
      <c r="K158" s="15">
        <v>3</v>
      </c>
      <c r="L158" s="15">
        <v>0</v>
      </c>
      <c r="M158" s="17">
        <f>IF(C158&gt;=250000,10,IF([1]数据测算!F158&gt;=200000,8,IF([1]数据测算!F158&gt;=150000,6,IF([1]数据测算!F158&gt;=100000,5,IF(C158&gt;=50000,3,1)))))*2.5</f>
        <v>25</v>
      </c>
      <c r="N158" s="17">
        <f>IF(F158&gt;=4000,5,IF([1]数据测算!M158&gt;=3000,3,IF([1]数据测算!M158&gt;=2500,1,IF([1]数据测算!M158&gt;=1500,10,IF(F158&gt;=750,8,6)))))</f>
        <v>8</v>
      </c>
      <c r="O158" s="17">
        <f t="shared" si="29"/>
        <v>5</v>
      </c>
      <c r="P158" s="18">
        <f t="shared" si="30"/>
        <v>2</v>
      </c>
      <c r="Q158" s="17">
        <f t="shared" si="31"/>
        <v>10</v>
      </c>
      <c r="R158" s="17">
        <f t="shared" si="37"/>
        <v>1</v>
      </c>
      <c r="S158" s="17">
        <f t="shared" si="38"/>
        <v>10</v>
      </c>
      <c r="T158" s="17">
        <f t="shared" si="32"/>
        <v>7.5</v>
      </c>
      <c r="U158" s="17" t="s">
        <v>94</v>
      </c>
      <c r="V158" s="17">
        <f t="shared" si="33"/>
        <v>6</v>
      </c>
      <c r="W158" s="21">
        <f t="shared" si="34"/>
        <v>95</v>
      </c>
      <c r="X158" s="21">
        <f t="shared" si="35"/>
        <v>74.5</v>
      </c>
      <c r="Y158" s="24">
        <f t="shared" si="28"/>
        <v>78.421052631578945</v>
      </c>
      <c r="Z158" s="25">
        <f t="shared" si="36"/>
        <v>92.498760546043371</v>
      </c>
    </row>
    <row r="159" spans="1:26" x14ac:dyDescent="0.3">
      <c r="A159" s="15" t="s">
        <v>253</v>
      </c>
      <c r="B159" s="15">
        <v>201505</v>
      </c>
      <c r="C159" s="15">
        <v>199605.218333333</v>
      </c>
      <c r="D159" s="15">
        <v>0.54802263156230202</v>
      </c>
      <c r="E159" s="15">
        <v>0.34077842800004698</v>
      </c>
      <c r="F159" s="15">
        <v>743.16666666666697</v>
      </c>
      <c r="G159" s="15">
        <v>7.8117322799172602</v>
      </c>
      <c r="H159" s="15">
        <v>0.172519250966745</v>
      </c>
      <c r="I159" s="15">
        <v>0.37590064634665898</v>
      </c>
      <c r="J159" s="15">
        <v>12.6969975034282</v>
      </c>
      <c r="K159" s="15">
        <v>4</v>
      </c>
      <c r="L159" s="15">
        <v>0</v>
      </c>
      <c r="M159" s="17">
        <f>IF(C159&gt;=250000,10,IF([1]数据测算!F159&gt;=200000,8,IF([1]数据测算!F159&gt;=150000,6,IF([1]数据测算!F159&gt;=100000,5,IF(C159&gt;=50000,3,1)))))*2.5</f>
        <v>15</v>
      </c>
      <c r="N159" s="17">
        <f>IF(F159&gt;=4000,5,IF([1]数据测算!M159&gt;=3000,3,IF([1]数据测算!M159&gt;=2500,1,IF([1]数据测算!M159&gt;=1500,10,IF(F159&gt;=750,8,6)))))</f>
        <v>6</v>
      </c>
      <c r="O159" s="17">
        <f t="shared" si="29"/>
        <v>5</v>
      </c>
      <c r="P159" s="18">
        <f t="shared" si="30"/>
        <v>3.5</v>
      </c>
      <c r="Q159" s="17">
        <f t="shared" si="31"/>
        <v>7</v>
      </c>
      <c r="R159" s="17">
        <f t="shared" si="37"/>
        <v>7</v>
      </c>
      <c r="S159" s="17">
        <f t="shared" si="38"/>
        <v>10</v>
      </c>
      <c r="T159" s="17">
        <f t="shared" si="32"/>
        <v>7.5</v>
      </c>
      <c r="U159" s="17" t="s">
        <v>94</v>
      </c>
      <c r="V159" s="17">
        <f t="shared" si="33"/>
        <v>8</v>
      </c>
      <c r="W159" s="21">
        <f t="shared" si="34"/>
        <v>95</v>
      </c>
      <c r="X159" s="21">
        <f t="shared" si="35"/>
        <v>69</v>
      </c>
      <c r="Y159" s="24">
        <f t="shared" si="28"/>
        <v>72.631578947368425</v>
      </c>
      <c r="Z159" s="25">
        <f t="shared" si="36"/>
        <v>90.015295797481272</v>
      </c>
    </row>
    <row r="160" spans="1:26" x14ac:dyDescent="0.3">
      <c r="A160" s="15" t="s">
        <v>254</v>
      </c>
      <c r="B160" s="15">
        <v>201503</v>
      </c>
      <c r="C160" s="15">
        <v>117946.413333333</v>
      </c>
      <c r="D160" s="15">
        <v>0.56470207659946303</v>
      </c>
      <c r="E160" s="15">
        <v>0.20989297981736299</v>
      </c>
      <c r="F160" s="15">
        <v>612.16666666666697</v>
      </c>
      <c r="G160" s="15">
        <v>3.5238159513712199</v>
      </c>
      <c r="H160" s="15">
        <v>5.5078469605393497E-2</v>
      </c>
      <c r="I160" s="15">
        <v>0.47428300900944997</v>
      </c>
      <c r="J160" s="15">
        <v>8.4277580531753102</v>
      </c>
      <c r="K160" s="15">
        <v>4</v>
      </c>
      <c r="L160" s="15">
        <v>0</v>
      </c>
      <c r="M160" s="17">
        <f>IF(C160&gt;=250000,10,IF([1]数据测算!F160&gt;=200000,8,IF([1]数据测算!F160&gt;=150000,6,IF([1]数据测算!F160&gt;=100000,5,IF(C160&gt;=50000,3,1)))))*2.5</f>
        <v>12.5</v>
      </c>
      <c r="N160" s="17">
        <f>IF(F160&gt;=4000,5,IF([1]数据测算!M160&gt;=3000,3,IF([1]数据测算!M160&gt;=2500,1,IF([1]数据测算!M160&gt;=1500,10,IF(F160&gt;=750,8,6)))))</f>
        <v>6</v>
      </c>
      <c r="O160" s="17">
        <f t="shared" si="29"/>
        <v>6</v>
      </c>
      <c r="P160" s="18">
        <f t="shared" si="30"/>
        <v>3.5</v>
      </c>
      <c r="Q160" s="17">
        <f t="shared" si="31"/>
        <v>7</v>
      </c>
      <c r="R160" s="17">
        <f t="shared" si="37"/>
        <v>4</v>
      </c>
      <c r="S160" s="17">
        <f t="shared" si="38"/>
        <v>10</v>
      </c>
      <c r="T160" s="17">
        <f t="shared" si="32"/>
        <v>7.5</v>
      </c>
      <c r="U160" s="17" t="s">
        <v>94</v>
      </c>
      <c r="V160" s="17">
        <f t="shared" si="33"/>
        <v>8</v>
      </c>
      <c r="W160" s="21">
        <f t="shared" si="34"/>
        <v>95</v>
      </c>
      <c r="X160" s="21">
        <f t="shared" si="35"/>
        <v>64.5</v>
      </c>
      <c r="Y160" s="24">
        <f t="shared" si="28"/>
        <v>67.89473684210526</v>
      </c>
      <c r="Z160" s="25">
        <f t="shared" si="36"/>
        <v>87.886566273773425</v>
      </c>
    </row>
    <row r="161" spans="1:26" x14ac:dyDescent="0.3">
      <c r="A161" s="15" t="s">
        <v>255</v>
      </c>
      <c r="B161" s="15">
        <v>201503</v>
      </c>
      <c r="C161" s="15">
        <v>228901.37166666699</v>
      </c>
      <c r="D161" s="16">
        <v>0.41226507653490202</v>
      </c>
      <c r="E161" s="15">
        <v>0.13479431371169401</v>
      </c>
      <c r="F161" s="15">
        <v>290.16666666666703</v>
      </c>
      <c r="G161" s="15">
        <v>2.94822517430873</v>
      </c>
      <c r="H161" s="15" t="s">
        <v>102</v>
      </c>
      <c r="I161" s="15" t="s">
        <v>102</v>
      </c>
      <c r="J161" s="15" t="s">
        <v>102</v>
      </c>
      <c r="K161" s="15">
        <v>4</v>
      </c>
      <c r="L161" s="15">
        <v>0</v>
      </c>
      <c r="M161" s="17">
        <f>IF(C161&gt;=250000,10,IF([1]数据测算!F161&gt;=200000,8,IF([1]数据测算!F161&gt;=150000,6,IF([1]数据测算!F161&gt;=100000,5,IF(C161&gt;=50000,3,1)))))*2.5</f>
        <v>20</v>
      </c>
      <c r="N161" s="17">
        <f>IF(F161&gt;=4000,5,IF([1]数据测算!M161&gt;=3000,3,IF([1]数据测算!M161&gt;=2500,1,IF([1]数据测算!M161&gt;=1500,10,IF(F161&gt;=750,8,6)))))</f>
        <v>6</v>
      </c>
      <c r="O161" s="17" t="s">
        <v>103</v>
      </c>
      <c r="P161" s="18">
        <f t="shared" si="30"/>
        <v>3.5</v>
      </c>
      <c r="Q161" s="17">
        <f t="shared" si="31"/>
        <v>10</v>
      </c>
      <c r="R161" s="17" t="s">
        <v>94</v>
      </c>
      <c r="S161" s="17" t="s">
        <v>94</v>
      </c>
      <c r="T161" s="17">
        <f t="shared" si="32"/>
        <v>7.5</v>
      </c>
      <c r="U161" s="17" t="s">
        <v>94</v>
      </c>
      <c r="V161" s="17">
        <f t="shared" si="33"/>
        <v>8</v>
      </c>
      <c r="W161" s="21">
        <f t="shared" si="34"/>
        <v>65</v>
      </c>
      <c r="X161" s="21">
        <f t="shared" si="35"/>
        <v>55</v>
      </c>
      <c r="Y161" s="24">
        <f t="shared" si="28"/>
        <v>84.615384615384613</v>
      </c>
      <c r="Z161" s="25">
        <f t="shared" si="36"/>
        <v>95.028181652817779</v>
      </c>
    </row>
    <row r="162" spans="1:26" x14ac:dyDescent="0.3">
      <c r="A162" s="15" t="s">
        <v>256</v>
      </c>
      <c r="B162" s="15">
        <v>201507</v>
      </c>
      <c r="C162" s="15">
        <v>93055.333333333299</v>
      </c>
      <c r="D162" s="16">
        <v>0.24884169745228099</v>
      </c>
      <c r="E162" s="15">
        <v>0.19256954117640601</v>
      </c>
      <c r="F162" s="15">
        <v>104</v>
      </c>
      <c r="G162" s="15">
        <v>2.4749034100573701</v>
      </c>
      <c r="H162" s="15">
        <v>0.52207572677119196</v>
      </c>
      <c r="I162" s="15">
        <v>0.491087517768305</v>
      </c>
      <c r="J162" s="15">
        <v>5.6322408829407404</v>
      </c>
      <c r="K162" s="15">
        <v>3</v>
      </c>
      <c r="L162" s="15">
        <v>0</v>
      </c>
      <c r="M162" s="17">
        <f>IF(C162&gt;=250000,10,IF([1]数据测算!F162&gt;=200000,8,IF([1]数据测算!F162&gt;=150000,6,IF([1]数据测算!F162&gt;=100000,5,IF(C162&gt;=50000,3,1)))))*2.5</f>
        <v>7.5</v>
      </c>
      <c r="N162" s="17">
        <f>IF(F162&gt;=4000,5,IF([1]数据测算!M162&gt;=3000,3,IF([1]数据测算!M162&gt;=2500,1,IF([1]数据测算!M162&gt;=1500,10,IF(F162&gt;=750,8,6)))))</f>
        <v>6</v>
      </c>
      <c r="O162" s="17">
        <f t="shared" si="29"/>
        <v>8</v>
      </c>
      <c r="P162" s="18">
        <f t="shared" si="30"/>
        <v>5</v>
      </c>
      <c r="Q162" s="17">
        <f t="shared" si="31"/>
        <v>10</v>
      </c>
      <c r="R162" s="17">
        <f>IF(I162&gt;=70%,1,IF(I162&gt;=40%,4,IF(I162&gt;=20%,7,IF(I162&gt;=0,10))))</f>
        <v>4</v>
      </c>
      <c r="S162" s="17">
        <f>IF(H162&gt;=90%,1,IF(H162&gt;=50%,4,IF(H162&gt;=20%,7,10)))</f>
        <v>4</v>
      </c>
      <c r="T162" s="17">
        <f t="shared" si="32"/>
        <v>7.5</v>
      </c>
      <c r="U162" s="17" t="s">
        <v>94</v>
      </c>
      <c r="V162" s="17">
        <f t="shared" si="33"/>
        <v>6</v>
      </c>
      <c r="W162" s="21">
        <f t="shared" si="34"/>
        <v>95</v>
      </c>
      <c r="X162" s="21">
        <f t="shared" si="35"/>
        <v>58</v>
      </c>
      <c r="Y162" s="24">
        <f t="shared" si="28"/>
        <v>61.05263157894737</v>
      </c>
      <c r="Z162" s="25">
        <f t="shared" si="36"/>
        <v>84.635370215045313</v>
      </c>
    </row>
    <row r="163" spans="1:26" x14ac:dyDescent="0.3">
      <c r="A163" s="15" t="s">
        <v>257</v>
      </c>
      <c r="B163" s="15">
        <v>201508</v>
      </c>
      <c r="C163" s="15">
        <v>74218.366666666698</v>
      </c>
      <c r="D163" s="16">
        <v>0.26131882878865997</v>
      </c>
      <c r="E163" s="15">
        <v>0.163948495318399</v>
      </c>
      <c r="F163" s="15">
        <v>835.66666666666697</v>
      </c>
      <c r="G163" s="15">
        <v>1.9239047767406301</v>
      </c>
      <c r="H163" s="15" t="s">
        <v>102</v>
      </c>
      <c r="I163" s="15" t="s">
        <v>102</v>
      </c>
      <c r="J163" s="15" t="s">
        <v>102</v>
      </c>
      <c r="K163" s="15">
        <v>4</v>
      </c>
      <c r="L163" s="15">
        <v>0</v>
      </c>
      <c r="M163" s="17">
        <f>IF(C163&gt;=250000,10,IF([1]数据测算!F163&gt;=200000,8,IF([1]数据测算!F163&gt;=150000,6,IF([1]数据测算!F163&gt;=100000,5,IF(C163&gt;=50000,3,1)))))*2.5</f>
        <v>7.5</v>
      </c>
      <c r="N163" s="17">
        <f>IF(F163&gt;=4000,5,IF([1]数据测算!M163&gt;=3000,3,IF([1]数据测算!M163&gt;=2500,1,IF([1]数据测算!M163&gt;=1500,10,IF(F163&gt;=750,8,6)))))</f>
        <v>8</v>
      </c>
      <c r="O163" s="17" t="s">
        <v>103</v>
      </c>
      <c r="P163" s="18">
        <f t="shared" si="30"/>
        <v>5</v>
      </c>
      <c r="Q163" s="17">
        <f t="shared" si="31"/>
        <v>10</v>
      </c>
      <c r="R163" s="17" t="s">
        <v>94</v>
      </c>
      <c r="S163" s="17" t="s">
        <v>94</v>
      </c>
      <c r="T163" s="17">
        <f t="shared" si="32"/>
        <v>5.25</v>
      </c>
      <c r="U163" s="17" t="s">
        <v>94</v>
      </c>
      <c r="V163" s="17">
        <f t="shared" si="33"/>
        <v>8</v>
      </c>
      <c r="W163" s="21">
        <f t="shared" si="34"/>
        <v>65</v>
      </c>
      <c r="X163" s="21">
        <f t="shared" si="35"/>
        <v>43.75</v>
      </c>
      <c r="Y163" s="24">
        <f t="shared" si="28"/>
        <v>67.307692307692307</v>
      </c>
      <c r="Z163" s="25">
        <f t="shared" si="36"/>
        <v>87.616146976776548</v>
      </c>
    </row>
    <row r="164" spans="1:26" x14ac:dyDescent="0.3">
      <c r="A164" s="15" t="s">
        <v>258</v>
      </c>
      <c r="B164" s="15">
        <v>201507</v>
      </c>
      <c r="C164" s="15">
        <v>398659.685</v>
      </c>
      <c r="D164" s="16">
        <v>0.45978173265134298</v>
      </c>
      <c r="E164" s="15">
        <v>3.62857225985634E-2</v>
      </c>
      <c r="F164" s="15">
        <v>119.333333333333</v>
      </c>
      <c r="G164" s="15">
        <v>1.7761430277756201</v>
      </c>
      <c r="H164" s="15">
        <v>0.13735431177157301</v>
      </c>
      <c r="I164" s="15">
        <v>0.939211400608991</v>
      </c>
      <c r="J164" s="15">
        <v>2.9932210339088599</v>
      </c>
      <c r="K164" s="15">
        <v>2</v>
      </c>
      <c r="L164" s="15">
        <v>0</v>
      </c>
      <c r="M164" s="17">
        <f>IF(C164&gt;=250000,10,IF([1]数据测算!F164&gt;=200000,8,IF([1]数据测算!F164&gt;=150000,6,IF([1]数据测算!F164&gt;=100000,5,IF(C164&gt;=50000,3,1)))))*2.5</f>
        <v>25</v>
      </c>
      <c r="N164" s="17">
        <f>IF(F164&gt;=4000,5,IF([1]数据测算!M164&gt;=3000,3,IF([1]数据测算!M164&gt;=2500,1,IF([1]数据测算!M164&gt;=1500,10,IF(F164&gt;=750,8,6)))))</f>
        <v>6</v>
      </c>
      <c r="O164" s="17">
        <f t="shared" si="29"/>
        <v>10</v>
      </c>
      <c r="P164" s="18">
        <f t="shared" si="30"/>
        <v>3.5</v>
      </c>
      <c r="Q164" s="17">
        <f t="shared" si="31"/>
        <v>10</v>
      </c>
      <c r="R164" s="17">
        <f t="shared" ref="R164:R166" si="39">IF(I164&gt;=70%,1,IF(I164&gt;=40%,4,IF(I164&gt;=20%,7,IF(I164&gt;=0,10))))</f>
        <v>1</v>
      </c>
      <c r="S164" s="17">
        <f t="shared" ref="S164:S166" si="40">IF(H164&gt;=90%,1,IF(H164&gt;=50%,4,IF(H164&gt;=20%,7,10)))</f>
        <v>10</v>
      </c>
      <c r="T164" s="17">
        <f t="shared" si="32"/>
        <v>5.25</v>
      </c>
      <c r="U164" s="17" t="s">
        <v>94</v>
      </c>
      <c r="V164" s="17">
        <f t="shared" si="33"/>
        <v>4</v>
      </c>
      <c r="W164" s="21">
        <f t="shared" si="34"/>
        <v>95</v>
      </c>
      <c r="X164" s="21">
        <f t="shared" si="35"/>
        <v>74.75</v>
      </c>
      <c r="Y164" s="24">
        <f t="shared" si="28"/>
        <v>78.684210526315795</v>
      </c>
      <c r="Z164" s="25">
        <f t="shared" si="36"/>
        <v>92.608791547565389</v>
      </c>
    </row>
    <row r="165" spans="1:26" x14ac:dyDescent="0.3">
      <c r="A165" s="15" t="s">
        <v>259</v>
      </c>
      <c r="B165" s="15">
        <v>201507</v>
      </c>
      <c r="C165" s="15">
        <v>257404.44500000001</v>
      </c>
      <c r="D165" s="16">
        <v>0.221240754055508</v>
      </c>
      <c r="E165" s="15">
        <v>0.19141799977276</v>
      </c>
      <c r="F165" s="15">
        <v>2303.1666666666702</v>
      </c>
      <c r="G165" s="15">
        <v>1.7089214048185399</v>
      </c>
      <c r="H165" s="15">
        <v>2.6484483984283502E-2</v>
      </c>
      <c r="I165" s="15">
        <v>0.34318569019728701</v>
      </c>
      <c r="J165" s="15">
        <v>16.665265812920499</v>
      </c>
      <c r="K165" s="15">
        <v>3</v>
      </c>
      <c r="L165" s="15">
        <v>0</v>
      </c>
      <c r="M165" s="17">
        <f>IF(C165&gt;=250000,10,IF([1]数据测算!F165&gt;=200000,8,IF([1]数据测算!F165&gt;=150000,6,IF([1]数据测算!F165&gt;=100000,5,IF(C165&gt;=50000,3,1)))))*2.5</f>
        <v>25</v>
      </c>
      <c r="N165" s="17">
        <f>IF(F165&gt;=4000,5,IF([1]数据测算!M165&gt;=3000,3,IF([1]数据测算!M165&gt;=2500,1,IF([1]数据测算!M165&gt;=1500,10,IF(F165&gt;=750,8,6)))))</f>
        <v>10</v>
      </c>
      <c r="O165" s="17">
        <f t="shared" si="29"/>
        <v>5</v>
      </c>
      <c r="P165" s="18">
        <f t="shared" si="30"/>
        <v>5</v>
      </c>
      <c r="Q165" s="17">
        <f t="shared" si="31"/>
        <v>10</v>
      </c>
      <c r="R165" s="17">
        <f t="shared" si="39"/>
        <v>7</v>
      </c>
      <c r="S165" s="17">
        <f t="shared" si="40"/>
        <v>10</v>
      </c>
      <c r="T165" s="17">
        <f t="shared" si="32"/>
        <v>5.25</v>
      </c>
      <c r="U165" s="17" t="s">
        <v>94</v>
      </c>
      <c r="V165" s="17">
        <f t="shared" si="33"/>
        <v>6</v>
      </c>
      <c r="W165" s="21">
        <f t="shared" si="34"/>
        <v>95</v>
      </c>
      <c r="X165" s="21">
        <f t="shared" si="35"/>
        <v>83.25</v>
      </c>
      <c r="Y165" s="24">
        <f t="shared" si="28"/>
        <v>87.631578947368425</v>
      </c>
      <c r="Z165" s="25">
        <f t="shared" si="36"/>
        <v>96.216687288331883</v>
      </c>
    </row>
    <row r="166" spans="1:26" x14ac:dyDescent="0.3">
      <c r="A166" s="15" t="s">
        <v>260</v>
      </c>
      <c r="B166" s="15">
        <v>201505</v>
      </c>
      <c r="C166" s="15">
        <v>146187.82166666701</v>
      </c>
      <c r="D166" s="16">
        <v>0.47242349939515299</v>
      </c>
      <c r="E166" s="15">
        <v>0.10972991672544601</v>
      </c>
      <c r="F166" s="15">
        <v>3976.1666666666702</v>
      </c>
      <c r="G166" s="15">
        <v>1.3987970756643799</v>
      </c>
      <c r="H166" s="15">
        <v>2.90199334753839E-2</v>
      </c>
      <c r="I166" s="15">
        <v>0.31666437283580401</v>
      </c>
      <c r="J166" s="15">
        <v>5.96610373725985</v>
      </c>
      <c r="K166" s="15">
        <v>3</v>
      </c>
      <c r="L166" s="15">
        <v>0</v>
      </c>
      <c r="M166" s="17">
        <f>IF(C166&gt;=250000,10,IF([1]数据测算!F166&gt;=200000,8,IF([1]数据测算!F166&gt;=150000,6,IF([1]数据测算!F166&gt;=100000,5,IF(C166&gt;=50000,3,1)))))*2.5</f>
        <v>12.5</v>
      </c>
      <c r="N166" s="17">
        <f>IF(F166&gt;=4000,5,IF([1]数据测算!M166&gt;=3000,3,IF([1]数据测算!M166&gt;=2500,1,IF([1]数据测算!M166&gt;=1500,10,IF(F166&gt;=750,8,6)))))</f>
        <v>3</v>
      </c>
      <c r="O166" s="17">
        <f t="shared" si="29"/>
        <v>8</v>
      </c>
      <c r="P166" s="18">
        <f t="shared" si="30"/>
        <v>3.5</v>
      </c>
      <c r="Q166" s="17">
        <f t="shared" si="31"/>
        <v>10</v>
      </c>
      <c r="R166" s="17">
        <f t="shared" si="39"/>
        <v>7</v>
      </c>
      <c r="S166" s="17">
        <f t="shared" si="40"/>
        <v>10</v>
      </c>
      <c r="T166" s="17">
        <f t="shared" si="32"/>
        <v>3</v>
      </c>
      <c r="U166" s="17" t="s">
        <v>94</v>
      </c>
      <c r="V166" s="17">
        <f t="shared" si="33"/>
        <v>6</v>
      </c>
      <c r="W166" s="21">
        <f t="shared" si="34"/>
        <v>95</v>
      </c>
      <c r="X166" s="21">
        <f t="shared" si="35"/>
        <v>63</v>
      </c>
      <c r="Y166" s="24">
        <f t="shared" si="28"/>
        <v>66.315789473684205</v>
      </c>
      <c r="Z166" s="25">
        <f t="shared" si="36"/>
        <v>87.155752789992988</v>
      </c>
    </row>
    <row r="167" spans="1:26" x14ac:dyDescent="0.3">
      <c r="A167" s="15" t="s">
        <v>261</v>
      </c>
      <c r="B167" s="15">
        <v>201505</v>
      </c>
      <c r="C167" s="15">
        <v>652955.58166666701</v>
      </c>
      <c r="D167" s="16">
        <v>0.453766813060622</v>
      </c>
      <c r="E167" s="15">
        <v>0.17536116776595201</v>
      </c>
      <c r="F167" s="15">
        <v>290.83333333333297</v>
      </c>
      <c r="G167" s="15">
        <v>1.21749149221363</v>
      </c>
      <c r="H167" s="15" t="s">
        <v>102</v>
      </c>
      <c r="I167" s="15" t="s">
        <v>102</v>
      </c>
      <c r="J167" s="15" t="s">
        <v>102</v>
      </c>
      <c r="K167" s="15">
        <v>2</v>
      </c>
      <c r="L167" s="15">
        <v>0</v>
      </c>
      <c r="M167" s="17">
        <f>IF(C167&gt;=250000,10,IF([1]数据测算!F167&gt;=200000,8,IF([1]数据测算!F167&gt;=150000,6,IF([1]数据测算!F167&gt;=100000,5,IF(C167&gt;=50000,3,1)))))*2.5</f>
        <v>25</v>
      </c>
      <c r="N167" s="17">
        <f>IF(F167&gt;=4000,5,IF([1]数据测算!M167&gt;=3000,3,IF([1]数据测算!M167&gt;=2500,1,IF([1]数据测算!M167&gt;=1500,10,IF(F167&gt;=750,8,6)))))</f>
        <v>6</v>
      </c>
      <c r="O167" s="17" t="s">
        <v>103</v>
      </c>
      <c r="P167" s="18">
        <f t="shared" si="30"/>
        <v>3.5</v>
      </c>
      <c r="Q167" s="17">
        <f t="shared" si="31"/>
        <v>10</v>
      </c>
      <c r="R167" s="17" t="s">
        <v>94</v>
      </c>
      <c r="S167" s="17" t="s">
        <v>94</v>
      </c>
      <c r="T167" s="17">
        <f t="shared" si="32"/>
        <v>3</v>
      </c>
      <c r="U167" s="17" t="s">
        <v>94</v>
      </c>
      <c r="V167" s="17">
        <f t="shared" si="33"/>
        <v>4</v>
      </c>
      <c r="W167" s="21">
        <f t="shared" si="34"/>
        <v>65</v>
      </c>
      <c r="X167" s="21">
        <f t="shared" si="35"/>
        <v>51.5</v>
      </c>
      <c r="Y167" s="24">
        <f t="shared" si="28"/>
        <v>79.230769230769226</v>
      </c>
      <c r="Z167" s="25">
        <f t="shared" si="36"/>
        <v>92.836561200960844</v>
      </c>
    </row>
    <row r="168" spans="1:26" x14ac:dyDescent="0.3">
      <c r="A168" s="15" t="s">
        <v>262</v>
      </c>
      <c r="B168" s="15">
        <v>201507</v>
      </c>
      <c r="C168" s="15">
        <v>79984.918333333306</v>
      </c>
      <c r="D168" s="16">
        <v>0.24550178878384701</v>
      </c>
      <c r="E168" s="15">
        <v>0.191700331072854</v>
      </c>
      <c r="F168" s="15">
        <v>1150.6666666666699</v>
      </c>
      <c r="G168" s="15">
        <v>1.20358744043053</v>
      </c>
      <c r="H168" s="15">
        <v>0.21281125982934901</v>
      </c>
      <c r="I168" s="15">
        <v>0.29786042451112299</v>
      </c>
      <c r="J168" s="15">
        <v>5.2944523922712197</v>
      </c>
      <c r="K168" s="15">
        <v>3</v>
      </c>
      <c r="L168" s="15">
        <v>0</v>
      </c>
      <c r="M168" s="17">
        <f>IF(C168&gt;=250000,10,IF([1]数据测算!F168&gt;=200000,8,IF([1]数据测算!F168&gt;=150000,6,IF([1]数据测算!F168&gt;=100000,5,IF(C168&gt;=50000,3,1)))))*2.5</f>
        <v>7.5</v>
      </c>
      <c r="N168" s="17">
        <f>IF(F168&gt;=4000,5,IF([1]数据测算!M168&gt;=3000,3,IF([1]数据测算!M168&gt;=2500,1,IF([1]数据测算!M168&gt;=1500,10,IF(F168&gt;=750,8,6)))))</f>
        <v>8</v>
      </c>
      <c r="O168" s="17">
        <f t="shared" si="29"/>
        <v>8</v>
      </c>
      <c r="P168" s="18">
        <f t="shared" si="30"/>
        <v>5</v>
      </c>
      <c r="Q168" s="17">
        <f t="shared" si="31"/>
        <v>10</v>
      </c>
      <c r="R168" s="17">
        <f t="shared" ref="R168:R224" si="41">IF(I168&gt;=70%,1,IF(I168&gt;=40%,4,IF(I168&gt;=20%,7,IF(I168&gt;=0,10))))</f>
        <v>7</v>
      </c>
      <c r="S168" s="17">
        <f t="shared" ref="S168:S224" si="42">IF(H168&gt;=90%,1,IF(H168&gt;=50%,4,IF(H168&gt;=20%,7,10)))</f>
        <v>7</v>
      </c>
      <c r="T168" s="17">
        <f t="shared" si="32"/>
        <v>3</v>
      </c>
      <c r="U168" s="17" t="s">
        <v>94</v>
      </c>
      <c r="V168" s="17">
        <f t="shared" si="33"/>
        <v>6</v>
      </c>
      <c r="W168" s="21">
        <f t="shared" si="34"/>
        <v>95</v>
      </c>
      <c r="X168" s="21">
        <f t="shared" si="35"/>
        <v>61.5</v>
      </c>
      <c r="Y168" s="24">
        <f t="shared" si="28"/>
        <v>64.736842105263165</v>
      </c>
      <c r="Z168" s="25">
        <f t="shared" si="36"/>
        <v>86.413625692931461</v>
      </c>
    </row>
    <row r="169" spans="1:26" x14ac:dyDescent="0.3">
      <c r="A169" s="15" t="s">
        <v>263</v>
      </c>
      <c r="B169" s="15">
        <v>201505</v>
      </c>
      <c r="C169" s="15">
        <v>616470.66666666698</v>
      </c>
      <c r="D169" s="16">
        <v>0.33305997588601599</v>
      </c>
      <c r="E169" s="15">
        <v>0.12705366217790401</v>
      </c>
      <c r="F169" s="15">
        <v>1350.8333333333301</v>
      </c>
      <c r="G169" s="15">
        <v>1.1726414543420001</v>
      </c>
      <c r="H169" s="15">
        <v>1.7893031299172701E-2</v>
      </c>
      <c r="I169" s="15">
        <v>0.65847357795795303</v>
      </c>
      <c r="J169" s="15">
        <v>7.4261130984718502</v>
      </c>
      <c r="K169" s="15">
        <v>3</v>
      </c>
      <c r="L169" s="15">
        <v>0</v>
      </c>
      <c r="M169" s="17">
        <f>IF(C169&gt;=250000,10,IF([1]数据测算!F169&gt;=200000,8,IF([1]数据测算!F169&gt;=150000,6,IF([1]数据测算!F169&gt;=100000,5,IF(C169&gt;=50000,3,1)))))*2.5</f>
        <v>25</v>
      </c>
      <c r="N169" s="17">
        <f>IF(F169&gt;=4000,5,IF([1]数据测算!M169&gt;=3000,3,IF([1]数据测算!M169&gt;=2500,1,IF([1]数据测算!M169&gt;=1500,10,IF(F169&gt;=750,8,6)))))</f>
        <v>8</v>
      </c>
      <c r="O169" s="17">
        <f t="shared" si="29"/>
        <v>6</v>
      </c>
      <c r="P169" s="18">
        <f t="shared" si="30"/>
        <v>5</v>
      </c>
      <c r="Q169" s="17">
        <f t="shared" si="31"/>
        <v>10</v>
      </c>
      <c r="R169" s="17">
        <f t="shared" si="41"/>
        <v>4</v>
      </c>
      <c r="S169" s="17">
        <f t="shared" si="42"/>
        <v>10</v>
      </c>
      <c r="T169" s="17">
        <f t="shared" si="32"/>
        <v>3</v>
      </c>
      <c r="U169" s="17" t="s">
        <v>94</v>
      </c>
      <c r="V169" s="17">
        <f t="shared" si="33"/>
        <v>6</v>
      </c>
      <c r="W169" s="21">
        <f t="shared" si="34"/>
        <v>95</v>
      </c>
      <c r="X169" s="21">
        <f t="shared" si="35"/>
        <v>77</v>
      </c>
      <c r="Y169" s="24">
        <f t="shared" si="28"/>
        <v>81.05263157894737</v>
      </c>
      <c r="Z169" s="25">
        <f t="shared" si="36"/>
        <v>93.58855226762897</v>
      </c>
    </row>
    <row r="170" spans="1:26" x14ac:dyDescent="0.3">
      <c r="A170" s="15" t="s">
        <v>264</v>
      </c>
      <c r="B170" s="15">
        <v>201507</v>
      </c>
      <c r="C170" s="15">
        <v>84903.56</v>
      </c>
      <c r="D170" s="16">
        <v>0.172423896724058</v>
      </c>
      <c r="E170" s="15">
        <v>0.13903038904933199</v>
      </c>
      <c r="F170" s="15">
        <v>285.33333333333297</v>
      </c>
      <c r="G170" s="15">
        <v>1.1390997400605301</v>
      </c>
      <c r="H170" s="15">
        <v>0.32085557177387902</v>
      </c>
      <c r="I170" s="15">
        <v>0.51565937165864795</v>
      </c>
      <c r="J170" s="15">
        <v>5.42426069569966</v>
      </c>
      <c r="K170" s="15">
        <v>1</v>
      </c>
      <c r="L170" s="15">
        <v>0</v>
      </c>
      <c r="M170" s="17">
        <f>IF(C170&gt;=250000,10,IF([1]数据测算!F170&gt;=200000,8,IF([1]数据测算!F170&gt;=150000,6,IF([1]数据测算!F170&gt;=100000,5,IF(C170&gt;=50000,3,1)))))*2.5</f>
        <v>7.5</v>
      </c>
      <c r="N170" s="17">
        <f>IF(F170&gt;=4000,5,IF([1]数据测算!M170&gt;=3000,3,IF([1]数据测算!M170&gt;=2500,1,IF([1]数据测算!M170&gt;=1500,10,IF(F170&gt;=750,8,6)))))</f>
        <v>6</v>
      </c>
      <c r="O170" s="17">
        <f t="shared" si="29"/>
        <v>8</v>
      </c>
      <c r="P170" s="18">
        <f t="shared" si="30"/>
        <v>5</v>
      </c>
      <c r="Q170" s="17">
        <f t="shared" si="31"/>
        <v>10</v>
      </c>
      <c r="R170" s="17">
        <f t="shared" si="41"/>
        <v>4</v>
      </c>
      <c r="S170" s="17">
        <f t="shared" si="42"/>
        <v>7</v>
      </c>
      <c r="T170" s="17">
        <f t="shared" si="32"/>
        <v>3</v>
      </c>
      <c r="U170" s="17" t="s">
        <v>94</v>
      </c>
      <c r="V170" s="17">
        <f t="shared" si="33"/>
        <v>2</v>
      </c>
      <c r="W170" s="21">
        <f t="shared" si="34"/>
        <v>95</v>
      </c>
      <c r="X170" s="21">
        <f t="shared" si="35"/>
        <v>52.5</v>
      </c>
      <c r="Y170" s="24">
        <f t="shared" si="28"/>
        <v>55.263157894736842</v>
      </c>
      <c r="Z170" s="25">
        <f t="shared" si="36"/>
        <v>81.695341607011216</v>
      </c>
    </row>
    <row r="171" spans="1:26" x14ac:dyDescent="0.3">
      <c r="A171" s="15" t="s">
        <v>265</v>
      </c>
      <c r="B171" s="15">
        <v>201505</v>
      </c>
      <c r="C171" s="15">
        <v>380197.82</v>
      </c>
      <c r="D171" s="16">
        <v>0.31876497776697299</v>
      </c>
      <c r="E171" s="15">
        <v>0.23786023833463399</v>
      </c>
      <c r="F171" s="15">
        <v>5105.3333333333303</v>
      </c>
      <c r="G171" s="15">
        <v>1.11808505523931</v>
      </c>
      <c r="H171" s="15">
        <v>9.9804143789936194E-3</v>
      </c>
      <c r="I171" s="15">
        <v>0.61474820353732196</v>
      </c>
      <c r="J171" s="15">
        <v>11.514755199244</v>
      </c>
      <c r="K171" s="15">
        <v>1</v>
      </c>
      <c r="L171" s="15">
        <v>0</v>
      </c>
      <c r="M171" s="17">
        <f>IF(C171&gt;=250000,10,IF([1]数据测算!F171&gt;=200000,8,IF([1]数据测算!F171&gt;=150000,6,IF([1]数据测算!F171&gt;=100000,5,IF(C171&gt;=50000,3,1)))))*2.5</f>
        <v>25</v>
      </c>
      <c r="N171" s="17">
        <f>IF(F171&gt;=4000,5,IF([1]数据测算!M171&gt;=3000,3,IF([1]数据测算!M171&gt;=2500,1,IF([1]数据测算!M171&gt;=1500,10,IF(F171&gt;=750,8,6)))))</f>
        <v>5</v>
      </c>
      <c r="O171" s="17">
        <f t="shared" si="29"/>
        <v>5</v>
      </c>
      <c r="P171" s="18">
        <f t="shared" si="30"/>
        <v>5</v>
      </c>
      <c r="Q171" s="17">
        <f t="shared" si="31"/>
        <v>7</v>
      </c>
      <c r="R171" s="17">
        <f t="shared" si="41"/>
        <v>4</v>
      </c>
      <c r="S171" s="17">
        <f t="shared" si="42"/>
        <v>10</v>
      </c>
      <c r="T171" s="17">
        <f t="shared" si="32"/>
        <v>3</v>
      </c>
      <c r="U171" s="17" t="s">
        <v>94</v>
      </c>
      <c r="V171" s="17">
        <f t="shared" si="33"/>
        <v>2</v>
      </c>
      <c r="W171" s="21">
        <f t="shared" si="34"/>
        <v>95</v>
      </c>
      <c r="X171" s="21">
        <f t="shared" si="35"/>
        <v>66</v>
      </c>
      <c r="Y171" s="24">
        <f t="shared" si="28"/>
        <v>69.473684210526315</v>
      </c>
      <c r="Z171" s="25">
        <f t="shared" si="36"/>
        <v>88.606495837779903</v>
      </c>
    </row>
    <row r="172" spans="1:26" x14ac:dyDescent="0.3">
      <c r="A172" s="15" t="s">
        <v>266</v>
      </c>
      <c r="B172" s="15">
        <v>201507</v>
      </c>
      <c r="C172" s="15">
        <v>51919.1266666667</v>
      </c>
      <c r="D172" s="16">
        <v>0.20582445486185399</v>
      </c>
      <c r="E172" s="15">
        <v>0.15207106371870399</v>
      </c>
      <c r="F172" s="15">
        <v>72.5</v>
      </c>
      <c r="G172" s="15">
        <v>1.11718725911723</v>
      </c>
      <c r="H172" s="15">
        <v>0.35844112091638702</v>
      </c>
      <c r="I172" s="15">
        <v>0.70286691356351605</v>
      </c>
      <c r="J172" s="15">
        <v>3.39445892386194</v>
      </c>
      <c r="K172" s="15">
        <v>3</v>
      </c>
      <c r="L172" s="15">
        <v>0</v>
      </c>
      <c r="M172" s="17">
        <f>IF(C172&gt;=250000,10,IF([1]数据测算!F172&gt;=200000,8,IF([1]数据测算!F172&gt;=150000,6,IF([1]数据测算!F172&gt;=100000,5,IF(C172&gt;=50000,3,1)))))*2.5</f>
        <v>7.5</v>
      </c>
      <c r="N172" s="17">
        <f>IF(F172&gt;=4000,5,IF([1]数据测算!M172&gt;=3000,3,IF([1]数据测算!M172&gt;=2500,1,IF([1]数据测算!M172&gt;=1500,10,IF(F172&gt;=750,8,6)))))</f>
        <v>6</v>
      </c>
      <c r="O172" s="17">
        <f t="shared" si="29"/>
        <v>10</v>
      </c>
      <c r="P172" s="18">
        <f t="shared" si="30"/>
        <v>5</v>
      </c>
      <c r="Q172" s="17">
        <f t="shared" si="31"/>
        <v>10</v>
      </c>
      <c r="R172" s="17">
        <f t="shared" si="41"/>
        <v>1</v>
      </c>
      <c r="S172" s="17">
        <f t="shared" si="42"/>
        <v>7</v>
      </c>
      <c r="T172" s="17">
        <f t="shared" si="32"/>
        <v>3</v>
      </c>
      <c r="U172" s="17" t="s">
        <v>94</v>
      </c>
      <c r="V172" s="17">
        <f t="shared" si="33"/>
        <v>6</v>
      </c>
      <c r="W172" s="21">
        <f t="shared" si="34"/>
        <v>95</v>
      </c>
      <c r="X172" s="21">
        <f t="shared" si="35"/>
        <v>55.5</v>
      </c>
      <c r="Y172" s="24">
        <f t="shared" si="28"/>
        <v>58.421052631578945</v>
      </c>
      <c r="Z172" s="25">
        <f t="shared" si="36"/>
        <v>83.322352963173088</v>
      </c>
    </row>
    <row r="173" spans="1:26" x14ac:dyDescent="0.3">
      <c r="A173" s="15" t="s">
        <v>267</v>
      </c>
      <c r="B173" s="15">
        <v>201506</v>
      </c>
      <c r="C173" s="15">
        <v>80541.358333333294</v>
      </c>
      <c r="D173" s="16">
        <v>0.25106273056212502</v>
      </c>
      <c r="E173" s="15">
        <v>4.7270354525648997E-2</v>
      </c>
      <c r="F173" s="15">
        <v>209.666666666667</v>
      </c>
      <c r="G173" s="15">
        <v>1.05805836686932</v>
      </c>
      <c r="H173" s="15">
        <v>0.31819194572438803</v>
      </c>
      <c r="I173" s="15">
        <v>0.200768602777493</v>
      </c>
      <c r="J173" s="15">
        <v>18.9285273670435</v>
      </c>
      <c r="K173" s="15">
        <v>2</v>
      </c>
      <c r="L173" s="15">
        <v>0</v>
      </c>
      <c r="M173" s="17">
        <f>IF(C173&gt;=250000,10,IF([1]数据测算!F173&gt;=200000,8,IF([1]数据测算!F173&gt;=150000,6,IF([1]数据测算!F173&gt;=100000,5,IF(C173&gt;=50000,3,1)))))*2.5</f>
        <v>7.5</v>
      </c>
      <c r="N173" s="17">
        <f>IF(F173&gt;=4000,5,IF([1]数据测算!M173&gt;=3000,3,IF([1]数据测算!M173&gt;=2500,1,IF([1]数据测算!M173&gt;=1500,10,IF(F173&gt;=750,8,6)))))</f>
        <v>6</v>
      </c>
      <c r="O173" s="17">
        <f t="shared" si="29"/>
        <v>5</v>
      </c>
      <c r="P173" s="18">
        <f t="shared" si="30"/>
        <v>5</v>
      </c>
      <c r="Q173" s="17">
        <f t="shared" si="31"/>
        <v>10</v>
      </c>
      <c r="R173" s="17">
        <f t="shared" si="41"/>
        <v>7</v>
      </c>
      <c r="S173" s="17">
        <f t="shared" si="42"/>
        <v>7</v>
      </c>
      <c r="T173" s="17">
        <f t="shared" si="32"/>
        <v>3</v>
      </c>
      <c r="U173" s="17" t="s">
        <v>94</v>
      </c>
      <c r="V173" s="17">
        <f t="shared" si="33"/>
        <v>4</v>
      </c>
      <c r="W173" s="21">
        <f t="shared" si="34"/>
        <v>95</v>
      </c>
      <c r="X173" s="21">
        <f t="shared" si="35"/>
        <v>54.5</v>
      </c>
      <c r="Y173" s="24">
        <f t="shared" si="28"/>
        <v>57.368421052631582</v>
      </c>
      <c r="Z173" s="25">
        <f t="shared" si="36"/>
        <v>82.78646332407466</v>
      </c>
    </row>
    <row r="174" spans="1:26" x14ac:dyDescent="0.3">
      <c r="A174" s="15" t="s">
        <v>268</v>
      </c>
      <c r="B174" s="15">
        <v>201506</v>
      </c>
      <c r="C174" s="15">
        <v>111672.483333333</v>
      </c>
      <c r="D174" s="16">
        <v>0.18885338640114399</v>
      </c>
      <c r="E174" s="15">
        <v>7.5824221395820401E-2</v>
      </c>
      <c r="F174" s="15">
        <v>180.5</v>
      </c>
      <c r="G174" s="15">
        <v>1.01327510048943</v>
      </c>
      <c r="H174" s="15">
        <v>0.32646879562242997</v>
      </c>
      <c r="I174" s="15">
        <v>0.26039761685684398</v>
      </c>
      <c r="J174" s="15">
        <v>6.4620332973522103</v>
      </c>
      <c r="K174" s="15">
        <v>2</v>
      </c>
      <c r="L174" s="15">
        <v>0</v>
      </c>
      <c r="M174" s="17">
        <f>IF(C174&gt;=250000,10,IF([1]数据测算!F174&gt;=200000,8,IF([1]数据测算!F174&gt;=150000,6,IF([1]数据测算!F174&gt;=100000,5,IF(C174&gt;=50000,3,1)))))*2.5</f>
        <v>12.5</v>
      </c>
      <c r="N174" s="17">
        <f>IF(F174&gt;=4000,5,IF([1]数据测算!M174&gt;=3000,3,IF([1]数据测算!M174&gt;=2500,1,IF([1]数据测算!M174&gt;=1500,10,IF(F174&gt;=750,8,6)))))</f>
        <v>6</v>
      </c>
      <c r="O174" s="17">
        <f t="shared" si="29"/>
        <v>8</v>
      </c>
      <c r="P174" s="18">
        <f t="shared" si="30"/>
        <v>5</v>
      </c>
      <c r="Q174" s="17">
        <f t="shared" si="31"/>
        <v>10</v>
      </c>
      <c r="R174" s="17">
        <f t="shared" si="41"/>
        <v>7</v>
      </c>
      <c r="S174" s="17">
        <f t="shared" si="42"/>
        <v>7</v>
      </c>
      <c r="T174" s="17">
        <f t="shared" si="32"/>
        <v>3</v>
      </c>
      <c r="U174" s="17" t="s">
        <v>94</v>
      </c>
      <c r="V174" s="17">
        <f t="shared" si="33"/>
        <v>4</v>
      </c>
      <c r="W174" s="21">
        <f t="shared" si="34"/>
        <v>95</v>
      </c>
      <c r="X174" s="21">
        <f t="shared" si="35"/>
        <v>62.5</v>
      </c>
      <c r="Y174" s="24">
        <f t="shared" si="28"/>
        <v>65.78947368421052</v>
      </c>
      <c r="Z174" s="25">
        <f t="shared" si="36"/>
        <v>86.909656160207078</v>
      </c>
    </row>
    <row r="175" spans="1:26" x14ac:dyDescent="0.3">
      <c r="A175" s="15" t="s">
        <v>269</v>
      </c>
      <c r="B175" s="15">
        <v>201507</v>
      </c>
      <c r="C175" s="15">
        <v>280803.28833333298</v>
      </c>
      <c r="D175" s="16">
        <v>0.31900863072184699</v>
      </c>
      <c r="E175" s="15">
        <v>7.4887297026081795E-2</v>
      </c>
      <c r="F175" s="15">
        <v>541.66666666666697</v>
      </c>
      <c r="G175" s="15">
        <v>0.70480527317947494</v>
      </c>
      <c r="H175" s="15">
        <v>9.5931894956948705E-2</v>
      </c>
      <c r="I175" s="15">
        <v>0.55644805045864498</v>
      </c>
      <c r="J175" s="15">
        <v>17.082638215183099</v>
      </c>
      <c r="K175" s="15">
        <v>1</v>
      </c>
      <c r="L175" s="15">
        <v>0</v>
      </c>
      <c r="M175" s="17">
        <f>IF(C175&gt;=250000,10,IF([1]数据测算!F175&gt;=200000,8,IF([1]数据测算!F175&gt;=150000,6,IF([1]数据测算!F175&gt;=100000,5,IF(C175&gt;=50000,3,1)))))*2.5</f>
        <v>25</v>
      </c>
      <c r="N175" s="17">
        <f>IF(F175&gt;=4000,5,IF([1]数据测算!M175&gt;=3000,3,IF([1]数据测算!M175&gt;=2500,1,IF([1]数据测算!M175&gt;=1500,10,IF(F175&gt;=750,8,6)))))</f>
        <v>6</v>
      </c>
      <c r="O175" s="17">
        <f t="shared" si="29"/>
        <v>5</v>
      </c>
      <c r="P175" s="18">
        <f t="shared" si="30"/>
        <v>5</v>
      </c>
      <c r="Q175" s="17">
        <f t="shared" si="31"/>
        <v>10</v>
      </c>
      <c r="R175" s="17">
        <f t="shared" si="41"/>
        <v>4</v>
      </c>
      <c r="S175" s="17">
        <f t="shared" si="42"/>
        <v>10</v>
      </c>
      <c r="T175" s="17">
        <f t="shared" si="32"/>
        <v>3</v>
      </c>
      <c r="U175" s="17" t="s">
        <v>94</v>
      </c>
      <c r="V175" s="17">
        <f t="shared" si="33"/>
        <v>2</v>
      </c>
      <c r="W175" s="21">
        <f t="shared" si="34"/>
        <v>95</v>
      </c>
      <c r="X175" s="21">
        <f t="shared" si="35"/>
        <v>70</v>
      </c>
      <c r="Y175" s="24">
        <f t="shared" si="28"/>
        <v>73.684210526315795</v>
      </c>
      <c r="Z175" s="25">
        <f t="shared" si="36"/>
        <v>90.476096516982409</v>
      </c>
    </row>
    <row r="176" spans="1:26" x14ac:dyDescent="0.3">
      <c r="A176" s="15" t="s">
        <v>270</v>
      </c>
      <c r="B176" s="15">
        <v>201505</v>
      </c>
      <c r="C176" s="15">
        <v>397917.96666666702</v>
      </c>
      <c r="D176" s="16">
        <v>0.22597520345052199</v>
      </c>
      <c r="E176" s="15">
        <v>4.1739738867561098E-2</v>
      </c>
      <c r="F176" s="15">
        <v>1455</v>
      </c>
      <c r="G176" s="15">
        <v>8.3559180262582693</v>
      </c>
      <c r="H176" s="15">
        <v>5.0952654201224398E-2</v>
      </c>
      <c r="I176" s="15">
        <v>0.60270026397479504</v>
      </c>
      <c r="J176" s="15">
        <v>16.2040638380175</v>
      </c>
      <c r="K176" s="15">
        <v>4</v>
      </c>
      <c r="L176" s="15">
        <v>0</v>
      </c>
      <c r="M176" s="17">
        <f>IF(C176&gt;=250000,10,IF([1]数据测算!F176&gt;=200000,8,IF([1]数据测算!F176&gt;=150000,6,IF([1]数据测算!F176&gt;=100000,5,IF(C176&gt;=50000,3,1)))))*2.5</f>
        <v>25</v>
      </c>
      <c r="N176" s="17">
        <f>IF(F176&gt;=4000,5,IF([1]数据测算!M176&gt;=3000,3,IF([1]数据测算!M176&gt;=2500,1,IF([1]数据测算!M176&gt;=1500,10,IF(F176&gt;=750,8,6)))))</f>
        <v>8</v>
      </c>
      <c r="O176" s="17">
        <f t="shared" si="29"/>
        <v>5</v>
      </c>
      <c r="P176" s="18">
        <f t="shared" si="30"/>
        <v>5</v>
      </c>
      <c r="Q176" s="17">
        <f t="shared" si="31"/>
        <v>10</v>
      </c>
      <c r="R176" s="17">
        <f t="shared" si="41"/>
        <v>4</v>
      </c>
      <c r="S176" s="17">
        <f t="shared" si="42"/>
        <v>10</v>
      </c>
      <c r="T176" s="17">
        <f t="shared" si="32"/>
        <v>7.5</v>
      </c>
      <c r="U176" s="17" t="s">
        <v>94</v>
      </c>
      <c r="V176" s="17">
        <f t="shared" si="33"/>
        <v>8</v>
      </c>
      <c r="W176" s="21">
        <f t="shared" si="34"/>
        <v>95</v>
      </c>
      <c r="X176" s="21">
        <f t="shared" si="35"/>
        <v>82.5</v>
      </c>
      <c r="Y176" s="24">
        <f t="shared" si="28"/>
        <v>86.84210526315789</v>
      </c>
      <c r="Z176" s="25">
        <f t="shared" si="36"/>
        <v>95.908184699587792</v>
      </c>
    </row>
    <row r="177" spans="1:26" x14ac:dyDescent="0.3">
      <c r="A177" s="15" t="s">
        <v>271</v>
      </c>
      <c r="B177" s="15">
        <v>201506</v>
      </c>
      <c r="C177" s="15">
        <v>38471.1</v>
      </c>
      <c r="D177" s="15">
        <v>0.57520946126497596</v>
      </c>
      <c r="E177" s="15">
        <v>0.43815825718783902</v>
      </c>
      <c r="F177" s="15">
        <v>1681</v>
      </c>
      <c r="G177" s="15">
        <v>3.4139899156065798</v>
      </c>
      <c r="H177" s="15">
        <v>3.1979669745716102E-2</v>
      </c>
      <c r="I177" s="15">
        <v>0.51649459693432598</v>
      </c>
      <c r="J177" s="15">
        <v>4.4361463278314499</v>
      </c>
      <c r="K177" s="15">
        <v>2</v>
      </c>
      <c r="L177" s="15">
        <v>0</v>
      </c>
      <c r="M177" s="17">
        <f>IF(C177&gt;=250000,10,IF([1]数据测算!F177&gt;=200000,8,IF([1]数据测算!F177&gt;=150000,6,IF([1]数据测算!F177&gt;=100000,5,IF(C177&gt;=50000,3,1)))))*2.5</f>
        <v>2.5</v>
      </c>
      <c r="N177" s="17">
        <f>IF(F177&gt;=4000,5,IF([1]数据测算!M177&gt;=3000,3,IF([1]数据测算!M177&gt;=2500,1,IF([1]数据测算!M177&gt;=1500,10,IF(F177&gt;=750,8,6)))))</f>
        <v>10</v>
      </c>
      <c r="O177" s="17">
        <f t="shared" si="29"/>
        <v>10</v>
      </c>
      <c r="P177" s="18">
        <f t="shared" si="30"/>
        <v>3.5</v>
      </c>
      <c r="Q177" s="17">
        <f t="shared" si="31"/>
        <v>4</v>
      </c>
      <c r="R177" s="17">
        <f t="shared" si="41"/>
        <v>4</v>
      </c>
      <c r="S177" s="17">
        <f t="shared" si="42"/>
        <v>10</v>
      </c>
      <c r="T177" s="17">
        <f t="shared" si="32"/>
        <v>7.5</v>
      </c>
      <c r="U177" s="17" t="s">
        <v>94</v>
      </c>
      <c r="V177" s="17">
        <f t="shared" si="33"/>
        <v>4</v>
      </c>
      <c r="W177" s="21">
        <f t="shared" si="34"/>
        <v>95</v>
      </c>
      <c r="X177" s="21">
        <f t="shared" si="35"/>
        <v>55.5</v>
      </c>
      <c r="Y177" s="24">
        <f t="shared" si="28"/>
        <v>58.421052631578945</v>
      </c>
      <c r="Z177" s="25">
        <f t="shared" si="36"/>
        <v>83.322352963173088</v>
      </c>
    </row>
    <row r="178" spans="1:26" x14ac:dyDescent="0.3">
      <c r="A178" s="15" t="s">
        <v>272</v>
      </c>
      <c r="B178" s="15">
        <v>201505</v>
      </c>
      <c r="C178" s="15">
        <v>45191.183333333298</v>
      </c>
      <c r="D178" s="15">
        <v>1.0450323961967101</v>
      </c>
      <c r="E178" s="15">
        <v>0.17734341637291001</v>
      </c>
      <c r="F178" s="15">
        <v>318.33333333333297</v>
      </c>
      <c r="G178" s="15">
        <v>2.2782896255027798</v>
      </c>
      <c r="H178" s="15">
        <v>0.14576604282848299</v>
      </c>
      <c r="I178" s="15">
        <v>0.68110528247602697</v>
      </c>
      <c r="J178" s="15">
        <v>11.832242477349</v>
      </c>
      <c r="K178" s="15">
        <v>4</v>
      </c>
      <c r="L178" s="15">
        <v>0</v>
      </c>
      <c r="M178" s="17">
        <f>IF(C178&gt;=250000,10,IF([1]数据测算!F178&gt;=200000,8,IF([1]数据测算!F178&gt;=150000,6,IF([1]数据测算!F178&gt;=100000,5,IF(C178&gt;=50000,3,1)))))*2.5</f>
        <v>2.5</v>
      </c>
      <c r="N178" s="17">
        <f>IF(F178&gt;=4000,5,IF([1]数据测算!M178&gt;=3000,3,IF([1]数据测算!M178&gt;=2500,1,IF([1]数据测算!M178&gt;=1500,10,IF(F178&gt;=750,8,6)))))</f>
        <v>6</v>
      </c>
      <c r="O178" s="17">
        <f t="shared" si="29"/>
        <v>5</v>
      </c>
      <c r="P178" s="18">
        <f t="shared" si="30"/>
        <v>0.5</v>
      </c>
      <c r="Q178" s="17">
        <f t="shared" si="31"/>
        <v>10</v>
      </c>
      <c r="R178" s="17">
        <f t="shared" si="41"/>
        <v>4</v>
      </c>
      <c r="S178" s="17">
        <f t="shared" si="42"/>
        <v>10</v>
      </c>
      <c r="T178" s="17">
        <f t="shared" si="32"/>
        <v>5.25</v>
      </c>
      <c r="U178" s="17" t="s">
        <v>94</v>
      </c>
      <c r="V178" s="17">
        <f t="shared" si="33"/>
        <v>8</v>
      </c>
      <c r="W178" s="21">
        <f t="shared" si="34"/>
        <v>95</v>
      </c>
      <c r="X178" s="21">
        <f t="shared" si="35"/>
        <v>51.25</v>
      </c>
      <c r="Y178" s="24">
        <f t="shared" si="28"/>
        <v>53.94736842105263</v>
      </c>
      <c r="Z178" s="25">
        <f t="shared" si="36"/>
        <v>80.999709651925599</v>
      </c>
    </row>
    <row r="179" spans="1:26" x14ac:dyDescent="0.3">
      <c r="A179" s="15" t="s">
        <v>273</v>
      </c>
      <c r="B179" s="15">
        <v>201507</v>
      </c>
      <c r="C179" s="15">
        <v>3880676.04</v>
      </c>
      <c r="D179" s="16">
        <v>0.29457402658409898</v>
      </c>
      <c r="E179" s="15">
        <v>0.25111618460783602</v>
      </c>
      <c r="F179" s="15">
        <v>1046.8333333333301</v>
      </c>
      <c r="G179" s="15">
        <v>1.9974343545528701</v>
      </c>
      <c r="H179" s="15">
        <v>2.9147729003834E-2</v>
      </c>
      <c r="I179" s="15">
        <v>0.93161916419074797</v>
      </c>
      <c r="J179" s="15">
        <v>17.193283083475499</v>
      </c>
      <c r="K179" s="15">
        <v>5</v>
      </c>
      <c r="L179" s="15">
        <v>0</v>
      </c>
      <c r="M179" s="17">
        <f>IF(C179&gt;=250000,10,IF([1]数据测算!F179&gt;=200000,8,IF([1]数据测算!F179&gt;=150000,6,IF([1]数据测算!F179&gt;=100000,5,IF(C179&gt;=50000,3,1)))))*2.5</f>
        <v>25</v>
      </c>
      <c r="N179" s="17">
        <f>IF(F179&gt;=4000,5,IF([1]数据测算!M179&gt;=3000,3,IF([1]数据测算!M179&gt;=2500,1,IF([1]数据测算!M179&gt;=1500,10,IF(F179&gt;=750,8,6)))))</f>
        <v>8</v>
      </c>
      <c r="O179" s="17">
        <f t="shared" si="29"/>
        <v>5</v>
      </c>
      <c r="P179" s="18">
        <f t="shared" si="30"/>
        <v>5</v>
      </c>
      <c r="Q179" s="17">
        <f t="shared" si="31"/>
        <v>7</v>
      </c>
      <c r="R179" s="17">
        <f t="shared" si="41"/>
        <v>1</v>
      </c>
      <c r="S179" s="17">
        <f t="shared" si="42"/>
        <v>10</v>
      </c>
      <c r="T179" s="17">
        <f t="shared" si="32"/>
        <v>5.25</v>
      </c>
      <c r="U179" s="17" t="s">
        <v>94</v>
      </c>
      <c r="V179" s="17">
        <f t="shared" si="33"/>
        <v>10</v>
      </c>
      <c r="W179" s="21">
        <f t="shared" si="34"/>
        <v>95</v>
      </c>
      <c r="X179" s="21">
        <f t="shared" si="35"/>
        <v>76.25</v>
      </c>
      <c r="Y179" s="24">
        <f t="shared" si="28"/>
        <v>80.263157894736835</v>
      </c>
      <c r="Z179" s="25">
        <f t="shared" si="36"/>
        <v>93.264042444041692</v>
      </c>
    </row>
    <row r="180" spans="1:26" x14ac:dyDescent="0.3">
      <c r="A180" s="15" t="s">
        <v>274</v>
      </c>
      <c r="B180" s="15">
        <v>201505</v>
      </c>
      <c r="C180" s="15">
        <v>639258.24833333294</v>
      </c>
      <c r="D180" s="16">
        <v>0.44154441171112602</v>
      </c>
      <c r="E180" s="15">
        <v>0.31131289559407499</v>
      </c>
      <c r="F180" s="15">
        <v>16817.333333333299</v>
      </c>
      <c r="G180" s="15">
        <v>1.5620522031749799</v>
      </c>
      <c r="H180" s="15">
        <v>2.16551015566133E-2</v>
      </c>
      <c r="I180" s="15">
        <v>0.482922039644818</v>
      </c>
      <c r="J180" s="15">
        <v>4.23866891479818</v>
      </c>
      <c r="K180" s="15">
        <v>3</v>
      </c>
      <c r="L180" s="15">
        <v>0</v>
      </c>
      <c r="M180" s="17">
        <f>IF(C180&gt;=250000,10,IF([1]数据测算!F180&gt;=200000,8,IF([1]数据测算!F180&gt;=150000,6,IF([1]数据测算!F180&gt;=100000,5,IF(C180&gt;=50000,3,1)))))*2.5</f>
        <v>25</v>
      </c>
      <c r="N180" s="17">
        <f>IF(F180&gt;=4000,5,IF([1]数据测算!M180&gt;=3000,3,IF([1]数据测算!M180&gt;=2500,1,IF([1]数据测算!M180&gt;=1500,10,IF(F180&gt;=750,8,6)))))</f>
        <v>5</v>
      </c>
      <c r="O180" s="17">
        <f t="shared" si="29"/>
        <v>10</v>
      </c>
      <c r="P180" s="18">
        <f t="shared" si="30"/>
        <v>3.5</v>
      </c>
      <c r="Q180" s="17">
        <f t="shared" si="31"/>
        <v>7</v>
      </c>
      <c r="R180" s="17">
        <f t="shared" si="41"/>
        <v>4</v>
      </c>
      <c r="S180" s="17">
        <f t="shared" si="42"/>
        <v>10</v>
      </c>
      <c r="T180" s="17">
        <f t="shared" si="32"/>
        <v>3</v>
      </c>
      <c r="U180" s="17" t="s">
        <v>94</v>
      </c>
      <c r="V180" s="17">
        <f t="shared" si="33"/>
        <v>6</v>
      </c>
      <c r="W180" s="21">
        <f t="shared" si="34"/>
        <v>95</v>
      </c>
      <c r="X180" s="21">
        <f t="shared" si="35"/>
        <v>73.5</v>
      </c>
      <c r="Y180" s="24">
        <f t="shared" si="28"/>
        <v>77.368421052631575</v>
      </c>
      <c r="Z180" s="25">
        <f t="shared" si="36"/>
        <v>92.056238634514798</v>
      </c>
    </row>
    <row r="181" spans="1:26" x14ac:dyDescent="0.3">
      <c r="A181" s="15" t="s">
        <v>275</v>
      </c>
      <c r="B181" s="15">
        <v>201505</v>
      </c>
      <c r="C181" s="15">
        <v>715954.29666666698</v>
      </c>
      <c r="D181" s="16">
        <v>0.34038567667888903</v>
      </c>
      <c r="E181" s="15">
        <v>5.8048904521939698E-2</v>
      </c>
      <c r="F181" s="15">
        <v>394.66666666666703</v>
      </c>
      <c r="G181" s="15">
        <v>0.97060945243267505</v>
      </c>
      <c r="H181" s="15">
        <v>0.12091116625174</v>
      </c>
      <c r="I181" s="15">
        <v>0.70031573611485398</v>
      </c>
      <c r="J181" s="15">
        <v>9.0676901032401407</v>
      </c>
      <c r="K181" s="15">
        <v>2</v>
      </c>
      <c r="L181" s="15">
        <v>0</v>
      </c>
      <c r="M181" s="17">
        <f>IF(C181&gt;=250000,10,IF([1]数据测算!F181&gt;=200000,8,IF([1]数据测算!F181&gt;=150000,6,IF([1]数据测算!F181&gt;=100000,5,IF(C181&gt;=50000,3,1)))))*2.5</f>
        <v>25</v>
      </c>
      <c r="N181" s="17">
        <f>IF(F181&gt;=4000,5,IF([1]数据测算!M181&gt;=3000,3,IF([1]数据测算!M181&gt;=2500,1,IF([1]数据测算!M181&gt;=1500,10,IF(F181&gt;=750,8,6)))))</f>
        <v>6</v>
      </c>
      <c r="O181" s="17">
        <f t="shared" si="29"/>
        <v>6</v>
      </c>
      <c r="P181" s="18">
        <f t="shared" si="30"/>
        <v>5</v>
      </c>
      <c r="Q181" s="17">
        <f t="shared" si="31"/>
        <v>10</v>
      </c>
      <c r="R181" s="17">
        <f t="shared" si="41"/>
        <v>1</v>
      </c>
      <c r="S181" s="17">
        <f t="shared" si="42"/>
        <v>10</v>
      </c>
      <c r="T181" s="17">
        <f t="shared" si="32"/>
        <v>3</v>
      </c>
      <c r="U181" s="17" t="s">
        <v>94</v>
      </c>
      <c r="V181" s="17">
        <f t="shared" si="33"/>
        <v>4</v>
      </c>
      <c r="W181" s="21">
        <f t="shared" si="34"/>
        <v>95</v>
      </c>
      <c r="X181" s="21">
        <f t="shared" si="35"/>
        <v>70</v>
      </c>
      <c r="Y181" s="24">
        <f t="shared" si="28"/>
        <v>73.684210526315795</v>
      </c>
      <c r="Z181" s="25">
        <f t="shared" si="36"/>
        <v>90.476096516982409</v>
      </c>
    </row>
    <row r="182" spans="1:26" x14ac:dyDescent="0.3">
      <c r="A182" s="15" t="s">
        <v>276</v>
      </c>
      <c r="B182" s="15">
        <v>201506</v>
      </c>
      <c r="C182" s="15">
        <v>102209.453333333</v>
      </c>
      <c r="D182" s="16">
        <v>0.199374967982097</v>
      </c>
      <c r="E182" s="15">
        <v>0.105428104841248</v>
      </c>
      <c r="F182" s="15">
        <v>1889.3333333333301</v>
      </c>
      <c r="G182" s="15">
        <v>0.83207753410712404</v>
      </c>
      <c r="H182" s="15">
        <v>7.5198020942339502E-2</v>
      </c>
      <c r="I182" s="15">
        <v>0.34326022381494598</v>
      </c>
      <c r="J182" s="15">
        <v>5.4100921958194297</v>
      </c>
      <c r="K182" s="15">
        <v>1</v>
      </c>
      <c r="L182" s="15">
        <v>0</v>
      </c>
      <c r="M182" s="17">
        <f>IF(C182&gt;=250000,10,IF([1]数据测算!F182&gt;=200000,8,IF([1]数据测算!F182&gt;=150000,6,IF([1]数据测算!F182&gt;=100000,5,IF(C182&gt;=50000,3,1)))))*2.5</f>
        <v>12.5</v>
      </c>
      <c r="N182" s="17">
        <f>IF(F182&gt;=4000,5,IF([1]数据测算!M182&gt;=3000,3,IF([1]数据测算!M182&gt;=2500,1,IF([1]数据测算!M182&gt;=1500,10,IF(F182&gt;=750,8,6)))))</f>
        <v>10</v>
      </c>
      <c r="O182" s="17">
        <f t="shared" si="29"/>
        <v>8</v>
      </c>
      <c r="P182" s="18">
        <f t="shared" si="30"/>
        <v>5</v>
      </c>
      <c r="Q182" s="17">
        <f t="shared" si="31"/>
        <v>10</v>
      </c>
      <c r="R182" s="17">
        <f t="shared" si="41"/>
        <v>7</v>
      </c>
      <c r="S182" s="17">
        <f t="shared" si="42"/>
        <v>10</v>
      </c>
      <c r="T182" s="17">
        <f t="shared" si="32"/>
        <v>3</v>
      </c>
      <c r="U182" s="17" t="s">
        <v>94</v>
      </c>
      <c r="V182" s="17">
        <f t="shared" si="33"/>
        <v>2</v>
      </c>
      <c r="W182" s="21">
        <f t="shared" si="34"/>
        <v>95</v>
      </c>
      <c r="X182" s="21">
        <f t="shared" si="35"/>
        <v>67.5</v>
      </c>
      <c r="Y182" s="24">
        <f t="shared" si="28"/>
        <v>71.05263157894737</v>
      </c>
      <c r="Z182" s="25">
        <f t="shared" si="36"/>
        <v>89.31594552622974</v>
      </c>
    </row>
    <row r="183" spans="1:26" x14ac:dyDescent="0.3">
      <c r="A183" s="15" t="s">
        <v>277</v>
      </c>
      <c r="B183" s="15">
        <v>201506</v>
      </c>
      <c r="C183" s="15">
        <v>2207310.7366666701</v>
      </c>
      <c r="D183" s="15">
        <v>1.1586562259000299</v>
      </c>
      <c r="E183" s="15">
        <v>0.52981393031659996</v>
      </c>
      <c r="F183" s="15">
        <v>1350</v>
      </c>
      <c r="G183" s="15">
        <v>21.706023854686599</v>
      </c>
      <c r="H183" s="15">
        <v>0.11667144944438899</v>
      </c>
      <c r="I183" s="15">
        <v>0.95747353055161999</v>
      </c>
      <c r="J183" s="15">
        <v>3.0521713484808002</v>
      </c>
      <c r="K183" s="15">
        <v>2</v>
      </c>
      <c r="L183" s="15">
        <v>0</v>
      </c>
      <c r="M183" s="17">
        <f>IF(C183&gt;=250000,10,IF([1]数据测算!F183&gt;=200000,8,IF([1]数据测算!F183&gt;=150000,6,IF([1]数据测算!F183&gt;=100000,5,IF(C183&gt;=50000,3,1)))))*2.5</f>
        <v>25</v>
      </c>
      <c r="N183" s="17">
        <f>IF(F183&gt;=4000,5,IF([1]数据测算!M183&gt;=3000,3,IF([1]数据测算!M183&gt;=2500,1,IF([1]数据测算!M183&gt;=1500,10,IF(F183&gt;=750,8,6)))))</f>
        <v>8</v>
      </c>
      <c r="O183" s="17">
        <f t="shared" si="29"/>
        <v>10</v>
      </c>
      <c r="P183" s="18">
        <f t="shared" si="30"/>
        <v>0.5</v>
      </c>
      <c r="Q183" s="17">
        <f t="shared" si="31"/>
        <v>4</v>
      </c>
      <c r="R183" s="17">
        <f t="shared" si="41"/>
        <v>1</v>
      </c>
      <c r="S183" s="17">
        <f t="shared" si="42"/>
        <v>10</v>
      </c>
      <c r="T183" s="17">
        <f t="shared" si="32"/>
        <v>7.5</v>
      </c>
      <c r="U183" s="17" t="s">
        <v>94</v>
      </c>
      <c r="V183" s="17">
        <f t="shared" si="33"/>
        <v>4</v>
      </c>
      <c r="W183" s="21">
        <f t="shared" si="34"/>
        <v>95</v>
      </c>
      <c r="X183" s="21">
        <f t="shared" si="35"/>
        <v>70</v>
      </c>
      <c r="Y183" s="24">
        <f t="shared" si="28"/>
        <v>73.684210526315795</v>
      </c>
      <c r="Z183" s="25">
        <f t="shared" si="36"/>
        <v>90.476096516982409</v>
      </c>
    </row>
    <row r="184" spans="1:26" x14ac:dyDescent="0.3">
      <c r="A184" s="15" t="s">
        <v>278</v>
      </c>
      <c r="B184" s="15">
        <v>201505</v>
      </c>
      <c r="C184" s="15">
        <v>143236.13333333301</v>
      </c>
      <c r="D184" s="15">
        <v>0.75145668777531305</v>
      </c>
      <c r="E184" s="15">
        <v>0.17774266565303301</v>
      </c>
      <c r="F184" s="15">
        <v>1368</v>
      </c>
      <c r="G184" s="15">
        <v>11.6027397380966</v>
      </c>
      <c r="H184" s="15">
        <v>1.6540193347177701E-2</v>
      </c>
      <c r="I184" s="15">
        <v>0.67974890362344897</v>
      </c>
      <c r="J184" s="15">
        <v>19.498124578895499</v>
      </c>
      <c r="K184" s="15">
        <v>3</v>
      </c>
      <c r="L184" s="15">
        <v>0</v>
      </c>
      <c r="M184" s="17">
        <f>IF(C184&gt;=250000,10,IF([1]数据测算!F184&gt;=200000,8,IF([1]数据测算!F184&gt;=150000,6,IF([1]数据测算!F184&gt;=100000,5,IF(C184&gt;=50000,3,1)))))*2.5</f>
        <v>12.5</v>
      </c>
      <c r="N184" s="17">
        <f>IF(F184&gt;=4000,5,IF([1]数据测算!M184&gt;=3000,3,IF([1]数据测算!M184&gt;=2500,1,IF([1]数据测算!M184&gt;=1500,10,IF(F184&gt;=750,8,6)))))</f>
        <v>8</v>
      </c>
      <c r="O184" s="17">
        <f t="shared" si="29"/>
        <v>5</v>
      </c>
      <c r="P184" s="18">
        <f t="shared" si="30"/>
        <v>2</v>
      </c>
      <c r="Q184" s="17">
        <f t="shared" si="31"/>
        <v>10</v>
      </c>
      <c r="R184" s="17">
        <f t="shared" si="41"/>
        <v>4</v>
      </c>
      <c r="S184" s="17">
        <f t="shared" si="42"/>
        <v>10</v>
      </c>
      <c r="T184" s="17">
        <f t="shared" si="32"/>
        <v>7.5</v>
      </c>
      <c r="U184" s="17" t="s">
        <v>94</v>
      </c>
      <c r="V184" s="17">
        <f t="shared" si="33"/>
        <v>6</v>
      </c>
      <c r="W184" s="21">
        <f t="shared" si="34"/>
        <v>95</v>
      </c>
      <c r="X184" s="21">
        <f t="shared" si="35"/>
        <v>65</v>
      </c>
      <c r="Y184" s="24">
        <f t="shared" si="28"/>
        <v>68.421052631578945</v>
      </c>
      <c r="Z184" s="25">
        <f t="shared" si="36"/>
        <v>88.127731659721178</v>
      </c>
    </row>
    <row r="185" spans="1:26" x14ac:dyDescent="0.3">
      <c r="A185" s="15" t="s">
        <v>279</v>
      </c>
      <c r="B185" s="15">
        <v>201506</v>
      </c>
      <c r="C185" s="15">
        <v>432625.55499999999</v>
      </c>
      <c r="D185" s="15">
        <v>0.62597522671322303</v>
      </c>
      <c r="E185" s="15">
        <v>0.29050164314615101</v>
      </c>
      <c r="F185" s="15">
        <v>4407.6666666666697</v>
      </c>
      <c r="G185" s="15">
        <v>8.65367191963648</v>
      </c>
      <c r="H185" s="15">
        <v>1.6804308515146901E-2</v>
      </c>
      <c r="I185" s="15">
        <v>0.73500850504519899</v>
      </c>
      <c r="J185" s="15">
        <v>11.669739019954999</v>
      </c>
      <c r="K185" s="15">
        <v>4</v>
      </c>
      <c r="L185" s="15">
        <v>0</v>
      </c>
      <c r="M185" s="17">
        <f>IF(C185&gt;=250000,10,IF([1]数据测算!F185&gt;=200000,8,IF([1]数据测算!F185&gt;=150000,6,IF([1]数据测算!F185&gt;=100000,5,IF(C185&gt;=50000,3,1)))))*2.5</f>
        <v>25</v>
      </c>
      <c r="N185" s="17">
        <f>IF(F185&gt;=4000,5,IF([1]数据测算!M185&gt;=3000,3,IF([1]数据测算!M185&gt;=2500,1,IF([1]数据测算!M185&gt;=1500,10,IF(F185&gt;=750,8,6)))))</f>
        <v>5</v>
      </c>
      <c r="O185" s="17">
        <f t="shared" si="29"/>
        <v>5</v>
      </c>
      <c r="P185" s="18">
        <f t="shared" si="30"/>
        <v>2</v>
      </c>
      <c r="Q185" s="17">
        <f t="shared" si="31"/>
        <v>7</v>
      </c>
      <c r="R185" s="17">
        <f t="shared" si="41"/>
        <v>1</v>
      </c>
      <c r="S185" s="17">
        <f t="shared" si="42"/>
        <v>10</v>
      </c>
      <c r="T185" s="17">
        <f t="shared" si="32"/>
        <v>7.5</v>
      </c>
      <c r="U185" s="17" t="s">
        <v>94</v>
      </c>
      <c r="V185" s="17">
        <f t="shared" si="33"/>
        <v>8</v>
      </c>
      <c r="W185" s="21">
        <f t="shared" si="34"/>
        <v>95</v>
      </c>
      <c r="X185" s="21">
        <f t="shared" si="35"/>
        <v>70.5</v>
      </c>
      <c r="Y185" s="24">
        <f t="shared" si="28"/>
        <v>74.21052631578948</v>
      </c>
      <c r="Z185" s="25">
        <f t="shared" si="36"/>
        <v>90.704905380483467</v>
      </c>
    </row>
    <row r="186" spans="1:26" x14ac:dyDescent="0.3">
      <c r="A186" s="15" t="s">
        <v>280</v>
      </c>
      <c r="B186" s="15">
        <v>201506</v>
      </c>
      <c r="C186" s="15">
        <v>1147358.54333333</v>
      </c>
      <c r="D186" s="15">
        <v>0.58045918453744705</v>
      </c>
      <c r="E186" s="15">
        <v>0.28075993987758602</v>
      </c>
      <c r="F186" s="15">
        <v>7690.8333333333303</v>
      </c>
      <c r="G186" s="15">
        <v>3.70800105486162</v>
      </c>
      <c r="H186" s="15">
        <v>7.2661503044680904E-3</v>
      </c>
      <c r="I186" s="15">
        <v>0.37994632827869201</v>
      </c>
      <c r="J186" s="15">
        <v>7.1780269956163796</v>
      </c>
      <c r="K186" s="15">
        <v>3</v>
      </c>
      <c r="L186" s="15">
        <v>0</v>
      </c>
      <c r="M186" s="17">
        <f>IF(C186&gt;=250000,10,IF([1]数据测算!F186&gt;=200000,8,IF([1]数据测算!F186&gt;=150000,6,IF([1]数据测算!F186&gt;=100000,5,IF(C186&gt;=50000,3,1)))))*2.5</f>
        <v>25</v>
      </c>
      <c r="N186" s="17">
        <f>IF(F186&gt;=4000,5,IF([1]数据测算!M186&gt;=3000,3,IF([1]数据测算!M186&gt;=2500,1,IF([1]数据测算!M186&gt;=1500,10,IF(F186&gt;=750,8,6)))))</f>
        <v>5</v>
      </c>
      <c r="O186" s="17">
        <f t="shared" si="29"/>
        <v>6</v>
      </c>
      <c r="P186" s="18">
        <f t="shared" si="30"/>
        <v>3.5</v>
      </c>
      <c r="Q186" s="17">
        <f t="shared" si="31"/>
        <v>7</v>
      </c>
      <c r="R186" s="17">
        <f t="shared" si="41"/>
        <v>7</v>
      </c>
      <c r="S186" s="17">
        <f t="shared" si="42"/>
        <v>10</v>
      </c>
      <c r="T186" s="17">
        <f t="shared" si="32"/>
        <v>7.5</v>
      </c>
      <c r="U186" s="17" t="s">
        <v>94</v>
      </c>
      <c r="V186" s="17">
        <f t="shared" si="33"/>
        <v>6</v>
      </c>
      <c r="W186" s="21">
        <f t="shared" si="34"/>
        <v>95</v>
      </c>
      <c r="X186" s="21">
        <f t="shared" si="35"/>
        <v>77</v>
      </c>
      <c r="Y186" s="24">
        <f t="shared" si="28"/>
        <v>81.05263157894737</v>
      </c>
      <c r="Z186" s="25">
        <f t="shared" si="36"/>
        <v>93.58855226762897</v>
      </c>
    </row>
    <row r="187" spans="1:26" x14ac:dyDescent="0.3">
      <c r="A187" s="15" t="s">
        <v>281</v>
      </c>
      <c r="B187" s="15">
        <v>201507</v>
      </c>
      <c r="C187" s="15">
        <v>2538133.7200000002</v>
      </c>
      <c r="D187" s="16">
        <v>0.39603863575505199</v>
      </c>
      <c r="E187" s="15">
        <v>0.35035123589638401</v>
      </c>
      <c r="F187" s="15">
        <v>408.16666666666703</v>
      </c>
      <c r="G187" s="15">
        <v>2.8727573837127198</v>
      </c>
      <c r="H187" s="15">
        <v>0.28724257220578098</v>
      </c>
      <c r="I187" s="15">
        <v>0.657082213740667</v>
      </c>
      <c r="J187" s="15">
        <v>9.29227563234892</v>
      </c>
      <c r="K187" s="15">
        <v>4</v>
      </c>
      <c r="L187" s="15">
        <v>0</v>
      </c>
      <c r="M187" s="17">
        <f>IF(C187&gt;=250000,10,IF([1]数据测算!F187&gt;=200000,8,IF([1]数据测算!F187&gt;=150000,6,IF([1]数据测算!F187&gt;=100000,5,IF(C187&gt;=50000,3,1)))))*2.5</f>
        <v>25</v>
      </c>
      <c r="N187" s="17">
        <f>IF(F187&gt;=4000,5,IF([1]数据测算!M187&gt;=3000,3,IF([1]数据测算!M187&gt;=2500,1,IF([1]数据测算!M187&gt;=1500,10,IF(F187&gt;=750,8,6)))))</f>
        <v>6</v>
      </c>
      <c r="O187" s="17">
        <f t="shared" si="29"/>
        <v>6</v>
      </c>
      <c r="P187" s="18">
        <f t="shared" si="30"/>
        <v>5</v>
      </c>
      <c r="Q187" s="17">
        <f t="shared" si="31"/>
        <v>7</v>
      </c>
      <c r="R187" s="17">
        <f t="shared" si="41"/>
        <v>4</v>
      </c>
      <c r="S187" s="17">
        <f t="shared" si="42"/>
        <v>7</v>
      </c>
      <c r="T187" s="17">
        <f t="shared" si="32"/>
        <v>7.5</v>
      </c>
      <c r="U187" s="17" t="s">
        <v>94</v>
      </c>
      <c r="V187" s="17">
        <f t="shared" si="33"/>
        <v>8</v>
      </c>
      <c r="W187" s="21">
        <f t="shared" si="34"/>
        <v>95</v>
      </c>
      <c r="X187" s="21">
        <f t="shared" si="35"/>
        <v>75.5</v>
      </c>
      <c r="Y187" s="24">
        <f t="shared" si="28"/>
        <v>79.473684210526315</v>
      </c>
      <c r="Z187" s="25">
        <f t="shared" si="36"/>
        <v>92.93746682719177</v>
      </c>
    </row>
    <row r="188" spans="1:26" x14ac:dyDescent="0.3">
      <c r="A188" s="15" t="s">
        <v>282</v>
      </c>
      <c r="B188" s="15">
        <v>201507</v>
      </c>
      <c r="C188" s="15">
        <v>554545.91</v>
      </c>
      <c r="D188" s="16">
        <v>0.42310418968518798</v>
      </c>
      <c r="E188" s="15">
        <v>0.174588921815821</v>
      </c>
      <c r="F188" s="15">
        <v>1309.3333333333301</v>
      </c>
      <c r="G188" s="15">
        <v>2.7088239287532199</v>
      </c>
      <c r="H188" s="15">
        <v>4.7601211579939302E-2</v>
      </c>
      <c r="I188" s="15">
        <v>0.57011470953021504</v>
      </c>
      <c r="J188" s="15">
        <v>23.416595603939001</v>
      </c>
      <c r="K188" s="15">
        <v>5</v>
      </c>
      <c r="L188" s="15">
        <v>0</v>
      </c>
      <c r="M188" s="17">
        <f>IF(C188&gt;=250000,10,IF([1]数据测算!F188&gt;=200000,8,IF([1]数据测算!F188&gt;=150000,6,IF([1]数据测算!F188&gt;=100000,5,IF(C188&gt;=50000,3,1)))))*2.5</f>
        <v>25</v>
      </c>
      <c r="N188" s="17">
        <f>IF(F188&gt;=4000,5,IF([1]数据测算!M188&gt;=3000,3,IF([1]数据测算!M188&gt;=2500,1,IF([1]数据测算!M188&gt;=1500,10,IF(F188&gt;=750,8,6)))))</f>
        <v>8</v>
      </c>
      <c r="O188" s="17">
        <f t="shared" si="29"/>
        <v>3</v>
      </c>
      <c r="P188" s="18">
        <f t="shared" si="30"/>
        <v>3.5</v>
      </c>
      <c r="Q188" s="17">
        <f t="shared" si="31"/>
        <v>10</v>
      </c>
      <c r="R188" s="17">
        <f t="shared" si="41"/>
        <v>4</v>
      </c>
      <c r="S188" s="17">
        <f t="shared" si="42"/>
        <v>10</v>
      </c>
      <c r="T188" s="17">
        <f t="shared" si="32"/>
        <v>7.5</v>
      </c>
      <c r="U188" s="17" t="s">
        <v>94</v>
      </c>
      <c r="V188" s="17">
        <f t="shared" si="33"/>
        <v>10</v>
      </c>
      <c r="W188" s="21">
        <f t="shared" si="34"/>
        <v>95</v>
      </c>
      <c r="X188" s="21">
        <f t="shared" si="35"/>
        <v>81</v>
      </c>
      <c r="Y188" s="24">
        <f t="shared" si="28"/>
        <v>85.263157894736835</v>
      </c>
      <c r="Z188" s="25">
        <f t="shared" si="36"/>
        <v>95.285708038712599</v>
      </c>
    </row>
    <row r="189" spans="1:26" x14ac:dyDescent="0.3">
      <c r="A189" s="15" t="s">
        <v>283</v>
      </c>
      <c r="B189" s="15">
        <v>201507</v>
      </c>
      <c r="C189" s="15">
        <v>400415.35833333299</v>
      </c>
      <c r="D189" s="16">
        <v>0.163967703539044</v>
      </c>
      <c r="E189" s="15">
        <v>0.22672565869329001</v>
      </c>
      <c r="F189" s="15">
        <v>284.5</v>
      </c>
      <c r="G189" s="15">
        <v>2.2500472434304299</v>
      </c>
      <c r="H189" s="15">
        <v>0.65411739842019401</v>
      </c>
      <c r="I189" s="15">
        <v>0.579597001526449</v>
      </c>
      <c r="J189" s="15">
        <v>15.3120485360853</v>
      </c>
      <c r="K189" s="15">
        <v>3</v>
      </c>
      <c r="L189" s="15">
        <v>0</v>
      </c>
      <c r="M189" s="17">
        <f>IF(C189&gt;=250000,10,IF([1]数据测算!F189&gt;=200000,8,IF([1]数据测算!F189&gt;=150000,6,IF([1]数据测算!F189&gt;=100000,5,IF(C189&gt;=50000,3,1)))))*2.5</f>
        <v>25</v>
      </c>
      <c r="N189" s="17">
        <f>IF(F189&gt;=4000,5,IF([1]数据测算!M189&gt;=3000,3,IF([1]数据测算!M189&gt;=2500,1,IF([1]数据测算!M189&gt;=1500,10,IF(F189&gt;=750,8,6)))))</f>
        <v>6</v>
      </c>
      <c r="O189" s="17">
        <f t="shared" si="29"/>
        <v>5</v>
      </c>
      <c r="P189" s="18">
        <f t="shared" si="30"/>
        <v>5</v>
      </c>
      <c r="Q189" s="17">
        <f t="shared" si="31"/>
        <v>7</v>
      </c>
      <c r="R189" s="17">
        <f t="shared" si="41"/>
        <v>4</v>
      </c>
      <c r="S189" s="17">
        <f t="shared" si="42"/>
        <v>4</v>
      </c>
      <c r="T189" s="17">
        <f t="shared" si="32"/>
        <v>5.25</v>
      </c>
      <c r="U189" s="17" t="s">
        <v>94</v>
      </c>
      <c r="V189" s="17">
        <f t="shared" si="33"/>
        <v>6</v>
      </c>
      <c r="W189" s="21">
        <f t="shared" si="34"/>
        <v>95</v>
      </c>
      <c r="X189" s="21">
        <f t="shared" si="35"/>
        <v>67.25</v>
      </c>
      <c r="Y189" s="24">
        <f t="shared" si="28"/>
        <v>70.78947368421052</v>
      </c>
      <c r="Z189" s="25">
        <f t="shared" si="36"/>
        <v>89.198415256196398</v>
      </c>
    </row>
    <row r="190" spans="1:26" x14ac:dyDescent="0.3">
      <c r="A190" s="15" t="s">
        <v>284</v>
      </c>
      <c r="B190" s="15">
        <v>201505</v>
      </c>
      <c r="C190" s="15">
        <v>55254.213333333297</v>
      </c>
      <c r="D190" s="15">
        <v>0.68627042806357896</v>
      </c>
      <c r="E190" s="15">
        <v>6.3329353226685106E-2</v>
      </c>
      <c r="F190" s="15">
        <v>1136.8333333333301</v>
      </c>
      <c r="G190" s="15">
        <v>2.1520789040269301</v>
      </c>
      <c r="H190" s="15">
        <v>0.13637785489381199</v>
      </c>
      <c r="I190" s="15">
        <v>0.51675129483352</v>
      </c>
      <c r="J190" s="15">
        <v>4.7715724602235303</v>
      </c>
      <c r="K190" s="15">
        <v>3</v>
      </c>
      <c r="L190" s="15">
        <v>0</v>
      </c>
      <c r="M190" s="17">
        <f>IF(C190&gt;=250000,10,IF([1]数据测算!F190&gt;=200000,8,IF([1]数据测算!F190&gt;=150000,6,IF([1]数据测算!F190&gt;=100000,5,IF(C190&gt;=50000,3,1)))))*2.5</f>
        <v>7.5</v>
      </c>
      <c r="N190" s="17">
        <f>IF(F190&gt;=4000,5,IF([1]数据测算!M190&gt;=3000,3,IF([1]数据测算!M190&gt;=2500,1,IF([1]数据测算!M190&gt;=1500,10,IF(F190&gt;=750,8,6)))))</f>
        <v>8</v>
      </c>
      <c r="O190" s="17">
        <f t="shared" si="29"/>
        <v>10</v>
      </c>
      <c r="P190" s="18">
        <f t="shared" si="30"/>
        <v>2</v>
      </c>
      <c r="Q190" s="17">
        <f t="shared" si="31"/>
        <v>10</v>
      </c>
      <c r="R190" s="17">
        <f t="shared" si="41"/>
        <v>4</v>
      </c>
      <c r="S190" s="17">
        <f t="shared" si="42"/>
        <v>10</v>
      </c>
      <c r="T190" s="17">
        <f t="shared" si="32"/>
        <v>5.25</v>
      </c>
      <c r="U190" s="17" t="s">
        <v>94</v>
      </c>
      <c r="V190" s="17">
        <f t="shared" si="33"/>
        <v>6</v>
      </c>
      <c r="W190" s="21">
        <f t="shared" si="34"/>
        <v>95</v>
      </c>
      <c r="X190" s="21">
        <f t="shared" si="35"/>
        <v>62.75</v>
      </c>
      <c r="Y190" s="24">
        <f t="shared" si="28"/>
        <v>66.05263157894737</v>
      </c>
      <c r="Z190" s="25">
        <f t="shared" si="36"/>
        <v>87.032862608235547</v>
      </c>
    </row>
    <row r="191" spans="1:26" x14ac:dyDescent="0.3">
      <c r="A191" s="15" t="s">
        <v>285</v>
      </c>
      <c r="B191" s="15">
        <v>201507</v>
      </c>
      <c r="C191" s="15">
        <v>876263.30333333299</v>
      </c>
      <c r="D191" s="15">
        <v>0.64707643744028898</v>
      </c>
      <c r="E191" s="15">
        <v>8.2368073008197207E-2</v>
      </c>
      <c r="F191" s="15">
        <v>8836.3333333333303</v>
      </c>
      <c r="G191" s="15">
        <v>1.8421989136796799</v>
      </c>
      <c r="H191" s="15">
        <v>1.09141297958462E-2</v>
      </c>
      <c r="I191" s="15">
        <v>0.55966507105289298</v>
      </c>
      <c r="J191" s="15">
        <v>9.9811375446384396</v>
      </c>
      <c r="K191" s="15">
        <v>3</v>
      </c>
      <c r="L191" s="15">
        <v>0</v>
      </c>
      <c r="M191" s="17">
        <f>IF(C191&gt;=250000,10,IF([1]数据测算!F191&gt;=200000,8,IF([1]数据测算!F191&gt;=150000,6,IF([1]数据测算!F191&gt;=100000,5,IF(C191&gt;=50000,3,1)))))*2.5</f>
        <v>25</v>
      </c>
      <c r="N191" s="17">
        <f>IF(F191&gt;=4000,5,IF([1]数据测算!M191&gt;=3000,3,IF([1]数据测算!M191&gt;=2500,1,IF([1]数据测算!M191&gt;=1500,10,IF(F191&gt;=750,8,6)))))</f>
        <v>5</v>
      </c>
      <c r="O191" s="17">
        <f t="shared" si="29"/>
        <v>6</v>
      </c>
      <c r="P191" s="18">
        <f t="shared" si="30"/>
        <v>2</v>
      </c>
      <c r="Q191" s="17">
        <f t="shared" si="31"/>
        <v>10</v>
      </c>
      <c r="R191" s="17">
        <f t="shared" si="41"/>
        <v>4</v>
      </c>
      <c r="S191" s="17">
        <f t="shared" si="42"/>
        <v>10</v>
      </c>
      <c r="T191" s="17">
        <f t="shared" si="32"/>
        <v>5.25</v>
      </c>
      <c r="U191" s="17" t="s">
        <v>94</v>
      </c>
      <c r="V191" s="17">
        <f t="shared" si="33"/>
        <v>6</v>
      </c>
      <c r="W191" s="21">
        <f t="shared" si="34"/>
        <v>95</v>
      </c>
      <c r="X191" s="21">
        <f t="shared" si="35"/>
        <v>73.25</v>
      </c>
      <c r="Y191" s="24">
        <f t="shared" si="28"/>
        <v>77.10526315789474</v>
      </c>
      <c r="Z191" s="25">
        <f t="shared" si="36"/>
        <v>91.945001979270614</v>
      </c>
    </row>
    <row r="192" spans="1:26" x14ac:dyDescent="0.3">
      <c r="A192" s="15" t="s">
        <v>286</v>
      </c>
      <c r="B192" s="15">
        <v>201505</v>
      </c>
      <c r="C192" s="15">
        <v>754171.24333333306</v>
      </c>
      <c r="D192" s="15">
        <v>0.56865533600318097</v>
      </c>
      <c r="E192" s="15">
        <v>0.28063411360549001</v>
      </c>
      <c r="F192" s="15">
        <v>1178.5</v>
      </c>
      <c r="G192" s="15">
        <v>1.6208260066548299</v>
      </c>
      <c r="H192" s="15">
        <v>2.27018455242975E-2</v>
      </c>
      <c r="I192" s="15">
        <v>0.79029805100919404</v>
      </c>
      <c r="J192" s="15">
        <v>3.8642843064682202</v>
      </c>
      <c r="K192" s="15">
        <v>4</v>
      </c>
      <c r="L192" s="15">
        <v>0</v>
      </c>
      <c r="M192" s="17">
        <f>IF(C192&gt;=250000,10,IF([1]数据测算!F192&gt;=200000,8,IF([1]数据测算!F192&gt;=150000,6,IF([1]数据测算!F192&gt;=100000,5,IF(C192&gt;=50000,3,1)))))*2.5</f>
        <v>25</v>
      </c>
      <c r="N192" s="17">
        <f>IF(F192&gt;=4000,5,IF([1]数据测算!M192&gt;=3000,3,IF([1]数据测算!M192&gt;=2500,1,IF([1]数据测算!M192&gt;=1500,10,IF(F192&gt;=750,8,6)))))</f>
        <v>8</v>
      </c>
      <c r="O192" s="17">
        <f t="shared" si="29"/>
        <v>10</v>
      </c>
      <c r="P192" s="18">
        <f t="shared" si="30"/>
        <v>3.5</v>
      </c>
      <c r="Q192" s="17">
        <f t="shared" si="31"/>
        <v>7</v>
      </c>
      <c r="R192" s="17">
        <f t="shared" si="41"/>
        <v>1</v>
      </c>
      <c r="S192" s="17">
        <f t="shared" si="42"/>
        <v>10</v>
      </c>
      <c r="T192" s="17">
        <f t="shared" si="32"/>
        <v>5.25</v>
      </c>
      <c r="U192" s="17" t="s">
        <v>94</v>
      </c>
      <c r="V192" s="17">
        <f t="shared" si="33"/>
        <v>8</v>
      </c>
      <c r="W192" s="21">
        <f t="shared" si="34"/>
        <v>95</v>
      </c>
      <c r="X192" s="21">
        <f t="shared" si="35"/>
        <v>77.75</v>
      </c>
      <c r="Y192" s="24">
        <f t="shared" si="28"/>
        <v>81.84210526315789</v>
      </c>
      <c r="Z192" s="25">
        <f t="shared" si="36"/>
        <v>93.911029297542171</v>
      </c>
    </row>
    <row r="193" spans="1:26" x14ac:dyDescent="0.3">
      <c r="A193" s="15" t="s">
        <v>287</v>
      </c>
      <c r="B193" s="15">
        <v>201507</v>
      </c>
      <c r="C193" s="15">
        <v>194127.84833333301</v>
      </c>
      <c r="D193" s="16">
        <v>0.48993191426902499</v>
      </c>
      <c r="E193" s="15">
        <v>5.2903309350629903E-2</v>
      </c>
      <c r="F193" s="15">
        <v>3032</v>
      </c>
      <c r="G193" s="15">
        <v>1.50938478095031</v>
      </c>
      <c r="H193" s="15">
        <v>2.74314883841019E-2</v>
      </c>
      <c r="I193" s="15">
        <v>0.217930003866735</v>
      </c>
      <c r="J193" s="15">
        <v>9.9277333092206295</v>
      </c>
      <c r="K193" s="15">
        <v>4</v>
      </c>
      <c r="L193" s="15">
        <v>0</v>
      </c>
      <c r="M193" s="17">
        <f>IF(C193&gt;=250000,10,IF([1]数据测算!F193&gt;=200000,8,IF([1]数据测算!F193&gt;=150000,6,IF([1]数据测算!F193&gt;=100000,5,IF(C193&gt;=50000,3,1)))))*2.5</f>
        <v>15</v>
      </c>
      <c r="N193" s="17">
        <f>IF(F193&gt;=4000,5,IF([1]数据测算!M193&gt;=3000,3,IF([1]数据测算!M193&gt;=2500,1,IF([1]数据测算!M193&gt;=1500,10,IF(F193&gt;=750,8,6)))))</f>
        <v>3</v>
      </c>
      <c r="O193" s="17">
        <f t="shared" si="29"/>
        <v>6</v>
      </c>
      <c r="P193" s="18">
        <f t="shared" si="30"/>
        <v>3.5</v>
      </c>
      <c r="Q193" s="17">
        <f t="shared" si="31"/>
        <v>10</v>
      </c>
      <c r="R193" s="17">
        <f t="shared" si="41"/>
        <v>7</v>
      </c>
      <c r="S193" s="17">
        <f t="shared" si="42"/>
        <v>10</v>
      </c>
      <c r="T193" s="17">
        <f t="shared" si="32"/>
        <v>3</v>
      </c>
      <c r="U193" s="17" t="s">
        <v>94</v>
      </c>
      <c r="V193" s="17">
        <f t="shared" si="33"/>
        <v>8</v>
      </c>
      <c r="W193" s="21">
        <f t="shared" si="34"/>
        <v>95</v>
      </c>
      <c r="X193" s="21">
        <f t="shared" si="35"/>
        <v>65.5</v>
      </c>
      <c r="Y193" s="24">
        <f t="shared" si="28"/>
        <v>68.94736842105263</v>
      </c>
      <c r="Z193" s="25">
        <f t="shared" si="36"/>
        <v>88.367703195681131</v>
      </c>
    </row>
    <row r="194" spans="1:26" x14ac:dyDescent="0.3">
      <c r="A194" s="15" t="s">
        <v>288</v>
      </c>
      <c r="B194" s="15">
        <v>201508</v>
      </c>
      <c r="C194" s="15">
        <v>575351.71666666702</v>
      </c>
      <c r="D194" s="15">
        <v>0.51174068035546905</v>
      </c>
      <c r="E194" s="15">
        <v>7.5412171855313903E-2</v>
      </c>
      <c r="F194" s="15">
        <v>16935.166666666701</v>
      </c>
      <c r="G194" s="15">
        <v>1.3067902439319199</v>
      </c>
      <c r="H194" s="15">
        <v>1.3281277397389201E-2</v>
      </c>
      <c r="I194" s="15">
        <v>0.38980474049542702</v>
      </c>
      <c r="J194" s="15">
        <v>7.2035032452805696</v>
      </c>
      <c r="K194" s="15">
        <v>2</v>
      </c>
      <c r="L194" s="15">
        <v>0</v>
      </c>
      <c r="M194" s="17">
        <f>IF(C194&gt;=250000,10,IF([1]数据测算!F194&gt;=200000,8,IF([1]数据测算!F194&gt;=150000,6,IF([1]数据测算!F194&gt;=100000,5,IF(C194&gt;=50000,3,1)))))*2.5</f>
        <v>25</v>
      </c>
      <c r="N194" s="17">
        <f>IF(F194&gt;=4000,5,IF([1]数据测算!M194&gt;=3000,3,IF([1]数据测算!M194&gt;=2500,1,IF([1]数据测算!M194&gt;=1500,10,IF(F194&gt;=750,8,6)))))</f>
        <v>5</v>
      </c>
      <c r="O194" s="17">
        <f t="shared" si="29"/>
        <v>6</v>
      </c>
      <c r="P194" s="18">
        <f t="shared" si="30"/>
        <v>3.5</v>
      </c>
      <c r="Q194" s="17">
        <f t="shared" si="31"/>
        <v>10</v>
      </c>
      <c r="R194" s="17">
        <f t="shared" si="41"/>
        <v>7</v>
      </c>
      <c r="S194" s="17">
        <f t="shared" si="42"/>
        <v>10</v>
      </c>
      <c r="T194" s="17">
        <f t="shared" si="32"/>
        <v>3</v>
      </c>
      <c r="U194" s="17" t="s">
        <v>94</v>
      </c>
      <c r="V194" s="17">
        <f t="shared" si="33"/>
        <v>4</v>
      </c>
      <c r="W194" s="21">
        <f t="shared" si="34"/>
        <v>95</v>
      </c>
      <c r="X194" s="21">
        <f t="shared" si="35"/>
        <v>73.5</v>
      </c>
      <c r="Y194" s="24">
        <f t="shared" si="28"/>
        <v>77.368421052631575</v>
      </c>
      <c r="Z194" s="25">
        <f t="shared" si="36"/>
        <v>92.056238634514798</v>
      </c>
    </row>
    <row r="195" spans="1:26" x14ac:dyDescent="0.3">
      <c r="A195" s="15" t="s">
        <v>289</v>
      </c>
      <c r="B195" s="15">
        <v>201506</v>
      </c>
      <c r="C195" s="15">
        <v>69938.233333333294</v>
      </c>
      <c r="D195" s="16">
        <v>0.42968537775452298</v>
      </c>
      <c r="E195" s="15">
        <v>8.2388923334071995E-2</v>
      </c>
      <c r="F195" s="15">
        <v>2532.3333333333298</v>
      </c>
      <c r="G195" s="15">
        <v>1.2273829739982201</v>
      </c>
      <c r="H195" s="15">
        <v>7.0415324158709894E-2</v>
      </c>
      <c r="I195" s="15">
        <v>0.437693334548515</v>
      </c>
      <c r="J195" s="15">
        <v>5.9503499551582602</v>
      </c>
      <c r="K195" s="15">
        <v>3</v>
      </c>
      <c r="L195" s="15">
        <v>1</v>
      </c>
      <c r="M195" s="17">
        <f>IF(C195&gt;=250000,10,IF([1]数据测算!F195&gt;=200000,8,IF([1]数据测算!F195&gt;=150000,6,IF([1]数据测算!F195&gt;=100000,5,IF(C195&gt;=50000,3,1)))))*2.5</f>
        <v>7.5</v>
      </c>
      <c r="N195" s="17">
        <f>IF(F195&gt;=4000,5,IF([1]数据测算!M195&gt;=3000,3,IF([1]数据测算!M195&gt;=2500,1,IF([1]数据测算!M195&gt;=1500,10,IF(F195&gt;=750,8,6)))))</f>
        <v>1</v>
      </c>
      <c r="O195" s="17">
        <f t="shared" si="29"/>
        <v>8</v>
      </c>
      <c r="P195" s="18">
        <f t="shared" si="30"/>
        <v>3.5</v>
      </c>
      <c r="Q195" s="17">
        <f t="shared" si="31"/>
        <v>10</v>
      </c>
      <c r="R195" s="17">
        <f t="shared" si="41"/>
        <v>4</v>
      </c>
      <c r="S195" s="17">
        <f t="shared" si="42"/>
        <v>10</v>
      </c>
      <c r="T195" s="17">
        <f t="shared" si="32"/>
        <v>3</v>
      </c>
      <c r="U195" s="17" t="s">
        <v>94</v>
      </c>
      <c r="V195" s="17">
        <f t="shared" si="33"/>
        <v>6</v>
      </c>
      <c r="W195" s="21">
        <f t="shared" si="34"/>
        <v>95</v>
      </c>
      <c r="X195" s="21">
        <f t="shared" si="35"/>
        <v>53</v>
      </c>
      <c r="Y195" s="24">
        <f t="shared" ref="Y195:Y258" si="43">X195*100/W195</f>
        <v>55.789473684210527</v>
      </c>
      <c r="Z195" s="25">
        <f t="shared" si="36"/>
        <v>81.970601926662155</v>
      </c>
    </row>
    <row r="196" spans="1:26" x14ac:dyDescent="0.3">
      <c r="A196" s="15" t="s">
        <v>290</v>
      </c>
      <c r="B196" s="15">
        <v>201507</v>
      </c>
      <c r="C196" s="15">
        <v>160551.816666667</v>
      </c>
      <c r="D196" s="16">
        <v>0.197693318412619</v>
      </c>
      <c r="E196" s="15">
        <v>0.15951036981135899</v>
      </c>
      <c r="F196" s="15">
        <v>1003.5</v>
      </c>
      <c r="G196" s="15">
        <v>1.1548126382139601</v>
      </c>
      <c r="H196" s="15">
        <v>4.2254748923199699E-2</v>
      </c>
      <c r="I196" s="15">
        <v>0.406139315147167</v>
      </c>
      <c r="J196" s="15">
        <v>9.7376454079188406</v>
      </c>
      <c r="K196" s="15">
        <v>3</v>
      </c>
      <c r="L196" s="15">
        <v>0</v>
      </c>
      <c r="M196" s="17">
        <f>IF(C196&gt;=250000,10,IF([1]数据测算!F196&gt;=200000,8,IF([1]数据测算!F196&gt;=150000,6,IF([1]数据测算!F196&gt;=100000,5,IF(C196&gt;=50000,3,1)))))*2.5</f>
        <v>15</v>
      </c>
      <c r="N196" s="17">
        <f>IF(F196&gt;=4000,5,IF([1]数据测算!M196&gt;=3000,3,IF([1]数据测算!M196&gt;=2500,1,IF([1]数据测算!M196&gt;=1500,10,IF(F196&gt;=750,8,6)))))</f>
        <v>8</v>
      </c>
      <c r="O196" s="17">
        <f t="shared" ref="O196:O259" si="44">IF(J196&gt;=35,1,IF(J196&gt;=20,3,IF(J196&gt;=10,5,IF(J196&gt;=7,6,IF(J196&gt;=5,8,10)))))</f>
        <v>6</v>
      </c>
      <c r="P196" s="18">
        <f t="shared" ref="P196:P259" si="45">IF(D196&gt;=0.9,1,IF(D196&gt;=0.6,4,IF(D196&gt;=0.4,7,IF(D196&gt;=0,10,""))))*0.5</f>
        <v>5</v>
      </c>
      <c r="Q196" s="17">
        <f t="shared" ref="Q196:Q259" si="46">IF(E196&gt;=0.7,1,IF(E196&gt;=0.4,4,IF(E196&gt;=0.2,7,IF(E196&gt;=0,10))))</f>
        <v>10</v>
      </c>
      <c r="R196" s="17">
        <f t="shared" si="41"/>
        <v>4</v>
      </c>
      <c r="S196" s="17">
        <f t="shared" si="42"/>
        <v>10</v>
      </c>
      <c r="T196" s="17">
        <f t="shared" ref="T196:T259" si="47">IF(G196&gt;=230%,10,IF(G196&gt;=160%,7,IF(G196&gt;=70%,4,1)))*0.75</f>
        <v>3</v>
      </c>
      <c r="U196" s="17" t="s">
        <v>94</v>
      </c>
      <c r="V196" s="17">
        <f t="shared" ref="V196:V259" si="48">IF(K196=5,10,IF(K196=4,8,IF(K196=3,6,IF(K196=2,4,IF(K196=1,2,0)))))</f>
        <v>6</v>
      </c>
      <c r="W196" s="21">
        <f t="shared" ref="W196:W259" si="49">SUMIFS($M$1:$V$1,M196:V196,"&lt;&gt;null")</f>
        <v>95</v>
      </c>
      <c r="X196" s="21">
        <f t="shared" ref="X196:X259" si="50">SUM(M196:V196)</f>
        <v>67</v>
      </c>
      <c r="Y196" s="24">
        <f t="shared" si="43"/>
        <v>70.526315789473685</v>
      </c>
      <c r="Z196" s="25">
        <f t="shared" ref="Z196:Z259" si="51">EXP(LN(Y196)*$AB$15+$AB$16)</f>
        <v>89.080602778171567</v>
      </c>
    </row>
    <row r="197" spans="1:26" x14ac:dyDescent="0.3">
      <c r="A197" s="15" t="s">
        <v>291</v>
      </c>
      <c r="B197" s="15">
        <v>201505</v>
      </c>
      <c r="C197" s="15">
        <v>74219.983333333294</v>
      </c>
      <c r="D197" s="16">
        <v>0.355240520592086</v>
      </c>
      <c r="E197" s="15">
        <v>0.15985324297172401</v>
      </c>
      <c r="F197" s="15">
        <v>456.5</v>
      </c>
      <c r="G197" s="15">
        <v>1.0974941261139199</v>
      </c>
      <c r="H197" s="15">
        <v>1.58199981237876E-2</v>
      </c>
      <c r="I197" s="15">
        <v>0.52637057444562896</v>
      </c>
      <c r="J197" s="15">
        <v>14.352217999778601</v>
      </c>
      <c r="K197" s="15">
        <v>3</v>
      </c>
      <c r="L197" s="15">
        <v>0</v>
      </c>
      <c r="M197" s="17">
        <f>IF(C197&gt;=250000,10,IF([1]数据测算!F197&gt;=200000,8,IF([1]数据测算!F197&gt;=150000,6,IF([1]数据测算!F197&gt;=100000,5,IF(C197&gt;=50000,3,1)))))*2.5</f>
        <v>7.5</v>
      </c>
      <c r="N197" s="17">
        <f>IF(F197&gt;=4000,5,IF([1]数据测算!M197&gt;=3000,3,IF([1]数据测算!M197&gt;=2500,1,IF([1]数据测算!M197&gt;=1500,10,IF(F197&gt;=750,8,6)))))</f>
        <v>6</v>
      </c>
      <c r="O197" s="17">
        <f t="shared" si="44"/>
        <v>5</v>
      </c>
      <c r="P197" s="18">
        <f t="shared" si="45"/>
        <v>5</v>
      </c>
      <c r="Q197" s="17">
        <f t="shared" si="46"/>
        <v>10</v>
      </c>
      <c r="R197" s="17">
        <f t="shared" si="41"/>
        <v>4</v>
      </c>
      <c r="S197" s="17">
        <f t="shared" si="42"/>
        <v>10</v>
      </c>
      <c r="T197" s="17">
        <f t="shared" si="47"/>
        <v>3</v>
      </c>
      <c r="U197" s="17" t="s">
        <v>94</v>
      </c>
      <c r="V197" s="17">
        <f t="shared" si="48"/>
        <v>6</v>
      </c>
      <c r="W197" s="21">
        <f t="shared" si="49"/>
        <v>95</v>
      </c>
      <c r="X197" s="21">
        <f t="shared" si="50"/>
        <v>56.5</v>
      </c>
      <c r="Y197" s="24">
        <f t="shared" si="43"/>
        <v>59.473684210526315</v>
      </c>
      <c r="Z197" s="25">
        <f t="shared" si="51"/>
        <v>83.852049029460275</v>
      </c>
    </row>
    <row r="198" spans="1:26" x14ac:dyDescent="0.3">
      <c r="A198" s="15" t="s">
        <v>292</v>
      </c>
      <c r="B198" s="15">
        <v>201507</v>
      </c>
      <c r="C198" s="15">
        <v>78417.16</v>
      </c>
      <c r="D198" s="16">
        <v>0.37974032721521001</v>
      </c>
      <c r="E198" s="15">
        <v>0.34980526045986798</v>
      </c>
      <c r="F198" s="15">
        <v>473.66666666666703</v>
      </c>
      <c r="G198" s="15">
        <v>0.80858594844464604</v>
      </c>
      <c r="H198" s="15">
        <v>0.17383786935250101</v>
      </c>
      <c r="I198" s="15">
        <v>0.41025995250158398</v>
      </c>
      <c r="J198" s="15">
        <v>4.3409414347489603</v>
      </c>
      <c r="K198" s="15">
        <v>0</v>
      </c>
      <c r="L198" s="15">
        <v>0</v>
      </c>
      <c r="M198" s="17">
        <f>IF(C198&gt;=250000,10,IF([1]数据测算!F198&gt;=200000,8,IF([1]数据测算!F198&gt;=150000,6,IF([1]数据测算!F198&gt;=100000,5,IF(C198&gt;=50000,3,1)))))*2.5</f>
        <v>7.5</v>
      </c>
      <c r="N198" s="17">
        <f>IF(F198&gt;=4000,5,IF([1]数据测算!M198&gt;=3000,3,IF([1]数据测算!M198&gt;=2500,1,IF([1]数据测算!M198&gt;=1500,10,IF(F198&gt;=750,8,6)))))</f>
        <v>6</v>
      </c>
      <c r="O198" s="17">
        <f t="shared" si="44"/>
        <v>10</v>
      </c>
      <c r="P198" s="18">
        <f t="shared" si="45"/>
        <v>5</v>
      </c>
      <c r="Q198" s="17">
        <f t="shared" si="46"/>
        <v>7</v>
      </c>
      <c r="R198" s="17">
        <f t="shared" si="41"/>
        <v>4</v>
      </c>
      <c r="S198" s="17">
        <f t="shared" si="42"/>
        <v>10</v>
      </c>
      <c r="T198" s="17">
        <f t="shared" si="47"/>
        <v>3</v>
      </c>
      <c r="U198" s="17" t="s">
        <v>94</v>
      </c>
      <c r="V198" s="17">
        <f t="shared" si="48"/>
        <v>0</v>
      </c>
      <c r="W198" s="21">
        <f t="shared" si="49"/>
        <v>95</v>
      </c>
      <c r="X198" s="21">
        <f t="shared" si="50"/>
        <v>52.5</v>
      </c>
      <c r="Y198" s="24">
        <f t="shared" si="43"/>
        <v>55.263157894736842</v>
      </c>
      <c r="Z198" s="25">
        <f t="shared" si="51"/>
        <v>81.695341607011216</v>
      </c>
    </row>
    <row r="199" spans="1:26" x14ac:dyDescent="0.3">
      <c r="A199" s="15" t="s">
        <v>293</v>
      </c>
      <c r="B199" s="15">
        <v>201506</v>
      </c>
      <c r="C199" s="15">
        <v>21536.378333333301</v>
      </c>
      <c r="D199" s="16">
        <v>0.167026008346395</v>
      </c>
      <c r="E199" s="15">
        <v>0.12998059010992399</v>
      </c>
      <c r="F199" s="15">
        <v>454.33333333333297</v>
      </c>
      <c r="G199" s="15">
        <v>0.61998200876934095</v>
      </c>
      <c r="H199" s="15">
        <v>0.21764733383106899</v>
      </c>
      <c r="I199" s="15">
        <v>0.37110246605927799</v>
      </c>
      <c r="J199" s="15">
        <v>4.8787929222809501</v>
      </c>
      <c r="K199" s="15">
        <v>1</v>
      </c>
      <c r="L199" s="15">
        <v>0</v>
      </c>
      <c r="M199" s="17">
        <f>IF(C199&gt;=250000,10,IF([1]数据测算!F199&gt;=200000,8,IF([1]数据测算!F199&gt;=150000,6,IF([1]数据测算!F199&gt;=100000,5,IF(C199&gt;=50000,3,1)))))*2.5</f>
        <v>2.5</v>
      </c>
      <c r="N199" s="17">
        <f>IF(F199&gt;=4000,5,IF([1]数据测算!M199&gt;=3000,3,IF([1]数据测算!M199&gt;=2500,1,IF([1]数据测算!M199&gt;=1500,10,IF(F199&gt;=750,8,6)))))</f>
        <v>6</v>
      </c>
      <c r="O199" s="17">
        <f t="shared" si="44"/>
        <v>10</v>
      </c>
      <c r="P199" s="18">
        <f t="shared" si="45"/>
        <v>5</v>
      </c>
      <c r="Q199" s="17">
        <f t="shared" si="46"/>
        <v>10</v>
      </c>
      <c r="R199" s="17">
        <f t="shared" si="41"/>
        <v>7</v>
      </c>
      <c r="S199" s="17">
        <f t="shared" si="42"/>
        <v>7</v>
      </c>
      <c r="T199" s="17">
        <f t="shared" si="47"/>
        <v>0.75</v>
      </c>
      <c r="U199" s="17" t="s">
        <v>94</v>
      </c>
      <c r="V199" s="17">
        <f t="shared" si="48"/>
        <v>2</v>
      </c>
      <c r="W199" s="21">
        <f t="shared" si="49"/>
        <v>95</v>
      </c>
      <c r="X199" s="21">
        <f t="shared" si="50"/>
        <v>50.25</v>
      </c>
      <c r="Y199" s="24">
        <f t="shared" si="43"/>
        <v>52.89473684210526</v>
      </c>
      <c r="Z199" s="25">
        <f t="shared" si="51"/>
        <v>80.435281302782698</v>
      </c>
    </row>
    <row r="200" spans="1:26" x14ac:dyDescent="0.3">
      <c r="A200" s="15" t="s">
        <v>294</v>
      </c>
      <c r="B200" s="15">
        <v>201507</v>
      </c>
      <c r="C200" s="15">
        <v>85522.476666666698</v>
      </c>
      <c r="D200" s="16">
        <v>0.20843485088284999</v>
      </c>
      <c r="E200" s="15">
        <v>6.7707324865892995E-2</v>
      </c>
      <c r="F200" s="15">
        <v>1122.5</v>
      </c>
      <c r="G200" s="15">
        <v>0.57762942419835395</v>
      </c>
      <c r="H200" s="15">
        <v>6.2987061783193604E-2</v>
      </c>
      <c r="I200" s="15">
        <v>0.238475630595893</v>
      </c>
      <c r="J200" s="15">
        <v>5.6261251603005302</v>
      </c>
      <c r="K200" s="15">
        <v>1</v>
      </c>
      <c r="L200" s="15">
        <v>0</v>
      </c>
      <c r="M200" s="17">
        <f>IF(C200&gt;=250000,10,IF([1]数据测算!F200&gt;=200000,8,IF([1]数据测算!F200&gt;=150000,6,IF([1]数据测算!F200&gt;=100000,5,IF(C200&gt;=50000,3,1)))))*2.5</f>
        <v>7.5</v>
      </c>
      <c r="N200" s="17">
        <f>IF(F200&gt;=4000,5,IF([1]数据测算!M200&gt;=3000,3,IF([1]数据测算!M200&gt;=2500,1,IF([1]数据测算!M200&gt;=1500,10,IF(F200&gt;=750,8,6)))))</f>
        <v>8</v>
      </c>
      <c r="O200" s="17">
        <f t="shared" si="44"/>
        <v>8</v>
      </c>
      <c r="P200" s="18">
        <f t="shared" si="45"/>
        <v>5</v>
      </c>
      <c r="Q200" s="17">
        <f t="shared" si="46"/>
        <v>10</v>
      </c>
      <c r="R200" s="17">
        <f t="shared" si="41"/>
        <v>7</v>
      </c>
      <c r="S200" s="17">
        <f t="shared" si="42"/>
        <v>10</v>
      </c>
      <c r="T200" s="17">
        <f t="shared" si="47"/>
        <v>0.75</v>
      </c>
      <c r="U200" s="17" t="s">
        <v>94</v>
      </c>
      <c r="V200" s="17">
        <f t="shared" si="48"/>
        <v>2</v>
      </c>
      <c r="W200" s="21">
        <f t="shared" si="49"/>
        <v>95</v>
      </c>
      <c r="X200" s="21">
        <f t="shared" si="50"/>
        <v>58.25</v>
      </c>
      <c r="Y200" s="24">
        <f t="shared" si="43"/>
        <v>61.315789473684212</v>
      </c>
      <c r="Z200" s="25">
        <f t="shared" si="51"/>
        <v>84.76464862177265</v>
      </c>
    </row>
    <row r="201" spans="1:26" x14ac:dyDescent="0.3">
      <c r="A201" s="15" t="s">
        <v>295</v>
      </c>
      <c r="B201" s="15">
        <v>201505</v>
      </c>
      <c r="C201" s="15">
        <v>162208.42833333299</v>
      </c>
      <c r="D201" s="16">
        <v>0.33228410414367998</v>
      </c>
      <c r="E201" s="15">
        <v>5.7488221429482698E-2</v>
      </c>
      <c r="F201" s="15">
        <v>1854.1666666666699</v>
      </c>
      <c r="G201" s="15">
        <v>0.55925458219295698</v>
      </c>
      <c r="H201" s="15">
        <v>8.7186873677459198E-2</v>
      </c>
      <c r="I201" s="15">
        <v>0.30107431981761201</v>
      </c>
      <c r="J201" s="15">
        <v>11.119367273723601</v>
      </c>
      <c r="K201" s="15">
        <v>1</v>
      </c>
      <c r="L201" s="15">
        <v>0</v>
      </c>
      <c r="M201" s="17">
        <f>IF(C201&gt;=250000,10,IF([1]数据测算!F201&gt;=200000,8,IF([1]数据测算!F201&gt;=150000,6,IF([1]数据测算!F201&gt;=100000,5,IF(C201&gt;=50000,3,1)))))*2.5</f>
        <v>15</v>
      </c>
      <c r="N201" s="17">
        <f>IF(F201&gt;=4000,5,IF([1]数据测算!M201&gt;=3000,3,IF([1]数据测算!M201&gt;=2500,1,IF([1]数据测算!M201&gt;=1500,10,IF(F201&gt;=750,8,6)))))</f>
        <v>10</v>
      </c>
      <c r="O201" s="17">
        <f t="shared" si="44"/>
        <v>5</v>
      </c>
      <c r="P201" s="18">
        <f t="shared" si="45"/>
        <v>5</v>
      </c>
      <c r="Q201" s="17">
        <f t="shared" si="46"/>
        <v>10</v>
      </c>
      <c r="R201" s="17">
        <f t="shared" si="41"/>
        <v>7</v>
      </c>
      <c r="S201" s="17">
        <f t="shared" si="42"/>
        <v>10</v>
      </c>
      <c r="T201" s="17">
        <f t="shared" si="47"/>
        <v>0.75</v>
      </c>
      <c r="U201" s="17" t="s">
        <v>94</v>
      </c>
      <c r="V201" s="17">
        <f t="shared" si="48"/>
        <v>2</v>
      </c>
      <c r="W201" s="21">
        <f t="shared" si="49"/>
        <v>95</v>
      </c>
      <c r="X201" s="21">
        <f t="shared" si="50"/>
        <v>64.75</v>
      </c>
      <c r="Y201" s="24">
        <f t="shared" si="43"/>
        <v>68.15789473684211</v>
      </c>
      <c r="Z201" s="25">
        <f t="shared" si="51"/>
        <v>88.007299144662113</v>
      </c>
    </row>
    <row r="202" spans="1:26" x14ac:dyDescent="0.3">
      <c r="A202" s="15" t="s">
        <v>296</v>
      </c>
      <c r="B202" s="15">
        <v>201506</v>
      </c>
      <c r="C202" s="15">
        <v>222627.73166666701</v>
      </c>
      <c r="D202" s="15">
        <v>0.53779575552085102</v>
      </c>
      <c r="E202" s="15">
        <v>0.23350820512895001</v>
      </c>
      <c r="F202" s="15">
        <v>54.8333333333333</v>
      </c>
      <c r="G202" s="15">
        <v>27.217768219557101</v>
      </c>
      <c r="H202" s="15">
        <v>0.29357490939153702</v>
      </c>
      <c r="I202" s="15">
        <v>0.85651597676898406</v>
      </c>
      <c r="J202" s="15">
        <v>4.3227402073310701</v>
      </c>
      <c r="K202" s="15">
        <v>4</v>
      </c>
      <c r="L202" s="15">
        <v>0</v>
      </c>
      <c r="M202" s="17">
        <f>IF(C202&gt;=250000,10,IF([1]数据测算!F202&gt;=200000,8,IF([1]数据测算!F202&gt;=150000,6,IF([1]数据测算!F202&gt;=100000,5,IF(C202&gt;=50000,3,1)))))*2.5</f>
        <v>20</v>
      </c>
      <c r="N202" s="17">
        <f>IF(F202&gt;=4000,5,IF([1]数据测算!M202&gt;=3000,3,IF([1]数据测算!M202&gt;=2500,1,IF([1]数据测算!M202&gt;=1500,10,IF(F202&gt;=750,8,6)))))</f>
        <v>6</v>
      </c>
      <c r="O202" s="17">
        <f t="shared" si="44"/>
        <v>10</v>
      </c>
      <c r="P202" s="18">
        <f t="shared" si="45"/>
        <v>3.5</v>
      </c>
      <c r="Q202" s="17">
        <f t="shared" si="46"/>
        <v>7</v>
      </c>
      <c r="R202" s="17">
        <f t="shared" si="41"/>
        <v>1</v>
      </c>
      <c r="S202" s="17">
        <f t="shared" si="42"/>
        <v>7</v>
      </c>
      <c r="T202" s="17">
        <f t="shared" si="47"/>
        <v>7.5</v>
      </c>
      <c r="U202" s="17" t="s">
        <v>94</v>
      </c>
      <c r="V202" s="17">
        <f t="shared" si="48"/>
        <v>8</v>
      </c>
      <c r="W202" s="21">
        <f t="shared" si="49"/>
        <v>95</v>
      </c>
      <c r="X202" s="21">
        <f t="shared" si="50"/>
        <v>70</v>
      </c>
      <c r="Y202" s="24">
        <f t="shared" si="43"/>
        <v>73.684210526315795</v>
      </c>
      <c r="Z202" s="25">
        <f t="shared" si="51"/>
        <v>90.476096516982409</v>
      </c>
    </row>
    <row r="203" spans="1:26" x14ac:dyDescent="0.3">
      <c r="A203" s="15" t="s">
        <v>297</v>
      </c>
      <c r="B203" s="15">
        <v>201504</v>
      </c>
      <c r="C203" s="15">
        <v>271151.35833333299</v>
      </c>
      <c r="D203" s="15">
        <v>0.58321564557396099</v>
      </c>
      <c r="E203" s="15">
        <v>5.4515761134048997E-2</v>
      </c>
      <c r="F203" s="15">
        <v>5479.5</v>
      </c>
      <c r="G203" s="15">
        <v>16.639795048186102</v>
      </c>
      <c r="H203" s="15">
        <v>3.1861319380741097E-2</v>
      </c>
      <c r="I203" s="15">
        <v>0.52874858853489803</v>
      </c>
      <c r="J203" s="15">
        <v>13.503169701057899</v>
      </c>
      <c r="K203" s="15">
        <v>3</v>
      </c>
      <c r="L203" s="15">
        <v>0</v>
      </c>
      <c r="M203" s="17">
        <f>IF(C203&gt;=250000,10,IF([1]数据测算!F203&gt;=200000,8,IF([1]数据测算!F203&gt;=150000,6,IF([1]数据测算!F203&gt;=100000,5,IF(C203&gt;=50000,3,1)))))*2.5</f>
        <v>25</v>
      </c>
      <c r="N203" s="17">
        <f>IF(F203&gt;=4000,5,IF([1]数据测算!M203&gt;=3000,3,IF([1]数据测算!M203&gt;=2500,1,IF([1]数据测算!M203&gt;=1500,10,IF(F203&gt;=750,8,6)))))</f>
        <v>5</v>
      </c>
      <c r="O203" s="17">
        <f t="shared" si="44"/>
        <v>5</v>
      </c>
      <c r="P203" s="18">
        <f t="shared" si="45"/>
        <v>3.5</v>
      </c>
      <c r="Q203" s="17">
        <f t="shared" si="46"/>
        <v>10</v>
      </c>
      <c r="R203" s="17">
        <f t="shared" si="41"/>
        <v>4</v>
      </c>
      <c r="S203" s="17">
        <f t="shared" si="42"/>
        <v>10</v>
      </c>
      <c r="T203" s="17">
        <f t="shared" si="47"/>
        <v>7.5</v>
      </c>
      <c r="U203" s="17" t="s">
        <v>94</v>
      </c>
      <c r="V203" s="17">
        <f t="shared" si="48"/>
        <v>6</v>
      </c>
      <c r="W203" s="21">
        <f t="shared" si="49"/>
        <v>95</v>
      </c>
      <c r="X203" s="21">
        <f t="shared" si="50"/>
        <v>76</v>
      </c>
      <c r="Y203" s="24">
        <f t="shared" si="43"/>
        <v>80</v>
      </c>
      <c r="Z203" s="25">
        <f t="shared" si="51"/>
        <v>93.155415092045061</v>
      </c>
    </row>
    <row r="204" spans="1:26" x14ac:dyDescent="0.3">
      <c r="A204" s="15" t="s">
        <v>298</v>
      </c>
      <c r="B204" s="15">
        <v>201505</v>
      </c>
      <c r="C204" s="15">
        <v>170934.3</v>
      </c>
      <c r="D204" s="15">
        <v>1.1211637778923</v>
      </c>
      <c r="E204" s="15">
        <v>0.15637737990509301</v>
      </c>
      <c r="F204" s="15">
        <v>1315.5</v>
      </c>
      <c r="G204" s="15">
        <v>7.7578170368061503</v>
      </c>
      <c r="H204" s="15">
        <v>2.25006995402997E-2</v>
      </c>
      <c r="I204" s="15">
        <v>0.90766191313028399</v>
      </c>
      <c r="J204" s="15">
        <v>15.8686900649206</v>
      </c>
      <c r="K204" s="15">
        <v>3</v>
      </c>
      <c r="L204" s="15">
        <v>0</v>
      </c>
      <c r="M204" s="17">
        <f>IF(C204&gt;=250000,10,IF([1]数据测算!F204&gt;=200000,8,IF([1]数据测算!F204&gt;=150000,6,IF([1]数据测算!F204&gt;=100000,5,IF(C204&gt;=50000,3,1)))))*2.5</f>
        <v>15</v>
      </c>
      <c r="N204" s="17">
        <f>IF(F204&gt;=4000,5,IF([1]数据测算!M204&gt;=3000,3,IF([1]数据测算!M204&gt;=2500,1,IF([1]数据测算!M204&gt;=1500,10,IF(F204&gt;=750,8,6)))))</f>
        <v>8</v>
      </c>
      <c r="O204" s="17">
        <f t="shared" si="44"/>
        <v>5</v>
      </c>
      <c r="P204" s="18">
        <f t="shared" si="45"/>
        <v>0.5</v>
      </c>
      <c r="Q204" s="17">
        <f t="shared" si="46"/>
        <v>10</v>
      </c>
      <c r="R204" s="17">
        <f t="shared" si="41"/>
        <v>1</v>
      </c>
      <c r="S204" s="17">
        <f t="shared" si="42"/>
        <v>10</v>
      </c>
      <c r="T204" s="17">
        <f t="shared" si="47"/>
        <v>7.5</v>
      </c>
      <c r="U204" s="17" t="s">
        <v>94</v>
      </c>
      <c r="V204" s="17">
        <f t="shared" si="48"/>
        <v>6</v>
      </c>
      <c r="W204" s="21">
        <f t="shared" si="49"/>
        <v>95</v>
      </c>
      <c r="X204" s="21">
        <f t="shared" si="50"/>
        <v>63</v>
      </c>
      <c r="Y204" s="24">
        <f t="shared" si="43"/>
        <v>66.315789473684205</v>
      </c>
      <c r="Z204" s="25">
        <f t="shared" si="51"/>
        <v>87.155752789992988</v>
      </c>
    </row>
    <row r="205" spans="1:26" x14ac:dyDescent="0.3">
      <c r="A205" s="15" t="s">
        <v>299</v>
      </c>
      <c r="B205" s="15">
        <v>201507</v>
      </c>
      <c r="C205" s="15">
        <v>279702.78166666703</v>
      </c>
      <c r="D205" s="15">
        <v>0.98889454718401004</v>
      </c>
      <c r="E205" s="15">
        <v>0.11702558605806999</v>
      </c>
      <c r="F205" s="15">
        <v>103</v>
      </c>
      <c r="G205" s="15">
        <v>3.3470268803111001</v>
      </c>
      <c r="H205" s="15">
        <v>7.2505909628495596E-2</v>
      </c>
      <c r="I205" s="15">
        <v>0.860456313940832</v>
      </c>
      <c r="J205" s="15">
        <v>10.158100806161</v>
      </c>
      <c r="K205" s="15">
        <v>4</v>
      </c>
      <c r="L205" s="15">
        <v>0</v>
      </c>
      <c r="M205" s="17">
        <f>IF(C205&gt;=250000,10,IF([1]数据测算!F205&gt;=200000,8,IF([1]数据测算!F205&gt;=150000,6,IF([1]数据测算!F205&gt;=100000,5,IF(C205&gt;=50000,3,1)))))*2.5</f>
        <v>25</v>
      </c>
      <c r="N205" s="17">
        <f>IF(F205&gt;=4000,5,IF([1]数据测算!M205&gt;=3000,3,IF([1]数据测算!M205&gt;=2500,1,IF([1]数据测算!M205&gt;=1500,10,IF(F205&gt;=750,8,6)))))</f>
        <v>6</v>
      </c>
      <c r="O205" s="17">
        <f t="shared" si="44"/>
        <v>5</v>
      </c>
      <c r="P205" s="18">
        <f t="shared" si="45"/>
        <v>0.5</v>
      </c>
      <c r="Q205" s="17">
        <f t="shared" si="46"/>
        <v>10</v>
      </c>
      <c r="R205" s="17">
        <f t="shared" si="41"/>
        <v>1</v>
      </c>
      <c r="S205" s="17">
        <f t="shared" si="42"/>
        <v>10</v>
      </c>
      <c r="T205" s="17">
        <f t="shared" si="47"/>
        <v>7.5</v>
      </c>
      <c r="U205" s="17" t="s">
        <v>94</v>
      </c>
      <c r="V205" s="17">
        <f t="shared" si="48"/>
        <v>8</v>
      </c>
      <c r="W205" s="21">
        <f t="shared" si="49"/>
        <v>95</v>
      </c>
      <c r="X205" s="21">
        <f t="shared" si="50"/>
        <v>73</v>
      </c>
      <c r="Y205" s="24">
        <f t="shared" si="43"/>
        <v>76.84210526315789</v>
      </c>
      <c r="Z205" s="25">
        <f t="shared" si="51"/>
        <v>91.833520130345619</v>
      </c>
    </row>
    <row r="206" spans="1:26" x14ac:dyDescent="0.3">
      <c r="A206" s="15" t="s">
        <v>300</v>
      </c>
      <c r="B206" s="15">
        <v>201505</v>
      </c>
      <c r="C206" s="15">
        <v>164443.79999999999</v>
      </c>
      <c r="D206" s="16">
        <v>0.34170430114472999</v>
      </c>
      <c r="E206" s="15">
        <v>7.3993788156885801E-2</v>
      </c>
      <c r="F206" s="15">
        <v>1723.1666666666699</v>
      </c>
      <c r="G206" s="15">
        <v>1.8178404275003599</v>
      </c>
      <c r="H206" s="15">
        <v>7.9440248736247707E-2</v>
      </c>
      <c r="I206" s="15">
        <v>0.19649401513117901</v>
      </c>
      <c r="J206" s="15">
        <v>24.451405825402698</v>
      </c>
      <c r="K206" s="15">
        <v>4</v>
      </c>
      <c r="L206" s="15">
        <v>0</v>
      </c>
      <c r="M206" s="17">
        <f>IF(C206&gt;=250000,10,IF([1]数据测算!F206&gt;=200000,8,IF([1]数据测算!F206&gt;=150000,6,IF([1]数据测算!F206&gt;=100000,5,IF(C206&gt;=50000,3,1)))))*2.5</f>
        <v>15</v>
      </c>
      <c r="N206" s="17">
        <f>IF(F206&gt;=4000,5,IF([1]数据测算!M206&gt;=3000,3,IF([1]数据测算!M206&gt;=2500,1,IF([1]数据测算!M206&gt;=1500,10,IF(F206&gt;=750,8,6)))))</f>
        <v>10</v>
      </c>
      <c r="O206" s="17">
        <f t="shared" si="44"/>
        <v>3</v>
      </c>
      <c r="P206" s="18">
        <f t="shared" si="45"/>
        <v>5</v>
      </c>
      <c r="Q206" s="17">
        <f t="shared" si="46"/>
        <v>10</v>
      </c>
      <c r="R206" s="17">
        <f t="shared" si="41"/>
        <v>10</v>
      </c>
      <c r="S206" s="17">
        <f t="shared" si="42"/>
        <v>10</v>
      </c>
      <c r="T206" s="17">
        <f t="shared" si="47"/>
        <v>5.25</v>
      </c>
      <c r="U206" s="17" t="s">
        <v>94</v>
      </c>
      <c r="V206" s="17">
        <f t="shared" si="48"/>
        <v>8</v>
      </c>
      <c r="W206" s="21">
        <f t="shared" si="49"/>
        <v>95</v>
      </c>
      <c r="X206" s="21">
        <f t="shared" si="50"/>
        <v>76.25</v>
      </c>
      <c r="Y206" s="24">
        <f t="shared" si="43"/>
        <v>80.263157894736835</v>
      </c>
      <c r="Z206" s="25">
        <f t="shared" si="51"/>
        <v>93.264042444041692</v>
      </c>
    </row>
    <row r="207" spans="1:26" x14ac:dyDescent="0.3">
      <c r="A207" s="15" t="s">
        <v>301</v>
      </c>
      <c r="B207" s="15">
        <v>201506</v>
      </c>
      <c r="C207" s="15">
        <v>280922.49666666699</v>
      </c>
      <c r="D207" s="16">
        <v>0.42813851088362598</v>
      </c>
      <c r="E207" s="15">
        <v>0.22356235224738599</v>
      </c>
      <c r="F207" s="15">
        <v>3961.1666666666702</v>
      </c>
      <c r="G207" s="15">
        <v>1.0825817530449799</v>
      </c>
      <c r="H207" s="15">
        <v>2.1354956050311399E-2</v>
      </c>
      <c r="I207" s="15">
        <v>0.37498838755624903</v>
      </c>
      <c r="J207" s="15">
        <v>20.928817840554899</v>
      </c>
      <c r="K207" s="15">
        <v>1</v>
      </c>
      <c r="L207" s="15">
        <v>0</v>
      </c>
      <c r="M207" s="17">
        <f>IF(C207&gt;=250000,10,IF([1]数据测算!F207&gt;=200000,8,IF([1]数据测算!F207&gt;=150000,6,IF([1]数据测算!F207&gt;=100000,5,IF(C207&gt;=50000,3,1)))))*2.5</f>
        <v>25</v>
      </c>
      <c r="N207" s="17">
        <f>IF(F207&gt;=4000,5,IF([1]数据测算!M207&gt;=3000,3,IF([1]数据测算!M207&gt;=2500,1,IF([1]数据测算!M207&gt;=1500,10,IF(F207&gt;=750,8,6)))))</f>
        <v>3</v>
      </c>
      <c r="O207" s="17">
        <f t="shared" si="44"/>
        <v>3</v>
      </c>
      <c r="P207" s="18">
        <f t="shared" si="45"/>
        <v>3.5</v>
      </c>
      <c r="Q207" s="17">
        <f t="shared" si="46"/>
        <v>7</v>
      </c>
      <c r="R207" s="17">
        <f t="shared" si="41"/>
        <v>7</v>
      </c>
      <c r="S207" s="17">
        <f t="shared" si="42"/>
        <v>10</v>
      </c>
      <c r="T207" s="17">
        <f t="shared" si="47"/>
        <v>3</v>
      </c>
      <c r="U207" s="17" t="s">
        <v>94</v>
      </c>
      <c r="V207" s="17">
        <f t="shared" si="48"/>
        <v>2</v>
      </c>
      <c r="W207" s="21">
        <f t="shared" si="49"/>
        <v>95</v>
      </c>
      <c r="X207" s="21">
        <f t="shared" si="50"/>
        <v>63.5</v>
      </c>
      <c r="Y207" s="24">
        <f t="shared" si="43"/>
        <v>66.84210526315789</v>
      </c>
      <c r="Z207" s="25">
        <f t="shared" si="51"/>
        <v>87.400592581378547</v>
      </c>
    </row>
    <row r="208" spans="1:26" x14ac:dyDescent="0.3">
      <c r="A208" s="15" t="s">
        <v>302</v>
      </c>
      <c r="B208" s="15">
        <v>201506</v>
      </c>
      <c r="C208" s="15">
        <v>131255.88333333301</v>
      </c>
      <c r="D208" s="16">
        <v>0.446336913523731</v>
      </c>
      <c r="E208" s="15">
        <v>0.149372939361785</v>
      </c>
      <c r="F208" s="15">
        <v>5819.3333333333303</v>
      </c>
      <c r="G208" s="15">
        <v>0.869287265682122</v>
      </c>
      <c r="H208" s="15">
        <v>2.83153491774106E-2</v>
      </c>
      <c r="I208" s="15">
        <v>0.19105954461653801</v>
      </c>
      <c r="J208" s="15">
        <v>6.4914884404858304</v>
      </c>
      <c r="K208" s="15">
        <v>2</v>
      </c>
      <c r="L208" s="15">
        <v>0</v>
      </c>
      <c r="M208" s="17">
        <f>IF(C208&gt;=250000,10,IF([1]数据测算!F208&gt;=200000,8,IF([1]数据测算!F208&gt;=150000,6,IF([1]数据测算!F208&gt;=100000,5,IF(C208&gt;=50000,3,1)))))*2.5</f>
        <v>12.5</v>
      </c>
      <c r="N208" s="17">
        <f>IF(F208&gt;=4000,5,IF([1]数据测算!M208&gt;=3000,3,IF([1]数据测算!M208&gt;=2500,1,IF([1]数据测算!M208&gt;=1500,10,IF(F208&gt;=750,8,6)))))</f>
        <v>5</v>
      </c>
      <c r="O208" s="17">
        <f t="shared" si="44"/>
        <v>8</v>
      </c>
      <c r="P208" s="18">
        <f t="shared" si="45"/>
        <v>3.5</v>
      </c>
      <c r="Q208" s="17">
        <f t="shared" si="46"/>
        <v>10</v>
      </c>
      <c r="R208" s="17">
        <f t="shared" si="41"/>
        <v>10</v>
      </c>
      <c r="S208" s="17">
        <f t="shared" si="42"/>
        <v>10</v>
      </c>
      <c r="T208" s="17">
        <f t="shared" si="47"/>
        <v>3</v>
      </c>
      <c r="U208" s="17" t="s">
        <v>94</v>
      </c>
      <c r="V208" s="17">
        <f t="shared" si="48"/>
        <v>4</v>
      </c>
      <c r="W208" s="21">
        <f t="shared" si="49"/>
        <v>95</v>
      </c>
      <c r="X208" s="21">
        <f t="shared" si="50"/>
        <v>66</v>
      </c>
      <c r="Y208" s="24">
        <f t="shared" si="43"/>
        <v>69.473684210526315</v>
      </c>
      <c r="Z208" s="25">
        <f t="shared" si="51"/>
        <v>88.606495837779903</v>
      </c>
    </row>
    <row r="209" spans="1:26" x14ac:dyDescent="0.3">
      <c r="A209" s="15" t="s">
        <v>303</v>
      </c>
      <c r="B209" s="15">
        <v>201506</v>
      </c>
      <c r="C209" s="15">
        <v>69717.746666666702</v>
      </c>
      <c r="D209" s="16">
        <v>0.24440535235205099</v>
      </c>
      <c r="E209" s="15">
        <v>9.1744145775420796E-2</v>
      </c>
      <c r="F209" s="15">
        <v>1141.8333333333301</v>
      </c>
      <c r="G209" s="15">
        <v>0.726354748307105</v>
      </c>
      <c r="H209" s="15">
        <v>9.0771866648911903E-2</v>
      </c>
      <c r="I209" s="15">
        <v>0.37604591119550002</v>
      </c>
      <c r="J209" s="15">
        <v>3.6328893137921199</v>
      </c>
      <c r="K209" s="15">
        <v>2</v>
      </c>
      <c r="L209" s="15">
        <v>0</v>
      </c>
      <c r="M209" s="17">
        <f>IF(C209&gt;=250000,10,IF([1]数据测算!F209&gt;=200000,8,IF([1]数据测算!F209&gt;=150000,6,IF([1]数据测算!F209&gt;=100000,5,IF(C209&gt;=50000,3,1)))))*2.5</f>
        <v>7.5</v>
      </c>
      <c r="N209" s="17">
        <f>IF(F209&gt;=4000,5,IF([1]数据测算!M209&gt;=3000,3,IF([1]数据测算!M209&gt;=2500,1,IF([1]数据测算!M209&gt;=1500,10,IF(F209&gt;=750,8,6)))))</f>
        <v>8</v>
      </c>
      <c r="O209" s="17">
        <f t="shared" si="44"/>
        <v>10</v>
      </c>
      <c r="P209" s="18">
        <f t="shared" si="45"/>
        <v>5</v>
      </c>
      <c r="Q209" s="17">
        <f t="shared" si="46"/>
        <v>10</v>
      </c>
      <c r="R209" s="17">
        <f t="shared" si="41"/>
        <v>7</v>
      </c>
      <c r="S209" s="17">
        <f t="shared" si="42"/>
        <v>10</v>
      </c>
      <c r="T209" s="17">
        <f t="shared" si="47"/>
        <v>3</v>
      </c>
      <c r="U209" s="17" t="s">
        <v>94</v>
      </c>
      <c r="V209" s="17">
        <f t="shared" si="48"/>
        <v>4</v>
      </c>
      <c r="W209" s="21">
        <f t="shared" si="49"/>
        <v>95</v>
      </c>
      <c r="X209" s="21">
        <f t="shared" si="50"/>
        <v>64.5</v>
      </c>
      <c r="Y209" s="24">
        <f t="shared" si="43"/>
        <v>67.89473684210526</v>
      </c>
      <c r="Z209" s="25">
        <f t="shared" si="51"/>
        <v>87.886566273773425</v>
      </c>
    </row>
    <row r="210" spans="1:26" x14ac:dyDescent="0.3">
      <c r="A210" s="15" t="s">
        <v>304</v>
      </c>
      <c r="B210" s="15">
        <v>201507</v>
      </c>
      <c r="C210" s="15">
        <v>801910.811666667</v>
      </c>
      <c r="D210" s="16">
        <v>0.33793737199028701</v>
      </c>
      <c r="E210" s="15">
        <v>0.28778460413311802</v>
      </c>
      <c r="F210" s="15">
        <v>649.66666666666697</v>
      </c>
      <c r="G210" s="15">
        <v>4.5460920147892097</v>
      </c>
      <c r="H210" s="15">
        <v>0.50693475959224699</v>
      </c>
      <c r="I210" s="15">
        <v>0.44154331222531401</v>
      </c>
      <c r="J210" s="15">
        <v>5.7868370165566496</v>
      </c>
      <c r="K210" s="15">
        <v>3</v>
      </c>
      <c r="L210" s="15">
        <v>0</v>
      </c>
      <c r="M210" s="17">
        <f>IF(C210&gt;=250000,10,IF([1]数据测算!F210&gt;=200000,8,IF([1]数据测算!F210&gt;=150000,6,IF([1]数据测算!F210&gt;=100000,5,IF(C210&gt;=50000,3,1)))))*2.5</f>
        <v>25</v>
      </c>
      <c r="N210" s="17">
        <f>IF(F210&gt;=4000,5,IF([1]数据测算!M210&gt;=3000,3,IF([1]数据测算!M210&gt;=2500,1,IF([1]数据测算!M210&gt;=1500,10,IF(F210&gt;=750,8,6)))))</f>
        <v>6</v>
      </c>
      <c r="O210" s="17">
        <f t="shared" si="44"/>
        <v>8</v>
      </c>
      <c r="P210" s="18">
        <f t="shared" si="45"/>
        <v>5</v>
      </c>
      <c r="Q210" s="17">
        <f t="shared" si="46"/>
        <v>7</v>
      </c>
      <c r="R210" s="17">
        <f t="shared" si="41"/>
        <v>4</v>
      </c>
      <c r="S210" s="17">
        <f t="shared" si="42"/>
        <v>4</v>
      </c>
      <c r="T210" s="17">
        <f t="shared" si="47"/>
        <v>7.5</v>
      </c>
      <c r="U210" s="17" t="s">
        <v>94</v>
      </c>
      <c r="V210" s="17">
        <f t="shared" si="48"/>
        <v>6</v>
      </c>
      <c r="W210" s="21">
        <f t="shared" si="49"/>
        <v>95</v>
      </c>
      <c r="X210" s="21">
        <f t="shared" si="50"/>
        <v>72.5</v>
      </c>
      <c r="Y210" s="24">
        <f t="shared" si="43"/>
        <v>76.315789473684205</v>
      </c>
      <c r="Z210" s="25">
        <f t="shared" si="51"/>
        <v>91.609815307034637</v>
      </c>
    </row>
    <row r="211" spans="1:26" x14ac:dyDescent="0.3">
      <c r="A211" s="15" t="s">
        <v>305</v>
      </c>
      <c r="B211" s="15">
        <v>201506</v>
      </c>
      <c r="C211" s="15">
        <v>163716.68166666699</v>
      </c>
      <c r="D211" s="16">
        <v>0.27340654285561899</v>
      </c>
      <c r="E211" s="15">
        <v>0.293237698657561</v>
      </c>
      <c r="F211" s="15">
        <v>2672.6666666666702</v>
      </c>
      <c r="G211" s="15">
        <v>2.64093334708787</v>
      </c>
      <c r="H211" s="15">
        <v>4.1732710073481401E-2</v>
      </c>
      <c r="I211" s="15">
        <v>0.34744766620984702</v>
      </c>
      <c r="J211" s="15">
        <v>7.7308360155290998</v>
      </c>
      <c r="K211" s="15">
        <v>4</v>
      </c>
      <c r="L211" s="15">
        <v>0</v>
      </c>
      <c r="M211" s="17">
        <f>IF(C211&gt;=250000,10,IF([1]数据测算!F211&gt;=200000,8,IF([1]数据测算!F211&gt;=150000,6,IF([1]数据测算!F211&gt;=100000,5,IF(C211&gt;=50000,3,1)))))*2.5</f>
        <v>15</v>
      </c>
      <c r="N211" s="17">
        <f>IF(F211&gt;=4000,5,IF([1]数据测算!M211&gt;=3000,3,IF([1]数据测算!M211&gt;=2500,1,IF([1]数据测算!M211&gt;=1500,10,IF(F211&gt;=750,8,6)))))</f>
        <v>1</v>
      </c>
      <c r="O211" s="17">
        <f t="shared" si="44"/>
        <v>6</v>
      </c>
      <c r="P211" s="18">
        <f t="shared" si="45"/>
        <v>5</v>
      </c>
      <c r="Q211" s="17">
        <f t="shared" si="46"/>
        <v>7</v>
      </c>
      <c r="R211" s="17">
        <f t="shared" si="41"/>
        <v>7</v>
      </c>
      <c r="S211" s="17">
        <f t="shared" si="42"/>
        <v>10</v>
      </c>
      <c r="T211" s="17">
        <f t="shared" si="47"/>
        <v>7.5</v>
      </c>
      <c r="U211" s="17" t="s">
        <v>94</v>
      </c>
      <c r="V211" s="17">
        <f t="shared" si="48"/>
        <v>8</v>
      </c>
      <c r="W211" s="21">
        <f t="shared" si="49"/>
        <v>95</v>
      </c>
      <c r="X211" s="21">
        <f t="shared" si="50"/>
        <v>66.5</v>
      </c>
      <c r="Y211" s="24">
        <f t="shared" si="43"/>
        <v>70</v>
      </c>
      <c r="Z211" s="25">
        <f t="shared" si="51"/>
        <v>88.844124243163463</v>
      </c>
    </row>
    <row r="212" spans="1:26" x14ac:dyDescent="0.3">
      <c r="A212" s="15" t="s">
        <v>306</v>
      </c>
      <c r="B212" s="15">
        <v>201504</v>
      </c>
      <c r="C212" s="15">
        <v>347683.36499999999</v>
      </c>
      <c r="D212" s="15">
        <v>0.80166138633753303</v>
      </c>
      <c r="E212" s="15">
        <v>0.11904511480391899</v>
      </c>
      <c r="F212" s="15">
        <v>7508</v>
      </c>
      <c r="G212" s="15">
        <v>2.1741581923314501</v>
      </c>
      <c r="H212" s="15">
        <v>9.4937654643681407E-3</v>
      </c>
      <c r="I212" s="15">
        <v>0.42106290330909601</v>
      </c>
      <c r="J212" s="15">
        <v>22.717687277889699</v>
      </c>
      <c r="K212" s="15">
        <v>2</v>
      </c>
      <c r="L212" s="15">
        <v>0</v>
      </c>
      <c r="M212" s="17">
        <f>IF(C212&gt;=250000,10,IF([1]数据测算!F212&gt;=200000,8,IF([1]数据测算!F212&gt;=150000,6,IF([1]数据测算!F212&gt;=100000,5,IF(C212&gt;=50000,3,1)))))*2.5</f>
        <v>25</v>
      </c>
      <c r="N212" s="17">
        <f>IF(F212&gt;=4000,5,IF([1]数据测算!M212&gt;=3000,3,IF([1]数据测算!M212&gt;=2500,1,IF([1]数据测算!M212&gt;=1500,10,IF(F212&gt;=750,8,6)))))</f>
        <v>5</v>
      </c>
      <c r="O212" s="17">
        <f t="shared" si="44"/>
        <v>3</v>
      </c>
      <c r="P212" s="18">
        <f t="shared" si="45"/>
        <v>2</v>
      </c>
      <c r="Q212" s="17">
        <f t="shared" si="46"/>
        <v>10</v>
      </c>
      <c r="R212" s="17">
        <f t="shared" si="41"/>
        <v>4</v>
      </c>
      <c r="S212" s="17">
        <f t="shared" si="42"/>
        <v>10</v>
      </c>
      <c r="T212" s="17">
        <f t="shared" si="47"/>
        <v>5.25</v>
      </c>
      <c r="U212" s="17" t="s">
        <v>94</v>
      </c>
      <c r="V212" s="17">
        <f t="shared" si="48"/>
        <v>4</v>
      </c>
      <c r="W212" s="21">
        <f t="shared" si="49"/>
        <v>95</v>
      </c>
      <c r="X212" s="21">
        <f t="shared" si="50"/>
        <v>68.25</v>
      </c>
      <c r="Y212" s="24">
        <f t="shared" si="43"/>
        <v>71.84210526315789</v>
      </c>
      <c r="Z212" s="25">
        <f t="shared" si="51"/>
        <v>89.666860179616819</v>
      </c>
    </row>
    <row r="213" spans="1:26" x14ac:dyDescent="0.3">
      <c r="A213" s="15" t="s">
        <v>307</v>
      </c>
      <c r="B213" s="15">
        <v>201506</v>
      </c>
      <c r="C213" s="15">
        <v>315334.68166666699</v>
      </c>
      <c r="D213" s="16">
        <v>0.41001943387795597</v>
      </c>
      <c r="E213" s="15">
        <v>0.23774090998130301</v>
      </c>
      <c r="F213" s="15">
        <v>11762.333333333299</v>
      </c>
      <c r="G213" s="15">
        <v>2.1042299737276999</v>
      </c>
      <c r="H213" s="15">
        <v>9.8155855423319699E-2</v>
      </c>
      <c r="I213" s="15">
        <v>0.59649580882414999</v>
      </c>
      <c r="J213" s="15">
        <v>22.892366437705601</v>
      </c>
      <c r="K213" s="15">
        <v>3</v>
      </c>
      <c r="L213" s="15">
        <v>0</v>
      </c>
      <c r="M213" s="17">
        <f>IF(C213&gt;=250000,10,IF([1]数据测算!F213&gt;=200000,8,IF([1]数据测算!F213&gt;=150000,6,IF([1]数据测算!F213&gt;=100000,5,IF(C213&gt;=50000,3,1)))))*2.5</f>
        <v>25</v>
      </c>
      <c r="N213" s="17">
        <f>IF(F213&gt;=4000,5,IF([1]数据测算!M213&gt;=3000,3,IF([1]数据测算!M213&gt;=2500,1,IF([1]数据测算!M213&gt;=1500,10,IF(F213&gt;=750,8,6)))))</f>
        <v>5</v>
      </c>
      <c r="O213" s="17">
        <f t="shared" si="44"/>
        <v>3</v>
      </c>
      <c r="P213" s="18">
        <f t="shared" si="45"/>
        <v>3.5</v>
      </c>
      <c r="Q213" s="17">
        <f t="shared" si="46"/>
        <v>7</v>
      </c>
      <c r="R213" s="17">
        <f t="shared" si="41"/>
        <v>4</v>
      </c>
      <c r="S213" s="17">
        <f t="shared" si="42"/>
        <v>10</v>
      </c>
      <c r="T213" s="17">
        <f t="shared" si="47"/>
        <v>5.25</v>
      </c>
      <c r="U213" s="17" t="s">
        <v>94</v>
      </c>
      <c r="V213" s="17">
        <f t="shared" si="48"/>
        <v>6</v>
      </c>
      <c r="W213" s="21">
        <f t="shared" si="49"/>
        <v>95</v>
      </c>
      <c r="X213" s="21">
        <f t="shared" si="50"/>
        <v>68.75</v>
      </c>
      <c r="Y213" s="24">
        <f t="shared" si="43"/>
        <v>72.368421052631575</v>
      </c>
      <c r="Z213" s="25">
        <f t="shared" si="51"/>
        <v>89.899423286729601</v>
      </c>
    </row>
    <row r="214" spans="1:26" x14ac:dyDescent="0.3">
      <c r="A214" s="15" t="s">
        <v>308</v>
      </c>
      <c r="B214" s="15">
        <v>201506</v>
      </c>
      <c r="C214" s="15">
        <v>1074214.15666667</v>
      </c>
      <c r="D214" s="15">
        <v>0.56514494106048296</v>
      </c>
      <c r="E214" s="15">
        <v>0.29602017168544698</v>
      </c>
      <c r="F214" s="15">
        <v>10481.5</v>
      </c>
      <c r="G214" s="15">
        <v>1.39978811962526</v>
      </c>
      <c r="H214" s="15">
        <v>1.09418813153632E-2</v>
      </c>
      <c r="I214" s="15">
        <v>0.68815659229776105</v>
      </c>
      <c r="J214" s="15">
        <v>8.0094558135943803</v>
      </c>
      <c r="K214" s="15">
        <v>2</v>
      </c>
      <c r="L214" s="15">
        <v>0</v>
      </c>
      <c r="M214" s="17">
        <f>IF(C214&gt;=250000,10,IF([1]数据测算!F214&gt;=200000,8,IF([1]数据测算!F214&gt;=150000,6,IF([1]数据测算!F214&gt;=100000,5,IF(C214&gt;=50000,3,1)))))*2.5</f>
        <v>25</v>
      </c>
      <c r="N214" s="17">
        <f>IF(F214&gt;=4000,5,IF([1]数据测算!M214&gt;=3000,3,IF([1]数据测算!M214&gt;=2500,1,IF([1]数据测算!M214&gt;=1500,10,IF(F214&gt;=750,8,6)))))</f>
        <v>5</v>
      </c>
      <c r="O214" s="17">
        <f t="shared" si="44"/>
        <v>6</v>
      </c>
      <c r="P214" s="18">
        <f t="shared" si="45"/>
        <v>3.5</v>
      </c>
      <c r="Q214" s="17">
        <f t="shared" si="46"/>
        <v>7</v>
      </c>
      <c r="R214" s="17">
        <f t="shared" si="41"/>
        <v>4</v>
      </c>
      <c r="S214" s="17">
        <f t="shared" si="42"/>
        <v>10</v>
      </c>
      <c r="T214" s="17">
        <f t="shared" si="47"/>
        <v>3</v>
      </c>
      <c r="U214" s="17" t="s">
        <v>94</v>
      </c>
      <c r="V214" s="17">
        <f t="shared" si="48"/>
        <v>4</v>
      </c>
      <c r="W214" s="21">
        <f t="shared" si="49"/>
        <v>95</v>
      </c>
      <c r="X214" s="21">
        <f t="shared" si="50"/>
        <v>67.5</v>
      </c>
      <c r="Y214" s="24">
        <f t="shared" si="43"/>
        <v>71.05263157894737</v>
      </c>
      <c r="Z214" s="25">
        <f t="shared" si="51"/>
        <v>89.31594552622974</v>
      </c>
    </row>
    <row r="215" spans="1:26" x14ac:dyDescent="0.3">
      <c r="A215" s="15" t="s">
        <v>309</v>
      </c>
      <c r="B215" s="15">
        <v>201507</v>
      </c>
      <c r="C215" s="15">
        <v>220306.58499999999</v>
      </c>
      <c r="D215" s="16">
        <v>0.23070971591988501</v>
      </c>
      <c r="E215" s="15">
        <v>0.183281914638661</v>
      </c>
      <c r="F215" s="15">
        <v>367.16666666666703</v>
      </c>
      <c r="G215" s="15">
        <v>1.15391626309352</v>
      </c>
      <c r="H215" s="15">
        <v>0.368960557321101</v>
      </c>
      <c r="I215" s="15">
        <v>0.34893458178047299</v>
      </c>
      <c r="J215" s="15">
        <v>8.4910718401090097</v>
      </c>
      <c r="K215" s="15">
        <v>2</v>
      </c>
      <c r="L215" s="15">
        <v>0</v>
      </c>
      <c r="M215" s="17">
        <f>IF(C215&gt;=250000,10,IF([1]数据测算!F215&gt;=200000,8,IF([1]数据测算!F215&gt;=150000,6,IF([1]数据测算!F215&gt;=100000,5,IF(C215&gt;=50000,3,1)))))*2.5</f>
        <v>20</v>
      </c>
      <c r="N215" s="17">
        <f>IF(F215&gt;=4000,5,IF([1]数据测算!M215&gt;=3000,3,IF([1]数据测算!M215&gt;=2500,1,IF([1]数据测算!M215&gt;=1500,10,IF(F215&gt;=750,8,6)))))</f>
        <v>6</v>
      </c>
      <c r="O215" s="17">
        <f t="shared" si="44"/>
        <v>6</v>
      </c>
      <c r="P215" s="18">
        <f t="shared" si="45"/>
        <v>5</v>
      </c>
      <c r="Q215" s="17">
        <f t="shared" si="46"/>
        <v>10</v>
      </c>
      <c r="R215" s="17">
        <f t="shared" si="41"/>
        <v>7</v>
      </c>
      <c r="S215" s="17">
        <f t="shared" si="42"/>
        <v>7</v>
      </c>
      <c r="T215" s="17">
        <f t="shared" si="47"/>
        <v>3</v>
      </c>
      <c r="U215" s="17" t="s">
        <v>94</v>
      </c>
      <c r="V215" s="17">
        <f t="shared" si="48"/>
        <v>4</v>
      </c>
      <c r="W215" s="21">
        <f t="shared" si="49"/>
        <v>95</v>
      </c>
      <c r="X215" s="21">
        <f t="shared" si="50"/>
        <v>68</v>
      </c>
      <c r="Y215" s="24">
        <f t="shared" si="43"/>
        <v>71.578947368421055</v>
      </c>
      <c r="Z215" s="25">
        <f t="shared" si="51"/>
        <v>89.550166295470476</v>
      </c>
    </row>
    <row r="216" spans="1:26" x14ac:dyDescent="0.3">
      <c r="A216" s="15" t="s">
        <v>310</v>
      </c>
      <c r="B216" s="15">
        <v>201506</v>
      </c>
      <c r="C216" s="15">
        <v>43952.794999999998</v>
      </c>
      <c r="D216" s="16">
        <v>0.18386266066041601</v>
      </c>
      <c r="E216" s="15">
        <v>8.1983039644820496E-2</v>
      </c>
      <c r="F216" s="15">
        <v>170</v>
      </c>
      <c r="G216" s="15">
        <v>1.0781127519246501</v>
      </c>
      <c r="H216" s="15">
        <v>0.34354029414816201</v>
      </c>
      <c r="I216" s="15">
        <v>0.23667622539473401</v>
      </c>
      <c r="J216" s="15">
        <v>5.7193762357413904</v>
      </c>
      <c r="K216" s="15">
        <v>2</v>
      </c>
      <c r="L216" s="15">
        <v>0</v>
      </c>
      <c r="M216" s="17">
        <f>IF(C216&gt;=250000,10,IF([1]数据测算!F216&gt;=200000,8,IF([1]数据测算!F216&gt;=150000,6,IF([1]数据测算!F216&gt;=100000,5,IF(C216&gt;=50000,3,1)))))*2.5</f>
        <v>2.5</v>
      </c>
      <c r="N216" s="17">
        <f>IF(F216&gt;=4000,5,IF([1]数据测算!M216&gt;=3000,3,IF([1]数据测算!M216&gt;=2500,1,IF([1]数据测算!M216&gt;=1500,10,IF(F216&gt;=750,8,6)))))</f>
        <v>6</v>
      </c>
      <c r="O216" s="17">
        <f t="shared" si="44"/>
        <v>8</v>
      </c>
      <c r="P216" s="18">
        <f t="shared" si="45"/>
        <v>5</v>
      </c>
      <c r="Q216" s="17">
        <f t="shared" si="46"/>
        <v>10</v>
      </c>
      <c r="R216" s="17">
        <f t="shared" si="41"/>
        <v>7</v>
      </c>
      <c r="S216" s="17">
        <f t="shared" si="42"/>
        <v>7</v>
      </c>
      <c r="T216" s="17">
        <f t="shared" si="47"/>
        <v>3</v>
      </c>
      <c r="U216" s="17" t="s">
        <v>94</v>
      </c>
      <c r="V216" s="17">
        <f t="shared" si="48"/>
        <v>4</v>
      </c>
      <c r="W216" s="21">
        <f t="shared" si="49"/>
        <v>95</v>
      </c>
      <c r="X216" s="21">
        <f t="shared" si="50"/>
        <v>52.5</v>
      </c>
      <c r="Y216" s="24">
        <f t="shared" si="43"/>
        <v>55.263157894736842</v>
      </c>
      <c r="Z216" s="25">
        <f t="shared" si="51"/>
        <v>81.695341607011216</v>
      </c>
    </row>
    <row r="217" spans="1:26" x14ac:dyDescent="0.3">
      <c r="A217" s="15" t="s">
        <v>311</v>
      </c>
      <c r="B217" s="15">
        <v>201506</v>
      </c>
      <c r="C217" s="15">
        <v>159033.32166666701</v>
      </c>
      <c r="D217" s="16">
        <v>0.30752337252863798</v>
      </c>
      <c r="E217" s="15">
        <v>5.82979672949476E-2</v>
      </c>
      <c r="F217" s="15">
        <v>3121.1666666666702</v>
      </c>
      <c r="G217" s="15">
        <v>1.0678293634087499</v>
      </c>
      <c r="H217" s="15">
        <v>0.104291861271623</v>
      </c>
      <c r="I217" s="15">
        <v>0.53398933045470098</v>
      </c>
      <c r="J217" s="15">
        <v>4.5473431736243297</v>
      </c>
      <c r="K217" s="15">
        <v>2</v>
      </c>
      <c r="L217" s="15">
        <v>0</v>
      </c>
      <c r="M217" s="17">
        <f>IF(C217&gt;=250000,10,IF([1]数据测算!F217&gt;=200000,8,IF([1]数据测算!F217&gt;=150000,6,IF([1]数据测算!F217&gt;=100000,5,IF(C217&gt;=50000,3,1)))))*2.5</f>
        <v>15</v>
      </c>
      <c r="N217" s="17">
        <f>IF(F217&gt;=4000,5,IF([1]数据测算!M217&gt;=3000,3,IF([1]数据测算!M217&gt;=2500,1,IF([1]数据测算!M217&gt;=1500,10,IF(F217&gt;=750,8,6)))))</f>
        <v>3</v>
      </c>
      <c r="O217" s="17">
        <f t="shared" si="44"/>
        <v>10</v>
      </c>
      <c r="P217" s="18">
        <f t="shared" si="45"/>
        <v>5</v>
      </c>
      <c r="Q217" s="17">
        <f t="shared" si="46"/>
        <v>10</v>
      </c>
      <c r="R217" s="17">
        <f t="shared" si="41"/>
        <v>4</v>
      </c>
      <c r="S217" s="17">
        <f t="shared" si="42"/>
        <v>10</v>
      </c>
      <c r="T217" s="17">
        <f t="shared" si="47"/>
        <v>3</v>
      </c>
      <c r="U217" s="17" t="s">
        <v>94</v>
      </c>
      <c r="V217" s="17">
        <f t="shared" si="48"/>
        <v>4</v>
      </c>
      <c r="W217" s="21">
        <f t="shared" si="49"/>
        <v>95</v>
      </c>
      <c r="X217" s="21">
        <f t="shared" si="50"/>
        <v>64</v>
      </c>
      <c r="Y217" s="24">
        <f t="shared" si="43"/>
        <v>67.368421052631575</v>
      </c>
      <c r="Z217" s="25">
        <f t="shared" si="51"/>
        <v>87.644191774260946</v>
      </c>
    </row>
    <row r="218" spans="1:26" x14ac:dyDescent="0.3">
      <c r="A218" s="15" t="s">
        <v>312</v>
      </c>
      <c r="B218" s="15">
        <v>201507</v>
      </c>
      <c r="C218" s="15">
        <v>344589.25</v>
      </c>
      <c r="D218" s="16">
        <v>0.31911565524743801</v>
      </c>
      <c r="E218" s="15">
        <v>0.152082732672286</v>
      </c>
      <c r="F218" s="15">
        <v>3933.6666666666702</v>
      </c>
      <c r="G218" s="15">
        <v>1.0662375288592301</v>
      </c>
      <c r="H218" s="15">
        <v>9.6650154323536398E-3</v>
      </c>
      <c r="I218" s="15">
        <v>0.62287252594160702</v>
      </c>
      <c r="J218" s="15">
        <v>8.6057201206414593</v>
      </c>
      <c r="K218" s="15">
        <v>2</v>
      </c>
      <c r="L218" s="15">
        <v>0</v>
      </c>
      <c r="M218" s="17">
        <f>IF(C218&gt;=250000,10,IF([1]数据测算!F218&gt;=200000,8,IF([1]数据测算!F218&gt;=150000,6,IF([1]数据测算!F218&gt;=100000,5,IF(C218&gt;=50000,3,1)))))*2.5</f>
        <v>25</v>
      </c>
      <c r="N218" s="17">
        <f>IF(F218&gt;=4000,5,IF([1]数据测算!M218&gt;=3000,3,IF([1]数据测算!M218&gt;=2500,1,IF([1]数据测算!M218&gt;=1500,10,IF(F218&gt;=750,8,6)))))</f>
        <v>3</v>
      </c>
      <c r="O218" s="17">
        <f t="shared" si="44"/>
        <v>6</v>
      </c>
      <c r="P218" s="18">
        <f t="shared" si="45"/>
        <v>5</v>
      </c>
      <c r="Q218" s="17">
        <f t="shared" si="46"/>
        <v>10</v>
      </c>
      <c r="R218" s="17">
        <f t="shared" si="41"/>
        <v>4</v>
      </c>
      <c r="S218" s="17">
        <f t="shared" si="42"/>
        <v>10</v>
      </c>
      <c r="T218" s="17">
        <f t="shared" si="47"/>
        <v>3</v>
      </c>
      <c r="U218" s="17" t="s">
        <v>94</v>
      </c>
      <c r="V218" s="17">
        <f t="shared" si="48"/>
        <v>4</v>
      </c>
      <c r="W218" s="21">
        <f t="shared" si="49"/>
        <v>95</v>
      </c>
      <c r="X218" s="21">
        <f t="shared" si="50"/>
        <v>70</v>
      </c>
      <c r="Y218" s="24">
        <f t="shared" si="43"/>
        <v>73.684210526315795</v>
      </c>
      <c r="Z218" s="25">
        <f t="shared" si="51"/>
        <v>90.476096516982409</v>
      </c>
    </row>
    <row r="219" spans="1:26" x14ac:dyDescent="0.3">
      <c r="A219" s="15" t="s">
        <v>313</v>
      </c>
      <c r="B219" s="15">
        <v>201507</v>
      </c>
      <c r="C219" s="15">
        <v>113293.686666667</v>
      </c>
      <c r="D219" s="16">
        <v>0.19865698856891101</v>
      </c>
      <c r="E219" s="15">
        <v>0.14116787204345899</v>
      </c>
      <c r="F219" s="15">
        <v>782</v>
      </c>
      <c r="G219" s="15">
        <v>0.93827038548177</v>
      </c>
      <c r="H219" s="15">
        <v>0.175229123106623</v>
      </c>
      <c r="I219" s="15">
        <v>0.12099543948059099</v>
      </c>
      <c r="J219" s="15">
        <v>13.0718437326664</v>
      </c>
      <c r="K219" s="15">
        <v>2</v>
      </c>
      <c r="L219" s="15">
        <v>0</v>
      </c>
      <c r="M219" s="17">
        <f>IF(C219&gt;=250000,10,IF([1]数据测算!F219&gt;=200000,8,IF([1]数据测算!F219&gt;=150000,6,IF([1]数据测算!F219&gt;=100000,5,IF(C219&gt;=50000,3,1)))))*2.5</f>
        <v>12.5</v>
      </c>
      <c r="N219" s="17">
        <f>IF(F219&gt;=4000,5,IF([1]数据测算!M219&gt;=3000,3,IF([1]数据测算!M219&gt;=2500,1,IF([1]数据测算!M219&gt;=1500,10,IF(F219&gt;=750,8,6)))))</f>
        <v>8</v>
      </c>
      <c r="O219" s="17">
        <f t="shared" si="44"/>
        <v>5</v>
      </c>
      <c r="P219" s="18">
        <f t="shared" si="45"/>
        <v>5</v>
      </c>
      <c r="Q219" s="17">
        <f t="shared" si="46"/>
        <v>10</v>
      </c>
      <c r="R219" s="17">
        <f t="shared" si="41"/>
        <v>10</v>
      </c>
      <c r="S219" s="17">
        <f t="shared" si="42"/>
        <v>10</v>
      </c>
      <c r="T219" s="17">
        <f t="shared" si="47"/>
        <v>3</v>
      </c>
      <c r="U219" s="17" t="s">
        <v>94</v>
      </c>
      <c r="V219" s="17">
        <f t="shared" si="48"/>
        <v>4</v>
      </c>
      <c r="W219" s="21">
        <f t="shared" si="49"/>
        <v>95</v>
      </c>
      <c r="X219" s="21">
        <f t="shared" si="50"/>
        <v>67.5</v>
      </c>
      <c r="Y219" s="24">
        <f t="shared" si="43"/>
        <v>71.05263157894737</v>
      </c>
      <c r="Z219" s="25">
        <f t="shared" si="51"/>
        <v>89.31594552622974</v>
      </c>
    </row>
    <row r="220" spans="1:26" x14ac:dyDescent="0.3">
      <c r="A220" s="15" t="s">
        <v>314</v>
      </c>
      <c r="B220" s="15">
        <v>201507</v>
      </c>
      <c r="C220" s="15">
        <v>111796.55333333299</v>
      </c>
      <c r="D220" s="16">
        <v>0.30015032224504801</v>
      </c>
      <c r="E220" s="15">
        <v>3.1037328830466299E-2</v>
      </c>
      <c r="F220" s="15">
        <v>1833.8</v>
      </c>
      <c r="G220" s="15">
        <v>0.93328859541717601</v>
      </c>
      <c r="H220" s="15">
        <v>6.3521440587345795E-2</v>
      </c>
      <c r="I220" s="15">
        <v>0.25254591594389297</v>
      </c>
      <c r="J220" s="15">
        <v>5.7157896132469403</v>
      </c>
      <c r="K220" s="15">
        <v>1</v>
      </c>
      <c r="L220" s="15">
        <v>1</v>
      </c>
      <c r="M220" s="17">
        <f>IF(C220&gt;=250000,10,IF([1]数据测算!F220&gt;=200000,8,IF([1]数据测算!F220&gt;=150000,6,IF([1]数据测算!F220&gt;=100000,5,IF(C220&gt;=50000,3,1)))))*2.5</f>
        <v>12.5</v>
      </c>
      <c r="N220" s="17">
        <f>IF(F220&gt;=4000,5,IF([1]数据测算!M220&gt;=3000,3,IF([1]数据测算!M220&gt;=2500,1,IF([1]数据测算!M220&gt;=1500,10,IF(F220&gt;=750,8,6)))))</f>
        <v>10</v>
      </c>
      <c r="O220" s="17">
        <f t="shared" si="44"/>
        <v>8</v>
      </c>
      <c r="P220" s="18">
        <f t="shared" si="45"/>
        <v>5</v>
      </c>
      <c r="Q220" s="17">
        <f t="shared" si="46"/>
        <v>10</v>
      </c>
      <c r="R220" s="17">
        <f t="shared" si="41"/>
        <v>7</v>
      </c>
      <c r="S220" s="17">
        <f t="shared" si="42"/>
        <v>10</v>
      </c>
      <c r="T220" s="17">
        <f t="shared" si="47"/>
        <v>3</v>
      </c>
      <c r="U220" s="17" t="s">
        <v>94</v>
      </c>
      <c r="V220" s="17">
        <f t="shared" si="48"/>
        <v>2</v>
      </c>
      <c r="W220" s="21">
        <f t="shared" si="49"/>
        <v>95</v>
      </c>
      <c r="X220" s="21">
        <f t="shared" si="50"/>
        <v>67.5</v>
      </c>
      <c r="Y220" s="24">
        <f t="shared" si="43"/>
        <v>71.05263157894737</v>
      </c>
      <c r="Z220" s="25">
        <f t="shared" si="51"/>
        <v>89.31594552622974</v>
      </c>
    </row>
    <row r="221" spans="1:26" x14ac:dyDescent="0.3">
      <c r="A221" s="15" t="s">
        <v>315</v>
      </c>
      <c r="B221" s="15">
        <v>201505</v>
      </c>
      <c r="C221" s="15">
        <v>566816.02333333297</v>
      </c>
      <c r="D221" s="15">
        <v>0.70043334592650597</v>
      </c>
      <c r="E221" s="15">
        <v>0.16024445128342099</v>
      </c>
      <c r="F221" s="15">
        <v>5150.6666666666697</v>
      </c>
      <c r="G221" s="15">
        <v>0.93041313506219303</v>
      </c>
      <c r="H221" s="15">
        <v>3.4798157640380099E-2</v>
      </c>
      <c r="I221" s="15">
        <v>0.52182980363034104</v>
      </c>
      <c r="J221" s="15">
        <v>8.03170730610079</v>
      </c>
      <c r="K221" s="15">
        <v>2</v>
      </c>
      <c r="L221" s="15">
        <v>0</v>
      </c>
      <c r="M221" s="17">
        <f>IF(C221&gt;=250000,10,IF([1]数据测算!F221&gt;=200000,8,IF([1]数据测算!F221&gt;=150000,6,IF([1]数据测算!F221&gt;=100000,5,IF(C221&gt;=50000,3,1)))))*2.5</f>
        <v>25</v>
      </c>
      <c r="N221" s="17">
        <f>IF(F221&gt;=4000,5,IF([1]数据测算!M221&gt;=3000,3,IF([1]数据测算!M221&gt;=2500,1,IF([1]数据测算!M221&gt;=1500,10,IF(F221&gt;=750,8,6)))))</f>
        <v>5</v>
      </c>
      <c r="O221" s="17">
        <f t="shared" si="44"/>
        <v>6</v>
      </c>
      <c r="P221" s="18">
        <f t="shared" si="45"/>
        <v>2</v>
      </c>
      <c r="Q221" s="17">
        <f t="shared" si="46"/>
        <v>10</v>
      </c>
      <c r="R221" s="17">
        <f t="shared" si="41"/>
        <v>4</v>
      </c>
      <c r="S221" s="17">
        <f t="shared" si="42"/>
        <v>10</v>
      </c>
      <c r="T221" s="17">
        <f t="shared" si="47"/>
        <v>3</v>
      </c>
      <c r="U221" s="17" t="s">
        <v>94</v>
      </c>
      <c r="V221" s="17">
        <f t="shared" si="48"/>
        <v>4</v>
      </c>
      <c r="W221" s="21">
        <f t="shared" si="49"/>
        <v>95</v>
      </c>
      <c r="X221" s="21">
        <f t="shared" si="50"/>
        <v>69</v>
      </c>
      <c r="Y221" s="24">
        <f t="shared" si="43"/>
        <v>72.631578947368425</v>
      </c>
      <c r="Z221" s="25">
        <f t="shared" si="51"/>
        <v>90.015295797481272</v>
      </c>
    </row>
    <row r="222" spans="1:26" x14ac:dyDescent="0.3">
      <c r="A222" s="15" t="s">
        <v>316</v>
      </c>
      <c r="B222" s="15">
        <v>201508</v>
      </c>
      <c r="C222" s="15">
        <v>382095.33166666701</v>
      </c>
      <c r="D222" s="16">
        <v>0.38124412400003399</v>
      </c>
      <c r="E222" s="15">
        <v>8.6541020026247403E-2</v>
      </c>
      <c r="F222" s="15">
        <v>2763.5</v>
      </c>
      <c r="G222" s="15">
        <v>0.90742722406845999</v>
      </c>
      <c r="H222" s="15">
        <v>8.5776955230653706E-2</v>
      </c>
      <c r="I222" s="15">
        <v>0.12569254301351601</v>
      </c>
      <c r="J222" s="15">
        <v>24.8717893067275</v>
      </c>
      <c r="K222" s="15">
        <v>1</v>
      </c>
      <c r="L222" s="15">
        <v>0</v>
      </c>
      <c r="M222" s="17">
        <f>IF(C222&gt;=250000,10,IF([1]数据测算!F222&gt;=200000,8,IF([1]数据测算!F222&gt;=150000,6,IF([1]数据测算!F222&gt;=100000,5,IF(C222&gt;=50000,3,1)))))*2.5</f>
        <v>25</v>
      </c>
      <c r="N222" s="17">
        <f>IF(F222&gt;=4000,5,IF([1]数据测算!M222&gt;=3000,3,IF([1]数据测算!M222&gt;=2500,1,IF([1]数据测算!M222&gt;=1500,10,IF(F222&gt;=750,8,6)))))</f>
        <v>1</v>
      </c>
      <c r="O222" s="17">
        <f t="shared" si="44"/>
        <v>3</v>
      </c>
      <c r="P222" s="18">
        <f t="shared" si="45"/>
        <v>5</v>
      </c>
      <c r="Q222" s="17">
        <f t="shared" si="46"/>
        <v>10</v>
      </c>
      <c r="R222" s="17">
        <f t="shared" si="41"/>
        <v>10</v>
      </c>
      <c r="S222" s="17">
        <f t="shared" si="42"/>
        <v>10</v>
      </c>
      <c r="T222" s="17">
        <f t="shared" si="47"/>
        <v>3</v>
      </c>
      <c r="U222" s="17" t="s">
        <v>94</v>
      </c>
      <c r="V222" s="17">
        <f t="shared" si="48"/>
        <v>2</v>
      </c>
      <c r="W222" s="21">
        <f t="shared" si="49"/>
        <v>95</v>
      </c>
      <c r="X222" s="21">
        <f t="shared" si="50"/>
        <v>69</v>
      </c>
      <c r="Y222" s="24">
        <f t="shared" si="43"/>
        <v>72.631578947368425</v>
      </c>
      <c r="Z222" s="25">
        <f t="shared" si="51"/>
        <v>90.015295797481272</v>
      </c>
    </row>
    <row r="223" spans="1:26" x14ac:dyDescent="0.3">
      <c r="A223" s="15" t="s">
        <v>317</v>
      </c>
      <c r="B223" s="15">
        <v>201507</v>
      </c>
      <c r="C223" s="15">
        <v>58789.366666666698</v>
      </c>
      <c r="D223" s="16">
        <v>0.198179288988901</v>
      </c>
      <c r="E223" s="15">
        <v>8.8122299860365197E-2</v>
      </c>
      <c r="F223" s="15">
        <v>803.33333333333303</v>
      </c>
      <c r="G223" s="15">
        <v>0.89195886715143202</v>
      </c>
      <c r="H223" s="15">
        <v>0.283688998451678</v>
      </c>
      <c r="I223" s="15">
        <v>0.44682782507600699</v>
      </c>
      <c r="J223" s="15">
        <v>12.6695718649257</v>
      </c>
      <c r="K223" s="15">
        <v>1</v>
      </c>
      <c r="L223" s="15">
        <v>0</v>
      </c>
      <c r="M223" s="17">
        <f>IF(C223&gt;=250000,10,IF([1]数据测算!F223&gt;=200000,8,IF([1]数据测算!F223&gt;=150000,6,IF([1]数据测算!F223&gt;=100000,5,IF(C223&gt;=50000,3,1)))))*2.5</f>
        <v>7.5</v>
      </c>
      <c r="N223" s="17">
        <f>IF(F223&gt;=4000,5,IF([1]数据测算!M223&gt;=3000,3,IF([1]数据测算!M223&gt;=2500,1,IF([1]数据测算!M223&gt;=1500,10,IF(F223&gt;=750,8,6)))))</f>
        <v>8</v>
      </c>
      <c r="O223" s="17">
        <f t="shared" si="44"/>
        <v>5</v>
      </c>
      <c r="P223" s="18">
        <f t="shared" si="45"/>
        <v>5</v>
      </c>
      <c r="Q223" s="17">
        <f t="shared" si="46"/>
        <v>10</v>
      </c>
      <c r="R223" s="17">
        <f t="shared" si="41"/>
        <v>4</v>
      </c>
      <c r="S223" s="17">
        <f t="shared" si="42"/>
        <v>7</v>
      </c>
      <c r="T223" s="17">
        <f t="shared" si="47"/>
        <v>3</v>
      </c>
      <c r="U223" s="17" t="s">
        <v>94</v>
      </c>
      <c r="V223" s="17">
        <f t="shared" si="48"/>
        <v>2</v>
      </c>
      <c r="W223" s="21">
        <f t="shared" si="49"/>
        <v>95</v>
      </c>
      <c r="X223" s="21">
        <f t="shared" si="50"/>
        <v>51.5</v>
      </c>
      <c r="Y223" s="24">
        <f t="shared" si="43"/>
        <v>54.210526315789473</v>
      </c>
      <c r="Z223" s="25">
        <f t="shared" si="51"/>
        <v>81.139704621813976</v>
      </c>
    </row>
    <row r="224" spans="1:26" x14ac:dyDescent="0.3">
      <c r="A224" s="15" t="s">
        <v>318</v>
      </c>
      <c r="B224" s="15">
        <v>201505</v>
      </c>
      <c r="C224" s="15">
        <v>378470.375</v>
      </c>
      <c r="D224" s="15">
        <v>0.520576098549143</v>
      </c>
      <c r="E224" s="15">
        <v>0.27131127513328601</v>
      </c>
      <c r="F224" s="15">
        <v>7444.1666666666697</v>
      </c>
      <c r="G224" s="15">
        <v>0.795640319188338</v>
      </c>
      <c r="H224" s="15">
        <v>5.0099937008389502E-2</v>
      </c>
      <c r="I224" s="15">
        <v>0.22674028835551999</v>
      </c>
      <c r="J224" s="15">
        <v>15.9153021976272</v>
      </c>
      <c r="K224" s="15">
        <v>1</v>
      </c>
      <c r="L224" s="15">
        <v>0</v>
      </c>
      <c r="M224" s="17">
        <f>IF(C224&gt;=250000,10,IF([1]数据测算!F224&gt;=200000,8,IF([1]数据测算!F224&gt;=150000,6,IF([1]数据测算!F224&gt;=100000,5,IF(C224&gt;=50000,3,1)))))*2.5</f>
        <v>25</v>
      </c>
      <c r="N224" s="17">
        <f>IF(F224&gt;=4000,5,IF([1]数据测算!M224&gt;=3000,3,IF([1]数据测算!M224&gt;=2500,1,IF([1]数据测算!M224&gt;=1500,10,IF(F224&gt;=750,8,6)))))</f>
        <v>5</v>
      </c>
      <c r="O224" s="17">
        <f t="shared" si="44"/>
        <v>5</v>
      </c>
      <c r="P224" s="18">
        <f t="shared" si="45"/>
        <v>3.5</v>
      </c>
      <c r="Q224" s="17">
        <f t="shared" si="46"/>
        <v>7</v>
      </c>
      <c r="R224" s="17">
        <f t="shared" si="41"/>
        <v>7</v>
      </c>
      <c r="S224" s="17">
        <f t="shared" si="42"/>
        <v>10</v>
      </c>
      <c r="T224" s="17">
        <f t="shared" si="47"/>
        <v>3</v>
      </c>
      <c r="U224" s="17" t="s">
        <v>94</v>
      </c>
      <c r="V224" s="17">
        <f t="shared" si="48"/>
        <v>2</v>
      </c>
      <c r="W224" s="21">
        <f t="shared" si="49"/>
        <v>95</v>
      </c>
      <c r="X224" s="21">
        <f t="shared" si="50"/>
        <v>67.5</v>
      </c>
      <c r="Y224" s="24">
        <f t="shared" si="43"/>
        <v>71.05263157894737</v>
      </c>
      <c r="Z224" s="25">
        <f t="shared" si="51"/>
        <v>89.31594552622974</v>
      </c>
    </row>
    <row r="225" spans="1:26" x14ac:dyDescent="0.3">
      <c r="A225" s="15" t="s">
        <v>319</v>
      </c>
      <c r="B225" s="15">
        <v>201505</v>
      </c>
      <c r="C225" s="15">
        <v>179398.16833333299</v>
      </c>
      <c r="D225" s="16">
        <v>0.34833826589137401</v>
      </c>
      <c r="E225" s="15">
        <v>5.7719105716022699E-2</v>
      </c>
      <c r="F225" s="15">
        <v>1638.3333333333301</v>
      </c>
      <c r="G225" s="15">
        <v>1.5195656818482799</v>
      </c>
      <c r="H225" s="15" t="s">
        <v>102</v>
      </c>
      <c r="I225" s="15" t="s">
        <v>102</v>
      </c>
      <c r="J225" s="15" t="s">
        <v>102</v>
      </c>
      <c r="K225" s="15">
        <v>3</v>
      </c>
      <c r="L225" s="15">
        <v>0</v>
      </c>
      <c r="M225" s="17">
        <f>IF(C225&gt;=250000,10,IF([1]数据测算!F225&gt;=200000,8,IF([1]数据测算!F225&gt;=150000,6,IF([1]数据测算!F225&gt;=100000,5,IF(C225&gt;=50000,3,1)))))*2.5</f>
        <v>15</v>
      </c>
      <c r="N225" s="17">
        <f>IF(F225&gt;=4000,5,IF([1]数据测算!M225&gt;=3000,3,IF([1]数据测算!M225&gt;=2500,1,IF([1]数据测算!M225&gt;=1500,10,IF(F225&gt;=750,8,6)))))</f>
        <v>10</v>
      </c>
      <c r="O225" s="17" t="s">
        <v>103</v>
      </c>
      <c r="P225" s="18">
        <f t="shared" si="45"/>
        <v>5</v>
      </c>
      <c r="Q225" s="17">
        <f t="shared" si="46"/>
        <v>10</v>
      </c>
      <c r="R225" s="17" t="s">
        <v>94</v>
      </c>
      <c r="S225" s="17" t="s">
        <v>94</v>
      </c>
      <c r="T225" s="17">
        <f t="shared" si="47"/>
        <v>3</v>
      </c>
      <c r="U225" s="17" t="s">
        <v>94</v>
      </c>
      <c r="V225" s="17">
        <f t="shared" si="48"/>
        <v>6</v>
      </c>
      <c r="W225" s="21">
        <f t="shared" si="49"/>
        <v>65</v>
      </c>
      <c r="X225" s="21">
        <f t="shared" si="50"/>
        <v>49</v>
      </c>
      <c r="Y225" s="24">
        <f t="shared" si="43"/>
        <v>75.384615384615387</v>
      </c>
      <c r="Z225" s="25">
        <f t="shared" si="51"/>
        <v>91.211579018379851</v>
      </c>
    </row>
    <row r="226" spans="1:26" x14ac:dyDescent="0.3">
      <c r="A226" s="15" t="s">
        <v>320</v>
      </c>
      <c r="B226" s="15">
        <v>201507</v>
      </c>
      <c r="C226" s="15">
        <v>144002.755</v>
      </c>
      <c r="D226" s="16">
        <v>0.31134493703906002</v>
      </c>
      <c r="E226" s="15">
        <v>5.6146589976321402E-2</v>
      </c>
      <c r="F226" s="15">
        <v>914.83333333333303</v>
      </c>
      <c r="G226" s="15">
        <v>1.1000247912893899</v>
      </c>
      <c r="H226" s="15" t="s">
        <v>102</v>
      </c>
      <c r="I226" s="15" t="s">
        <v>102</v>
      </c>
      <c r="J226" s="15" t="s">
        <v>102</v>
      </c>
      <c r="K226" s="15">
        <v>3</v>
      </c>
      <c r="L226" s="15">
        <v>0</v>
      </c>
      <c r="M226" s="17">
        <f>IF(C226&gt;=250000,10,IF([1]数据测算!F226&gt;=200000,8,IF([1]数据测算!F226&gt;=150000,6,IF([1]数据测算!F226&gt;=100000,5,IF(C226&gt;=50000,3,1)))))*2.5</f>
        <v>12.5</v>
      </c>
      <c r="N226" s="17">
        <f>IF(F226&gt;=4000,5,IF([1]数据测算!M226&gt;=3000,3,IF([1]数据测算!M226&gt;=2500,1,IF([1]数据测算!M226&gt;=1500,10,IF(F226&gt;=750,8,6)))))</f>
        <v>8</v>
      </c>
      <c r="O226" s="17" t="s">
        <v>103</v>
      </c>
      <c r="P226" s="18">
        <f t="shared" si="45"/>
        <v>5</v>
      </c>
      <c r="Q226" s="17">
        <f t="shared" si="46"/>
        <v>10</v>
      </c>
      <c r="R226" s="17" t="s">
        <v>94</v>
      </c>
      <c r="S226" s="17" t="s">
        <v>94</v>
      </c>
      <c r="T226" s="17">
        <f t="shared" si="47"/>
        <v>3</v>
      </c>
      <c r="U226" s="17" t="s">
        <v>94</v>
      </c>
      <c r="V226" s="17">
        <f t="shared" si="48"/>
        <v>6</v>
      </c>
      <c r="W226" s="21">
        <f t="shared" si="49"/>
        <v>65</v>
      </c>
      <c r="X226" s="21">
        <f t="shared" si="50"/>
        <v>44.5</v>
      </c>
      <c r="Y226" s="24">
        <f t="shared" si="43"/>
        <v>68.461538461538467</v>
      </c>
      <c r="Z226" s="25">
        <f t="shared" si="51"/>
        <v>88.14623320137531</v>
      </c>
    </row>
    <row r="227" spans="1:26" x14ac:dyDescent="0.3">
      <c r="A227" s="15" t="s">
        <v>321</v>
      </c>
      <c r="B227" s="15">
        <v>201506</v>
      </c>
      <c r="C227" s="15">
        <v>287340.38666666701</v>
      </c>
      <c r="D227" s="16">
        <v>0.421495772201951</v>
      </c>
      <c r="E227" s="15">
        <v>0.14802777136526399</v>
      </c>
      <c r="F227" s="15">
        <v>5612.8333333333303</v>
      </c>
      <c r="G227" s="15">
        <v>80.353176715350401</v>
      </c>
      <c r="H227" s="15">
        <v>0.173687832409604</v>
      </c>
      <c r="I227" s="15">
        <v>0.34063172432368299</v>
      </c>
      <c r="J227" s="15">
        <v>13.633854796600099</v>
      </c>
      <c r="K227" s="15">
        <v>4</v>
      </c>
      <c r="L227" s="15">
        <v>0</v>
      </c>
      <c r="M227" s="17">
        <f>IF(C227&gt;=250000,10,IF([1]数据测算!F227&gt;=200000,8,IF([1]数据测算!F227&gt;=150000,6,IF([1]数据测算!F227&gt;=100000,5,IF(C227&gt;=50000,3,1)))))*2.5</f>
        <v>25</v>
      </c>
      <c r="N227" s="17">
        <f>IF(F227&gt;=4000,5,IF([1]数据测算!M227&gt;=3000,3,IF([1]数据测算!M227&gt;=2500,1,IF([1]数据测算!M227&gt;=1500,10,IF(F227&gt;=750,8,6)))))</f>
        <v>5</v>
      </c>
      <c r="O227" s="17">
        <f t="shared" si="44"/>
        <v>5</v>
      </c>
      <c r="P227" s="18">
        <f t="shared" si="45"/>
        <v>3.5</v>
      </c>
      <c r="Q227" s="17">
        <f t="shared" si="46"/>
        <v>10</v>
      </c>
      <c r="R227" s="17">
        <f t="shared" ref="R227:R254" si="52">IF(I227&gt;=70%,1,IF(I227&gt;=40%,4,IF(I227&gt;=20%,7,IF(I227&gt;=0,10))))</f>
        <v>7</v>
      </c>
      <c r="S227" s="17">
        <f t="shared" ref="S227:S254" si="53">IF(H227&gt;=90%,1,IF(H227&gt;=50%,4,IF(H227&gt;=20%,7,10)))</f>
        <v>10</v>
      </c>
      <c r="T227" s="17">
        <f t="shared" si="47"/>
        <v>7.5</v>
      </c>
      <c r="U227" s="17" t="s">
        <v>94</v>
      </c>
      <c r="V227" s="17">
        <f t="shared" si="48"/>
        <v>8</v>
      </c>
      <c r="W227" s="21">
        <f t="shared" si="49"/>
        <v>95</v>
      </c>
      <c r="X227" s="21">
        <f t="shared" si="50"/>
        <v>81</v>
      </c>
      <c r="Y227" s="24">
        <f t="shared" si="43"/>
        <v>85.263157894736835</v>
      </c>
      <c r="Z227" s="25">
        <f t="shared" si="51"/>
        <v>95.285708038712599</v>
      </c>
    </row>
    <row r="228" spans="1:26" x14ac:dyDescent="0.3">
      <c r="A228" s="15" t="s">
        <v>322</v>
      </c>
      <c r="B228" s="15">
        <v>201504</v>
      </c>
      <c r="C228" s="15">
        <v>2924341.3566666702</v>
      </c>
      <c r="D228" s="15">
        <v>0.63869562456235995</v>
      </c>
      <c r="E228" s="15">
        <v>5.2670485586196102E-2</v>
      </c>
      <c r="F228" s="15">
        <v>875.33333333333303</v>
      </c>
      <c r="G228" s="15">
        <v>12.7184905034593</v>
      </c>
      <c r="H228" s="15">
        <v>1.5340508795738299E-2</v>
      </c>
      <c r="I228" s="15">
        <v>0.75526098107344897</v>
      </c>
      <c r="J228" s="15">
        <v>14.1347210376855</v>
      </c>
      <c r="K228" s="15">
        <v>2</v>
      </c>
      <c r="L228" s="15">
        <v>0</v>
      </c>
      <c r="M228" s="17">
        <f>IF(C228&gt;=250000,10,IF([1]数据测算!F228&gt;=200000,8,IF([1]数据测算!F228&gt;=150000,6,IF([1]数据测算!F228&gt;=100000,5,IF(C228&gt;=50000,3,1)))))*2.5</f>
        <v>25</v>
      </c>
      <c r="N228" s="17">
        <f>IF(F228&gt;=4000,5,IF([1]数据测算!M228&gt;=3000,3,IF([1]数据测算!M228&gt;=2500,1,IF([1]数据测算!M228&gt;=1500,10,IF(F228&gt;=750,8,6)))))</f>
        <v>8</v>
      </c>
      <c r="O228" s="17">
        <f t="shared" si="44"/>
        <v>5</v>
      </c>
      <c r="P228" s="18">
        <f t="shared" si="45"/>
        <v>2</v>
      </c>
      <c r="Q228" s="17">
        <f t="shared" si="46"/>
        <v>10</v>
      </c>
      <c r="R228" s="17">
        <f t="shared" si="52"/>
        <v>1</v>
      </c>
      <c r="S228" s="17">
        <f t="shared" si="53"/>
        <v>10</v>
      </c>
      <c r="T228" s="17">
        <f t="shared" si="47"/>
        <v>7.5</v>
      </c>
      <c r="U228" s="17" t="s">
        <v>94</v>
      </c>
      <c r="V228" s="17">
        <f t="shared" si="48"/>
        <v>4</v>
      </c>
      <c r="W228" s="21">
        <f t="shared" si="49"/>
        <v>95</v>
      </c>
      <c r="X228" s="21">
        <f t="shared" si="50"/>
        <v>72.5</v>
      </c>
      <c r="Y228" s="24">
        <f t="shared" si="43"/>
        <v>76.315789473684205</v>
      </c>
      <c r="Z228" s="25">
        <f t="shared" si="51"/>
        <v>91.609815307034637</v>
      </c>
    </row>
    <row r="229" spans="1:26" x14ac:dyDescent="0.3">
      <c r="A229" s="15" t="s">
        <v>323</v>
      </c>
      <c r="B229" s="15">
        <v>201506</v>
      </c>
      <c r="C229" s="15">
        <v>1063840.33333333</v>
      </c>
      <c r="D229" s="16">
        <v>0.47854264292364201</v>
      </c>
      <c r="E229" s="15">
        <v>5.4156791185074299E-2</v>
      </c>
      <c r="F229" s="15">
        <v>544.16666666666697</v>
      </c>
      <c r="G229" s="15">
        <v>5.5757995565537302</v>
      </c>
      <c r="H229" s="15">
        <v>2.8845059419929601E-2</v>
      </c>
      <c r="I229" s="15">
        <v>0.96002938790428705</v>
      </c>
      <c r="J229" s="15">
        <v>4.2799552030001804</v>
      </c>
      <c r="K229" s="15">
        <v>3</v>
      </c>
      <c r="L229" s="15">
        <v>0</v>
      </c>
      <c r="M229" s="17">
        <f>IF(C229&gt;=250000,10,IF([1]数据测算!F229&gt;=200000,8,IF([1]数据测算!F229&gt;=150000,6,IF([1]数据测算!F229&gt;=100000,5,IF(C229&gt;=50000,3,1)))))*2.5</f>
        <v>25</v>
      </c>
      <c r="N229" s="17">
        <f>IF(F229&gt;=4000,5,IF([1]数据测算!M229&gt;=3000,3,IF([1]数据测算!M229&gt;=2500,1,IF([1]数据测算!M229&gt;=1500,10,IF(F229&gt;=750,8,6)))))</f>
        <v>6</v>
      </c>
      <c r="O229" s="17">
        <f t="shared" si="44"/>
        <v>10</v>
      </c>
      <c r="P229" s="18">
        <f t="shared" si="45"/>
        <v>3.5</v>
      </c>
      <c r="Q229" s="17">
        <f t="shared" si="46"/>
        <v>10</v>
      </c>
      <c r="R229" s="17">
        <f t="shared" si="52"/>
        <v>1</v>
      </c>
      <c r="S229" s="17">
        <f t="shared" si="53"/>
        <v>10</v>
      </c>
      <c r="T229" s="17">
        <f t="shared" si="47"/>
        <v>7.5</v>
      </c>
      <c r="U229" s="17" t="s">
        <v>94</v>
      </c>
      <c r="V229" s="17">
        <f t="shared" si="48"/>
        <v>6</v>
      </c>
      <c r="W229" s="21">
        <f t="shared" si="49"/>
        <v>95</v>
      </c>
      <c r="X229" s="21">
        <f t="shared" si="50"/>
        <v>79</v>
      </c>
      <c r="Y229" s="24">
        <f t="shared" si="43"/>
        <v>83.15789473684211</v>
      </c>
      <c r="Z229" s="25">
        <f t="shared" si="51"/>
        <v>94.444060675722568</v>
      </c>
    </row>
    <row r="230" spans="1:26" x14ac:dyDescent="0.3">
      <c r="A230" s="15" t="s">
        <v>324</v>
      </c>
      <c r="B230" s="15">
        <v>201507</v>
      </c>
      <c r="C230" s="15">
        <v>1142400.06</v>
      </c>
      <c r="D230" s="16">
        <v>0.41928509206112902</v>
      </c>
      <c r="E230" s="15">
        <v>0.12238788818825</v>
      </c>
      <c r="F230" s="15">
        <v>5592.6666666666697</v>
      </c>
      <c r="G230" s="15">
        <v>4.6455913820532002</v>
      </c>
      <c r="H230" s="15">
        <v>9.4641151628293806E-3</v>
      </c>
      <c r="I230" s="15">
        <v>0.26044011051989902</v>
      </c>
      <c r="J230" s="15">
        <v>22.011418863551501</v>
      </c>
      <c r="K230" s="15">
        <v>4</v>
      </c>
      <c r="L230" s="15">
        <v>1</v>
      </c>
      <c r="M230" s="17">
        <f>IF(C230&gt;=250000,10,IF([1]数据测算!F230&gt;=200000,8,IF([1]数据测算!F230&gt;=150000,6,IF([1]数据测算!F230&gt;=100000,5,IF(C230&gt;=50000,3,1)))))*2.5</f>
        <v>25</v>
      </c>
      <c r="N230" s="17">
        <f>IF(F230&gt;=4000,5,IF([1]数据测算!M230&gt;=3000,3,IF([1]数据测算!M230&gt;=2500,1,IF([1]数据测算!M230&gt;=1500,10,IF(F230&gt;=750,8,6)))))</f>
        <v>5</v>
      </c>
      <c r="O230" s="17">
        <f t="shared" si="44"/>
        <v>3</v>
      </c>
      <c r="P230" s="18">
        <f t="shared" si="45"/>
        <v>3.5</v>
      </c>
      <c r="Q230" s="17">
        <f t="shared" si="46"/>
        <v>10</v>
      </c>
      <c r="R230" s="17">
        <f t="shared" si="52"/>
        <v>7</v>
      </c>
      <c r="S230" s="17">
        <f t="shared" si="53"/>
        <v>10</v>
      </c>
      <c r="T230" s="17">
        <f t="shared" si="47"/>
        <v>7.5</v>
      </c>
      <c r="U230" s="17" t="s">
        <v>94</v>
      </c>
      <c r="V230" s="17">
        <f t="shared" si="48"/>
        <v>8</v>
      </c>
      <c r="W230" s="21">
        <f t="shared" si="49"/>
        <v>95</v>
      </c>
      <c r="X230" s="21">
        <f t="shared" si="50"/>
        <v>79</v>
      </c>
      <c r="Y230" s="24">
        <f t="shared" si="43"/>
        <v>83.15789473684211</v>
      </c>
      <c r="Z230" s="25">
        <f t="shared" si="51"/>
        <v>94.444060675722568</v>
      </c>
    </row>
    <row r="231" spans="1:26" x14ac:dyDescent="0.3">
      <c r="A231" s="15" t="s">
        <v>325</v>
      </c>
      <c r="B231" s="15">
        <v>201504</v>
      </c>
      <c r="C231" s="15">
        <v>179885.373333333</v>
      </c>
      <c r="D231" s="15">
        <v>0.61844655747334298</v>
      </c>
      <c r="E231" s="15">
        <v>0.15939755381575199</v>
      </c>
      <c r="F231" s="15">
        <v>2208.6666666666702</v>
      </c>
      <c r="G231" s="15">
        <v>2.2685681462869001</v>
      </c>
      <c r="H231" s="15">
        <v>3.12521112581087E-2</v>
      </c>
      <c r="I231" s="15">
        <v>0.11327349357790099</v>
      </c>
      <c r="J231" s="15">
        <v>8.5125608831272306</v>
      </c>
      <c r="K231" s="15">
        <v>3</v>
      </c>
      <c r="L231" s="15">
        <v>0</v>
      </c>
      <c r="M231" s="17">
        <f>IF(C231&gt;=250000,10,IF([1]数据测算!F231&gt;=200000,8,IF([1]数据测算!F231&gt;=150000,6,IF([1]数据测算!F231&gt;=100000,5,IF(C231&gt;=50000,3,1)))))*2.5</f>
        <v>15</v>
      </c>
      <c r="N231" s="17">
        <f>IF(F231&gt;=4000,5,IF([1]数据测算!M231&gt;=3000,3,IF([1]数据测算!M231&gt;=2500,1,IF([1]数据测算!M231&gt;=1500,10,IF(F231&gt;=750,8,6)))))</f>
        <v>10</v>
      </c>
      <c r="O231" s="17">
        <f t="shared" si="44"/>
        <v>6</v>
      </c>
      <c r="P231" s="18">
        <f t="shared" si="45"/>
        <v>2</v>
      </c>
      <c r="Q231" s="17">
        <f t="shared" si="46"/>
        <v>10</v>
      </c>
      <c r="R231" s="17">
        <f t="shared" si="52"/>
        <v>10</v>
      </c>
      <c r="S231" s="17">
        <f t="shared" si="53"/>
        <v>10</v>
      </c>
      <c r="T231" s="17">
        <f t="shared" si="47"/>
        <v>5.25</v>
      </c>
      <c r="U231" s="17" t="s">
        <v>94</v>
      </c>
      <c r="V231" s="17">
        <f t="shared" si="48"/>
        <v>6</v>
      </c>
      <c r="W231" s="21">
        <f t="shared" si="49"/>
        <v>95</v>
      </c>
      <c r="X231" s="21">
        <f t="shared" si="50"/>
        <v>74.25</v>
      </c>
      <c r="Y231" s="24">
        <f t="shared" si="43"/>
        <v>78.15789473684211</v>
      </c>
      <c r="Z231" s="25">
        <f t="shared" si="51"/>
        <v>92.388491082230573</v>
      </c>
    </row>
    <row r="232" spans="1:26" x14ac:dyDescent="0.3">
      <c r="A232" s="15" t="s">
        <v>326</v>
      </c>
      <c r="B232" s="15">
        <v>201506</v>
      </c>
      <c r="C232" s="15">
        <v>213664.191666667</v>
      </c>
      <c r="D232" s="15">
        <v>0.54761968580216802</v>
      </c>
      <c r="E232" s="15">
        <v>0.22380292069673299</v>
      </c>
      <c r="F232" s="15">
        <v>9948.6666666666697</v>
      </c>
      <c r="G232" s="15">
        <v>1.87751086817988</v>
      </c>
      <c r="H232" s="15">
        <v>3.09995204602872E-2</v>
      </c>
      <c r="I232" s="15">
        <v>0.48528938573347302</v>
      </c>
      <c r="J232" s="15">
        <v>15.6559960653047</v>
      </c>
      <c r="K232" s="15">
        <v>3</v>
      </c>
      <c r="L232" s="15">
        <v>0</v>
      </c>
      <c r="M232" s="17">
        <f>IF(C232&gt;=250000,10,IF([1]数据测算!F232&gt;=200000,8,IF([1]数据测算!F232&gt;=150000,6,IF([1]数据测算!F232&gt;=100000,5,IF(C232&gt;=50000,3,1)))))*2.5</f>
        <v>20</v>
      </c>
      <c r="N232" s="17">
        <f>IF(F232&gt;=4000,5,IF([1]数据测算!M232&gt;=3000,3,IF([1]数据测算!M232&gt;=2500,1,IF([1]数据测算!M232&gt;=1500,10,IF(F232&gt;=750,8,6)))))</f>
        <v>5</v>
      </c>
      <c r="O232" s="17">
        <f t="shared" si="44"/>
        <v>5</v>
      </c>
      <c r="P232" s="18">
        <f t="shared" si="45"/>
        <v>3.5</v>
      </c>
      <c r="Q232" s="17">
        <f t="shared" si="46"/>
        <v>7</v>
      </c>
      <c r="R232" s="17">
        <f t="shared" si="52"/>
        <v>4</v>
      </c>
      <c r="S232" s="17">
        <f t="shared" si="53"/>
        <v>10</v>
      </c>
      <c r="T232" s="17">
        <f t="shared" si="47"/>
        <v>5.25</v>
      </c>
      <c r="U232" s="17" t="s">
        <v>94</v>
      </c>
      <c r="V232" s="17">
        <f t="shared" si="48"/>
        <v>6</v>
      </c>
      <c r="W232" s="21">
        <f t="shared" si="49"/>
        <v>95</v>
      </c>
      <c r="X232" s="21">
        <f t="shared" si="50"/>
        <v>65.75</v>
      </c>
      <c r="Y232" s="24">
        <f t="shared" si="43"/>
        <v>69.21052631578948</v>
      </c>
      <c r="Z232" s="25">
        <f t="shared" si="51"/>
        <v>88.48724595548137</v>
      </c>
    </row>
    <row r="233" spans="1:26" x14ac:dyDescent="0.3">
      <c r="A233" s="15" t="s">
        <v>327</v>
      </c>
      <c r="B233" s="15">
        <v>201505</v>
      </c>
      <c r="C233" s="15">
        <v>223988.41500000001</v>
      </c>
      <c r="D233" s="16">
        <v>0.38057876181177502</v>
      </c>
      <c r="E233" s="15">
        <v>0.26535115994964897</v>
      </c>
      <c r="F233" s="15">
        <v>2753.5</v>
      </c>
      <c r="G233" s="15">
        <v>1.34025247773111</v>
      </c>
      <c r="H233" s="15">
        <v>6.5291600293094207E-2</v>
      </c>
      <c r="I233" s="15">
        <v>0.29254820794160702</v>
      </c>
      <c r="J233" s="15">
        <v>21.205552930067501</v>
      </c>
      <c r="K233" s="15">
        <v>1</v>
      </c>
      <c r="L233" s="15">
        <v>0</v>
      </c>
      <c r="M233" s="17">
        <f>IF(C233&gt;=250000,10,IF([1]数据测算!F233&gt;=200000,8,IF([1]数据测算!F233&gt;=150000,6,IF([1]数据测算!F233&gt;=100000,5,IF(C233&gt;=50000,3,1)))))*2.5</f>
        <v>20</v>
      </c>
      <c r="N233" s="17">
        <f>IF(F233&gt;=4000,5,IF([1]数据测算!M233&gt;=3000,3,IF([1]数据测算!M233&gt;=2500,1,IF([1]数据测算!M233&gt;=1500,10,IF(F233&gt;=750,8,6)))))</f>
        <v>1</v>
      </c>
      <c r="O233" s="17">
        <f t="shared" si="44"/>
        <v>3</v>
      </c>
      <c r="P233" s="18">
        <f t="shared" si="45"/>
        <v>5</v>
      </c>
      <c r="Q233" s="17">
        <f t="shared" si="46"/>
        <v>7</v>
      </c>
      <c r="R233" s="17">
        <f t="shared" si="52"/>
        <v>7</v>
      </c>
      <c r="S233" s="17">
        <f t="shared" si="53"/>
        <v>10</v>
      </c>
      <c r="T233" s="17">
        <f t="shared" si="47"/>
        <v>3</v>
      </c>
      <c r="U233" s="17" t="s">
        <v>94</v>
      </c>
      <c r="V233" s="17">
        <f t="shared" si="48"/>
        <v>2</v>
      </c>
      <c r="W233" s="21">
        <f t="shared" si="49"/>
        <v>95</v>
      </c>
      <c r="X233" s="21">
        <f t="shared" si="50"/>
        <v>58</v>
      </c>
      <c r="Y233" s="24">
        <f t="shared" si="43"/>
        <v>61.05263157894737</v>
      </c>
      <c r="Z233" s="25">
        <f t="shared" si="51"/>
        <v>84.635370215045313</v>
      </c>
    </row>
    <row r="234" spans="1:26" x14ac:dyDescent="0.3">
      <c r="A234" s="15" t="s">
        <v>328</v>
      </c>
      <c r="B234" s="15">
        <v>201506</v>
      </c>
      <c r="C234" s="15">
        <v>341702.563333333</v>
      </c>
      <c r="D234" s="16">
        <v>0.412468218102296</v>
      </c>
      <c r="E234" s="15">
        <v>7.0687874722557401E-2</v>
      </c>
      <c r="F234" s="15">
        <v>3026.3333333333298</v>
      </c>
      <c r="G234" s="15">
        <v>1.22889776584198</v>
      </c>
      <c r="H234" s="15">
        <v>4.39270758643018E-2</v>
      </c>
      <c r="I234" s="15">
        <v>0.44202766839961399</v>
      </c>
      <c r="J234" s="15">
        <v>9.9521800961984503</v>
      </c>
      <c r="K234" s="15">
        <v>3</v>
      </c>
      <c r="L234" s="15">
        <v>0</v>
      </c>
      <c r="M234" s="17">
        <f>IF(C234&gt;=250000,10,IF([1]数据测算!F234&gt;=200000,8,IF([1]数据测算!F234&gt;=150000,6,IF([1]数据测算!F234&gt;=100000,5,IF(C234&gt;=50000,3,1)))))*2.5</f>
        <v>25</v>
      </c>
      <c r="N234" s="17">
        <f>IF(F234&gt;=4000,5,IF([1]数据测算!M234&gt;=3000,3,IF([1]数据测算!M234&gt;=2500,1,IF([1]数据测算!M234&gt;=1500,10,IF(F234&gt;=750,8,6)))))</f>
        <v>3</v>
      </c>
      <c r="O234" s="17">
        <f t="shared" si="44"/>
        <v>6</v>
      </c>
      <c r="P234" s="18">
        <f t="shared" si="45"/>
        <v>3.5</v>
      </c>
      <c r="Q234" s="17">
        <f t="shared" si="46"/>
        <v>10</v>
      </c>
      <c r="R234" s="17">
        <f t="shared" si="52"/>
        <v>4</v>
      </c>
      <c r="S234" s="17">
        <f t="shared" si="53"/>
        <v>10</v>
      </c>
      <c r="T234" s="17">
        <f t="shared" si="47"/>
        <v>3</v>
      </c>
      <c r="U234" s="17" t="s">
        <v>94</v>
      </c>
      <c r="V234" s="17">
        <f t="shared" si="48"/>
        <v>6</v>
      </c>
      <c r="W234" s="21">
        <f t="shared" si="49"/>
        <v>95</v>
      </c>
      <c r="X234" s="21">
        <f t="shared" si="50"/>
        <v>70.5</v>
      </c>
      <c r="Y234" s="24">
        <f t="shared" si="43"/>
        <v>74.21052631578948</v>
      </c>
      <c r="Z234" s="25">
        <f t="shared" si="51"/>
        <v>90.704905380483467</v>
      </c>
    </row>
    <row r="235" spans="1:26" x14ac:dyDescent="0.3">
      <c r="A235" s="15" t="s">
        <v>329</v>
      </c>
      <c r="B235" s="15">
        <v>201505</v>
      </c>
      <c r="C235" s="15">
        <v>313676.54666666698</v>
      </c>
      <c r="D235" s="16">
        <v>0.419560688942197</v>
      </c>
      <c r="E235" s="15">
        <v>0.24649534485619501</v>
      </c>
      <c r="F235" s="15">
        <v>1724.8333333333301</v>
      </c>
      <c r="G235" s="15">
        <v>1.20749188608986</v>
      </c>
      <c r="H235" s="15">
        <v>2.94181845615809E-2</v>
      </c>
      <c r="I235" s="15">
        <v>0.53849078026841102</v>
      </c>
      <c r="J235" s="15">
        <v>43.8386511137846</v>
      </c>
      <c r="K235" s="15">
        <v>3</v>
      </c>
      <c r="L235" s="15">
        <v>0</v>
      </c>
      <c r="M235" s="17">
        <f>IF(C235&gt;=250000,10,IF([1]数据测算!F235&gt;=200000,8,IF([1]数据测算!F235&gt;=150000,6,IF([1]数据测算!F235&gt;=100000,5,IF(C235&gt;=50000,3,1)))))*2.5</f>
        <v>25</v>
      </c>
      <c r="N235" s="17">
        <f>IF(F235&gt;=4000,5,IF([1]数据测算!M235&gt;=3000,3,IF([1]数据测算!M235&gt;=2500,1,IF([1]数据测算!M235&gt;=1500,10,IF(F235&gt;=750,8,6)))))</f>
        <v>10</v>
      </c>
      <c r="O235" s="17">
        <f t="shared" si="44"/>
        <v>1</v>
      </c>
      <c r="P235" s="18">
        <f t="shared" si="45"/>
        <v>3.5</v>
      </c>
      <c r="Q235" s="17">
        <f t="shared" si="46"/>
        <v>7</v>
      </c>
      <c r="R235" s="17">
        <f t="shared" si="52"/>
        <v>4</v>
      </c>
      <c r="S235" s="17">
        <f t="shared" si="53"/>
        <v>10</v>
      </c>
      <c r="T235" s="17">
        <f t="shared" si="47"/>
        <v>3</v>
      </c>
      <c r="U235" s="17" t="s">
        <v>94</v>
      </c>
      <c r="V235" s="17">
        <f t="shared" si="48"/>
        <v>6</v>
      </c>
      <c r="W235" s="21">
        <f t="shared" si="49"/>
        <v>95</v>
      </c>
      <c r="X235" s="21">
        <f t="shared" si="50"/>
        <v>69.5</v>
      </c>
      <c r="Y235" s="24">
        <f t="shared" si="43"/>
        <v>73.15789473684211</v>
      </c>
      <c r="Z235" s="25">
        <f t="shared" si="51"/>
        <v>90.246230835066527</v>
      </c>
    </row>
    <row r="236" spans="1:26" x14ac:dyDescent="0.3">
      <c r="A236" s="15" t="s">
        <v>330</v>
      </c>
      <c r="B236" s="15">
        <v>201504</v>
      </c>
      <c r="C236" s="15">
        <v>471540.25</v>
      </c>
      <c r="D236" s="16">
        <v>0.26599241448281702</v>
      </c>
      <c r="E236" s="15">
        <v>0.115905848404195</v>
      </c>
      <c r="F236" s="15">
        <v>1542</v>
      </c>
      <c r="G236" s="15">
        <v>1.10467767508978</v>
      </c>
      <c r="H236" s="15">
        <v>0.13631754240109001</v>
      </c>
      <c r="I236" s="15">
        <v>0.149348475933686</v>
      </c>
      <c r="J236" s="15">
        <v>19.737424964518802</v>
      </c>
      <c r="K236" s="15">
        <v>3</v>
      </c>
      <c r="L236" s="15">
        <v>0</v>
      </c>
      <c r="M236" s="17">
        <f>IF(C236&gt;=250000,10,IF([1]数据测算!F236&gt;=200000,8,IF([1]数据测算!F236&gt;=150000,6,IF([1]数据测算!F236&gt;=100000,5,IF(C236&gt;=50000,3,1)))))*2.5</f>
        <v>25</v>
      </c>
      <c r="N236" s="17">
        <f>IF(F236&gt;=4000,5,IF([1]数据测算!M236&gt;=3000,3,IF([1]数据测算!M236&gt;=2500,1,IF([1]数据测算!M236&gt;=1500,10,IF(F236&gt;=750,8,6)))))</f>
        <v>10</v>
      </c>
      <c r="O236" s="17">
        <f t="shared" si="44"/>
        <v>5</v>
      </c>
      <c r="P236" s="18">
        <f t="shared" si="45"/>
        <v>5</v>
      </c>
      <c r="Q236" s="17">
        <f t="shared" si="46"/>
        <v>10</v>
      </c>
      <c r="R236" s="17">
        <f t="shared" si="52"/>
        <v>10</v>
      </c>
      <c r="S236" s="17">
        <f t="shared" si="53"/>
        <v>10</v>
      </c>
      <c r="T236" s="17">
        <f t="shared" si="47"/>
        <v>3</v>
      </c>
      <c r="U236" s="17" t="s">
        <v>94</v>
      </c>
      <c r="V236" s="17">
        <f t="shared" si="48"/>
        <v>6</v>
      </c>
      <c r="W236" s="21">
        <f t="shared" si="49"/>
        <v>95</v>
      </c>
      <c r="X236" s="21">
        <f t="shared" si="50"/>
        <v>84</v>
      </c>
      <c r="Y236" s="24">
        <f t="shared" si="43"/>
        <v>88.421052631578945</v>
      </c>
      <c r="Z236" s="25">
        <f t="shared" si="51"/>
        <v>96.523402024197154</v>
      </c>
    </row>
    <row r="237" spans="1:26" x14ac:dyDescent="0.3">
      <c r="A237" s="15" t="s">
        <v>331</v>
      </c>
      <c r="B237" s="15">
        <v>201507</v>
      </c>
      <c r="C237" s="15">
        <v>410149.73</v>
      </c>
      <c r="D237" s="16">
        <v>0.33157559481021598</v>
      </c>
      <c r="E237" s="15">
        <v>0.52481052417420104</v>
      </c>
      <c r="F237" s="15">
        <v>26382.5</v>
      </c>
      <c r="G237" s="15">
        <v>1.0908911401623</v>
      </c>
      <c r="H237" s="15">
        <v>7.0836325183160596E-3</v>
      </c>
      <c r="I237" s="15">
        <v>0.43207194035026902</v>
      </c>
      <c r="J237" s="15">
        <v>3.9641673434836799</v>
      </c>
      <c r="K237" s="15">
        <v>3</v>
      </c>
      <c r="L237" s="15">
        <v>0</v>
      </c>
      <c r="M237" s="17">
        <f>IF(C237&gt;=250000,10,IF([1]数据测算!F237&gt;=200000,8,IF([1]数据测算!F237&gt;=150000,6,IF([1]数据测算!F237&gt;=100000,5,IF(C237&gt;=50000,3,1)))))*2.5</f>
        <v>25</v>
      </c>
      <c r="N237" s="17">
        <f>IF(F237&gt;=4000,5,IF([1]数据测算!M237&gt;=3000,3,IF([1]数据测算!M237&gt;=2500,1,IF([1]数据测算!M237&gt;=1500,10,IF(F237&gt;=750,8,6)))))</f>
        <v>5</v>
      </c>
      <c r="O237" s="17">
        <f t="shared" si="44"/>
        <v>10</v>
      </c>
      <c r="P237" s="18">
        <f t="shared" si="45"/>
        <v>5</v>
      </c>
      <c r="Q237" s="17">
        <f t="shared" si="46"/>
        <v>4</v>
      </c>
      <c r="R237" s="17">
        <f t="shared" si="52"/>
        <v>4</v>
      </c>
      <c r="S237" s="17">
        <f t="shared" si="53"/>
        <v>10</v>
      </c>
      <c r="T237" s="17">
        <f t="shared" si="47"/>
        <v>3</v>
      </c>
      <c r="U237" s="17" t="s">
        <v>94</v>
      </c>
      <c r="V237" s="17">
        <f t="shared" si="48"/>
        <v>6</v>
      </c>
      <c r="W237" s="21">
        <f t="shared" si="49"/>
        <v>95</v>
      </c>
      <c r="X237" s="21">
        <f t="shared" si="50"/>
        <v>72</v>
      </c>
      <c r="Y237" s="24">
        <f t="shared" si="43"/>
        <v>75.78947368421052</v>
      </c>
      <c r="Z237" s="25">
        <f t="shared" si="51"/>
        <v>91.385112948943473</v>
      </c>
    </row>
    <row r="238" spans="1:26" x14ac:dyDescent="0.3">
      <c r="A238" s="15" t="s">
        <v>332</v>
      </c>
      <c r="B238" s="15">
        <v>201506</v>
      </c>
      <c r="C238" s="15">
        <v>51257.333333333299</v>
      </c>
      <c r="D238" s="16">
        <v>0.36144076384155199</v>
      </c>
      <c r="E238" s="15">
        <v>0.120251390936972</v>
      </c>
      <c r="F238" s="15">
        <v>238.333333333333</v>
      </c>
      <c r="G238" s="15">
        <v>0.95847925683490398</v>
      </c>
      <c r="H238" s="15">
        <v>8.9834962798509499E-2</v>
      </c>
      <c r="I238" s="15">
        <v>0.43235366001265901</v>
      </c>
      <c r="J238" s="15">
        <v>7.6598874626191504</v>
      </c>
      <c r="K238" s="15">
        <v>2</v>
      </c>
      <c r="L238" s="15">
        <v>0</v>
      </c>
      <c r="M238" s="17">
        <f>IF(C238&gt;=250000,10,IF([1]数据测算!F238&gt;=200000,8,IF([1]数据测算!F238&gt;=150000,6,IF([1]数据测算!F238&gt;=100000,5,IF(C238&gt;=50000,3,1)))))*2.5</f>
        <v>7.5</v>
      </c>
      <c r="N238" s="17">
        <f>IF(F238&gt;=4000,5,IF([1]数据测算!M238&gt;=3000,3,IF([1]数据测算!M238&gt;=2500,1,IF([1]数据测算!M238&gt;=1500,10,IF(F238&gt;=750,8,6)))))</f>
        <v>6</v>
      </c>
      <c r="O238" s="17">
        <f t="shared" si="44"/>
        <v>6</v>
      </c>
      <c r="P238" s="18">
        <f t="shared" si="45"/>
        <v>5</v>
      </c>
      <c r="Q238" s="17">
        <f t="shared" si="46"/>
        <v>10</v>
      </c>
      <c r="R238" s="17">
        <f t="shared" si="52"/>
        <v>4</v>
      </c>
      <c r="S238" s="17">
        <f t="shared" si="53"/>
        <v>10</v>
      </c>
      <c r="T238" s="17">
        <f t="shared" si="47"/>
        <v>3</v>
      </c>
      <c r="U238" s="17" t="s">
        <v>94</v>
      </c>
      <c r="V238" s="17">
        <f t="shared" si="48"/>
        <v>4</v>
      </c>
      <c r="W238" s="21">
        <f t="shared" si="49"/>
        <v>95</v>
      </c>
      <c r="X238" s="21">
        <f t="shared" si="50"/>
        <v>55.5</v>
      </c>
      <c r="Y238" s="24">
        <f t="shared" si="43"/>
        <v>58.421052631578945</v>
      </c>
      <c r="Z238" s="25">
        <f t="shared" si="51"/>
        <v>83.322352963173088</v>
      </c>
    </row>
    <row r="239" spans="1:26" x14ac:dyDescent="0.3">
      <c r="A239" s="15" t="s">
        <v>333</v>
      </c>
      <c r="B239" s="15">
        <v>201506</v>
      </c>
      <c r="C239" s="15">
        <v>90798.471666666694</v>
      </c>
      <c r="D239" s="16">
        <v>0.21665220324932599</v>
      </c>
      <c r="E239" s="15">
        <v>8.0664140439796098E-2</v>
      </c>
      <c r="F239" s="15">
        <v>1021.5</v>
      </c>
      <c r="G239" s="15">
        <v>0.95515327892156598</v>
      </c>
      <c r="H239" s="15">
        <v>9.6355665439361804E-2</v>
      </c>
      <c r="I239" s="15">
        <v>0.414188569767453</v>
      </c>
      <c r="J239" s="15">
        <v>19.310923370953201</v>
      </c>
      <c r="K239" s="15">
        <v>1</v>
      </c>
      <c r="L239" s="15">
        <v>0</v>
      </c>
      <c r="M239" s="17">
        <f>IF(C239&gt;=250000,10,IF([1]数据测算!F239&gt;=200000,8,IF([1]数据测算!F239&gt;=150000,6,IF([1]数据测算!F239&gt;=100000,5,IF(C239&gt;=50000,3,1)))))*2.5</f>
        <v>7.5</v>
      </c>
      <c r="N239" s="17">
        <f>IF(F239&gt;=4000,5,IF([1]数据测算!M239&gt;=3000,3,IF([1]数据测算!M239&gt;=2500,1,IF([1]数据测算!M239&gt;=1500,10,IF(F239&gt;=750,8,6)))))</f>
        <v>8</v>
      </c>
      <c r="O239" s="17">
        <f t="shared" si="44"/>
        <v>5</v>
      </c>
      <c r="P239" s="18">
        <f t="shared" si="45"/>
        <v>5</v>
      </c>
      <c r="Q239" s="17">
        <f t="shared" si="46"/>
        <v>10</v>
      </c>
      <c r="R239" s="17">
        <f t="shared" si="52"/>
        <v>4</v>
      </c>
      <c r="S239" s="17">
        <f t="shared" si="53"/>
        <v>10</v>
      </c>
      <c r="T239" s="17">
        <f t="shared" si="47"/>
        <v>3</v>
      </c>
      <c r="U239" s="17" t="s">
        <v>94</v>
      </c>
      <c r="V239" s="17">
        <f t="shared" si="48"/>
        <v>2</v>
      </c>
      <c r="W239" s="21">
        <f t="shared" si="49"/>
        <v>95</v>
      </c>
      <c r="X239" s="21">
        <f t="shared" si="50"/>
        <v>54.5</v>
      </c>
      <c r="Y239" s="24">
        <f t="shared" si="43"/>
        <v>57.368421052631582</v>
      </c>
      <c r="Z239" s="25">
        <f t="shared" si="51"/>
        <v>82.78646332407466</v>
      </c>
    </row>
    <row r="240" spans="1:26" x14ac:dyDescent="0.3">
      <c r="A240" s="15" t="s">
        <v>334</v>
      </c>
      <c r="B240" s="15">
        <v>201506</v>
      </c>
      <c r="C240" s="15">
        <v>138083.84</v>
      </c>
      <c r="D240" s="16">
        <v>0.14898953908330501</v>
      </c>
      <c r="E240" s="15">
        <v>3.83422644383134E-2</v>
      </c>
      <c r="F240" s="15">
        <v>449.33333333333297</v>
      </c>
      <c r="G240" s="15">
        <v>0.90632721048175202</v>
      </c>
      <c r="H240" s="15">
        <v>7.2260179957747306E-2</v>
      </c>
      <c r="I240" s="15">
        <v>0.40166777214900701</v>
      </c>
      <c r="J240" s="15">
        <v>5.57602796216693</v>
      </c>
      <c r="K240" s="15">
        <v>2</v>
      </c>
      <c r="L240" s="15">
        <v>0</v>
      </c>
      <c r="M240" s="17">
        <f>IF(C240&gt;=250000,10,IF([1]数据测算!F240&gt;=200000,8,IF([1]数据测算!F240&gt;=150000,6,IF([1]数据测算!F240&gt;=100000,5,IF(C240&gt;=50000,3,1)))))*2.5</f>
        <v>12.5</v>
      </c>
      <c r="N240" s="17">
        <f>IF(F240&gt;=4000,5,IF([1]数据测算!M240&gt;=3000,3,IF([1]数据测算!M240&gt;=2500,1,IF([1]数据测算!M240&gt;=1500,10,IF(F240&gt;=750,8,6)))))</f>
        <v>6</v>
      </c>
      <c r="O240" s="17">
        <f t="shared" si="44"/>
        <v>8</v>
      </c>
      <c r="P240" s="18">
        <f t="shared" si="45"/>
        <v>5</v>
      </c>
      <c r="Q240" s="17">
        <f t="shared" si="46"/>
        <v>10</v>
      </c>
      <c r="R240" s="17">
        <f t="shared" si="52"/>
        <v>4</v>
      </c>
      <c r="S240" s="17">
        <f t="shared" si="53"/>
        <v>10</v>
      </c>
      <c r="T240" s="17">
        <f t="shared" si="47"/>
        <v>3</v>
      </c>
      <c r="U240" s="17" t="s">
        <v>94</v>
      </c>
      <c r="V240" s="17">
        <f t="shared" si="48"/>
        <v>4</v>
      </c>
      <c r="W240" s="21">
        <f t="shared" si="49"/>
        <v>95</v>
      </c>
      <c r="X240" s="21">
        <f t="shared" si="50"/>
        <v>62.5</v>
      </c>
      <c r="Y240" s="24">
        <f t="shared" si="43"/>
        <v>65.78947368421052</v>
      </c>
      <c r="Z240" s="25">
        <f t="shared" si="51"/>
        <v>86.909656160207078</v>
      </c>
    </row>
    <row r="241" spans="1:26" x14ac:dyDescent="0.3">
      <c r="A241" s="15" t="s">
        <v>335</v>
      </c>
      <c r="B241" s="15">
        <v>201505</v>
      </c>
      <c r="C241" s="15">
        <v>672924.375</v>
      </c>
      <c r="D241" s="15">
        <v>2.0929852156612898</v>
      </c>
      <c r="E241" s="15">
        <v>0.46289806308382297</v>
      </c>
      <c r="F241" s="15">
        <v>12502.5</v>
      </c>
      <c r="G241" s="15">
        <v>18.773175789232202</v>
      </c>
      <c r="H241" s="15">
        <v>6.4341570009951703E-3</v>
      </c>
      <c r="I241" s="15">
        <v>0.716938560749663</v>
      </c>
      <c r="J241" s="15">
        <v>18.0028863947777</v>
      </c>
      <c r="K241" s="15">
        <v>3</v>
      </c>
      <c r="L241" s="15">
        <v>0</v>
      </c>
      <c r="M241" s="17">
        <f>IF(C241&gt;=250000,10,IF([1]数据测算!F241&gt;=200000,8,IF([1]数据测算!F241&gt;=150000,6,IF([1]数据测算!F241&gt;=100000,5,IF(C241&gt;=50000,3,1)))))*2.5</f>
        <v>25</v>
      </c>
      <c r="N241" s="17">
        <f>IF(F241&gt;=4000,5,IF([1]数据测算!M241&gt;=3000,3,IF([1]数据测算!M241&gt;=2500,1,IF([1]数据测算!M241&gt;=1500,10,IF(F241&gt;=750,8,6)))))</f>
        <v>5</v>
      </c>
      <c r="O241" s="17">
        <f t="shared" si="44"/>
        <v>5</v>
      </c>
      <c r="P241" s="18">
        <f t="shared" si="45"/>
        <v>0.5</v>
      </c>
      <c r="Q241" s="17">
        <f t="shared" si="46"/>
        <v>4</v>
      </c>
      <c r="R241" s="17">
        <f t="shared" si="52"/>
        <v>1</v>
      </c>
      <c r="S241" s="17">
        <f t="shared" si="53"/>
        <v>10</v>
      </c>
      <c r="T241" s="17">
        <f t="shared" si="47"/>
        <v>7.5</v>
      </c>
      <c r="U241" s="17" t="s">
        <v>94</v>
      </c>
      <c r="V241" s="17">
        <f t="shared" si="48"/>
        <v>6</v>
      </c>
      <c r="W241" s="21">
        <f t="shared" si="49"/>
        <v>95</v>
      </c>
      <c r="X241" s="21">
        <f t="shared" si="50"/>
        <v>64</v>
      </c>
      <c r="Y241" s="24">
        <f t="shared" si="43"/>
        <v>67.368421052631575</v>
      </c>
      <c r="Z241" s="25">
        <f t="shared" si="51"/>
        <v>87.644191774260946</v>
      </c>
    </row>
    <row r="242" spans="1:26" x14ac:dyDescent="0.3">
      <c r="A242" s="15" t="s">
        <v>336</v>
      </c>
      <c r="B242" s="15">
        <v>201506</v>
      </c>
      <c r="C242" s="15">
        <v>477078.4</v>
      </c>
      <c r="D242" s="16">
        <v>0.31039041229005798</v>
      </c>
      <c r="E242" s="15">
        <v>0.244217357367326</v>
      </c>
      <c r="F242" s="15">
        <v>633.83333333333303</v>
      </c>
      <c r="G242" s="15">
        <v>8.8583327825010993</v>
      </c>
      <c r="H242" s="15">
        <v>6.80712891718631E-2</v>
      </c>
      <c r="I242" s="15">
        <v>0.31049084323197701</v>
      </c>
      <c r="J242" s="15">
        <v>11.3798086852844</v>
      </c>
      <c r="K242" s="15">
        <v>3</v>
      </c>
      <c r="L242" s="15">
        <v>0</v>
      </c>
      <c r="M242" s="17">
        <f>IF(C242&gt;=250000,10,IF([1]数据测算!F242&gt;=200000,8,IF([1]数据测算!F242&gt;=150000,6,IF([1]数据测算!F242&gt;=100000,5,IF(C242&gt;=50000,3,1)))))*2.5</f>
        <v>25</v>
      </c>
      <c r="N242" s="17">
        <f>IF(F242&gt;=4000,5,IF([1]数据测算!M242&gt;=3000,3,IF([1]数据测算!M242&gt;=2500,1,IF([1]数据测算!M242&gt;=1500,10,IF(F242&gt;=750,8,6)))))</f>
        <v>6</v>
      </c>
      <c r="O242" s="17">
        <f t="shared" si="44"/>
        <v>5</v>
      </c>
      <c r="P242" s="18">
        <f t="shared" si="45"/>
        <v>5</v>
      </c>
      <c r="Q242" s="17">
        <f t="shared" si="46"/>
        <v>7</v>
      </c>
      <c r="R242" s="17">
        <f t="shared" si="52"/>
        <v>7</v>
      </c>
      <c r="S242" s="17">
        <f t="shared" si="53"/>
        <v>10</v>
      </c>
      <c r="T242" s="17">
        <f t="shared" si="47"/>
        <v>7.5</v>
      </c>
      <c r="U242" s="17" t="s">
        <v>94</v>
      </c>
      <c r="V242" s="17">
        <f t="shared" si="48"/>
        <v>6</v>
      </c>
      <c r="W242" s="21">
        <f t="shared" si="49"/>
        <v>95</v>
      </c>
      <c r="X242" s="21">
        <f t="shared" si="50"/>
        <v>78.5</v>
      </c>
      <c r="Y242" s="24">
        <f t="shared" si="43"/>
        <v>82.631578947368425</v>
      </c>
      <c r="Z242" s="25">
        <f t="shared" si="51"/>
        <v>94.231505693939852</v>
      </c>
    </row>
    <row r="243" spans="1:26" x14ac:dyDescent="0.3">
      <c r="A243" s="15" t="s">
        <v>337</v>
      </c>
      <c r="B243" s="15">
        <v>201505</v>
      </c>
      <c r="C243" s="15">
        <v>823810.33333333302</v>
      </c>
      <c r="D243" s="16">
        <v>0.28078734534392402</v>
      </c>
      <c r="E243" s="15">
        <v>0.31754904163000902</v>
      </c>
      <c r="F243" s="15">
        <v>6113</v>
      </c>
      <c r="G243" s="15">
        <v>7.2856498918869201</v>
      </c>
      <c r="H243" s="15">
        <v>1.2137083586364301E-2</v>
      </c>
      <c r="I243" s="15">
        <v>0.57900621112350403</v>
      </c>
      <c r="J243" s="15">
        <v>37.039458243243097</v>
      </c>
      <c r="K243" s="15">
        <v>4</v>
      </c>
      <c r="L243" s="15">
        <v>0</v>
      </c>
      <c r="M243" s="17">
        <f>IF(C243&gt;=250000,10,IF([1]数据测算!F243&gt;=200000,8,IF([1]数据测算!F243&gt;=150000,6,IF([1]数据测算!F243&gt;=100000,5,IF(C243&gt;=50000,3,1)))))*2.5</f>
        <v>25</v>
      </c>
      <c r="N243" s="17">
        <f>IF(F243&gt;=4000,5,IF([1]数据测算!M243&gt;=3000,3,IF([1]数据测算!M243&gt;=2500,1,IF([1]数据测算!M243&gt;=1500,10,IF(F243&gt;=750,8,6)))))</f>
        <v>5</v>
      </c>
      <c r="O243" s="17">
        <f t="shared" si="44"/>
        <v>1</v>
      </c>
      <c r="P243" s="18">
        <f t="shared" si="45"/>
        <v>5</v>
      </c>
      <c r="Q243" s="17">
        <f t="shared" si="46"/>
        <v>7</v>
      </c>
      <c r="R243" s="17">
        <f t="shared" si="52"/>
        <v>4</v>
      </c>
      <c r="S243" s="17">
        <f t="shared" si="53"/>
        <v>10</v>
      </c>
      <c r="T243" s="17">
        <f t="shared" si="47"/>
        <v>7.5</v>
      </c>
      <c r="U243" s="17" t="s">
        <v>94</v>
      </c>
      <c r="V243" s="17">
        <f t="shared" si="48"/>
        <v>8</v>
      </c>
      <c r="W243" s="21">
        <f t="shared" si="49"/>
        <v>95</v>
      </c>
      <c r="X243" s="21">
        <f t="shared" si="50"/>
        <v>72.5</v>
      </c>
      <c r="Y243" s="24">
        <f t="shared" si="43"/>
        <v>76.315789473684205</v>
      </c>
      <c r="Z243" s="25">
        <f t="shared" si="51"/>
        <v>91.609815307034637</v>
      </c>
    </row>
    <row r="244" spans="1:26" x14ac:dyDescent="0.3">
      <c r="A244" s="15" t="s">
        <v>338</v>
      </c>
      <c r="B244" s="15">
        <v>201506</v>
      </c>
      <c r="C244" s="15">
        <v>829134.83666666702</v>
      </c>
      <c r="D244" s="16">
        <v>0.38007022796332801</v>
      </c>
      <c r="E244" s="15">
        <v>0.37449600493075302</v>
      </c>
      <c r="F244" s="15">
        <v>2961.3333333333298</v>
      </c>
      <c r="G244" s="15">
        <v>2.7276579607321501</v>
      </c>
      <c r="H244" s="15">
        <v>9.3906019256639106E-2</v>
      </c>
      <c r="I244" s="15">
        <v>0.79697521866410503</v>
      </c>
      <c r="J244" s="15">
        <v>14.5236921107907</v>
      </c>
      <c r="K244" s="15">
        <v>3</v>
      </c>
      <c r="L244" s="15">
        <v>0</v>
      </c>
      <c r="M244" s="17">
        <f>IF(C244&gt;=250000,10,IF([1]数据测算!F244&gt;=200000,8,IF([1]数据测算!F244&gt;=150000,6,IF([1]数据测算!F244&gt;=100000,5,IF(C244&gt;=50000,3,1)))))*2.5</f>
        <v>25</v>
      </c>
      <c r="N244" s="17">
        <f>IF(F244&gt;=4000,5,IF([1]数据测算!M244&gt;=3000,3,IF([1]数据测算!M244&gt;=2500,1,IF([1]数据测算!M244&gt;=1500,10,IF(F244&gt;=750,8,6)))))</f>
        <v>1</v>
      </c>
      <c r="O244" s="17">
        <f t="shared" si="44"/>
        <v>5</v>
      </c>
      <c r="P244" s="18">
        <f t="shared" si="45"/>
        <v>5</v>
      </c>
      <c r="Q244" s="17">
        <f t="shared" si="46"/>
        <v>7</v>
      </c>
      <c r="R244" s="17">
        <f t="shared" si="52"/>
        <v>1</v>
      </c>
      <c r="S244" s="17">
        <f t="shared" si="53"/>
        <v>10</v>
      </c>
      <c r="T244" s="17">
        <f t="shared" si="47"/>
        <v>7.5</v>
      </c>
      <c r="U244" s="17" t="s">
        <v>94</v>
      </c>
      <c r="V244" s="17">
        <f t="shared" si="48"/>
        <v>6</v>
      </c>
      <c r="W244" s="21">
        <f t="shared" si="49"/>
        <v>95</v>
      </c>
      <c r="X244" s="21">
        <f t="shared" si="50"/>
        <v>67.5</v>
      </c>
      <c r="Y244" s="24">
        <f t="shared" si="43"/>
        <v>71.05263157894737</v>
      </c>
      <c r="Z244" s="25">
        <f t="shared" si="51"/>
        <v>89.31594552622974</v>
      </c>
    </row>
    <row r="245" spans="1:26" x14ac:dyDescent="0.3">
      <c r="A245" s="15" t="s">
        <v>339</v>
      </c>
      <c r="B245" s="15">
        <v>201507</v>
      </c>
      <c r="C245" s="15">
        <v>62543.296666666698</v>
      </c>
      <c r="D245" s="16">
        <v>0.44504528093038598</v>
      </c>
      <c r="E245" s="15">
        <v>0.13841617943380199</v>
      </c>
      <c r="F245" s="15">
        <v>313.16666666666703</v>
      </c>
      <c r="G245" s="15">
        <v>2.4306741905056</v>
      </c>
      <c r="H245" s="15">
        <v>9.4566120104814397E-2</v>
      </c>
      <c r="I245" s="15">
        <v>0.89263886224722599</v>
      </c>
      <c r="J245" s="15">
        <v>1.4948438621565701</v>
      </c>
      <c r="K245" s="15">
        <v>3</v>
      </c>
      <c r="L245" s="15">
        <v>0</v>
      </c>
      <c r="M245" s="17">
        <f>IF(C245&gt;=250000,10,IF([1]数据测算!F245&gt;=200000,8,IF([1]数据测算!F245&gt;=150000,6,IF([1]数据测算!F245&gt;=100000,5,IF(C245&gt;=50000,3,1)))))*2.5</f>
        <v>7.5</v>
      </c>
      <c r="N245" s="17">
        <f>IF(F245&gt;=4000,5,IF([1]数据测算!M245&gt;=3000,3,IF([1]数据测算!M245&gt;=2500,1,IF([1]数据测算!M245&gt;=1500,10,IF(F245&gt;=750,8,6)))))</f>
        <v>6</v>
      </c>
      <c r="O245" s="17">
        <f t="shared" si="44"/>
        <v>10</v>
      </c>
      <c r="P245" s="18">
        <f t="shared" si="45"/>
        <v>3.5</v>
      </c>
      <c r="Q245" s="17">
        <f t="shared" si="46"/>
        <v>10</v>
      </c>
      <c r="R245" s="17">
        <f t="shared" si="52"/>
        <v>1</v>
      </c>
      <c r="S245" s="17">
        <f t="shared" si="53"/>
        <v>10</v>
      </c>
      <c r="T245" s="17">
        <f t="shared" si="47"/>
        <v>7.5</v>
      </c>
      <c r="U245" s="17" t="s">
        <v>94</v>
      </c>
      <c r="V245" s="17">
        <f t="shared" si="48"/>
        <v>6</v>
      </c>
      <c r="W245" s="21">
        <f t="shared" si="49"/>
        <v>95</v>
      </c>
      <c r="X245" s="21">
        <f t="shared" si="50"/>
        <v>61.5</v>
      </c>
      <c r="Y245" s="24">
        <f t="shared" si="43"/>
        <v>64.736842105263165</v>
      </c>
      <c r="Z245" s="25">
        <f t="shared" si="51"/>
        <v>86.413625692931461</v>
      </c>
    </row>
    <row r="246" spans="1:26" x14ac:dyDescent="0.3">
      <c r="A246" s="15" t="s">
        <v>340</v>
      </c>
      <c r="B246" s="15">
        <v>201506</v>
      </c>
      <c r="C246" s="15">
        <v>4709206.8983333297</v>
      </c>
      <c r="D246" s="15">
        <v>0.548055773729202</v>
      </c>
      <c r="E246" s="15">
        <v>0.19079640527674999</v>
      </c>
      <c r="F246" s="15">
        <v>1159</v>
      </c>
      <c r="G246" s="15">
        <v>1.27619016261701</v>
      </c>
      <c r="H246" s="15">
        <v>2.9972561261433502E-2</v>
      </c>
      <c r="I246" s="15">
        <v>0.85056695405624005</v>
      </c>
      <c r="J246" s="15">
        <v>43.626876312228603</v>
      </c>
      <c r="K246" s="15">
        <v>2</v>
      </c>
      <c r="L246" s="15">
        <v>0</v>
      </c>
      <c r="M246" s="17">
        <f>IF(C246&gt;=250000,10,IF([1]数据测算!F246&gt;=200000,8,IF([1]数据测算!F246&gt;=150000,6,IF([1]数据测算!F246&gt;=100000,5,IF(C246&gt;=50000,3,1)))))*2.5</f>
        <v>25</v>
      </c>
      <c r="N246" s="17">
        <f>IF(F246&gt;=4000,5,IF([1]数据测算!M246&gt;=3000,3,IF([1]数据测算!M246&gt;=2500,1,IF([1]数据测算!M246&gt;=1500,10,IF(F246&gt;=750,8,6)))))</f>
        <v>8</v>
      </c>
      <c r="O246" s="17">
        <f t="shared" si="44"/>
        <v>1</v>
      </c>
      <c r="P246" s="18">
        <f t="shared" si="45"/>
        <v>3.5</v>
      </c>
      <c r="Q246" s="17">
        <f t="shared" si="46"/>
        <v>10</v>
      </c>
      <c r="R246" s="17">
        <f t="shared" si="52"/>
        <v>1</v>
      </c>
      <c r="S246" s="17">
        <f t="shared" si="53"/>
        <v>10</v>
      </c>
      <c r="T246" s="17">
        <f t="shared" si="47"/>
        <v>3</v>
      </c>
      <c r="U246" s="17" t="s">
        <v>94</v>
      </c>
      <c r="V246" s="17">
        <f t="shared" si="48"/>
        <v>4</v>
      </c>
      <c r="W246" s="21">
        <f t="shared" si="49"/>
        <v>95</v>
      </c>
      <c r="X246" s="21">
        <f t="shared" si="50"/>
        <v>65.5</v>
      </c>
      <c r="Y246" s="24">
        <f t="shared" si="43"/>
        <v>68.94736842105263</v>
      </c>
      <c r="Z246" s="25">
        <f t="shared" si="51"/>
        <v>88.367703195681131</v>
      </c>
    </row>
    <row r="247" spans="1:26" x14ac:dyDescent="0.3">
      <c r="A247" s="15" t="s">
        <v>341</v>
      </c>
      <c r="B247" s="15">
        <v>201507</v>
      </c>
      <c r="C247" s="15">
        <v>733998.28166666697</v>
      </c>
      <c r="D247" s="15">
        <v>0.57085505465160102</v>
      </c>
      <c r="E247" s="15">
        <v>0.30370777050157799</v>
      </c>
      <c r="F247" s="15">
        <v>28596.666666666701</v>
      </c>
      <c r="G247" s="15">
        <v>1.23939329381399</v>
      </c>
      <c r="H247" s="15">
        <v>5.8174477379663702E-3</v>
      </c>
      <c r="I247" s="15">
        <v>0.31527591618099599</v>
      </c>
      <c r="J247" s="15">
        <v>4.5697132234661799</v>
      </c>
      <c r="K247" s="15">
        <v>3</v>
      </c>
      <c r="L247" s="15">
        <v>0</v>
      </c>
      <c r="M247" s="17">
        <f>IF(C247&gt;=250000,10,IF([1]数据测算!F247&gt;=200000,8,IF([1]数据测算!F247&gt;=150000,6,IF([1]数据测算!F247&gt;=100000,5,IF(C247&gt;=50000,3,1)))))*2.5</f>
        <v>25</v>
      </c>
      <c r="N247" s="17">
        <f>IF(F247&gt;=4000,5,IF([1]数据测算!M247&gt;=3000,3,IF([1]数据测算!M247&gt;=2500,1,IF([1]数据测算!M247&gt;=1500,10,IF(F247&gt;=750,8,6)))))</f>
        <v>5</v>
      </c>
      <c r="O247" s="17">
        <f t="shared" si="44"/>
        <v>10</v>
      </c>
      <c r="P247" s="18">
        <f t="shared" si="45"/>
        <v>3.5</v>
      </c>
      <c r="Q247" s="17">
        <f t="shared" si="46"/>
        <v>7</v>
      </c>
      <c r="R247" s="17">
        <f t="shared" si="52"/>
        <v>7</v>
      </c>
      <c r="S247" s="17">
        <f t="shared" si="53"/>
        <v>10</v>
      </c>
      <c r="T247" s="17">
        <f t="shared" si="47"/>
        <v>3</v>
      </c>
      <c r="U247" s="17" t="s">
        <v>94</v>
      </c>
      <c r="V247" s="17">
        <f t="shared" si="48"/>
        <v>6</v>
      </c>
      <c r="W247" s="21">
        <f t="shared" si="49"/>
        <v>95</v>
      </c>
      <c r="X247" s="21">
        <f t="shared" si="50"/>
        <v>76.5</v>
      </c>
      <c r="Y247" s="24">
        <f t="shared" si="43"/>
        <v>80.526315789473685</v>
      </c>
      <c r="Z247" s="25">
        <f t="shared" si="51"/>
        <v>93.37244027061196</v>
      </c>
    </row>
    <row r="248" spans="1:26" x14ac:dyDescent="0.3">
      <c r="A248" s="15" t="s">
        <v>342</v>
      </c>
      <c r="B248" s="15">
        <v>201507</v>
      </c>
      <c r="C248" s="15">
        <v>150092.37166666699</v>
      </c>
      <c r="D248" s="16">
        <v>0.34040426212080599</v>
      </c>
      <c r="E248" s="15">
        <v>0.35181211433961102</v>
      </c>
      <c r="F248" s="15">
        <v>7584</v>
      </c>
      <c r="G248" s="15">
        <v>1.1156563209055099</v>
      </c>
      <c r="H248" s="15">
        <v>0.132063727763269</v>
      </c>
      <c r="I248" s="15">
        <v>0.52676853396671597</v>
      </c>
      <c r="J248" s="15">
        <v>6.32813979161552</v>
      </c>
      <c r="K248" s="15">
        <v>2</v>
      </c>
      <c r="L248" s="15">
        <v>0</v>
      </c>
      <c r="M248" s="17">
        <f>IF(C248&gt;=250000,10,IF([1]数据测算!F248&gt;=200000,8,IF([1]数据测算!F248&gt;=150000,6,IF([1]数据测算!F248&gt;=100000,5,IF(C248&gt;=50000,3,1)))))*2.5</f>
        <v>15</v>
      </c>
      <c r="N248" s="17">
        <f>IF(F248&gt;=4000,5,IF([1]数据测算!M248&gt;=3000,3,IF([1]数据测算!M248&gt;=2500,1,IF([1]数据测算!M248&gt;=1500,10,IF(F248&gt;=750,8,6)))))</f>
        <v>5</v>
      </c>
      <c r="O248" s="17">
        <f t="shared" si="44"/>
        <v>8</v>
      </c>
      <c r="P248" s="18">
        <f t="shared" si="45"/>
        <v>5</v>
      </c>
      <c r="Q248" s="17">
        <f t="shared" si="46"/>
        <v>7</v>
      </c>
      <c r="R248" s="17">
        <f t="shared" si="52"/>
        <v>4</v>
      </c>
      <c r="S248" s="17">
        <f t="shared" si="53"/>
        <v>10</v>
      </c>
      <c r="T248" s="17">
        <f t="shared" si="47"/>
        <v>3</v>
      </c>
      <c r="U248" s="17" t="s">
        <v>94</v>
      </c>
      <c r="V248" s="17">
        <f t="shared" si="48"/>
        <v>4</v>
      </c>
      <c r="W248" s="21">
        <f t="shared" si="49"/>
        <v>95</v>
      </c>
      <c r="X248" s="21">
        <f t="shared" si="50"/>
        <v>61</v>
      </c>
      <c r="Y248" s="24">
        <f t="shared" si="43"/>
        <v>64.21052631578948</v>
      </c>
      <c r="Z248" s="25">
        <f t="shared" si="51"/>
        <v>86.163657611882968</v>
      </c>
    </row>
    <row r="249" spans="1:26" x14ac:dyDescent="0.3">
      <c r="A249" s="15" t="s">
        <v>343</v>
      </c>
      <c r="B249" s="15">
        <v>201510</v>
      </c>
      <c r="C249" s="15">
        <v>926967.23666666704</v>
      </c>
      <c r="D249" s="16">
        <v>0.231962570717892</v>
      </c>
      <c r="E249" s="15">
        <v>0.332852200843062</v>
      </c>
      <c r="F249" s="15">
        <v>42522.166666666701</v>
      </c>
      <c r="G249" s="15">
        <v>1.1148753134689999</v>
      </c>
      <c r="H249" s="15">
        <v>1.5714157992258799E-2</v>
      </c>
      <c r="I249" s="15">
        <v>0.73180043044427701</v>
      </c>
      <c r="J249" s="15">
        <v>5.1475701472498496</v>
      </c>
      <c r="K249" s="15">
        <v>3</v>
      </c>
      <c r="L249" s="15">
        <v>1</v>
      </c>
      <c r="M249" s="17">
        <f>IF(C249&gt;=250000,10,IF([1]数据测算!F249&gt;=200000,8,IF([1]数据测算!F249&gt;=150000,6,IF([1]数据测算!F249&gt;=100000,5,IF(C249&gt;=50000,3,1)))))*2.5</f>
        <v>25</v>
      </c>
      <c r="N249" s="17">
        <f>IF(F249&gt;=4000,5,IF([1]数据测算!M249&gt;=3000,3,IF([1]数据测算!M249&gt;=2500,1,IF([1]数据测算!M249&gt;=1500,10,IF(F249&gt;=750,8,6)))))</f>
        <v>5</v>
      </c>
      <c r="O249" s="17">
        <f t="shared" si="44"/>
        <v>8</v>
      </c>
      <c r="P249" s="18">
        <f t="shared" si="45"/>
        <v>5</v>
      </c>
      <c r="Q249" s="17">
        <f t="shared" si="46"/>
        <v>7</v>
      </c>
      <c r="R249" s="17">
        <f t="shared" si="52"/>
        <v>1</v>
      </c>
      <c r="S249" s="17">
        <f t="shared" si="53"/>
        <v>10</v>
      </c>
      <c r="T249" s="17">
        <f t="shared" si="47"/>
        <v>3</v>
      </c>
      <c r="U249" s="17" t="s">
        <v>94</v>
      </c>
      <c r="V249" s="17">
        <f t="shared" si="48"/>
        <v>6</v>
      </c>
      <c r="W249" s="21">
        <f t="shared" si="49"/>
        <v>95</v>
      </c>
      <c r="X249" s="21">
        <f t="shared" si="50"/>
        <v>70</v>
      </c>
      <c r="Y249" s="24">
        <f t="shared" si="43"/>
        <v>73.684210526315795</v>
      </c>
      <c r="Z249" s="25">
        <f t="shared" si="51"/>
        <v>90.476096516982409</v>
      </c>
    </row>
    <row r="250" spans="1:26" x14ac:dyDescent="0.3">
      <c r="A250" s="15" t="s">
        <v>344</v>
      </c>
      <c r="B250" s="15">
        <v>201506</v>
      </c>
      <c r="C250" s="15">
        <v>268889.45666666701</v>
      </c>
      <c r="D250" s="16">
        <v>0.174598359290533</v>
      </c>
      <c r="E250" s="15">
        <v>0.35227365851390302</v>
      </c>
      <c r="F250" s="15">
        <v>5540.1666666666697</v>
      </c>
      <c r="G250" s="15">
        <v>0.98555388700165902</v>
      </c>
      <c r="H250" s="15">
        <v>0.13347729067042899</v>
      </c>
      <c r="I250" s="15">
        <v>0.13946694742641599</v>
      </c>
      <c r="J250" s="15">
        <v>28.7203590203024</v>
      </c>
      <c r="K250" s="15">
        <v>2</v>
      </c>
      <c r="L250" s="15">
        <v>0</v>
      </c>
      <c r="M250" s="17">
        <f>IF(C250&gt;=250000,10,IF([1]数据测算!F250&gt;=200000,8,IF([1]数据测算!F250&gt;=150000,6,IF([1]数据测算!F250&gt;=100000,5,IF(C250&gt;=50000,3,1)))))*2.5</f>
        <v>25</v>
      </c>
      <c r="N250" s="17">
        <f>IF(F250&gt;=4000,5,IF([1]数据测算!M250&gt;=3000,3,IF([1]数据测算!M250&gt;=2500,1,IF([1]数据测算!M250&gt;=1500,10,IF(F250&gt;=750,8,6)))))</f>
        <v>5</v>
      </c>
      <c r="O250" s="17">
        <f t="shared" si="44"/>
        <v>3</v>
      </c>
      <c r="P250" s="18">
        <f t="shared" si="45"/>
        <v>5</v>
      </c>
      <c r="Q250" s="17">
        <f t="shared" si="46"/>
        <v>7</v>
      </c>
      <c r="R250" s="17">
        <f t="shared" si="52"/>
        <v>10</v>
      </c>
      <c r="S250" s="17">
        <f t="shared" si="53"/>
        <v>10</v>
      </c>
      <c r="T250" s="17">
        <f t="shared" si="47"/>
        <v>3</v>
      </c>
      <c r="U250" s="17" t="s">
        <v>94</v>
      </c>
      <c r="V250" s="17">
        <f t="shared" si="48"/>
        <v>4</v>
      </c>
      <c r="W250" s="21">
        <f t="shared" si="49"/>
        <v>95</v>
      </c>
      <c r="X250" s="21">
        <f t="shared" si="50"/>
        <v>72</v>
      </c>
      <c r="Y250" s="24">
        <f t="shared" si="43"/>
        <v>75.78947368421052</v>
      </c>
      <c r="Z250" s="25">
        <f t="shared" si="51"/>
        <v>91.385112948943473</v>
      </c>
    </row>
    <row r="251" spans="1:26" x14ac:dyDescent="0.3">
      <c r="A251" s="15" t="s">
        <v>345</v>
      </c>
      <c r="B251" s="15">
        <v>201507</v>
      </c>
      <c r="C251" s="15">
        <v>176326.16666666701</v>
      </c>
      <c r="D251" s="16">
        <v>0.326887899730333</v>
      </c>
      <c r="E251" s="15">
        <v>0.163717605241301</v>
      </c>
      <c r="F251" s="15">
        <v>126.5</v>
      </c>
      <c r="G251" s="15">
        <v>0.93058510495357005</v>
      </c>
      <c r="H251" s="15">
        <v>0.431634871067266</v>
      </c>
      <c r="I251" s="15">
        <v>0.29097679688970701</v>
      </c>
      <c r="J251" s="15">
        <v>15.512718479864301</v>
      </c>
      <c r="K251" s="15">
        <v>2</v>
      </c>
      <c r="L251" s="15">
        <v>0</v>
      </c>
      <c r="M251" s="17">
        <f>IF(C251&gt;=250000,10,IF([1]数据测算!F251&gt;=200000,8,IF([1]数据测算!F251&gt;=150000,6,IF([1]数据测算!F251&gt;=100000,5,IF(C251&gt;=50000,3,1)))))*2.5</f>
        <v>15</v>
      </c>
      <c r="N251" s="17">
        <f>IF(F251&gt;=4000,5,IF([1]数据测算!M251&gt;=3000,3,IF([1]数据测算!M251&gt;=2500,1,IF([1]数据测算!M251&gt;=1500,10,IF(F251&gt;=750,8,6)))))</f>
        <v>6</v>
      </c>
      <c r="O251" s="17">
        <f t="shared" si="44"/>
        <v>5</v>
      </c>
      <c r="P251" s="18">
        <f t="shared" si="45"/>
        <v>5</v>
      </c>
      <c r="Q251" s="17">
        <f t="shared" si="46"/>
        <v>10</v>
      </c>
      <c r="R251" s="17">
        <f t="shared" si="52"/>
        <v>7</v>
      </c>
      <c r="S251" s="17">
        <f t="shared" si="53"/>
        <v>7</v>
      </c>
      <c r="T251" s="17">
        <f t="shared" si="47"/>
        <v>3</v>
      </c>
      <c r="U251" s="17" t="s">
        <v>94</v>
      </c>
      <c r="V251" s="17">
        <f t="shared" si="48"/>
        <v>4</v>
      </c>
      <c r="W251" s="21">
        <f t="shared" si="49"/>
        <v>95</v>
      </c>
      <c r="X251" s="21">
        <f t="shared" si="50"/>
        <v>62</v>
      </c>
      <c r="Y251" s="24">
        <f t="shared" si="43"/>
        <v>65.263157894736835</v>
      </c>
      <c r="Z251" s="25">
        <f t="shared" si="51"/>
        <v>86.662286107571859</v>
      </c>
    </row>
    <row r="252" spans="1:26" x14ac:dyDescent="0.3">
      <c r="A252" s="15" t="s">
        <v>346</v>
      </c>
      <c r="B252" s="15">
        <v>201507</v>
      </c>
      <c r="C252" s="15">
        <v>110842.968333333</v>
      </c>
      <c r="D252" s="16">
        <v>0.33083633011680902</v>
      </c>
      <c r="E252" s="15">
        <v>0.23037948604803801</v>
      </c>
      <c r="F252" s="15">
        <v>768.83333333333303</v>
      </c>
      <c r="G252" s="15">
        <v>0.79977417803018802</v>
      </c>
      <c r="H252" s="15">
        <v>0.238308600538365</v>
      </c>
      <c r="I252" s="15">
        <v>0.201313654108838</v>
      </c>
      <c r="J252" s="15">
        <v>6.8100502303950501</v>
      </c>
      <c r="K252" s="15">
        <v>0</v>
      </c>
      <c r="L252" s="15">
        <v>0</v>
      </c>
      <c r="M252" s="17">
        <f>IF(C252&gt;=250000,10,IF([1]数据测算!F252&gt;=200000,8,IF([1]数据测算!F252&gt;=150000,6,IF([1]数据测算!F252&gt;=100000,5,IF(C252&gt;=50000,3,1)))))*2.5</f>
        <v>12.5</v>
      </c>
      <c r="N252" s="17">
        <f>IF(F252&gt;=4000,5,IF([1]数据测算!M252&gt;=3000,3,IF([1]数据测算!M252&gt;=2500,1,IF([1]数据测算!M252&gt;=1500,10,IF(F252&gt;=750,8,6)))))</f>
        <v>8</v>
      </c>
      <c r="O252" s="17">
        <f t="shared" si="44"/>
        <v>8</v>
      </c>
      <c r="P252" s="18">
        <f t="shared" si="45"/>
        <v>5</v>
      </c>
      <c r="Q252" s="17">
        <f t="shared" si="46"/>
        <v>7</v>
      </c>
      <c r="R252" s="17">
        <f t="shared" si="52"/>
        <v>7</v>
      </c>
      <c r="S252" s="17">
        <f t="shared" si="53"/>
        <v>7</v>
      </c>
      <c r="T252" s="17">
        <f t="shared" si="47"/>
        <v>3</v>
      </c>
      <c r="U252" s="17" t="s">
        <v>94</v>
      </c>
      <c r="V252" s="17">
        <f t="shared" si="48"/>
        <v>0</v>
      </c>
      <c r="W252" s="21">
        <f t="shared" si="49"/>
        <v>95</v>
      </c>
      <c r="X252" s="21">
        <f t="shared" si="50"/>
        <v>57.5</v>
      </c>
      <c r="Y252" s="24">
        <f t="shared" si="43"/>
        <v>60.526315789473685</v>
      </c>
      <c r="Z252" s="25">
        <f t="shared" si="51"/>
        <v>84.375730856813178</v>
      </c>
    </row>
    <row r="253" spans="1:26" x14ac:dyDescent="0.3">
      <c r="A253" s="15" t="s">
        <v>347</v>
      </c>
      <c r="B253" s="15">
        <v>201507</v>
      </c>
      <c r="C253" s="15">
        <v>578172.44833333301</v>
      </c>
      <c r="D253" s="16">
        <v>0.495169930350433</v>
      </c>
      <c r="E253" s="15">
        <v>0.14083881006861701</v>
      </c>
      <c r="F253" s="15">
        <v>11546.333333333299</v>
      </c>
      <c r="G253" s="15">
        <v>0.78029121894505304</v>
      </c>
      <c r="H253" s="15">
        <v>1.13181982888995E-2</v>
      </c>
      <c r="I253" s="15">
        <v>0.48461355445036303</v>
      </c>
      <c r="J253" s="15">
        <v>9.8457961882323808</v>
      </c>
      <c r="K253" s="15">
        <v>0</v>
      </c>
      <c r="L253" s="15">
        <v>0</v>
      </c>
      <c r="M253" s="17">
        <f>IF(C253&gt;=250000,10,IF([1]数据测算!F253&gt;=200000,8,IF([1]数据测算!F253&gt;=150000,6,IF([1]数据测算!F253&gt;=100000,5,IF(C253&gt;=50000,3,1)))))*2.5</f>
        <v>25</v>
      </c>
      <c r="N253" s="17">
        <f>IF(F253&gt;=4000,5,IF([1]数据测算!M253&gt;=3000,3,IF([1]数据测算!M253&gt;=2500,1,IF([1]数据测算!M253&gt;=1500,10,IF(F253&gt;=750,8,6)))))</f>
        <v>5</v>
      </c>
      <c r="O253" s="17">
        <f t="shared" si="44"/>
        <v>6</v>
      </c>
      <c r="P253" s="18">
        <f t="shared" si="45"/>
        <v>3.5</v>
      </c>
      <c r="Q253" s="17">
        <f t="shared" si="46"/>
        <v>10</v>
      </c>
      <c r="R253" s="17">
        <f t="shared" si="52"/>
        <v>4</v>
      </c>
      <c r="S253" s="17">
        <f t="shared" si="53"/>
        <v>10</v>
      </c>
      <c r="T253" s="17">
        <f t="shared" si="47"/>
        <v>3</v>
      </c>
      <c r="U253" s="17" t="s">
        <v>94</v>
      </c>
      <c r="V253" s="17">
        <f t="shared" si="48"/>
        <v>0</v>
      </c>
      <c r="W253" s="21">
        <f t="shared" si="49"/>
        <v>95</v>
      </c>
      <c r="X253" s="21">
        <f t="shared" si="50"/>
        <v>66.5</v>
      </c>
      <c r="Y253" s="24">
        <f t="shared" si="43"/>
        <v>70</v>
      </c>
      <c r="Z253" s="25">
        <f t="shared" si="51"/>
        <v>88.844124243163463</v>
      </c>
    </row>
    <row r="254" spans="1:26" x14ac:dyDescent="0.3">
      <c r="A254" s="15" t="s">
        <v>348</v>
      </c>
      <c r="B254" s="15">
        <v>201507</v>
      </c>
      <c r="C254" s="15">
        <v>91126.066666666695</v>
      </c>
      <c r="D254" s="16">
        <v>0.157935587221706</v>
      </c>
      <c r="E254" s="15">
        <v>0.11665847354796501</v>
      </c>
      <c r="F254" s="15">
        <v>413</v>
      </c>
      <c r="G254" s="15">
        <v>0.77570093530990603</v>
      </c>
      <c r="H254" s="15">
        <v>0.11266772606327401</v>
      </c>
      <c r="I254" s="15">
        <v>0.239001534389646</v>
      </c>
      <c r="J254" s="15">
        <v>8.3430684598990492</v>
      </c>
      <c r="K254" s="15">
        <v>0</v>
      </c>
      <c r="L254" s="15">
        <v>0</v>
      </c>
      <c r="M254" s="17">
        <f>IF(C254&gt;=250000,10,IF([1]数据测算!F254&gt;=200000,8,IF([1]数据测算!F254&gt;=150000,6,IF([1]数据测算!F254&gt;=100000,5,IF(C254&gt;=50000,3,1)))))*2.5</f>
        <v>7.5</v>
      </c>
      <c r="N254" s="17">
        <f>IF(F254&gt;=4000,5,IF([1]数据测算!M254&gt;=3000,3,IF([1]数据测算!M254&gt;=2500,1,IF([1]数据测算!M254&gt;=1500,10,IF(F254&gt;=750,8,6)))))</f>
        <v>6</v>
      </c>
      <c r="O254" s="17">
        <f t="shared" si="44"/>
        <v>6</v>
      </c>
      <c r="P254" s="18">
        <f t="shared" si="45"/>
        <v>5</v>
      </c>
      <c r="Q254" s="17">
        <f t="shared" si="46"/>
        <v>10</v>
      </c>
      <c r="R254" s="17">
        <f t="shared" si="52"/>
        <v>7</v>
      </c>
      <c r="S254" s="17">
        <f t="shared" si="53"/>
        <v>10</v>
      </c>
      <c r="T254" s="17">
        <f t="shared" si="47"/>
        <v>3</v>
      </c>
      <c r="U254" s="17" t="s">
        <v>94</v>
      </c>
      <c r="V254" s="17">
        <f t="shared" si="48"/>
        <v>0</v>
      </c>
      <c r="W254" s="21">
        <f t="shared" si="49"/>
        <v>95</v>
      </c>
      <c r="X254" s="21">
        <f t="shared" si="50"/>
        <v>54.5</v>
      </c>
      <c r="Y254" s="24">
        <f t="shared" si="43"/>
        <v>57.368421052631582</v>
      </c>
      <c r="Z254" s="25">
        <f t="shared" si="51"/>
        <v>82.78646332407466</v>
      </c>
    </row>
    <row r="255" spans="1:26" x14ac:dyDescent="0.3">
      <c r="A255" s="15" t="s">
        <v>349</v>
      </c>
      <c r="B255" s="15">
        <v>201506</v>
      </c>
      <c r="C255" s="15">
        <v>137643.81</v>
      </c>
      <c r="D255" s="16">
        <v>0.36130573931723498</v>
      </c>
      <c r="E255" s="15">
        <v>6.1505602884273501E-2</v>
      </c>
      <c r="F255" s="15">
        <v>770.66666666666697</v>
      </c>
      <c r="G255" s="15">
        <v>11.284935217669799</v>
      </c>
      <c r="H255" s="15" t="s">
        <v>102</v>
      </c>
      <c r="I255" s="15" t="s">
        <v>102</v>
      </c>
      <c r="J255" s="15" t="s">
        <v>102</v>
      </c>
      <c r="K255" s="15">
        <v>3</v>
      </c>
      <c r="L255" s="15">
        <v>0</v>
      </c>
      <c r="M255" s="17">
        <f>IF(C255&gt;=250000,10,IF([1]数据测算!F255&gt;=200000,8,IF([1]数据测算!F255&gt;=150000,6,IF([1]数据测算!F255&gt;=100000,5,IF(C255&gt;=50000,3,1)))))*2.5</f>
        <v>12.5</v>
      </c>
      <c r="N255" s="17">
        <f>IF(F255&gt;=4000,5,IF([1]数据测算!M255&gt;=3000,3,IF([1]数据测算!M255&gt;=2500,1,IF([1]数据测算!M255&gt;=1500,10,IF(F255&gt;=750,8,6)))))</f>
        <v>8</v>
      </c>
      <c r="O255" s="17" t="s">
        <v>103</v>
      </c>
      <c r="P255" s="18">
        <f t="shared" si="45"/>
        <v>5</v>
      </c>
      <c r="Q255" s="17">
        <f t="shared" si="46"/>
        <v>10</v>
      </c>
      <c r="R255" s="17" t="s">
        <v>94</v>
      </c>
      <c r="S255" s="17" t="s">
        <v>94</v>
      </c>
      <c r="T255" s="17">
        <f t="shared" si="47"/>
        <v>7.5</v>
      </c>
      <c r="U255" s="17" t="s">
        <v>94</v>
      </c>
      <c r="V255" s="17">
        <f t="shared" si="48"/>
        <v>6</v>
      </c>
      <c r="W255" s="21">
        <f t="shared" si="49"/>
        <v>65</v>
      </c>
      <c r="X255" s="21">
        <f t="shared" si="50"/>
        <v>49</v>
      </c>
      <c r="Y255" s="24">
        <f t="shared" si="43"/>
        <v>75.384615384615387</v>
      </c>
      <c r="Z255" s="25">
        <f t="shared" si="51"/>
        <v>91.211579018379851</v>
      </c>
    </row>
    <row r="256" spans="1:26" x14ac:dyDescent="0.3">
      <c r="A256" s="15" t="s">
        <v>350</v>
      </c>
      <c r="B256" s="15">
        <v>201507</v>
      </c>
      <c r="C256" s="15">
        <v>804762.64333333296</v>
      </c>
      <c r="D256" s="16">
        <v>0.16961423776310899</v>
      </c>
      <c r="E256" s="15">
        <v>9.4330851727072604E-2</v>
      </c>
      <c r="F256" s="15">
        <v>458.5</v>
      </c>
      <c r="G256" s="15">
        <v>47.4367585461166</v>
      </c>
      <c r="H256" s="15">
        <v>0.25889121008857102</v>
      </c>
      <c r="I256" s="15">
        <v>0.28854687058536099</v>
      </c>
      <c r="J256" s="15">
        <v>13.557687011207401</v>
      </c>
      <c r="K256" s="15">
        <v>3</v>
      </c>
      <c r="L256" s="15">
        <v>0</v>
      </c>
      <c r="M256" s="17">
        <f>IF(C256&gt;=250000,10,IF([1]数据测算!F256&gt;=200000,8,IF([1]数据测算!F256&gt;=150000,6,IF([1]数据测算!F256&gt;=100000,5,IF(C256&gt;=50000,3,1)))))*2.5</f>
        <v>25</v>
      </c>
      <c r="N256" s="17">
        <f>IF(F256&gt;=4000,5,IF([1]数据测算!M256&gt;=3000,3,IF([1]数据测算!M256&gt;=2500,1,IF([1]数据测算!M256&gt;=1500,10,IF(F256&gt;=750,8,6)))))</f>
        <v>6</v>
      </c>
      <c r="O256" s="17">
        <f t="shared" si="44"/>
        <v>5</v>
      </c>
      <c r="P256" s="18">
        <f t="shared" si="45"/>
        <v>5</v>
      </c>
      <c r="Q256" s="17">
        <f t="shared" si="46"/>
        <v>10</v>
      </c>
      <c r="R256" s="17">
        <f t="shared" ref="R256:R269" si="54">IF(I256&gt;=70%,1,IF(I256&gt;=40%,4,IF(I256&gt;=20%,7,IF(I256&gt;=0,10))))</f>
        <v>7</v>
      </c>
      <c r="S256" s="17">
        <f t="shared" ref="S256:S269" si="55">IF(H256&gt;=90%,1,IF(H256&gt;=50%,4,IF(H256&gt;=20%,7,10)))</f>
        <v>7</v>
      </c>
      <c r="T256" s="17">
        <f t="shared" si="47"/>
        <v>7.5</v>
      </c>
      <c r="U256" s="17" t="s">
        <v>94</v>
      </c>
      <c r="V256" s="17">
        <f t="shared" si="48"/>
        <v>6</v>
      </c>
      <c r="W256" s="21">
        <f t="shared" si="49"/>
        <v>95</v>
      </c>
      <c r="X256" s="21">
        <f t="shared" si="50"/>
        <v>78.5</v>
      </c>
      <c r="Y256" s="24">
        <f t="shared" si="43"/>
        <v>82.631578947368425</v>
      </c>
      <c r="Z256" s="25">
        <f t="shared" si="51"/>
        <v>94.231505693939852</v>
      </c>
    </row>
    <row r="257" spans="1:26" x14ac:dyDescent="0.3">
      <c r="A257" s="15" t="s">
        <v>351</v>
      </c>
      <c r="B257" s="15">
        <v>201507</v>
      </c>
      <c r="C257" s="15">
        <v>985348.73833333305</v>
      </c>
      <c r="D257" s="15">
        <v>0.94510904332248502</v>
      </c>
      <c r="E257" s="15">
        <v>0.45073200465572399</v>
      </c>
      <c r="F257" s="15">
        <v>7178.5</v>
      </c>
      <c r="G257" s="15">
        <v>27.683737839886799</v>
      </c>
      <c r="H257" s="15">
        <v>5.2515557334944597E-2</v>
      </c>
      <c r="I257" s="15">
        <v>0.85552805076302496</v>
      </c>
      <c r="J257" s="15">
        <v>5.5131324448549304</v>
      </c>
      <c r="K257" s="15">
        <v>3</v>
      </c>
      <c r="L257" s="15">
        <v>0</v>
      </c>
      <c r="M257" s="17">
        <f>IF(C257&gt;=250000,10,IF([1]数据测算!F257&gt;=200000,8,IF([1]数据测算!F257&gt;=150000,6,IF([1]数据测算!F257&gt;=100000,5,IF(C257&gt;=50000,3,1)))))*2.5</f>
        <v>25</v>
      </c>
      <c r="N257" s="17">
        <f>IF(F257&gt;=4000,5,IF([1]数据测算!M257&gt;=3000,3,IF([1]数据测算!M257&gt;=2500,1,IF([1]数据测算!M257&gt;=1500,10,IF(F257&gt;=750,8,6)))))</f>
        <v>5</v>
      </c>
      <c r="O257" s="17">
        <f t="shared" si="44"/>
        <v>8</v>
      </c>
      <c r="P257" s="18">
        <f t="shared" si="45"/>
        <v>0.5</v>
      </c>
      <c r="Q257" s="17">
        <f t="shared" si="46"/>
        <v>4</v>
      </c>
      <c r="R257" s="17">
        <f t="shared" si="54"/>
        <v>1</v>
      </c>
      <c r="S257" s="17">
        <f t="shared" si="55"/>
        <v>10</v>
      </c>
      <c r="T257" s="17">
        <f t="shared" si="47"/>
        <v>7.5</v>
      </c>
      <c r="U257" s="17" t="s">
        <v>94</v>
      </c>
      <c r="V257" s="17">
        <f t="shared" si="48"/>
        <v>6</v>
      </c>
      <c r="W257" s="21">
        <f t="shared" si="49"/>
        <v>95</v>
      </c>
      <c r="X257" s="21">
        <f t="shared" si="50"/>
        <v>67</v>
      </c>
      <c r="Y257" s="24">
        <f t="shared" si="43"/>
        <v>70.526315789473685</v>
      </c>
      <c r="Z257" s="25">
        <f t="shared" si="51"/>
        <v>89.080602778171567</v>
      </c>
    </row>
    <row r="258" spans="1:26" x14ac:dyDescent="0.3">
      <c r="A258" s="15" t="s">
        <v>352</v>
      </c>
      <c r="B258" s="15">
        <v>201503</v>
      </c>
      <c r="C258" s="15">
        <v>95744.203333333295</v>
      </c>
      <c r="D258" s="15">
        <v>0.80305166800622196</v>
      </c>
      <c r="E258" s="15">
        <v>0.21872352397676001</v>
      </c>
      <c r="F258" s="15">
        <v>719.83333333333303</v>
      </c>
      <c r="G258" s="15">
        <v>14.5929719538246</v>
      </c>
      <c r="H258" s="15">
        <v>4.2485181668285701E-2</v>
      </c>
      <c r="I258" s="15">
        <v>0.386409256429322</v>
      </c>
      <c r="J258" s="15">
        <v>18.303008132919501</v>
      </c>
      <c r="K258" s="15">
        <v>2</v>
      </c>
      <c r="L258" s="15">
        <v>0</v>
      </c>
      <c r="M258" s="17">
        <f>IF(C258&gt;=250000,10,IF([1]数据测算!F258&gt;=200000,8,IF([1]数据测算!F258&gt;=150000,6,IF([1]数据测算!F258&gt;=100000,5,IF(C258&gt;=50000,3,1)))))*2.5</f>
        <v>7.5</v>
      </c>
      <c r="N258" s="17">
        <f>IF(F258&gt;=4000,5,IF([1]数据测算!M258&gt;=3000,3,IF([1]数据测算!M258&gt;=2500,1,IF([1]数据测算!M258&gt;=1500,10,IF(F258&gt;=750,8,6)))))</f>
        <v>6</v>
      </c>
      <c r="O258" s="17">
        <f t="shared" si="44"/>
        <v>5</v>
      </c>
      <c r="P258" s="18">
        <f t="shared" si="45"/>
        <v>2</v>
      </c>
      <c r="Q258" s="17">
        <f t="shared" si="46"/>
        <v>7</v>
      </c>
      <c r="R258" s="17">
        <f t="shared" si="54"/>
        <v>7</v>
      </c>
      <c r="S258" s="17">
        <f t="shared" si="55"/>
        <v>10</v>
      </c>
      <c r="T258" s="17">
        <f t="shared" si="47"/>
        <v>7.5</v>
      </c>
      <c r="U258" s="17" t="s">
        <v>94</v>
      </c>
      <c r="V258" s="17">
        <f t="shared" si="48"/>
        <v>4</v>
      </c>
      <c r="W258" s="21">
        <f t="shared" si="49"/>
        <v>95</v>
      </c>
      <c r="X258" s="21">
        <f t="shared" si="50"/>
        <v>56</v>
      </c>
      <c r="Y258" s="24">
        <f t="shared" si="43"/>
        <v>58.94736842105263</v>
      </c>
      <c r="Z258" s="25">
        <f t="shared" si="51"/>
        <v>83.587963786004494</v>
      </c>
    </row>
    <row r="259" spans="1:26" x14ac:dyDescent="0.3">
      <c r="A259" s="15" t="s">
        <v>353</v>
      </c>
      <c r="B259" s="15">
        <v>201505</v>
      </c>
      <c r="C259" s="15">
        <v>617410.08333333302</v>
      </c>
      <c r="D259" s="15">
        <v>0.73570738688845405</v>
      </c>
      <c r="E259" s="15">
        <v>6.6650192257790106E-2</v>
      </c>
      <c r="F259" s="15">
        <v>3099.3333333333298</v>
      </c>
      <c r="G259" s="15">
        <v>5.5745647595351002</v>
      </c>
      <c r="H259" s="15">
        <v>1.39392203257036E-2</v>
      </c>
      <c r="I259" s="15">
        <v>0.17429012402011601</v>
      </c>
      <c r="J259" s="15">
        <v>23.272041723606002</v>
      </c>
      <c r="K259" s="15">
        <v>4</v>
      </c>
      <c r="L259" s="15">
        <v>0</v>
      </c>
      <c r="M259" s="17">
        <f>IF(C259&gt;=250000,10,IF([1]数据测算!F259&gt;=200000,8,IF([1]数据测算!F259&gt;=150000,6,IF([1]数据测算!F259&gt;=100000,5,IF(C259&gt;=50000,3,1)))))*2.5</f>
        <v>25</v>
      </c>
      <c r="N259" s="17">
        <f>IF(F259&gt;=4000,5,IF([1]数据测算!M259&gt;=3000,3,IF([1]数据测算!M259&gt;=2500,1,IF([1]数据测算!M259&gt;=1500,10,IF(F259&gt;=750,8,6)))))</f>
        <v>3</v>
      </c>
      <c r="O259" s="17">
        <f t="shared" si="44"/>
        <v>3</v>
      </c>
      <c r="P259" s="18">
        <f t="shared" si="45"/>
        <v>2</v>
      </c>
      <c r="Q259" s="17">
        <f t="shared" si="46"/>
        <v>10</v>
      </c>
      <c r="R259" s="17">
        <f t="shared" si="54"/>
        <v>10</v>
      </c>
      <c r="S259" s="17">
        <f t="shared" si="55"/>
        <v>10</v>
      </c>
      <c r="T259" s="17">
        <f t="shared" si="47"/>
        <v>7.5</v>
      </c>
      <c r="U259" s="17" t="s">
        <v>94</v>
      </c>
      <c r="V259" s="17">
        <f t="shared" si="48"/>
        <v>8</v>
      </c>
      <c r="W259" s="21">
        <f t="shared" si="49"/>
        <v>95</v>
      </c>
      <c r="X259" s="21">
        <f t="shared" si="50"/>
        <v>78.5</v>
      </c>
      <c r="Y259" s="24">
        <f t="shared" ref="Y259:Y322" si="56">X259*100/W259</f>
        <v>82.631578947368425</v>
      </c>
      <c r="Z259" s="25">
        <f t="shared" si="51"/>
        <v>94.231505693939852</v>
      </c>
    </row>
    <row r="260" spans="1:26" x14ac:dyDescent="0.3">
      <c r="A260" s="15" t="s">
        <v>354</v>
      </c>
      <c r="B260" s="15">
        <v>201503</v>
      </c>
      <c r="C260" s="15">
        <v>858317.92500000005</v>
      </c>
      <c r="D260" s="15">
        <v>0.776394070788895</v>
      </c>
      <c r="E260" s="15">
        <v>8.5569294143023097E-2</v>
      </c>
      <c r="F260" s="15">
        <v>8119.1666666666697</v>
      </c>
      <c r="G260" s="15">
        <v>5.5132541060043101</v>
      </c>
      <c r="H260" s="15">
        <v>1.2036267886558301E-2</v>
      </c>
      <c r="I260" s="15">
        <v>0.36783694436242198</v>
      </c>
      <c r="J260" s="15">
        <v>18.3359394560898</v>
      </c>
      <c r="K260" s="15">
        <v>5</v>
      </c>
      <c r="L260" s="15">
        <v>0</v>
      </c>
      <c r="M260" s="17">
        <f>IF(C260&gt;=250000,10,IF([1]数据测算!F260&gt;=200000,8,IF([1]数据测算!F260&gt;=150000,6,IF([1]数据测算!F260&gt;=100000,5,IF(C260&gt;=50000,3,1)))))*2.5</f>
        <v>25</v>
      </c>
      <c r="N260" s="17">
        <f>IF(F260&gt;=4000,5,IF([1]数据测算!M260&gt;=3000,3,IF([1]数据测算!M260&gt;=2500,1,IF([1]数据测算!M260&gt;=1500,10,IF(F260&gt;=750,8,6)))))</f>
        <v>5</v>
      </c>
      <c r="O260" s="17">
        <f t="shared" ref="O260:O323" si="57">IF(J260&gt;=35,1,IF(J260&gt;=20,3,IF(J260&gt;=10,5,IF(J260&gt;=7,6,IF(J260&gt;=5,8,10)))))</f>
        <v>5</v>
      </c>
      <c r="P260" s="18">
        <f t="shared" ref="P260:P323" si="58">IF(D260&gt;=0.9,1,IF(D260&gt;=0.6,4,IF(D260&gt;=0.4,7,IF(D260&gt;=0,10,""))))*0.5</f>
        <v>2</v>
      </c>
      <c r="Q260" s="17">
        <f t="shared" ref="Q260:Q323" si="59">IF(E260&gt;=0.7,1,IF(E260&gt;=0.4,4,IF(E260&gt;=0.2,7,IF(E260&gt;=0,10))))</f>
        <v>10</v>
      </c>
      <c r="R260" s="17">
        <f t="shared" si="54"/>
        <v>7</v>
      </c>
      <c r="S260" s="17">
        <f t="shared" si="55"/>
        <v>10</v>
      </c>
      <c r="T260" s="17">
        <f t="shared" ref="T260:T323" si="60">IF(G260&gt;=230%,10,IF(G260&gt;=160%,7,IF(G260&gt;=70%,4,1)))*0.75</f>
        <v>7.5</v>
      </c>
      <c r="U260" s="17" t="s">
        <v>94</v>
      </c>
      <c r="V260" s="17">
        <f t="shared" ref="V260:V323" si="61">IF(K260=5,10,IF(K260=4,8,IF(K260=3,6,IF(K260=2,4,IF(K260=1,2,0)))))</f>
        <v>10</v>
      </c>
      <c r="W260" s="21">
        <f t="shared" ref="W260:W323" si="62">SUMIFS($M$1:$V$1,M260:V260,"&lt;&gt;null")</f>
        <v>95</v>
      </c>
      <c r="X260" s="21">
        <f t="shared" ref="X260:X323" si="63">SUM(M260:V260)</f>
        <v>81.5</v>
      </c>
      <c r="Y260" s="24">
        <f t="shared" si="56"/>
        <v>85.78947368421052</v>
      </c>
      <c r="Z260" s="25">
        <f t="shared" ref="Z260:Z323" si="64">EXP(LN(Y260)*$AB$15+$AB$16)</f>
        <v>95.494020364421402</v>
      </c>
    </row>
    <row r="261" spans="1:26" x14ac:dyDescent="0.3">
      <c r="A261" s="15" t="s">
        <v>355</v>
      </c>
      <c r="B261" s="15">
        <v>201507</v>
      </c>
      <c r="C261" s="15">
        <v>636301.12333333294</v>
      </c>
      <c r="D261" s="16">
        <v>0.23689838138020899</v>
      </c>
      <c r="E261" s="15">
        <v>0.107004773707564</v>
      </c>
      <c r="F261" s="15">
        <v>2092</v>
      </c>
      <c r="G261" s="15">
        <v>2.1888710202698198</v>
      </c>
      <c r="H261" s="15">
        <v>7.85876075257054E-2</v>
      </c>
      <c r="I261" s="15">
        <v>0.25815539275809701</v>
      </c>
      <c r="J261" s="15">
        <v>10.7055652313687</v>
      </c>
      <c r="K261" s="15">
        <v>3</v>
      </c>
      <c r="L261" s="15">
        <v>0</v>
      </c>
      <c r="M261" s="17">
        <f>IF(C261&gt;=250000,10,IF([1]数据测算!F261&gt;=200000,8,IF([1]数据测算!F261&gt;=150000,6,IF([1]数据测算!F261&gt;=100000,5,IF(C261&gt;=50000,3,1)))))*2.5</f>
        <v>25</v>
      </c>
      <c r="N261" s="17">
        <f>IF(F261&gt;=4000,5,IF([1]数据测算!M261&gt;=3000,3,IF([1]数据测算!M261&gt;=2500,1,IF([1]数据测算!M261&gt;=1500,10,IF(F261&gt;=750,8,6)))))</f>
        <v>10</v>
      </c>
      <c r="O261" s="17">
        <f t="shared" si="57"/>
        <v>5</v>
      </c>
      <c r="P261" s="18">
        <f t="shared" si="58"/>
        <v>5</v>
      </c>
      <c r="Q261" s="17">
        <f t="shared" si="59"/>
        <v>10</v>
      </c>
      <c r="R261" s="17">
        <f t="shared" si="54"/>
        <v>7</v>
      </c>
      <c r="S261" s="17">
        <f t="shared" si="55"/>
        <v>10</v>
      </c>
      <c r="T261" s="17">
        <f t="shared" si="60"/>
        <v>5.25</v>
      </c>
      <c r="U261" s="17" t="s">
        <v>94</v>
      </c>
      <c r="V261" s="17">
        <f t="shared" si="61"/>
        <v>6</v>
      </c>
      <c r="W261" s="21">
        <f t="shared" si="62"/>
        <v>95</v>
      </c>
      <c r="X261" s="21">
        <f t="shared" si="63"/>
        <v>83.25</v>
      </c>
      <c r="Y261" s="24">
        <f t="shared" si="56"/>
        <v>87.631578947368425</v>
      </c>
      <c r="Z261" s="25">
        <f t="shared" si="64"/>
        <v>96.216687288331883</v>
      </c>
    </row>
    <row r="262" spans="1:26" x14ac:dyDescent="0.3">
      <c r="A262" s="15" t="s">
        <v>356</v>
      </c>
      <c r="B262" s="15">
        <v>201506</v>
      </c>
      <c r="C262" s="15">
        <v>725123</v>
      </c>
      <c r="D262" s="15">
        <v>1.13638923010054</v>
      </c>
      <c r="E262" s="15">
        <v>0.13674335289057599</v>
      </c>
      <c r="F262" s="15">
        <v>3290.1666666666702</v>
      </c>
      <c r="G262" s="15">
        <v>1.98955453826378</v>
      </c>
      <c r="H262" s="15">
        <v>1.2858149555089401E-2</v>
      </c>
      <c r="I262" s="15">
        <v>0.1999205335374</v>
      </c>
      <c r="J262" s="15">
        <v>36.5668935140313</v>
      </c>
      <c r="K262" s="15">
        <v>3</v>
      </c>
      <c r="L262" s="15">
        <v>0</v>
      </c>
      <c r="M262" s="17">
        <f>IF(C262&gt;=250000,10,IF([1]数据测算!F262&gt;=200000,8,IF([1]数据测算!F262&gt;=150000,6,IF([1]数据测算!F262&gt;=100000,5,IF(C262&gt;=50000,3,1)))))*2.5</f>
        <v>25</v>
      </c>
      <c r="N262" s="17">
        <f>IF(F262&gt;=4000,5,IF([1]数据测算!M262&gt;=3000,3,IF([1]数据测算!M262&gt;=2500,1,IF([1]数据测算!M262&gt;=1500,10,IF(F262&gt;=750,8,6)))))</f>
        <v>3</v>
      </c>
      <c r="O262" s="17">
        <f t="shared" si="57"/>
        <v>1</v>
      </c>
      <c r="P262" s="18">
        <f t="shared" si="58"/>
        <v>0.5</v>
      </c>
      <c r="Q262" s="17">
        <f t="shared" si="59"/>
        <v>10</v>
      </c>
      <c r="R262" s="17">
        <f t="shared" si="54"/>
        <v>10</v>
      </c>
      <c r="S262" s="17">
        <f t="shared" si="55"/>
        <v>10</v>
      </c>
      <c r="T262" s="17">
        <f t="shared" si="60"/>
        <v>5.25</v>
      </c>
      <c r="U262" s="17" t="s">
        <v>94</v>
      </c>
      <c r="V262" s="17">
        <f t="shared" si="61"/>
        <v>6</v>
      </c>
      <c r="W262" s="21">
        <f t="shared" si="62"/>
        <v>95</v>
      </c>
      <c r="X262" s="21">
        <f t="shared" si="63"/>
        <v>70.75</v>
      </c>
      <c r="Y262" s="24">
        <f t="shared" si="56"/>
        <v>74.473684210526315</v>
      </c>
      <c r="Z262" s="25">
        <f t="shared" si="64"/>
        <v>90.81891735888874</v>
      </c>
    </row>
    <row r="263" spans="1:26" x14ac:dyDescent="0.3">
      <c r="A263" s="15" t="s">
        <v>357</v>
      </c>
      <c r="B263" s="15">
        <v>201503</v>
      </c>
      <c r="C263" s="15">
        <v>175780.563333333</v>
      </c>
      <c r="D263" s="15">
        <v>0.71544890700678798</v>
      </c>
      <c r="E263" s="15">
        <v>4.4416578012984098E-2</v>
      </c>
      <c r="F263" s="15">
        <v>2309.8333333333298</v>
      </c>
      <c r="G263" s="15">
        <v>1.9721119805362</v>
      </c>
      <c r="H263" s="15">
        <v>6.3192930781767701E-2</v>
      </c>
      <c r="I263" s="15">
        <v>0.14260890096225401</v>
      </c>
      <c r="J263" s="15">
        <v>12.9924459757906</v>
      </c>
      <c r="K263" s="15">
        <v>3</v>
      </c>
      <c r="L263" s="15">
        <v>0</v>
      </c>
      <c r="M263" s="17">
        <f>IF(C263&gt;=250000,10,IF([1]数据测算!F263&gt;=200000,8,IF([1]数据测算!F263&gt;=150000,6,IF([1]数据测算!F263&gt;=100000,5,IF(C263&gt;=50000,3,1)))))*2.5</f>
        <v>15</v>
      </c>
      <c r="N263" s="17">
        <f>IF(F263&gt;=4000,5,IF([1]数据测算!M263&gt;=3000,3,IF([1]数据测算!M263&gt;=2500,1,IF([1]数据测算!M263&gt;=1500,10,IF(F263&gt;=750,8,6)))))</f>
        <v>10</v>
      </c>
      <c r="O263" s="17">
        <f t="shared" si="57"/>
        <v>5</v>
      </c>
      <c r="P263" s="18">
        <f t="shared" si="58"/>
        <v>2</v>
      </c>
      <c r="Q263" s="17">
        <f t="shared" si="59"/>
        <v>10</v>
      </c>
      <c r="R263" s="17">
        <f t="shared" si="54"/>
        <v>10</v>
      </c>
      <c r="S263" s="17">
        <f t="shared" si="55"/>
        <v>10</v>
      </c>
      <c r="T263" s="17">
        <f t="shared" si="60"/>
        <v>5.25</v>
      </c>
      <c r="U263" s="17" t="s">
        <v>94</v>
      </c>
      <c r="V263" s="17">
        <f t="shared" si="61"/>
        <v>6</v>
      </c>
      <c r="W263" s="21">
        <f t="shared" si="62"/>
        <v>95</v>
      </c>
      <c r="X263" s="21">
        <f t="shared" si="63"/>
        <v>73.25</v>
      </c>
      <c r="Y263" s="24">
        <f t="shared" si="56"/>
        <v>77.10526315789474</v>
      </c>
      <c r="Z263" s="25">
        <f t="shared" si="64"/>
        <v>91.945001979270614</v>
      </c>
    </row>
    <row r="264" spans="1:26" x14ac:dyDescent="0.3">
      <c r="A264" s="15" t="s">
        <v>358</v>
      </c>
      <c r="B264" s="15">
        <v>201506</v>
      </c>
      <c r="C264" s="15">
        <v>512538.06</v>
      </c>
      <c r="D264" s="16">
        <v>0.32047063583836</v>
      </c>
      <c r="E264" s="15">
        <v>3.8541405805096803E-2</v>
      </c>
      <c r="F264" s="15">
        <v>1996.1666666666699</v>
      </c>
      <c r="G264" s="15">
        <v>1.8109815384539001</v>
      </c>
      <c r="H264" s="15">
        <v>4.0348198043515797E-2</v>
      </c>
      <c r="I264" s="15">
        <v>0.62859830562098895</v>
      </c>
      <c r="J264" s="15">
        <v>25.308783802958398</v>
      </c>
      <c r="K264" s="15">
        <v>2</v>
      </c>
      <c r="L264" s="15">
        <v>0</v>
      </c>
      <c r="M264" s="17">
        <f>IF(C264&gt;=250000,10,IF([1]数据测算!F264&gt;=200000,8,IF([1]数据测算!F264&gt;=150000,6,IF([1]数据测算!F264&gt;=100000,5,IF(C264&gt;=50000,3,1)))))*2.5</f>
        <v>25</v>
      </c>
      <c r="N264" s="17">
        <f>IF(F264&gt;=4000,5,IF([1]数据测算!M264&gt;=3000,3,IF([1]数据测算!M264&gt;=2500,1,IF([1]数据测算!M264&gt;=1500,10,IF(F264&gt;=750,8,6)))))</f>
        <v>10</v>
      </c>
      <c r="O264" s="17">
        <f t="shared" si="57"/>
        <v>3</v>
      </c>
      <c r="P264" s="18">
        <f t="shared" si="58"/>
        <v>5</v>
      </c>
      <c r="Q264" s="17">
        <f t="shared" si="59"/>
        <v>10</v>
      </c>
      <c r="R264" s="17">
        <f t="shared" si="54"/>
        <v>4</v>
      </c>
      <c r="S264" s="17">
        <f t="shared" si="55"/>
        <v>10</v>
      </c>
      <c r="T264" s="17">
        <f t="shared" si="60"/>
        <v>5.25</v>
      </c>
      <c r="U264" s="17" t="s">
        <v>94</v>
      </c>
      <c r="V264" s="17">
        <f t="shared" si="61"/>
        <v>4</v>
      </c>
      <c r="W264" s="21">
        <f t="shared" si="62"/>
        <v>95</v>
      </c>
      <c r="X264" s="21">
        <f t="shared" si="63"/>
        <v>76.25</v>
      </c>
      <c r="Y264" s="24">
        <f t="shared" si="56"/>
        <v>80.263157894736835</v>
      </c>
      <c r="Z264" s="25">
        <f t="shared" si="64"/>
        <v>93.264042444041692</v>
      </c>
    </row>
    <row r="265" spans="1:26" x14ac:dyDescent="0.3">
      <c r="A265" s="15" t="s">
        <v>359</v>
      </c>
      <c r="B265" s="15">
        <v>201506</v>
      </c>
      <c r="C265" s="15">
        <v>591970.69499999995</v>
      </c>
      <c r="D265" s="15">
        <v>0.51562741042926297</v>
      </c>
      <c r="E265" s="15">
        <v>0.14852265034381501</v>
      </c>
      <c r="F265" s="15">
        <v>1568.5</v>
      </c>
      <c r="G265" s="15">
        <v>1.7346804134579801</v>
      </c>
      <c r="H265" s="15">
        <v>8.4800761149729703E-2</v>
      </c>
      <c r="I265" s="15">
        <v>0.53408231644286397</v>
      </c>
      <c r="J265" s="15">
        <v>7.2563496946687396</v>
      </c>
      <c r="K265" s="15">
        <v>4</v>
      </c>
      <c r="L265" s="15">
        <v>0</v>
      </c>
      <c r="M265" s="17">
        <f>IF(C265&gt;=250000,10,IF([1]数据测算!F265&gt;=200000,8,IF([1]数据测算!F265&gt;=150000,6,IF([1]数据测算!F265&gt;=100000,5,IF(C265&gt;=50000,3,1)))))*2.5</f>
        <v>25</v>
      </c>
      <c r="N265" s="17">
        <f>IF(F265&gt;=4000,5,IF([1]数据测算!M265&gt;=3000,3,IF([1]数据测算!M265&gt;=2500,1,IF([1]数据测算!M265&gt;=1500,10,IF(F265&gt;=750,8,6)))))</f>
        <v>10</v>
      </c>
      <c r="O265" s="17">
        <f t="shared" si="57"/>
        <v>6</v>
      </c>
      <c r="P265" s="18">
        <f t="shared" si="58"/>
        <v>3.5</v>
      </c>
      <c r="Q265" s="17">
        <f t="shared" si="59"/>
        <v>10</v>
      </c>
      <c r="R265" s="17">
        <f t="shared" si="54"/>
        <v>4</v>
      </c>
      <c r="S265" s="17">
        <f t="shared" si="55"/>
        <v>10</v>
      </c>
      <c r="T265" s="17">
        <f t="shared" si="60"/>
        <v>5.25</v>
      </c>
      <c r="U265" s="17" t="s">
        <v>94</v>
      </c>
      <c r="V265" s="17">
        <f t="shared" si="61"/>
        <v>8</v>
      </c>
      <c r="W265" s="21">
        <f t="shared" si="62"/>
        <v>95</v>
      </c>
      <c r="X265" s="21">
        <f t="shared" si="63"/>
        <v>81.75</v>
      </c>
      <c r="Y265" s="24">
        <f t="shared" si="56"/>
        <v>86.05263157894737</v>
      </c>
      <c r="Z265" s="25">
        <f t="shared" si="64"/>
        <v>95.597867439965626</v>
      </c>
    </row>
    <row r="266" spans="1:26" x14ac:dyDescent="0.3">
      <c r="A266" s="15" t="s">
        <v>360</v>
      </c>
      <c r="B266" s="15">
        <v>201506</v>
      </c>
      <c r="C266" s="15">
        <v>150811.26666666701</v>
      </c>
      <c r="D266" s="16">
        <v>0.23510312116180901</v>
      </c>
      <c r="E266" s="15">
        <v>0.16689675818945701</v>
      </c>
      <c r="F266" s="15">
        <v>451</v>
      </c>
      <c r="G266" s="15">
        <v>1.0515240114875899</v>
      </c>
      <c r="H266" s="15">
        <v>0.154352667098309</v>
      </c>
      <c r="I266" s="15">
        <v>5.7894390409596201E-2</v>
      </c>
      <c r="J266" s="15">
        <v>8.0127089582274404</v>
      </c>
      <c r="K266" s="15">
        <v>1</v>
      </c>
      <c r="L266" s="15">
        <v>0</v>
      </c>
      <c r="M266" s="17">
        <f>IF(C266&gt;=250000,10,IF([1]数据测算!F266&gt;=200000,8,IF([1]数据测算!F266&gt;=150000,6,IF([1]数据测算!F266&gt;=100000,5,IF(C266&gt;=50000,3,1)))))*2.5</f>
        <v>15</v>
      </c>
      <c r="N266" s="17">
        <f>IF(F266&gt;=4000,5,IF([1]数据测算!M266&gt;=3000,3,IF([1]数据测算!M266&gt;=2500,1,IF([1]数据测算!M266&gt;=1500,10,IF(F266&gt;=750,8,6)))))</f>
        <v>6</v>
      </c>
      <c r="O266" s="17">
        <f t="shared" si="57"/>
        <v>6</v>
      </c>
      <c r="P266" s="18">
        <f t="shared" si="58"/>
        <v>5</v>
      </c>
      <c r="Q266" s="17">
        <f t="shared" si="59"/>
        <v>10</v>
      </c>
      <c r="R266" s="17">
        <f t="shared" si="54"/>
        <v>10</v>
      </c>
      <c r="S266" s="17">
        <f t="shared" si="55"/>
        <v>10</v>
      </c>
      <c r="T266" s="17">
        <f t="shared" si="60"/>
        <v>3</v>
      </c>
      <c r="U266" s="17" t="s">
        <v>94</v>
      </c>
      <c r="V266" s="17">
        <f t="shared" si="61"/>
        <v>2</v>
      </c>
      <c r="W266" s="21">
        <f t="shared" si="62"/>
        <v>95</v>
      </c>
      <c r="X266" s="21">
        <f t="shared" si="63"/>
        <v>67</v>
      </c>
      <c r="Y266" s="24">
        <f t="shared" si="56"/>
        <v>70.526315789473685</v>
      </c>
      <c r="Z266" s="25">
        <f t="shared" si="64"/>
        <v>89.080602778171567</v>
      </c>
    </row>
    <row r="267" spans="1:26" x14ac:dyDescent="0.3">
      <c r="A267" s="15" t="s">
        <v>361</v>
      </c>
      <c r="B267" s="15">
        <v>201506</v>
      </c>
      <c r="C267" s="15">
        <v>784993.70499999996</v>
      </c>
      <c r="D267" s="16">
        <v>0.35270802837963899</v>
      </c>
      <c r="E267" s="15">
        <v>0.11336950605199</v>
      </c>
      <c r="F267" s="15">
        <v>4573.5</v>
      </c>
      <c r="G267" s="15">
        <v>1.0278573889139799</v>
      </c>
      <c r="H267" s="15">
        <v>1.1860031682726899E-2</v>
      </c>
      <c r="I267" s="15">
        <v>0.309256950652392</v>
      </c>
      <c r="J267" s="15">
        <v>25.048778143392401</v>
      </c>
      <c r="K267" s="15">
        <v>2</v>
      </c>
      <c r="L267" s="15">
        <v>0</v>
      </c>
      <c r="M267" s="17">
        <f>IF(C267&gt;=250000,10,IF([1]数据测算!F267&gt;=200000,8,IF([1]数据测算!F267&gt;=150000,6,IF([1]数据测算!F267&gt;=100000,5,IF(C267&gt;=50000,3,1)))))*2.5</f>
        <v>25</v>
      </c>
      <c r="N267" s="17">
        <f>IF(F267&gt;=4000,5,IF([1]数据测算!M267&gt;=3000,3,IF([1]数据测算!M267&gt;=2500,1,IF([1]数据测算!M267&gt;=1500,10,IF(F267&gt;=750,8,6)))))</f>
        <v>5</v>
      </c>
      <c r="O267" s="17">
        <f t="shared" si="57"/>
        <v>3</v>
      </c>
      <c r="P267" s="18">
        <f t="shared" si="58"/>
        <v>5</v>
      </c>
      <c r="Q267" s="17">
        <f t="shared" si="59"/>
        <v>10</v>
      </c>
      <c r="R267" s="17">
        <f t="shared" si="54"/>
        <v>7</v>
      </c>
      <c r="S267" s="17">
        <f t="shared" si="55"/>
        <v>10</v>
      </c>
      <c r="T267" s="17">
        <f t="shared" si="60"/>
        <v>3</v>
      </c>
      <c r="U267" s="17" t="s">
        <v>94</v>
      </c>
      <c r="V267" s="17">
        <f t="shared" si="61"/>
        <v>4</v>
      </c>
      <c r="W267" s="21">
        <f t="shared" si="62"/>
        <v>95</v>
      </c>
      <c r="X267" s="21">
        <f t="shared" si="63"/>
        <v>72</v>
      </c>
      <c r="Y267" s="24">
        <f t="shared" si="56"/>
        <v>75.78947368421052</v>
      </c>
      <c r="Z267" s="25">
        <f t="shared" si="64"/>
        <v>91.385112948943473</v>
      </c>
    </row>
    <row r="268" spans="1:26" x14ac:dyDescent="0.3">
      <c r="A268" s="15" t="s">
        <v>362</v>
      </c>
      <c r="B268" s="15">
        <v>201507</v>
      </c>
      <c r="C268" s="15">
        <v>104943.015</v>
      </c>
      <c r="D268" s="16">
        <v>0.48379239555376702</v>
      </c>
      <c r="E268" s="15">
        <v>0.14792684085871699</v>
      </c>
      <c r="F268" s="15">
        <v>720.16666666666697</v>
      </c>
      <c r="G268" s="15">
        <v>1.02082697273425</v>
      </c>
      <c r="H268" s="15">
        <v>5.5000524855847402E-2</v>
      </c>
      <c r="I268" s="15">
        <v>0.13261493985144099</v>
      </c>
      <c r="J268" s="15">
        <v>12.4448162367027</v>
      </c>
      <c r="K268" s="15">
        <v>2</v>
      </c>
      <c r="L268" s="15">
        <v>0</v>
      </c>
      <c r="M268" s="17">
        <f>IF(C268&gt;=250000,10,IF([1]数据测算!F268&gt;=200000,8,IF([1]数据测算!F268&gt;=150000,6,IF([1]数据测算!F268&gt;=100000,5,IF(C268&gt;=50000,3,1)))))*2.5</f>
        <v>12.5</v>
      </c>
      <c r="N268" s="17">
        <f>IF(F268&gt;=4000,5,IF([1]数据测算!M268&gt;=3000,3,IF([1]数据测算!M268&gt;=2500,1,IF([1]数据测算!M268&gt;=1500,10,IF(F268&gt;=750,8,6)))))</f>
        <v>6</v>
      </c>
      <c r="O268" s="17">
        <f t="shared" si="57"/>
        <v>5</v>
      </c>
      <c r="P268" s="18">
        <f t="shared" si="58"/>
        <v>3.5</v>
      </c>
      <c r="Q268" s="17">
        <f t="shared" si="59"/>
        <v>10</v>
      </c>
      <c r="R268" s="17">
        <f t="shared" si="54"/>
        <v>10</v>
      </c>
      <c r="S268" s="17">
        <f t="shared" si="55"/>
        <v>10</v>
      </c>
      <c r="T268" s="17">
        <f t="shared" si="60"/>
        <v>3</v>
      </c>
      <c r="U268" s="17" t="s">
        <v>94</v>
      </c>
      <c r="V268" s="17">
        <f t="shared" si="61"/>
        <v>4</v>
      </c>
      <c r="W268" s="21">
        <f t="shared" si="62"/>
        <v>95</v>
      </c>
      <c r="X268" s="21">
        <f t="shared" si="63"/>
        <v>64</v>
      </c>
      <c r="Y268" s="24">
        <f t="shared" si="56"/>
        <v>67.368421052631575</v>
      </c>
      <c r="Z268" s="25">
        <f t="shared" si="64"/>
        <v>87.644191774260946</v>
      </c>
    </row>
    <row r="269" spans="1:26" x14ac:dyDescent="0.3">
      <c r="A269" s="15" t="s">
        <v>363</v>
      </c>
      <c r="B269" s="15">
        <v>201507</v>
      </c>
      <c r="C269" s="15">
        <v>178486.905</v>
      </c>
      <c r="D269" s="16">
        <v>0.18215586090272401</v>
      </c>
      <c r="E269" s="15">
        <v>5.8543631981709497E-2</v>
      </c>
      <c r="F269" s="15">
        <v>586</v>
      </c>
      <c r="G269" s="15">
        <v>0.87466100290757098</v>
      </c>
      <c r="H269" s="15">
        <v>7.8112912063720494E-2</v>
      </c>
      <c r="I269" s="15">
        <v>0.35530725636391702</v>
      </c>
      <c r="J269" s="15">
        <v>1.84607234743027</v>
      </c>
      <c r="K269" s="15">
        <v>2</v>
      </c>
      <c r="L269" s="15">
        <v>0</v>
      </c>
      <c r="M269" s="17">
        <f>IF(C269&gt;=250000,10,IF([1]数据测算!F269&gt;=200000,8,IF([1]数据测算!F269&gt;=150000,6,IF([1]数据测算!F269&gt;=100000,5,IF(C269&gt;=50000,3,1)))))*2.5</f>
        <v>15</v>
      </c>
      <c r="N269" s="17">
        <f>IF(F269&gt;=4000,5,IF([1]数据测算!M269&gt;=3000,3,IF([1]数据测算!M269&gt;=2500,1,IF([1]数据测算!M269&gt;=1500,10,IF(F269&gt;=750,8,6)))))</f>
        <v>6</v>
      </c>
      <c r="O269" s="17">
        <f t="shared" si="57"/>
        <v>10</v>
      </c>
      <c r="P269" s="18">
        <f t="shared" si="58"/>
        <v>5</v>
      </c>
      <c r="Q269" s="17">
        <f t="shared" si="59"/>
        <v>10</v>
      </c>
      <c r="R269" s="17">
        <f t="shared" si="54"/>
        <v>7</v>
      </c>
      <c r="S269" s="17">
        <f t="shared" si="55"/>
        <v>10</v>
      </c>
      <c r="T269" s="17">
        <f t="shared" si="60"/>
        <v>3</v>
      </c>
      <c r="U269" s="17" t="s">
        <v>94</v>
      </c>
      <c r="V269" s="17">
        <f t="shared" si="61"/>
        <v>4</v>
      </c>
      <c r="W269" s="21">
        <f t="shared" si="62"/>
        <v>95</v>
      </c>
      <c r="X269" s="21">
        <f t="shared" si="63"/>
        <v>70</v>
      </c>
      <c r="Y269" s="24">
        <f t="shared" si="56"/>
        <v>73.684210526315795</v>
      </c>
      <c r="Z269" s="25">
        <f t="shared" si="64"/>
        <v>90.476096516982409</v>
      </c>
    </row>
    <row r="270" spans="1:26" x14ac:dyDescent="0.3">
      <c r="A270" s="15" t="s">
        <v>364</v>
      </c>
      <c r="B270" s="15">
        <v>201506</v>
      </c>
      <c r="C270" s="15">
        <v>206854.33166666701</v>
      </c>
      <c r="D270" s="16">
        <v>0.252875932724279</v>
      </c>
      <c r="E270" s="15">
        <v>2.8058601315420002E-2</v>
      </c>
      <c r="F270" s="15">
        <v>1094.8333333333301</v>
      </c>
      <c r="G270" s="15">
        <v>0.87329075433005898</v>
      </c>
      <c r="H270" s="15" t="s">
        <v>102</v>
      </c>
      <c r="I270" s="15" t="s">
        <v>102</v>
      </c>
      <c r="J270" s="15" t="s">
        <v>102</v>
      </c>
      <c r="K270" s="15">
        <v>0</v>
      </c>
      <c r="L270" s="15">
        <v>0</v>
      </c>
      <c r="M270" s="17">
        <f>IF(C270&gt;=250000,10,IF([1]数据测算!F270&gt;=200000,8,IF([1]数据测算!F270&gt;=150000,6,IF([1]数据测算!F270&gt;=100000,5,IF(C270&gt;=50000,3,1)))))*2.5</f>
        <v>20</v>
      </c>
      <c r="N270" s="17">
        <f>IF(F270&gt;=4000,5,IF([1]数据测算!M270&gt;=3000,3,IF([1]数据测算!M270&gt;=2500,1,IF([1]数据测算!M270&gt;=1500,10,IF(F270&gt;=750,8,6)))))</f>
        <v>8</v>
      </c>
      <c r="O270" s="17" t="s">
        <v>103</v>
      </c>
      <c r="P270" s="18">
        <f t="shared" si="58"/>
        <v>5</v>
      </c>
      <c r="Q270" s="17">
        <f t="shared" si="59"/>
        <v>10</v>
      </c>
      <c r="R270" s="17" t="s">
        <v>94</v>
      </c>
      <c r="S270" s="17" t="s">
        <v>94</v>
      </c>
      <c r="T270" s="17">
        <f t="shared" si="60"/>
        <v>3</v>
      </c>
      <c r="U270" s="17" t="s">
        <v>94</v>
      </c>
      <c r="V270" s="17">
        <f t="shared" si="61"/>
        <v>0</v>
      </c>
      <c r="W270" s="21">
        <f t="shared" si="62"/>
        <v>65</v>
      </c>
      <c r="X270" s="21">
        <f t="shared" si="63"/>
        <v>46</v>
      </c>
      <c r="Y270" s="24">
        <f t="shared" si="56"/>
        <v>70.769230769230774</v>
      </c>
      <c r="Z270" s="25">
        <f t="shared" si="64"/>
        <v>89.18936279910578</v>
      </c>
    </row>
    <row r="271" spans="1:26" x14ac:dyDescent="0.3">
      <c r="A271" s="15" t="s">
        <v>365</v>
      </c>
      <c r="B271" s="15">
        <v>201503</v>
      </c>
      <c r="C271" s="15">
        <v>1648372.0549999999</v>
      </c>
      <c r="D271" s="15">
        <v>0.974790481724226</v>
      </c>
      <c r="E271" s="15">
        <v>0.50474356465258297</v>
      </c>
      <c r="F271" s="15">
        <v>4154.3333333333303</v>
      </c>
      <c r="G271" s="15">
        <v>17.009565158321401</v>
      </c>
      <c r="H271" s="15">
        <v>2.29059465991697E-2</v>
      </c>
      <c r="I271" s="15">
        <v>0.39431611032422897</v>
      </c>
      <c r="J271" s="15">
        <v>36.268442662424803</v>
      </c>
      <c r="K271" s="15">
        <v>3</v>
      </c>
      <c r="L271" s="15">
        <v>0</v>
      </c>
      <c r="M271" s="17">
        <f>IF(C271&gt;=250000,10,IF([1]数据测算!F271&gt;=200000,8,IF([1]数据测算!F271&gt;=150000,6,IF([1]数据测算!F271&gt;=100000,5,IF(C271&gt;=50000,3,1)))))*2.5</f>
        <v>25</v>
      </c>
      <c r="N271" s="17">
        <f>IF(F271&gt;=4000,5,IF([1]数据测算!M271&gt;=3000,3,IF([1]数据测算!M271&gt;=2500,1,IF([1]数据测算!M271&gt;=1500,10,IF(F271&gt;=750,8,6)))))</f>
        <v>5</v>
      </c>
      <c r="O271" s="17">
        <f t="shared" si="57"/>
        <v>1</v>
      </c>
      <c r="P271" s="18">
        <f t="shared" si="58"/>
        <v>0.5</v>
      </c>
      <c r="Q271" s="17">
        <f t="shared" si="59"/>
        <v>4</v>
      </c>
      <c r="R271" s="17">
        <f t="shared" ref="R271:R324" si="65">IF(I271&gt;=70%,1,IF(I271&gt;=40%,4,IF(I271&gt;=20%,7,IF(I271&gt;=0,10))))</f>
        <v>7</v>
      </c>
      <c r="S271" s="17">
        <f t="shared" ref="S271:S324" si="66">IF(H271&gt;=90%,1,IF(H271&gt;=50%,4,IF(H271&gt;=20%,7,10)))</f>
        <v>10</v>
      </c>
      <c r="T271" s="17">
        <f t="shared" si="60"/>
        <v>7.5</v>
      </c>
      <c r="U271" s="17" t="s">
        <v>94</v>
      </c>
      <c r="V271" s="17">
        <f t="shared" si="61"/>
        <v>6</v>
      </c>
      <c r="W271" s="21">
        <f t="shared" si="62"/>
        <v>95</v>
      </c>
      <c r="X271" s="21">
        <f t="shared" si="63"/>
        <v>66</v>
      </c>
      <c r="Y271" s="24">
        <f t="shared" si="56"/>
        <v>69.473684210526315</v>
      </c>
      <c r="Z271" s="25">
        <f t="shared" si="64"/>
        <v>88.606495837779903</v>
      </c>
    </row>
    <row r="272" spans="1:26" x14ac:dyDescent="0.3">
      <c r="A272" s="15" t="s">
        <v>366</v>
      </c>
      <c r="B272" s="15">
        <v>201504</v>
      </c>
      <c r="C272" s="15">
        <v>304508.04166666698</v>
      </c>
      <c r="D272" s="15">
        <v>0.51386955728210804</v>
      </c>
      <c r="E272" s="15">
        <v>0.31736931927957401</v>
      </c>
      <c r="F272" s="15">
        <v>1123.1666666666699</v>
      </c>
      <c r="G272" s="15">
        <v>6.3514284922676199</v>
      </c>
      <c r="H272" s="15">
        <v>9.9323800865080705E-2</v>
      </c>
      <c r="I272" s="15">
        <v>0.67433351195982105</v>
      </c>
      <c r="J272" s="15">
        <v>30.787543511035999</v>
      </c>
      <c r="K272" s="15">
        <v>3</v>
      </c>
      <c r="L272" s="15">
        <v>0</v>
      </c>
      <c r="M272" s="17">
        <f>IF(C272&gt;=250000,10,IF([1]数据测算!F272&gt;=200000,8,IF([1]数据测算!F272&gt;=150000,6,IF([1]数据测算!F272&gt;=100000,5,IF(C272&gt;=50000,3,1)))))*2.5</f>
        <v>25</v>
      </c>
      <c r="N272" s="17">
        <f>IF(F272&gt;=4000,5,IF([1]数据测算!M272&gt;=3000,3,IF([1]数据测算!M272&gt;=2500,1,IF([1]数据测算!M272&gt;=1500,10,IF(F272&gt;=750,8,6)))))</f>
        <v>8</v>
      </c>
      <c r="O272" s="17">
        <f t="shared" si="57"/>
        <v>3</v>
      </c>
      <c r="P272" s="18">
        <f t="shared" si="58"/>
        <v>3.5</v>
      </c>
      <c r="Q272" s="17">
        <f t="shared" si="59"/>
        <v>7</v>
      </c>
      <c r="R272" s="17">
        <f t="shared" si="65"/>
        <v>4</v>
      </c>
      <c r="S272" s="17">
        <f t="shared" si="66"/>
        <v>10</v>
      </c>
      <c r="T272" s="17">
        <f t="shared" si="60"/>
        <v>7.5</v>
      </c>
      <c r="U272" s="17" t="s">
        <v>94</v>
      </c>
      <c r="V272" s="17">
        <f t="shared" si="61"/>
        <v>6</v>
      </c>
      <c r="W272" s="21">
        <f t="shared" si="62"/>
        <v>95</v>
      </c>
      <c r="X272" s="21">
        <f t="shared" si="63"/>
        <v>74</v>
      </c>
      <c r="Y272" s="24">
        <f t="shared" si="56"/>
        <v>77.89473684210526</v>
      </c>
      <c r="Z272" s="25">
        <f t="shared" si="64"/>
        <v>92.277981833803139</v>
      </c>
    </row>
    <row r="273" spans="1:26" x14ac:dyDescent="0.3">
      <c r="A273" s="15" t="s">
        <v>367</v>
      </c>
      <c r="B273" s="15">
        <v>201505</v>
      </c>
      <c r="C273" s="15">
        <v>521916.82833333302</v>
      </c>
      <c r="D273" s="16">
        <v>0.425292452621089</v>
      </c>
      <c r="E273" s="15">
        <v>4.8070136492231103E-2</v>
      </c>
      <c r="F273" s="15">
        <v>4848</v>
      </c>
      <c r="G273" s="15">
        <v>4.5166650419823204</v>
      </c>
      <c r="H273" s="15">
        <v>4.5202440701656403E-2</v>
      </c>
      <c r="I273" s="15">
        <v>0.79961972465005804</v>
      </c>
      <c r="J273" s="15">
        <v>17.743150428766899</v>
      </c>
      <c r="K273" s="15">
        <v>3</v>
      </c>
      <c r="L273" s="15">
        <v>0</v>
      </c>
      <c r="M273" s="17">
        <f>IF(C273&gt;=250000,10,IF([1]数据测算!F273&gt;=200000,8,IF([1]数据测算!F273&gt;=150000,6,IF([1]数据测算!F273&gt;=100000,5,IF(C273&gt;=50000,3,1)))))*2.5</f>
        <v>25</v>
      </c>
      <c r="N273" s="17">
        <f>IF(F273&gt;=4000,5,IF([1]数据测算!M273&gt;=3000,3,IF([1]数据测算!M273&gt;=2500,1,IF([1]数据测算!M273&gt;=1500,10,IF(F273&gt;=750,8,6)))))</f>
        <v>5</v>
      </c>
      <c r="O273" s="17">
        <f t="shared" si="57"/>
        <v>5</v>
      </c>
      <c r="P273" s="18">
        <f t="shared" si="58"/>
        <v>3.5</v>
      </c>
      <c r="Q273" s="17">
        <f t="shared" si="59"/>
        <v>10</v>
      </c>
      <c r="R273" s="17">
        <f t="shared" si="65"/>
        <v>1</v>
      </c>
      <c r="S273" s="17">
        <f t="shared" si="66"/>
        <v>10</v>
      </c>
      <c r="T273" s="17">
        <f t="shared" si="60"/>
        <v>7.5</v>
      </c>
      <c r="U273" s="17" t="s">
        <v>94</v>
      </c>
      <c r="V273" s="17">
        <f t="shared" si="61"/>
        <v>6</v>
      </c>
      <c r="W273" s="21">
        <f t="shared" si="62"/>
        <v>95</v>
      </c>
      <c r="X273" s="21">
        <f t="shared" si="63"/>
        <v>73</v>
      </c>
      <c r="Y273" s="24">
        <f t="shared" si="56"/>
        <v>76.84210526315789</v>
      </c>
      <c r="Z273" s="25">
        <f t="shared" si="64"/>
        <v>91.833520130345619</v>
      </c>
    </row>
    <row r="274" spans="1:26" x14ac:dyDescent="0.3">
      <c r="A274" s="15" t="s">
        <v>368</v>
      </c>
      <c r="B274" s="15">
        <v>201505</v>
      </c>
      <c r="C274" s="15">
        <v>94274</v>
      </c>
      <c r="D274" s="15">
        <v>1.38966469537499</v>
      </c>
      <c r="E274" s="15">
        <v>0.638346618506346</v>
      </c>
      <c r="F274" s="15">
        <v>37.8333333333333</v>
      </c>
      <c r="G274" s="15">
        <v>3.6424315836999401</v>
      </c>
      <c r="H274" s="15">
        <v>0.27113386588396199</v>
      </c>
      <c r="I274" s="15">
        <v>0.66834376925599803</v>
      </c>
      <c r="J274" s="15">
        <v>8.8463065428809298</v>
      </c>
      <c r="K274" s="15">
        <v>3</v>
      </c>
      <c r="L274" s="15">
        <v>0</v>
      </c>
      <c r="M274" s="17">
        <f>IF(C274&gt;=250000,10,IF([1]数据测算!F274&gt;=200000,8,IF([1]数据测算!F274&gt;=150000,6,IF([1]数据测算!F274&gt;=100000,5,IF(C274&gt;=50000,3,1)))))*2.5</f>
        <v>7.5</v>
      </c>
      <c r="N274" s="17">
        <f>IF(F274&gt;=4000,5,IF([1]数据测算!M274&gt;=3000,3,IF([1]数据测算!M274&gt;=2500,1,IF([1]数据测算!M274&gt;=1500,10,IF(F274&gt;=750,8,6)))))</f>
        <v>6</v>
      </c>
      <c r="O274" s="17">
        <f t="shared" si="57"/>
        <v>6</v>
      </c>
      <c r="P274" s="18">
        <f t="shared" si="58"/>
        <v>0.5</v>
      </c>
      <c r="Q274" s="17">
        <f t="shared" si="59"/>
        <v>4</v>
      </c>
      <c r="R274" s="17">
        <f t="shared" si="65"/>
        <v>4</v>
      </c>
      <c r="S274" s="17">
        <f t="shared" si="66"/>
        <v>7</v>
      </c>
      <c r="T274" s="17">
        <f t="shared" si="60"/>
        <v>7.5</v>
      </c>
      <c r="U274" s="17" t="s">
        <v>94</v>
      </c>
      <c r="V274" s="17">
        <f t="shared" si="61"/>
        <v>6</v>
      </c>
      <c r="W274" s="21">
        <f t="shared" si="62"/>
        <v>95</v>
      </c>
      <c r="X274" s="21">
        <f t="shared" si="63"/>
        <v>48.5</v>
      </c>
      <c r="Y274" s="24">
        <f t="shared" si="56"/>
        <v>51.05263157894737</v>
      </c>
      <c r="Z274" s="25">
        <f t="shared" si="64"/>
        <v>79.429834036358756</v>
      </c>
    </row>
    <row r="275" spans="1:26" x14ac:dyDescent="0.3">
      <c r="A275" s="15" t="s">
        <v>369</v>
      </c>
      <c r="B275" s="15">
        <v>201506</v>
      </c>
      <c r="C275" s="15">
        <v>45780.25</v>
      </c>
      <c r="D275" s="15">
        <v>0.95317198043160301</v>
      </c>
      <c r="E275" s="15">
        <v>0.356274601934776</v>
      </c>
      <c r="F275" s="15">
        <v>999.66666666666697</v>
      </c>
      <c r="G275" s="15">
        <v>3.2095842670119299</v>
      </c>
      <c r="H275" s="15">
        <v>3.2114820275503601E-2</v>
      </c>
      <c r="I275" s="15">
        <v>0.79635209844577903</v>
      </c>
      <c r="J275" s="15">
        <v>7.1502614530298398</v>
      </c>
      <c r="K275" s="15">
        <v>4</v>
      </c>
      <c r="L275" s="15">
        <v>0</v>
      </c>
      <c r="M275" s="17">
        <f>IF(C275&gt;=250000,10,IF([1]数据测算!F275&gt;=200000,8,IF([1]数据测算!F275&gt;=150000,6,IF([1]数据测算!F275&gt;=100000,5,IF(C275&gt;=50000,3,1)))))*2.5</f>
        <v>2.5</v>
      </c>
      <c r="N275" s="17">
        <f>IF(F275&gt;=4000,5,IF([1]数据测算!M275&gt;=3000,3,IF([1]数据测算!M275&gt;=2500,1,IF([1]数据测算!M275&gt;=1500,10,IF(F275&gt;=750,8,6)))))</f>
        <v>8</v>
      </c>
      <c r="O275" s="17">
        <f t="shared" si="57"/>
        <v>6</v>
      </c>
      <c r="P275" s="18">
        <f t="shared" si="58"/>
        <v>0.5</v>
      </c>
      <c r="Q275" s="17">
        <f t="shared" si="59"/>
        <v>7</v>
      </c>
      <c r="R275" s="17">
        <f t="shared" si="65"/>
        <v>1</v>
      </c>
      <c r="S275" s="17">
        <f t="shared" si="66"/>
        <v>10</v>
      </c>
      <c r="T275" s="17">
        <f t="shared" si="60"/>
        <v>7.5</v>
      </c>
      <c r="U275" s="17" t="s">
        <v>94</v>
      </c>
      <c r="V275" s="17">
        <f t="shared" si="61"/>
        <v>8</v>
      </c>
      <c r="W275" s="21">
        <f t="shared" si="62"/>
        <v>95</v>
      </c>
      <c r="X275" s="21">
        <f t="shared" si="63"/>
        <v>50.5</v>
      </c>
      <c r="Y275" s="24">
        <f t="shared" si="56"/>
        <v>53.157894736842103</v>
      </c>
      <c r="Z275" s="25">
        <f t="shared" si="64"/>
        <v>80.577062882333877</v>
      </c>
    </row>
    <row r="276" spans="1:26" x14ac:dyDescent="0.3">
      <c r="A276" s="15" t="s">
        <v>370</v>
      </c>
      <c r="B276" s="15">
        <v>201507</v>
      </c>
      <c r="C276" s="15">
        <v>54964.906666666699</v>
      </c>
      <c r="D276" s="15">
        <v>1.087476386369</v>
      </c>
      <c r="E276" s="15">
        <v>6.5844438486135401E-2</v>
      </c>
      <c r="F276" s="15">
        <v>198.5</v>
      </c>
      <c r="G276" s="15">
        <v>3.08940661544358</v>
      </c>
      <c r="H276" s="15">
        <v>7.6914158344851005E-2</v>
      </c>
      <c r="I276" s="15">
        <v>0.87164735520606396</v>
      </c>
      <c r="J276" s="15">
        <v>1.3928850683143601</v>
      </c>
      <c r="K276" s="15">
        <v>5</v>
      </c>
      <c r="L276" s="15">
        <v>0</v>
      </c>
      <c r="M276" s="17">
        <f>IF(C276&gt;=250000,10,IF([1]数据测算!F276&gt;=200000,8,IF([1]数据测算!F276&gt;=150000,6,IF([1]数据测算!F276&gt;=100000,5,IF(C276&gt;=50000,3,1)))))*2.5</f>
        <v>7.5</v>
      </c>
      <c r="N276" s="17">
        <f>IF(F276&gt;=4000,5,IF([1]数据测算!M276&gt;=3000,3,IF([1]数据测算!M276&gt;=2500,1,IF([1]数据测算!M276&gt;=1500,10,IF(F276&gt;=750,8,6)))))</f>
        <v>6</v>
      </c>
      <c r="O276" s="17">
        <f t="shared" si="57"/>
        <v>10</v>
      </c>
      <c r="P276" s="18">
        <f t="shared" si="58"/>
        <v>0.5</v>
      </c>
      <c r="Q276" s="17">
        <f t="shared" si="59"/>
        <v>10</v>
      </c>
      <c r="R276" s="17">
        <f t="shared" si="65"/>
        <v>1</v>
      </c>
      <c r="S276" s="17">
        <f t="shared" si="66"/>
        <v>10</v>
      </c>
      <c r="T276" s="17">
        <f t="shared" si="60"/>
        <v>7.5</v>
      </c>
      <c r="U276" s="17" t="s">
        <v>94</v>
      </c>
      <c r="V276" s="17">
        <f t="shared" si="61"/>
        <v>10</v>
      </c>
      <c r="W276" s="21">
        <f t="shared" si="62"/>
        <v>95</v>
      </c>
      <c r="X276" s="21">
        <f t="shared" si="63"/>
        <v>62.5</v>
      </c>
      <c r="Y276" s="24">
        <f t="shared" si="56"/>
        <v>65.78947368421052</v>
      </c>
      <c r="Z276" s="25">
        <f t="shared" si="64"/>
        <v>86.909656160207078</v>
      </c>
    </row>
    <row r="277" spans="1:26" x14ac:dyDescent="0.3">
      <c r="A277" s="15" t="s">
        <v>371</v>
      </c>
      <c r="B277" s="15">
        <v>201504</v>
      </c>
      <c r="C277" s="15">
        <v>44708.833333333299</v>
      </c>
      <c r="D277" s="15">
        <v>1.34972555579119</v>
      </c>
      <c r="E277" s="15">
        <v>0.13005198752907501</v>
      </c>
      <c r="F277" s="15">
        <v>623.66666666666697</v>
      </c>
      <c r="G277" s="15">
        <v>2.3791287497560401</v>
      </c>
      <c r="H277" s="15">
        <v>3.5009161888941001E-2</v>
      </c>
      <c r="I277" s="15">
        <v>0.433761480358411</v>
      </c>
      <c r="J277" s="15">
        <v>8.3991220193372307</v>
      </c>
      <c r="K277" s="15">
        <v>1</v>
      </c>
      <c r="L277" s="15">
        <v>0</v>
      </c>
      <c r="M277" s="17">
        <f>IF(C277&gt;=250000,10,IF([1]数据测算!F277&gt;=200000,8,IF([1]数据测算!F277&gt;=150000,6,IF([1]数据测算!F277&gt;=100000,5,IF(C277&gt;=50000,3,1)))))*2.5</f>
        <v>2.5</v>
      </c>
      <c r="N277" s="17">
        <f>IF(F277&gt;=4000,5,IF([1]数据测算!M277&gt;=3000,3,IF([1]数据测算!M277&gt;=2500,1,IF([1]数据测算!M277&gt;=1500,10,IF(F277&gt;=750,8,6)))))</f>
        <v>6</v>
      </c>
      <c r="O277" s="17">
        <f t="shared" si="57"/>
        <v>6</v>
      </c>
      <c r="P277" s="18">
        <f t="shared" si="58"/>
        <v>0.5</v>
      </c>
      <c r="Q277" s="17">
        <f t="shared" si="59"/>
        <v>10</v>
      </c>
      <c r="R277" s="17">
        <f t="shared" si="65"/>
        <v>4</v>
      </c>
      <c r="S277" s="17">
        <f t="shared" si="66"/>
        <v>10</v>
      </c>
      <c r="T277" s="17">
        <f t="shared" si="60"/>
        <v>7.5</v>
      </c>
      <c r="U277" s="17" t="s">
        <v>94</v>
      </c>
      <c r="V277" s="17">
        <f t="shared" si="61"/>
        <v>2</v>
      </c>
      <c r="W277" s="21">
        <f t="shared" si="62"/>
        <v>95</v>
      </c>
      <c r="X277" s="21">
        <f t="shared" si="63"/>
        <v>48.5</v>
      </c>
      <c r="Y277" s="24">
        <f t="shared" si="56"/>
        <v>51.05263157894737</v>
      </c>
      <c r="Z277" s="25">
        <f t="shared" si="64"/>
        <v>79.429834036358756</v>
      </c>
    </row>
    <row r="278" spans="1:26" x14ac:dyDescent="0.3">
      <c r="A278" s="15" t="s">
        <v>372</v>
      </c>
      <c r="B278" s="15">
        <v>201505</v>
      </c>
      <c r="C278" s="15">
        <v>611222.66666666698</v>
      </c>
      <c r="D278" s="16">
        <v>0.27757158500412299</v>
      </c>
      <c r="E278" s="15">
        <v>0.25310848086931897</v>
      </c>
      <c r="F278" s="15">
        <v>1659.1666666666699</v>
      </c>
      <c r="G278" s="15">
        <v>2.0175203822038399</v>
      </c>
      <c r="H278" s="15">
        <v>7.4030098778383097E-2</v>
      </c>
      <c r="I278" s="15">
        <v>0.195201249486981</v>
      </c>
      <c r="J278" s="15">
        <v>30.474717226528099</v>
      </c>
      <c r="K278" s="15">
        <v>3</v>
      </c>
      <c r="L278" s="15">
        <v>0</v>
      </c>
      <c r="M278" s="17">
        <f>IF(C278&gt;=250000,10,IF([1]数据测算!F278&gt;=200000,8,IF([1]数据测算!F278&gt;=150000,6,IF([1]数据测算!F278&gt;=100000,5,IF(C278&gt;=50000,3,1)))))*2.5</f>
        <v>25</v>
      </c>
      <c r="N278" s="17">
        <f>IF(F278&gt;=4000,5,IF([1]数据测算!M278&gt;=3000,3,IF([1]数据测算!M278&gt;=2500,1,IF([1]数据测算!M278&gt;=1500,10,IF(F278&gt;=750,8,6)))))</f>
        <v>10</v>
      </c>
      <c r="O278" s="17">
        <f t="shared" si="57"/>
        <v>3</v>
      </c>
      <c r="P278" s="18">
        <f t="shared" si="58"/>
        <v>5</v>
      </c>
      <c r="Q278" s="17">
        <f t="shared" si="59"/>
        <v>7</v>
      </c>
      <c r="R278" s="17">
        <f t="shared" si="65"/>
        <v>10</v>
      </c>
      <c r="S278" s="17">
        <f t="shared" si="66"/>
        <v>10</v>
      </c>
      <c r="T278" s="17">
        <f t="shared" si="60"/>
        <v>5.25</v>
      </c>
      <c r="U278" s="17" t="s">
        <v>94</v>
      </c>
      <c r="V278" s="17">
        <f t="shared" si="61"/>
        <v>6</v>
      </c>
      <c r="W278" s="21">
        <f t="shared" si="62"/>
        <v>95</v>
      </c>
      <c r="X278" s="21">
        <f t="shared" si="63"/>
        <v>81.25</v>
      </c>
      <c r="Y278" s="24">
        <f t="shared" si="56"/>
        <v>85.526315789473685</v>
      </c>
      <c r="Z278" s="25">
        <f t="shared" si="64"/>
        <v>95.389967578115403</v>
      </c>
    </row>
    <row r="279" spans="1:26" x14ac:dyDescent="0.3">
      <c r="A279" s="15" t="s">
        <v>373</v>
      </c>
      <c r="B279" s="15">
        <v>201506</v>
      </c>
      <c r="C279" s="15">
        <v>157435.10333333301</v>
      </c>
      <c r="D279" s="15">
        <v>0.77562070175826503</v>
      </c>
      <c r="E279" s="15">
        <v>0.24245389597477801</v>
      </c>
      <c r="F279" s="15">
        <v>1405.5</v>
      </c>
      <c r="G279" s="15">
        <v>1.8276124933448199</v>
      </c>
      <c r="H279" s="15">
        <v>0.16066718804125901</v>
      </c>
      <c r="I279" s="15">
        <v>0.67476190400056202</v>
      </c>
      <c r="J279" s="15">
        <v>4.7709102711626503</v>
      </c>
      <c r="K279" s="15">
        <v>4</v>
      </c>
      <c r="L279" s="15">
        <v>0</v>
      </c>
      <c r="M279" s="17">
        <f>IF(C279&gt;=250000,10,IF([1]数据测算!F279&gt;=200000,8,IF([1]数据测算!F279&gt;=150000,6,IF([1]数据测算!F279&gt;=100000,5,IF(C279&gt;=50000,3,1)))))*2.5</f>
        <v>15</v>
      </c>
      <c r="N279" s="17">
        <f>IF(F279&gt;=4000,5,IF([1]数据测算!M279&gt;=3000,3,IF([1]数据测算!M279&gt;=2500,1,IF([1]数据测算!M279&gt;=1500,10,IF(F279&gt;=750,8,6)))))</f>
        <v>8</v>
      </c>
      <c r="O279" s="17">
        <f t="shared" si="57"/>
        <v>10</v>
      </c>
      <c r="P279" s="18">
        <f t="shared" si="58"/>
        <v>2</v>
      </c>
      <c r="Q279" s="17">
        <f t="shared" si="59"/>
        <v>7</v>
      </c>
      <c r="R279" s="17">
        <f t="shared" si="65"/>
        <v>4</v>
      </c>
      <c r="S279" s="17">
        <f t="shared" si="66"/>
        <v>10</v>
      </c>
      <c r="T279" s="17">
        <f t="shared" si="60"/>
        <v>5.25</v>
      </c>
      <c r="U279" s="17" t="s">
        <v>94</v>
      </c>
      <c r="V279" s="17">
        <f t="shared" si="61"/>
        <v>8</v>
      </c>
      <c r="W279" s="21">
        <f t="shared" si="62"/>
        <v>95</v>
      </c>
      <c r="X279" s="21">
        <f t="shared" si="63"/>
        <v>69.25</v>
      </c>
      <c r="Y279" s="24">
        <f t="shared" si="56"/>
        <v>72.89473684210526</v>
      </c>
      <c r="Z279" s="25">
        <f t="shared" si="64"/>
        <v>90.130897778646101</v>
      </c>
    </row>
    <row r="280" spans="1:26" x14ac:dyDescent="0.3">
      <c r="A280" s="15" t="s">
        <v>374</v>
      </c>
      <c r="B280" s="15">
        <v>201505</v>
      </c>
      <c r="C280" s="15">
        <v>146394.51333333299</v>
      </c>
      <c r="D280" s="16">
        <v>0.48891026782119101</v>
      </c>
      <c r="E280" s="15">
        <v>0.193657142680216</v>
      </c>
      <c r="F280" s="15">
        <v>3909.1666666666702</v>
      </c>
      <c r="G280" s="15">
        <v>1.7260971565396499</v>
      </c>
      <c r="H280" s="15">
        <v>3.0463954572612702E-2</v>
      </c>
      <c r="I280" s="15">
        <v>0.50221464578972397</v>
      </c>
      <c r="J280" s="15">
        <v>7.2050709432657403</v>
      </c>
      <c r="K280" s="15">
        <v>2</v>
      </c>
      <c r="L280" s="15">
        <v>0</v>
      </c>
      <c r="M280" s="17">
        <f>IF(C280&gt;=250000,10,IF([1]数据测算!F280&gt;=200000,8,IF([1]数据测算!F280&gt;=150000,6,IF([1]数据测算!F280&gt;=100000,5,IF(C280&gt;=50000,3,1)))))*2.5</f>
        <v>12.5</v>
      </c>
      <c r="N280" s="17">
        <f>IF(F280&gt;=4000,5,IF([1]数据测算!M280&gt;=3000,3,IF([1]数据测算!M280&gt;=2500,1,IF([1]数据测算!M280&gt;=1500,10,IF(F280&gt;=750,8,6)))))</f>
        <v>3</v>
      </c>
      <c r="O280" s="17">
        <f t="shared" si="57"/>
        <v>6</v>
      </c>
      <c r="P280" s="18">
        <f t="shared" si="58"/>
        <v>3.5</v>
      </c>
      <c r="Q280" s="17">
        <f t="shared" si="59"/>
        <v>10</v>
      </c>
      <c r="R280" s="17">
        <f t="shared" si="65"/>
        <v>4</v>
      </c>
      <c r="S280" s="17">
        <f t="shared" si="66"/>
        <v>10</v>
      </c>
      <c r="T280" s="17">
        <f t="shared" si="60"/>
        <v>5.25</v>
      </c>
      <c r="U280" s="17" t="s">
        <v>94</v>
      </c>
      <c r="V280" s="17">
        <f t="shared" si="61"/>
        <v>4</v>
      </c>
      <c r="W280" s="21">
        <f t="shared" si="62"/>
        <v>95</v>
      </c>
      <c r="X280" s="21">
        <f t="shared" si="63"/>
        <v>58.25</v>
      </c>
      <c r="Y280" s="24">
        <f t="shared" si="56"/>
        <v>61.315789473684212</v>
      </c>
      <c r="Z280" s="25">
        <f t="shared" si="64"/>
        <v>84.76464862177265</v>
      </c>
    </row>
    <row r="281" spans="1:26" x14ac:dyDescent="0.3">
      <c r="A281" s="15" t="s">
        <v>375</v>
      </c>
      <c r="B281" s="15">
        <v>201505</v>
      </c>
      <c r="C281" s="15">
        <v>109613.62</v>
      </c>
      <c r="D281" s="16">
        <v>0.278534559361931</v>
      </c>
      <c r="E281" s="15">
        <v>0.253441585974435</v>
      </c>
      <c r="F281" s="15">
        <v>214.833333333333</v>
      </c>
      <c r="G281" s="15">
        <v>1.7001603463795101</v>
      </c>
      <c r="H281" s="15">
        <v>0.44896581012985098</v>
      </c>
      <c r="I281" s="15">
        <v>0.44755954838288198</v>
      </c>
      <c r="J281" s="15">
        <v>4.6563812005120297</v>
      </c>
      <c r="K281" s="15">
        <v>2</v>
      </c>
      <c r="L281" s="15">
        <v>0</v>
      </c>
      <c r="M281" s="17">
        <f>IF(C281&gt;=250000,10,IF([1]数据测算!F281&gt;=200000,8,IF([1]数据测算!F281&gt;=150000,6,IF([1]数据测算!F281&gt;=100000,5,IF(C281&gt;=50000,3,1)))))*2.5</f>
        <v>12.5</v>
      </c>
      <c r="N281" s="17">
        <f>IF(F281&gt;=4000,5,IF([1]数据测算!M281&gt;=3000,3,IF([1]数据测算!M281&gt;=2500,1,IF([1]数据测算!M281&gt;=1500,10,IF(F281&gt;=750,8,6)))))</f>
        <v>6</v>
      </c>
      <c r="O281" s="17">
        <f t="shared" si="57"/>
        <v>10</v>
      </c>
      <c r="P281" s="18">
        <f t="shared" si="58"/>
        <v>5</v>
      </c>
      <c r="Q281" s="17">
        <f t="shared" si="59"/>
        <v>7</v>
      </c>
      <c r="R281" s="17">
        <f t="shared" si="65"/>
        <v>4</v>
      </c>
      <c r="S281" s="17">
        <f t="shared" si="66"/>
        <v>7</v>
      </c>
      <c r="T281" s="17">
        <f t="shared" si="60"/>
        <v>5.25</v>
      </c>
      <c r="U281" s="17" t="s">
        <v>94</v>
      </c>
      <c r="V281" s="17">
        <f t="shared" si="61"/>
        <v>4</v>
      </c>
      <c r="W281" s="21">
        <f t="shared" si="62"/>
        <v>95</v>
      </c>
      <c r="X281" s="21">
        <f t="shared" si="63"/>
        <v>60.75</v>
      </c>
      <c r="Y281" s="24">
        <f t="shared" si="56"/>
        <v>63.94736842105263</v>
      </c>
      <c r="Z281" s="25">
        <f t="shared" si="64"/>
        <v>86.038177686273457</v>
      </c>
    </row>
    <row r="282" spans="1:26" x14ac:dyDescent="0.3">
      <c r="A282" s="15" t="s">
        <v>376</v>
      </c>
      <c r="B282" s="15">
        <v>201507</v>
      </c>
      <c r="C282" s="15">
        <v>683965.43166666699</v>
      </c>
      <c r="D282" s="16">
        <v>0.44531873583683701</v>
      </c>
      <c r="E282" s="15">
        <v>0.23591023626812699</v>
      </c>
      <c r="F282" s="15">
        <v>8259.6666666666697</v>
      </c>
      <c r="G282" s="15">
        <v>1.54786027974923</v>
      </c>
      <c r="H282" s="15">
        <v>1.2343030671773199E-2</v>
      </c>
      <c r="I282" s="15">
        <v>0.59942153525548603</v>
      </c>
      <c r="J282" s="15">
        <v>19.948798474585899</v>
      </c>
      <c r="K282" s="15">
        <v>4</v>
      </c>
      <c r="L282" s="15">
        <v>0</v>
      </c>
      <c r="M282" s="17">
        <f>IF(C282&gt;=250000,10,IF([1]数据测算!F282&gt;=200000,8,IF([1]数据测算!F282&gt;=150000,6,IF([1]数据测算!F282&gt;=100000,5,IF(C282&gt;=50000,3,1)))))*2.5</f>
        <v>25</v>
      </c>
      <c r="N282" s="17">
        <f>IF(F282&gt;=4000,5,IF([1]数据测算!M282&gt;=3000,3,IF([1]数据测算!M282&gt;=2500,1,IF([1]数据测算!M282&gt;=1500,10,IF(F282&gt;=750,8,6)))))</f>
        <v>5</v>
      </c>
      <c r="O282" s="17">
        <f t="shared" si="57"/>
        <v>5</v>
      </c>
      <c r="P282" s="18">
        <f t="shared" si="58"/>
        <v>3.5</v>
      </c>
      <c r="Q282" s="17">
        <f t="shared" si="59"/>
        <v>7</v>
      </c>
      <c r="R282" s="17">
        <f t="shared" si="65"/>
        <v>4</v>
      </c>
      <c r="S282" s="17">
        <f t="shared" si="66"/>
        <v>10</v>
      </c>
      <c r="T282" s="17">
        <f t="shared" si="60"/>
        <v>3</v>
      </c>
      <c r="U282" s="17" t="s">
        <v>94</v>
      </c>
      <c r="V282" s="17">
        <f t="shared" si="61"/>
        <v>8</v>
      </c>
      <c r="W282" s="21">
        <f t="shared" si="62"/>
        <v>95</v>
      </c>
      <c r="X282" s="21">
        <f t="shared" si="63"/>
        <v>70.5</v>
      </c>
      <c r="Y282" s="24">
        <f t="shared" si="56"/>
        <v>74.21052631578948</v>
      </c>
      <c r="Z282" s="25">
        <f t="shared" si="64"/>
        <v>90.704905380483467</v>
      </c>
    </row>
    <row r="283" spans="1:26" x14ac:dyDescent="0.3">
      <c r="A283" s="15" t="s">
        <v>377</v>
      </c>
      <c r="B283" s="15">
        <v>201505</v>
      </c>
      <c r="C283" s="15">
        <v>360736.5</v>
      </c>
      <c r="D283" s="16">
        <v>0.33219579853845099</v>
      </c>
      <c r="E283" s="15">
        <v>0.244242205756912</v>
      </c>
      <c r="F283" s="15">
        <v>996.33333333333303</v>
      </c>
      <c r="G283" s="15">
        <v>1.47196778338806</v>
      </c>
      <c r="H283" s="15">
        <v>5.0658057461098201E-2</v>
      </c>
      <c r="I283" s="15">
        <v>0.47216560407768099</v>
      </c>
      <c r="J283" s="15">
        <v>16.455390314833799</v>
      </c>
      <c r="K283" s="15">
        <v>2</v>
      </c>
      <c r="L283" s="15">
        <v>0</v>
      </c>
      <c r="M283" s="17">
        <f>IF(C283&gt;=250000,10,IF([1]数据测算!F283&gt;=200000,8,IF([1]数据测算!F283&gt;=150000,6,IF([1]数据测算!F283&gt;=100000,5,IF(C283&gt;=50000,3,1)))))*2.5</f>
        <v>25</v>
      </c>
      <c r="N283" s="17">
        <f>IF(F283&gt;=4000,5,IF([1]数据测算!M283&gt;=3000,3,IF([1]数据测算!M283&gt;=2500,1,IF([1]数据测算!M283&gt;=1500,10,IF(F283&gt;=750,8,6)))))</f>
        <v>8</v>
      </c>
      <c r="O283" s="17">
        <f t="shared" si="57"/>
        <v>5</v>
      </c>
      <c r="P283" s="18">
        <f t="shared" si="58"/>
        <v>5</v>
      </c>
      <c r="Q283" s="17">
        <f t="shared" si="59"/>
        <v>7</v>
      </c>
      <c r="R283" s="17">
        <f t="shared" si="65"/>
        <v>4</v>
      </c>
      <c r="S283" s="17">
        <f t="shared" si="66"/>
        <v>10</v>
      </c>
      <c r="T283" s="17">
        <f t="shared" si="60"/>
        <v>3</v>
      </c>
      <c r="U283" s="17" t="s">
        <v>94</v>
      </c>
      <c r="V283" s="17">
        <f t="shared" si="61"/>
        <v>4</v>
      </c>
      <c r="W283" s="21">
        <f t="shared" si="62"/>
        <v>95</v>
      </c>
      <c r="X283" s="21">
        <f t="shared" si="63"/>
        <v>71</v>
      </c>
      <c r="Y283" s="24">
        <f t="shared" si="56"/>
        <v>74.736842105263165</v>
      </c>
      <c r="Z283" s="25">
        <f t="shared" si="64"/>
        <v>90.93266972815988</v>
      </c>
    </row>
    <row r="284" spans="1:26" x14ac:dyDescent="0.3">
      <c r="A284" s="15" t="s">
        <v>378</v>
      </c>
      <c r="B284" s="15">
        <v>201507</v>
      </c>
      <c r="C284" s="15">
        <v>152990.715</v>
      </c>
      <c r="D284" s="16">
        <v>0.38544790070996998</v>
      </c>
      <c r="E284" s="15">
        <v>0.16396321031983699</v>
      </c>
      <c r="F284" s="15">
        <v>67.5</v>
      </c>
      <c r="G284" s="15">
        <v>1.2682979681048601</v>
      </c>
      <c r="H284" s="15">
        <v>0.29926882779368402</v>
      </c>
      <c r="I284" s="15">
        <v>0.91695597619082303</v>
      </c>
      <c r="J284" s="15">
        <v>10.9468416119928</v>
      </c>
      <c r="K284" s="15">
        <v>1</v>
      </c>
      <c r="L284" s="15">
        <v>0</v>
      </c>
      <c r="M284" s="17">
        <f>IF(C284&gt;=250000,10,IF([1]数据测算!F284&gt;=200000,8,IF([1]数据测算!F284&gt;=150000,6,IF([1]数据测算!F284&gt;=100000,5,IF(C284&gt;=50000,3,1)))))*2.5</f>
        <v>15</v>
      </c>
      <c r="N284" s="17">
        <f>IF(F284&gt;=4000,5,IF([1]数据测算!M284&gt;=3000,3,IF([1]数据测算!M284&gt;=2500,1,IF([1]数据测算!M284&gt;=1500,10,IF(F284&gt;=750,8,6)))))</f>
        <v>6</v>
      </c>
      <c r="O284" s="17">
        <f t="shared" si="57"/>
        <v>5</v>
      </c>
      <c r="P284" s="18">
        <f t="shared" si="58"/>
        <v>5</v>
      </c>
      <c r="Q284" s="17">
        <f t="shared" si="59"/>
        <v>10</v>
      </c>
      <c r="R284" s="17">
        <f t="shared" si="65"/>
        <v>1</v>
      </c>
      <c r="S284" s="17">
        <f t="shared" si="66"/>
        <v>7</v>
      </c>
      <c r="T284" s="17">
        <f t="shared" si="60"/>
        <v>3</v>
      </c>
      <c r="U284" s="17" t="s">
        <v>94</v>
      </c>
      <c r="V284" s="17">
        <f t="shared" si="61"/>
        <v>2</v>
      </c>
      <c r="W284" s="21">
        <f t="shared" si="62"/>
        <v>95</v>
      </c>
      <c r="X284" s="21">
        <f t="shared" si="63"/>
        <v>54</v>
      </c>
      <c r="Y284" s="24">
        <f t="shared" si="56"/>
        <v>56.842105263157897</v>
      </c>
      <c r="Z284" s="25">
        <f t="shared" si="64"/>
        <v>82.51613749448093</v>
      </c>
    </row>
    <row r="285" spans="1:26" x14ac:dyDescent="0.3">
      <c r="A285" s="15" t="s">
        <v>379</v>
      </c>
      <c r="B285" s="15">
        <v>201505</v>
      </c>
      <c r="C285" s="15">
        <v>110946.726666667</v>
      </c>
      <c r="D285" s="16">
        <v>0.37527186390586098</v>
      </c>
      <c r="E285" s="15">
        <v>0.30960049826175001</v>
      </c>
      <c r="F285" s="15">
        <v>291.16666666666703</v>
      </c>
      <c r="G285" s="15">
        <v>1.1737296812115501</v>
      </c>
      <c r="H285" s="15">
        <v>0.118765373096838</v>
      </c>
      <c r="I285" s="15">
        <v>0.52832369384507405</v>
      </c>
      <c r="J285" s="15">
        <v>5.8796691739816396</v>
      </c>
      <c r="K285" s="15">
        <v>3</v>
      </c>
      <c r="L285" s="15">
        <v>0</v>
      </c>
      <c r="M285" s="17">
        <f>IF(C285&gt;=250000,10,IF([1]数据测算!F285&gt;=200000,8,IF([1]数据测算!F285&gt;=150000,6,IF([1]数据测算!F285&gt;=100000,5,IF(C285&gt;=50000,3,1)))))*2.5</f>
        <v>12.5</v>
      </c>
      <c r="N285" s="17">
        <f>IF(F285&gt;=4000,5,IF([1]数据测算!M285&gt;=3000,3,IF([1]数据测算!M285&gt;=2500,1,IF([1]数据测算!M285&gt;=1500,10,IF(F285&gt;=750,8,6)))))</f>
        <v>6</v>
      </c>
      <c r="O285" s="17">
        <f t="shared" si="57"/>
        <v>8</v>
      </c>
      <c r="P285" s="18">
        <f t="shared" si="58"/>
        <v>5</v>
      </c>
      <c r="Q285" s="17">
        <f t="shared" si="59"/>
        <v>7</v>
      </c>
      <c r="R285" s="17">
        <f t="shared" si="65"/>
        <v>4</v>
      </c>
      <c r="S285" s="17">
        <f t="shared" si="66"/>
        <v>10</v>
      </c>
      <c r="T285" s="17">
        <f t="shared" si="60"/>
        <v>3</v>
      </c>
      <c r="U285" s="17" t="s">
        <v>94</v>
      </c>
      <c r="V285" s="17">
        <f t="shared" si="61"/>
        <v>6</v>
      </c>
      <c r="W285" s="21">
        <f t="shared" si="62"/>
        <v>95</v>
      </c>
      <c r="X285" s="21">
        <f t="shared" si="63"/>
        <v>61.5</v>
      </c>
      <c r="Y285" s="24">
        <f t="shared" si="56"/>
        <v>64.736842105263165</v>
      </c>
      <c r="Z285" s="25">
        <f t="shared" si="64"/>
        <v>86.413625692931461</v>
      </c>
    </row>
    <row r="286" spans="1:26" x14ac:dyDescent="0.3">
      <c r="A286" s="15" t="s">
        <v>380</v>
      </c>
      <c r="B286" s="15">
        <v>201504</v>
      </c>
      <c r="C286" s="15">
        <v>97201.134999999995</v>
      </c>
      <c r="D286" s="16">
        <v>0.45057030486113903</v>
      </c>
      <c r="E286" s="15">
        <v>0.24346003911485101</v>
      </c>
      <c r="F286" s="15">
        <v>328.16666666666703</v>
      </c>
      <c r="G286" s="15">
        <v>1.10319424377251</v>
      </c>
      <c r="H286" s="15">
        <v>0.17696749784676899</v>
      </c>
      <c r="I286" s="15">
        <v>0.25345002895768398</v>
      </c>
      <c r="J286" s="15">
        <v>23.887994372919302</v>
      </c>
      <c r="K286" s="15">
        <v>3</v>
      </c>
      <c r="L286" s="15">
        <v>0</v>
      </c>
      <c r="M286" s="17">
        <f>IF(C286&gt;=250000,10,IF([1]数据测算!F286&gt;=200000,8,IF([1]数据测算!F286&gt;=150000,6,IF([1]数据测算!F286&gt;=100000,5,IF(C286&gt;=50000,3,1)))))*2.5</f>
        <v>7.5</v>
      </c>
      <c r="N286" s="17">
        <f>IF(F286&gt;=4000,5,IF([1]数据测算!M286&gt;=3000,3,IF([1]数据测算!M286&gt;=2500,1,IF([1]数据测算!M286&gt;=1500,10,IF(F286&gt;=750,8,6)))))</f>
        <v>6</v>
      </c>
      <c r="O286" s="17">
        <f t="shared" si="57"/>
        <v>3</v>
      </c>
      <c r="P286" s="18">
        <f t="shared" si="58"/>
        <v>3.5</v>
      </c>
      <c r="Q286" s="17">
        <f t="shared" si="59"/>
        <v>7</v>
      </c>
      <c r="R286" s="17">
        <f t="shared" si="65"/>
        <v>7</v>
      </c>
      <c r="S286" s="17">
        <f t="shared" si="66"/>
        <v>10</v>
      </c>
      <c r="T286" s="17">
        <f t="shared" si="60"/>
        <v>3</v>
      </c>
      <c r="U286" s="17" t="s">
        <v>94</v>
      </c>
      <c r="V286" s="17">
        <f t="shared" si="61"/>
        <v>6</v>
      </c>
      <c r="W286" s="21">
        <f t="shared" si="62"/>
        <v>95</v>
      </c>
      <c r="X286" s="21">
        <f t="shared" si="63"/>
        <v>53</v>
      </c>
      <c r="Y286" s="24">
        <f t="shared" si="56"/>
        <v>55.789473684210527</v>
      </c>
      <c r="Z286" s="25">
        <f t="shared" si="64"/>
        <v>81.970601926662155</v>
      </c>
    </row>
    <row r="287" spans="1:26" x14ac:dyDescent="0.3">
      <c r="A287" s="15" t="s">
        <v>381</v>
      </c>
      <c r="B287" s="15">
        <v>201506</v>
      </c>
      <c r="C287" s="15">
        <v>54728.771666666697</v>
      </c>
      <c r="D287" s="16">
        <v>0.41345014938934499</v>
      </c>
      <c r="E287" s="15">
        <v>0.10340014897491499</v>
      </c>
      <c r="F287" s="15">
        <v>741.33333333333303</v>
      </c>
      <c r="G287" s="15">
        <v>1.0451251774455601</v>
      </c>
      <c r="H287" s="15">
        <v>0.17961340671193099</v>
      </c>
      <c r="I287" s="15">
        <v>0.36170244834002702</v>
      </c>
      <c r="J287" s="15">
        <v>3.0114133084988199</v>
      </c>
      <c r="K287" s="15">
        <v>1</v>
      </c>
      <c r="L287" s="15">
        <v>0</v>
      </c>
      <c r="M287" s="17">
        <f>IF(C287&gt;=250000,10,IF([1]数据测算!F287&gt;=200000,8,IF([1]数据测算!F287&gt;=150000,6,IF([1]数据测算!F287&gt;=100000,5,IF(C287&gt;=50000,3,1)))))*2.5</f>
        <v>7.5</v>
      </c>
      <c r="N287" s="17">
        <f>IF(F287&gt;=4000,5,IF([1]数据测算!M287&gt;=3000,3,IF([1]数据测算!M287&gt;=2500,1,IF([1]数据测算!M287&gt;=1500,10,IF(F287&gt;=750,8,6)))))</f>
        <v>6</v>
      </c>
      <c r="O287" s="17">
        <f t="shared" si="57"/>
        <v>10</v>
      </c>
      <c r="P287" s="18">
        <f t="shared" si="58"/>
        <v>3.5</v>
      </c>
      <c r="Q287" s="17">
        <f t="shared" si="59"/>
        <v>10</v>
      </c>
      <c r="R287" s="17">
        <f t="shared" si="65"/>
        <v>7</v>
      </c>
      <c r="S287" s="17">
        <f t="shared" si="66"/>
        <v>10</v>
      </c>
      <c r="T287" s="17">
        <f t="shared" si="60"/>
        <v>3</v>
      </c>
      <c r="U287" s="17" t="s">
        <v>94</v>
      </c>
      <c r="V287" s="17">
        <f t="shared" si="61"/>
        <v>2</v>
      </c>
      <c r="W287" s="21">
        <f t="shared" si="62"/>
        <v>95</v>
      </c>
      <c r="X287" s="21">
        <f t="shared" si="63"/>
        <v>59</v>
      </c>
      <c r="Y287" s="24">
        <f t="shared" si="56"/>
        <v>62.10526315789474</v>
      </c>
      <c r="Z287" s="25">
        <f t="shared" si="64"/>
        <v>85.150349127197842</v>
      </c>
    </row>
    <row r="288" spans="1:26" x14ac:dyDescent="0.3">
      <c r="A288" s="15" t="s">
        <v>382</v>
      </c>
      <c r="B288" s="15">
        <v>201506</v>
      </c>
      <c r="C288" s="15">
        <v>1196066.8933333301</v>
      </c>
      <c r="D288" s="16">
        <v>0.407857372912104</v>
      </c>
      <c r="E288" s="15">
        <v>0.11497597523735199</v>
      </c>
      <c r="F288" s="15">
        <v>5784.6666666666697</v>
      </c>
      <c r="G288" s="15">
        <v>0.96973043536774495</v>
      </c>
      <c r="H288" s="15">
        <v>7.7875958543771995E-2</v>
      </c>
      <c r="I288" s="15">
        <v>0.91371651642915097</v>
      </c>
      <c r="J288" s="15">
        <v>6.1344784469229703</v>
      </c>
      <c r="K288" s="15">
        <v>1</v>
      </c>
      <c r="L288" s="15">
        <v>0</v>
      </c>
      <c r="M288" s="17">
        <f>IF(C288&gt;=250000,10,IF([1]数据测算!F288&gt;=200000,8,IF([1]数据测算!F288&gt;=150000,6,IF([1]数据测算!F288&gt;=100000,5,IF(C288&gt;=50000,3,1)))))*2.5</f>
        <v>25</v>
      </c>
      <c r="N288" s="17">
        <f>IF(F288&gt;=4000,5,IF([1]数据测算!M288&gt;=3000,3,IF([1]数据测算!M288&gt;=2500,1,IF([1]数据测算!M288&gt;=1500,10,IF(F288&gt;=750,8,6)))))</f>
        <v>5</v>
      </c>
      <c r="O288" s="17">
        <f t="shared" si="57"/>
        <v>8</v>
      </c>
      <c r="P288" s="18">
        <f t="shared" si="58"/>
        <v>3.5</v>
      </c>
      <c r="Q288" s="17">
        <f t="shared" si="59"/>
        <v>10</v>
      </c>
      <c r="R288" s="17">
        <f t="shared" si="65"/>
        <v>1</v>
      </c>
      <c r="S288" s="17">
        <f t="shared" si="66"/>
        <v>10</v>
      </c>
      <c r="T288" s="17">
        <f t="shared" si="60"/>
        <v>3</v>
      </c>
      <c r="U288" s="17" t="s">
        <v>94</v>
      </c>
      <c r="V288" s="17">
        <f t="shared" si="61"/>
        <v>2</v>
      </c>
      <c r="W288" s="21">
        <f t="shared" si="62"/>
        <v>95</v>
      </c>
      <c r="X288" s="21">
        <f t="shared" si="63"/>
        <v>67.5</v>
      </c>
      <c r="Y288" s="24">
        <f t="shared" si="56"/>
        <v>71.05263157894737</v>
      </c>
      <c r="Z288" s="25">
        <f t="shared" si="64"/>
        <v>89.31594552622974</v>
      </c>
    </row>
    <row r="289" spans="1:26" x14ac:dyDescent="0.3">
      <c r="A289" s="15" t="s">
        <v>383</v>
      </c>
      <c r="B289" s="15">
        <v>201505</v>
      </c>
      <c r="C289" s="15">
        <v>832763.49</v>
      </c>
      <c r="D289" s="15">
        <v>1.17830974556362</v>
      </c>
      <c r="E289" s="15">
        <v>0.149323652093658</v>
      </c>
      <c r="F289" s="15">
        <v>7243.3333333333303</v>
      </c>
      <c r="G289" s="15">
        <v>0.95665273104961002</v>
      </c>
      <c r="H289" s="15">
        <v>3.9124668884933499E-3</v>
      </c>
      <c r="I289" s="15">
        <v>0.34246907184109698</v>
      </c>
      <c r="J289" s="15">
        <v>7.7074793067077101</v>
      </c>
      <c r="K289" s="15">
        <v>1</v>
      </c>
      <c r="L289" s="15">
        <v>0</v>
      </c>
      <c r="M289" s="17">
        <f>IF(C289&gt;=250000,10,IF([1]数据测算!F289&gt;=200000,8,IF([1]数据测算!F289&gt;=150000,6,IF([1]数据测算!F289&gt;=100000,5,IF(C289&gt;=50000,3,1)))))*2.5</f>
        <v>25</v>
      </c>
      <c r="N289" s="17">
        <f>IF(F289&gt;=4000,5,IF([1]数据测算!M289&gt;=3000,3,IF([1]数据测算!M289&gt;=2500,1,IF([1]数据测算!M289&gt;=1500,10,IF(F289&gt;=750,8,6)))))</f>
        <v>5</v>
      </c>
      <c r="O289" s="17">
        <f t="shared" si="57"/>
        <v>6</v>
      </c>
      <c r="P289" s="18">
        <f t="shared" si="58"/>
        <v>0.5</v>
      </c>
      <c r="Q289" s="17">
        <f t="shared" si="59"/>
        <v>10</v>
      </c>
      <c r="R289" s="17">
        <f t="shared" si="65"/>
        <v>7</v>
      </c>
      <c r="S289" s="17">
        <f t="shared" si="66"/>
        <v>10</v>
      </c>
      <c r="T289" s="17">
        <f t="shared" si="60"/>
        <v>3</v>
      </c>
      <c r="U289" s="17" t="s">
        <v>94</v>
      </c>
      <c r="V289" s="17">
        <f t="shared" si="61"/>
        <v>2</v>
      </c>
      <c r="W289" s="21">
        <f t="shared" si="62"/>
        <v>95</v>
      </c>
      <c r="X289" s="21">
        <f t="shared" si="63"/>
        <v>68.5</v>
      </c>
      <c r="Y289" s="24">
        <f t="shared" si="56"/>
        <v>72.10526315789474</v>
      </c>
      <c r="Z289" s="25">
        <f t="shared" si="64"/>
        <v>89.783278626094031</v>
      </c>
    </row>
    <row r="290" spans="1:26" x14ac:dyDescent="0.3">
      <c r="A290" s="15" t="s">
        <v>384</v>
      </c>
      <c r="B290" s="15">
        <v>201506</v>
      </c>
      <c r="C290" s="15">
        <v>4368222.6283333302</v>
      </c>
      <c r="D290" s="16">
        <v>0.26221482142544</v>
      </c>
      <c r="E290" s="15">
        <v>8.0315544051283494E-2</v>
      </c>
      <c r="F290" s="15">
        <v>1027.3333333333301</v>
      </c>
      <c r="G290" s="15">
        <v>0.93674774422409601</v>
      </c>
      <c r="H290" s="15">
        <v>2.33257981311795E-2</v>
      </c>
      <c r="I290" s="15">
        <v>0.78716675598663299</v>
      </c>
      <c r="J290" s="15">
        <v>52.23438628241</v>
      </c>
      <c r="K290" s="15">
        <v>1</v>
      </c>
      <c r="L290" s="15">
        <v>0</v>
      </c>
      <c r="M290" s="17">
        <f>IF(C290&gt;=250000,10,IF([1]数据测算!F290&gt;=200000,8,IF([1]数据测算!F290&gt;=150000,6,IF([1]数据测算!F290&gt;=100000,5,IF(C290&gt;=50000,3,1)))))*2.5</f>
        <v>25</v>
      </c>
      <c r="N290" s="17">
        <f>IF(F290&gt;=4000,5,IF([1]数据测算!M290&gt;=3000,3,IF([1]数据测算!M290&gt;=2500,1,IF([1]数据测算!M290&gt;=1500,10,IF(F290&gt;=750,8,6)))))</f>
        <v>8</v>
      </c>
      <c r="O290" s="17">
        <f t="shared" si="57"/>
        <v>1</v>
      </c>
      <c r="P290" s="18">
        <f t="shared" si="58"/>
        <v>5</v>
      </c>
      <c r="Q290" s="17">
        <f t="shared" si="59"/>
        <v>10</v>
      </c>
      <c r="R290" s="17">
        <f t="shared" si="65"/>
        <v>1</v>
      </c>
      <c r="S290" s="17">
        <f t="shared" si="66"/>
        <v>10</v>
      </c>
      <c r="T290" s="17">
        <f t="shared" si="60"/>
        <v>3</v>
      </c>
      <c r="U290" s="17" t="s">
        <v>94</v>
      </c>
      <c r="V290" s="17">
        <f t="shared" si="61"/>
        <v>2</v>
      </c>
      <c r="W290" s="21">
        <f t="shared" si="62"/>
        <v>95</v>
      </c>
      <c r="X290" s="21">
        <f t="shared" si="63"/>
        <v>65</v>
      </c>
      <c r="Y290" s="24">
        <f t="shared" si="56"/>
        <v>68.421052631578945</v>
      </c>
      <c r="Z290" s="25">
        <f t="shared" si="64"/>
        <v>88.127731659721178</v>
      </c>
    </row>
    <row r="291" spans="1:26" x14ac:dyDescent="0.3">
      <c r="A291" s="15" t="s">
        <v>385</v>
      </c>
      <c r="B291" s="15">
        <v>201508</v>
      </c>
      <c r="C291" s="15">
        <v>1390929.57333333</v>
      </c>
      <c r="D291" s="16">
        <v>0.211368382181196</v>
      </c>
      <c r="E291" s="15">
        <v>0.13288201300180599</v>
      </c>
      <c r="F291" s="15">
        <v>607.16666666666697</v>
      </c>
      <c r="G291" s="15">
        <v>0.933531612318098</v>
      </c>
      <c r="H291" s="15">
        <v>0.103854149705261</v>
      </c>
      <c r="I291" s="15">
        <v>0.51763592645585599</v>
      </c>
      <c r="J291" s="15">
        <v>2.8677718564341101</v>
      </c>
      <c r="K291" s="15">
        <v>1</v>
      </c>
      <c r="L291" s="15">
        <v>0</v>
      </c>
      <c r="M291" s="17">
        <f>IF(C291&gt;=250000,10,IF([1]数据测算!F291&gt;=200000,8,IF([1]数据测算!F291&gt;=150000,6,IF([1]数据测算!F291&gt;=100000,5,IF(C291&gt;=50000,3,1)))))*2.5</f>
        <v>25</v>
      </c>
      <c r="N291" s="17">
        <f>IF(F291&gt;=4000,5,IF([1]数据测算!M291&gt;=3000,3,IF([1]数据测算!M291&gt;=2500,1,IF([1]数据测算!M291&gt;=1500,10,IF(F291&gt;=750,8,6)))))</f>
        <v>6</v>
      </c>
      <c r="O291" s="17">
        <f t="shared" si="57"/>
        <v>10</v>
      </c>
      <c r="P291" s="18">
        <f t="shared" si="58"/>
        <v>5</v>
      </c>
      <c r="Q291" s="17">
        <f t="shared" si="59"/>
        <v>10</v>
      </c>
      <c r="R291" s="17">
        <f t="shared" si="65"/>
        <v>4</v>
      </c>
      <c r="S291" s="17">
        <f t="shared" si="66"/>
        <v>10</v>
      </c>
      <c r="T291" s="17">
        <f t="shared" si="60"/>
        <v>3</v>
      </c>
      <c r="U291" s="17" t="s">
        <v>94</v>
      </c>
      <c r="V291" s="17">
        <f t="shared" si="61"/>
        <v>2</v>
      </c>
      <c r="W291" s="21">
        <f t="shared" si="62"/>
        <v>95</v>
      </c>
      <c r="X291" s="21">
        <f t="shared" si="63"/>
        <v>75</v>
      </c>
      <c r="Y291" s="24">
        <f t="shared" si="56"/>
        <v>78.94736842105263</v>
      </c>
      <c r="Z291" s="25">
        <f t="shared" si="64"/>
        <v>92.718585397435078</v>
      </c>
    </row>
    <row r="292" spans="1:26" x14ac:dyDescent="0.3">
      <c r="A292" s="15" t="s">
        <v>386</v>
      </c>
      <c r="B292" s="15">
        <v>201506</v>
      </c>
      <c r="C292" s="15">
        <v>44584.775000000001</v>
      </c>
      <c r="D292" s="16">
        <v>0.49480069852492597</v>
      </c>
      <c r="E292" s="15">
        <v>0.10464994731956</v>
      </c>
      <c r="F292" s="15">
        <v>257.33333333333297</v>
      </c>
      <c r="G292" s="15">
        <v>0.897869563791032</v>
      </c>
      <c r="H292" s="15">
        <v>0.21933830276435901</v>
      </c>
      <c r="I292" s="15">
        <v>0.84878846278709097</v>
      </c>
      <c r="J292" s="15">
        <v>2.78977357054805</v>
      </c>
      <c r="K292" s="15">
        <v>1</v>
      </c>
      <c r="L292" s="15">
        <v>0</v>
      </c>
      <c r="M292" s="17">
        <f>IF(C292&gt;=250000,10,IF([1]数据测算!F292&gt;=200000,8,IF([1]数据测算!F292&gt;=150000,6,IF([1]数据测算!F292&gt;=100000,5,IF(C292&gt;=50000,3,1)))))*2.5</f>
        <v>2.5</v>
      </c>
      <c r="N292" s="17">
        <f>IF(F292&gt;=4000,5,IF([1]数据测算!M292&gt;=3000,3,IF([1]数据测算!M292&gt;=2500,1,IF([1]数据测算!M292&gt;=1500,10,IF(F292&gt;=750,8,6)))))</f>
        <v>6</v>
      </c>
      <c r="O292" s="17">
        <f t="shared" si="57"/>
        <v>10</v>
      </c>
      <c r="P292" s="18">
        <f t="shared" si="58"/>
        <v>3.5</v>
      </c>
      <c r="Q292" s="17">
        <f t="shared" si="59"/>
        <v>10</v>
      </c>
      <c r="R292" s="17">
        <f t="shared" si="65"/>
        <v>1</v>
      </c>
      <c r="S292" s="17">
        <f t="shared" si="66"/>
        <v>7</v>
      </c>
      <c r="T292" s="17">
        <f t="shared" si="60"/>
        <v>3</v>
      </c>
      <c r="U292" s="17" t="s">
        <v>94</v>
      </c>
      <c r="V292" s="17">
        <f t="shared" si="61"/>
        <v>2</v>
      </c>
      <c r="W292" s="21">
        <f t="shared" si="62"/>
        <v>95</v>
      </c>
      <c r="X292" s="21">
        <f t="shared" si="63"/>
        <v>45</v>
      </c>
      <c r="Y292" s="24">
        <f t="shared" si="56"/>
        <v>47.368421052631582</v>
      </c>
      <c r="Z292" s="25">
        <f t="shared" si="64"/>
        <v>77.346403707234487</v>
      </c>
    </row>
    <row r="293" spans="1:26" x14ac:dyDescent="0.3">
      <c r="A293" s="15" t="s">
        <v>387</v>
      </c>
      <c r="B293" s="15">
        <v>201507</v>
      </c>
      <c r="C293" s="15">
        <v>21579.166666666701</v>
      </c>
      <c r="D293" s="16">
        <v>0.32517545464976899</v>
      </c>
      <c r="E293" s="15">
        <v>0.13510177024692999</v>
      </c>
      <c r="F293" s="15">
        <v>240.833333333333</v>
      </c>
      <c r="G293" s="15">
        <v>0.87115908878131598</v>
      </c>
      <c r="H293" s="15">
        <v>4.9915888324502097E-2</v>
      </c>
      <c r="I293" s="15">
        <v>0.32321112351713699</v>
      </c>
      <c r="J293" s="15">
        <v>11.8492405874476</v>
      </c>
      <c r="K293" s="15">
        <v>1</v>
      </c>
      <c r="L293" s="15">
        <v>0</v>
      </c>
      <c r="M293" s="17">
        <f>IF(C293&gt;=250000,10,IF([1]数据测算!F293&gt;=200000,8,IF([1]数据测算!F293&gt;=150000,6,IF([1]数据测算!F293&gt;=100000,5,IF(C293&gt;=50000,3,1)))))*2.5</f>
        <v>2.5</v>
      </c>
      <c r="N293" s="17">
        <f>IF(F293&gt;=4000,5,IF([1]数据测算!M293&gt;=3000,3,IF([1]数据测算!M293&gt;=2500,1,IF([1]数据测算!M293&gt;=1500,10,IF(F293&gt;=750,8,6)))))</f>
        <v>6</v>
      </c>
      <c r="O293" s="17">
        <f t="shared" si="57"/>
        <v>5</v>
      </c>
      <c r="P293" s="18">
        <f t="shared" si="58"/>
        <v>5</v>
      </c>
      <c r="Q293" s="17">
        <f t="shared" si="59"/>
        <v>10</v>
      </c>
      <c r="R293" s="17">
        <f t="shared" si="65"/>
        <v>7</v>
      </c>
      <c r="S293" s="17">
        <f t="shared" si="66"/>
        <v>10</v>
      </c>
      <c r="T293" s="17">
        <f t="shared" si="60"/>
        <v>3</v>
      </c>
      <c r="U293" s="17" t="s">
        <v>94</v>
      </c>
      <c r="V293" s="17">
        <f t="shared" si="61"/>
        <v>2</v>
      </c>
      <c r="W293" s="21">
        <f t="shared" si="62"/>
        <v>95</v>
      </c>
      <c r="X293" s="21">
        <f t="shared" si="63"/>
        <v>50.5</v>
      </c>
      <c r="Y293" s="24">
        <f t="shared" si="56"/>
        <v>53.157894736842103</v>
      </c>
      <c r="Z293" s="25">
        <f t="shared" si="64"/>
        <v>80.577062882333877</v>
      </c>
    </row>
    <row r="294" spans="1:26" x14ac:dyDescent="0.3">
      <c r="A294" s="15" t="s">
        <v>388</v>
      </c>
      <c r="B294" s="15">
        <v>201507</v>
      </c>
      <c r="C294" s="15">
        <v>33532.428333333301</v>
      </c>
      <c r="D294" s="16">
        <v>0.20956577365562801</v>
      </c>
      <c r="E294" s="15">
        <v>0.16996437948611001</v>
      </c>
      <c r="F294" s="15">
        <v>872.16666666666697</v>
      </c>
      <c r="G294" s="15">
        <v>0.81182990744553196</v>
      </c>
      <c r="H294" s="15">
        <v>0.131480519259907</v>
      </c>
      <c r="I294" s="15">
        <v>0.59285763394267799</v>
      </c>
      <c r="J294" s="15">
        <v>3.2963564609697098</v>
      </c>
      <c r="K294" s="15">
        <v>2</v>
      </c>
      <c r="L294" s="15">
        <v>0</v>
      </c>
      <c r="M294" s="17">
        <f>IF(C294&gt;=250000,10,IF([1]数据测算!F294&gt;=200000,8,IF([1]数据测算!F294&gt;=150000,6,IF([1]数据测算!F294&gt;=100000,5,IF(C294&gt;=50000,3,1)))))*2.5</f>
        <v>2.5</v>
      </c>
      <c r="N294" s="17">
        <f>IF(F294&gt;=4000,5,IF([1]数据测算!M294&gt;=3000,3,IF([1]数据测算!M294&gt;=2500,1,IF([1]数据测算!M294&gt;=1500,10,IF(F294&gt;=750,8,6)))))</f>
        <v>8</v>
      </c>
      <c r="O294" s="17">
        <f t="shared" si="57"/>
        <v>10</v>
      </c>
      <c r="P294" s="18">
        <f t="shared" si="58"/>
        <v>5</v>
      </c>
      <c r="Q294" s="17">
        <f t="shared" si="59"/>
        <v>10</v>
      </c>
      <c r="R294" s="17">
        <f t="shared" si="65"/>
        <v>4</v>
      </c>
      <c r="S294" s="17">
        <f t="shared" si="66"/>
        <v>10</v>
      </c>
      <c r="T294" s="17">
        <f t="shared" si="60"/>
        <v>3</v>
      </c>
      <c r="U294" s="17" t="s">
        <v>94</v>
      </c>
      <c r="V294" s="17">
        <f t="shared" si="61"/>
        <v>4</v>
      </c>
      <c r="W294" s="21">
        <f t="shared" si="62"/>
        <v>95</v>
      </c>
      <c r="X294" s="21">
        <f t="shared" si="63"/>
        <v>56.5</v>
      </c>
      <c r="Y294" s="24">
        <f t="shared" si="56"/>
        <v>59.473684210526315</v>
      </c>
      <c r="Z294" s="25">
        <f t="shared" si="64"/>
        <v>83.852049029460275</v>
      </c>
    </row>
    <row r="295" spans="1:26" x14ac:dyDescent="0.3">
      <c r="A295" s="15" t="s">
        <v>389</v>
      </c>
      <c r="B295" s="15">
        <v>201506</v>
      </c>
      <c r="C295" s="15">
        <v>76634.333333333299</v>
      </c>
      <c r="D295" s="16">
        <v>0.28904410791594298</v>
      </c>
      <c r="E295" s="15">
        <v>5.8707112307401499E-2</v>
      </c>
      <c r="F295" s="15">
        <v>65</v>
      </c>
      <c r="G295" s="15">
        <v>0.72138992363696697</v>
      </c>
      <c r="H295" s="15">
        <v>0.30602128981612398</v>
      </c>
      <c r="I295" s="15">
        <v>0.53140541936539698</v>
      </c>
      <c r="J295" s="15">
        <v>9.0739550832440496</v>
      </c>
      <c r="K295" s="15">
        <v>1</v>
      </c>
      <c r="L295" s="15">
        <v>0</v>
      </c>
      <c r="M295" s="17">
        <f>IF(C295&gt;=250000,10,IF([1]数据测算!F295&gt;=200000,8,IF([1]数据测算!F295&gt;=150000,6,IF([1]数据测算!F295&gt;=100000,5,IF(C295&gt;=50000,3,1)))))*2.5</f>
        <v>7.5</v>
      </c>
      <c r="N295" s="17">
        <f>IF(F295&gt;=4000,5,IF([1]数据测算!M295&gt;=3000,3,IF([1]数据测算!M295&gt;=2500,1,IF([1]数据测算!M295&gt;=1500,10,IF(F295&gt;=750,8,6)))))</f>
        <v>6</v>
      </c>
      <c r="O295" s="17">
        <f t="shared" si="57"/>
        <v>6</v>
      </c>
      <c r="P295" s="18">
        <f t="shared" si="58"/>
        <v>5</v>
      </c>
      <c r="Q295" s="17">
        <f t="shared" si="59"/>
        <v>10</v>
      </c>
      <c r="R295" s="17">
        <f t="shared" si="65"/>
        <v>4</v>
      </c>
      <c r="S295" s="17">
        <f t="shared" si="66"/>
        <v>7</v>
      </c>
      <c r="T295" s="17">
        <f t="shared" si="60"/>
        <v>3</v>
      </c>
      <c r="U295" s="17" t="s">
        <v>94</v>
      </c>
      <c r="V295" s="17">
        <f t="shared" si="61"/>
        <v>2</v>
      </c>
      <c r="W295" s="21">
        <f t="shared" si="62"/>
        <v>95</v>
      </c>
      <c r="X295" s="21">
        <f t="shared" si="63"/>
        <v>50.5</v>
      </c>
      <c r="Y295" s="24">
        <f t="shared" si="56"/>
        <v>53.157894736842103</v>
      </c>
      <c r="Z295" s="25">
        <f t="shared" si="64"/>
        <v>80.577062882333877</v>
      </c>
    </row>
    <row r="296" spans="1:26" x14ac:dyDescent="0.3">
      <c r="A296" s="15" t="s">
        <v>390</v>
      </c>
      <c r="B296" s="15">
        <v>201505</v>
      </c>
      <c r="C296" s="15">
        <v>1525277.4616666699</v>
      </c>
      <c r="D296" s="15">
        <v>0.57849916097718201</v>
      </c>
      <c r="E296" s="15">
        <v>0.34870393489511398</v>
      </c>
      <c r="F296" s="15">
        <v>381.66666666666703</v>
      </c>
      <c r="G296" s="15">
        <v>9.6080551653220407</v>
      </c>
      <c r="H296" s="15">
        <v>8.3392547536760203E-2</v>
      </c>
      <c r="I296" s="15">
        <v>0.89076737136568196</v>
      </c>
      <c r="J296" s="15">
        <v>24.9017992824053</v>
      </c>
      <c r="K296" s="15">
        <v>4</v>
      </c>
      <c r="L296" s="15">
        <v>0</v>
      </c>
      <c r="M296" s="17">
        <f>IF(C296&gt;=250000,10,IF([1]数据测算!F296&gt;=200000,8,IF([1]数据测算!F296&gt;=150000,6,IF([1]数据测算!F296&gt;=100000,5,IF(C296&gt;=50000,3,1)))))*2.5</f>
        <v>25</v>
      </c>
      <c r="N296" s="17">
        <f>IF(F296&gt;=4000,5,IF([1]数据测算!M296&gt;=3000,3,IF([1]数据测算!M296&gt;=2500,1,IF([1]数据测算!M296&gt;=1500,10,IF(F296&gt;=750,8,6)))))</f>
        <v>6</v>
      </c>
      <c r="O296" s="17">
        <f t="shared" si="57"/>
        <v>3</v>
      </c>
      <c r="P296" s="18">
        <f t="shared" si="58"/>
        <v>3.5</v>
      </c>
      <c r="Q296" s="17">
        <f t="shared" si="59"/>
        <v>7</v>
      </c>
      <c r="R296" s="17">
        <f t="shared" si="65"/>
        <v>1</v>
      </c>
      <c r="S296" s="17">
        <f t="shared" si="66"/>
        <v>10</v>
      </c>
      <c r="T296" s="17">
        <f t="shared" si="60"/>
        <v>7.5</v>
      </c>
      <c r="U296" s="17" t="s">
        <v>94</v>
      </c>
      <c r="V296" s="17">
        <f t="shared" si="61"/>
        <v>8</v>
      </c>
      <c r="W296" s="21">
        <f t="shared" si="62"/>
        <v>95</v>
      </c>
      <c r="X296" s="21">
        <f t="shared" si="63"/>
        <v>71</v>
      </c>
      <c r="Y296" s="24">
        <f t="shared" si="56"/>
        <v>74.736842105263165</v>
      </c>
      <c r="Z296" s="25">
        <f t="shared" si="64"/>
        <v>90.93266972815988</v>
      </c>
    </row>
    <row r="297" spans="1:26" x14ac:dyDescent="0.3">
      <c r="A297" s="15" t="s">
        <v>391</v>
      </c>
      <c r="B297" s="15">
        <v>201506</v>
      </c>
      <c r="C297" s="15">
        <v>56630.546666666698</v>
      </c>
      <c r="D297" s="15">
        <v>0.843395725990844</v>
      </c>
      <c r="E297" s="15">
        <v>0.128772708343739</v>
      </c>
      <c r="F297" s="15">
        <v>870.66666666666697</v>
      </c>
      <c r="G297" s="15">
        <v>3.4699466875229001</v>
      </c>
      <c r="H297" s="15">
        <v>3.7553546889451998E-2</v>
      </c>
      <c r="I297" s="15">
        <v>0.27303866738857602</v>
      </c>
      <c r="J297" s="15">
        <v>7.98537347449163</v>
      </c>
      <c r="K297" s="15">
        <v>1</v>
      </c>
      <c r="L297" s="15">
        <v>0</v>
      </c>
      <c r="M297" s="17">
        <f>IF(C297&gt;=250000,10,IF([1]数据测算!F297&gt;=200000,8,IF([1]数据测算!F297&gt;=150000,6,IF([1]数据测算!F297&gt;=100000,5,IF(C297&gt;=50000,3,1)))))*2.5</f>
        <v>7.5</v>
      </c>
      <c r="N297" s="17">
        <f>IF(F297&gt;=4000,5,IF([1]数据测算!M297&gt;=3000,3,IF([1]数据测算!M297&gt;=2500,1,IF([1]数据测算!M297&gt;=1500,10,IF(F297&gt;=750,8,6)))))</f>
        <v>8</v>
      </c>
      <c r="O297" s="17">
        <f t="shared" si="57"/>
        <v>6</v>
      </c>
      <c r="P297" s="18">
        <f t="shared" si="58"/>
        <v>2</v>
      </c>
      <c r="Q297" s="17">
        <f t="shared" si="59"/>
        <v>10</v>
      </c>
      <c r="R297" s="17">
        <f t="shared" si="65"/>
        <v>7</v>
      </c>
      <c r="S297" s="17">
        <f t="shared" si="66"/>
        <v>10</v>
      </c>
      <c r="T297" s="17">
        <f t="shared" si="60"/>
        <v>7.5</v>
      </c>
      <c r="U297" s="17" t="s">
        <v>94</v>
      </c>
      <c r="V297" s="17">
        <f t="shared" si="61"/>
        <v>2</v>
      </c>
      <c r="W297" s="21">
        <f t="shared" si="62"/>
        <v>95</v>
      </c>
      <c r="X297" s="21">
        <f t="shared" si="63"/>
        <v>60</v>
      </c>
      <c r="Y297" s="24">
        <f t="shared" si="56"/>
        <v>63.157894736842103</v>
      </c>
      <c r="Z297" s="25">
        <f t="shared" si="64"/>
        <v>85.659727340642576</v>
      </c>
    </row>
    <row r="298" spans="1:26" x14ac:dyDescent="0.3">
      <c r="A298" s="15" t="s">
        <v>392</v>
      </c>
      <c r="B298" s="15">
        <v>201505</v>
      </c>
      <c r="C298" s="15">
        <v>1946710.2466666701</v>
      </c>
      <c r="D298" s="15">
        <v>0.86399905178150704</v>
      </c>
      <c r="E298" s="15">
        <v>0.266578379742265</v>
      </c>
      <c r="F298" s="15">
        <v>11831</v>
      </c>
      <c r="G298" s="15">
        <v>1.88120375379299</v>
      </c>
      <c r="H298" s="15">
        <v>1.5587537387338901E-2</v>
      </c>
      <c r="I298" s="15">
        <v>0.435155885270056</v>
      </c>
      <c r="J298" s="15">
        <v>14.460346108643501</v>
      </c>
      <c r="K298" s="15">
        <v>3</v>
      </c>
      <c r="L298" s="15">
        <v>0</v>
      </c>
      <c r="M298" s="17">
        <f>IF(C298&gt;=250000,10,IF([1]数据测算!F298&gt;=200000,8,IF([1]数据测算!F298&gt;=150000,6,IF([1]数据测算!F298&gt;=100000,5,IF(C298&gt;=50000,3,1)))))*2.5</f>
        <v>25</v>
      </c>
      <c r="N298" s="17">
        <f>IF(F298&gt;=4000,5,IF([1]数据测算!M298&gt;=3000,3,IF([1]数据测算!M298&gt;=2500,1,IF([1]数据测算!M298&gt;=1500,10,IF(F298&gt;=750,8,6)))))</f>
        <v>5</v>
      </c>
      <c r="O298" s="17">
        <f t="shared" si="57"/>
        <v>5</v>
      </c>
      <c r="P298" s="18">
        <f t="shared" si="58"/>
        <v>2</v>
      </c>
      <c r="Q298" s="17">
        <f t="shared" si="59"/>
        <v>7</v>
      </c>
      <c r="R298" s="17">
        <f t="shared" si="65"/>
        <v>4</v>
      </c>
      <c r="S298" s="17">
        <f t="shared" si="66"/>
        <v>10</v>
      </c>
      <c r="T298" s="17">
        <f t="shared" si="60"/>
        <v>5.25</v>
      </c>
      <c r="U298" s="17" t="s">
        <v>94</v>
      </c>
      <c r="V298" s="17">
        <f t="shared" si="61"/>
        <v>6</v>
      </c>
      <c r="W298" s="21">
        <f t="shared" si="62"/>
        <v>95</v>
      </c>
      <c r="X298" s="21">
        <f t="shared" si="63"/>
        <v>69.25</v>
      </c>
      <c r="Y298" s="24">
        <f t="shared" si="56"/>
        <v>72.89473684210526</v>
      </c>
      <c r="Z298" s="25">
        <f t="shared" si="64"/>
        <v>90.130897778646101</v>
      </c>
    </row>
    <row r="299" spans="1:26" x14ac:dyDescent="0.3">
      <c r="A299" s="15" t="s">
        <v>393</v>
      </c>
      <c r="B299" s="15">
        <v>201506</v>
      </c>
      <c r="C299" s="15">
        <v>137277.898333333</v>
      </c>
      <c r="D299" s="16">
        <v>0.40423096421773103</v>
      </c>
      <c r="E299" s="15">
        <v>5.6037999885516998E-2</v>
      </c>
      <c r="F299" s="15">
        <v>2466.3333333333298</v>
      </c>
      <c r="G299" s="15">
        <v>1.17994687309001</v>
      </c>
      <c r="H299" s="15">
        <v>0.12668688347486801</v>
      </c>
      <c r="I299" s="15">
        <v>0.40686607661732299</v>
      </c>
      <c r="J299" s="15">
        <v>5.5642468248155099</v>
      </c>
      <c r="K299" s="15">
        <v>4</v>
      </c>
      <c r="L299" s="15">
        <v>0</v>
      </c>
      <c r="M299" s="17">
        <f>IF(C299&gt;=250000,10,IF([1]数据测算!F299&gt;=200000,8,IF([1]数据测算!F299&gt;=150000,6,IF([1]数据测算!F299&gt;=100000,5,IF(C299&gt;=50000,3,1)))))*2.5</f>
        <v>12.5</v>
      </c>
      <c r="N299" s="17">
        <f>IF(F299&gt;=4000,5,IF([1]数据测算!M299&gt;=3000,3,IF([1]数据测算!M299&gt;=2500,1,IF([1]数据测算!M299&gt;=1500,10,IF(F299&gt;=750,8,6)))))</f>
        <v>10</v>
      </c>
      <c r="O299" s="17">
        <f t="shared" si="57"/>
        <v>8</v>
      </c>
      <c r="P299" s="18">
        <f t="shared" si="58"/>
        <v>3.5</v>
      </c>
      <c r="Q299" s="17">
        <f t="shared" si="59"/>
        <v>10</v>
      </c>
      <c r="R299" s="17">
        <f t="shared" si="65"/>
        <v>4</v>
      </c>
      <c r="S299" s="17">
        <f t="shared" si="66"/>
        <v>10</v>
      </c>
      <c r="T299" s="17">
        <f t="shared" si="60"/>
        <v>3</v>
      </c>
      <c r="U299" s="17" t="s">
        <v>94</v>
      </c>
      <c r="V299" s="17">
        <f t="shared" si="61"/>
        <v>8</v>
      </c>
      <c r="W299" s="21">
        <f t="shared" si="62"/>
        <v>95</v>
      </c>
      <c r="X299" s="21">
        <f t="shared" si="63"/>
        <v>69</v>
      </c>
      <c r="Y299" s="24">
        <f t="shared" si="56"/>
        <v>72.631578947368425</v>
      </c>
      <c r="Z299" s="25">
        <f t="shared" si="64"/>
        <v>90.015295797481272</v>
      </c>
    </row>
    <row r="300" spans="1:26" x14ac:dyDescent="0.3">
      <c r="A300" s="15" t="s">
        <v>394</v>
      </c>
      <c r="B300" s="15">
        <v>201507</v>
      </c>
      <c r="C300" s="15">
        <v>1485319.6950000001</v>
      </c>
      <c r="D300" s="16">
        <v>0.44894662356793402</v>
      </c>
      <c r="E300" s="15">
        <v>0.128205383082798</v>
      </c>
      <c r="F300" s="15">
        <v>9966.1666666666697</v>
      </c>
      <c r="G300" s="15">
        <v>1.07594691779312</v>
      </c>
      <c r="H300" s="15">
        <v>6.96583218849959E-3</v>
      </c>
      <c r="I300" s="15">
        <v>0.53732355040999003</v>
      </c>
      <c r="J300" s="15">
        <v>27.132024913866399</v>
      </c>
      <c r="K300" s="15">
        <v>3</v>
      </c>
      <c r="L300" s="15">
        <v>0</v>
      </c>
      <c r="M300" s="17">
        <f>IF(C300&gt;=250000,10,IF([1]数据测算!F300&gt;=200000,8,IF([1]数据测算!F300&gt;=150000,6,IF([1]数据测算!F300&gt;=100000,5,IF(C300&gt;=50000,3,1)))))*2.5</f>
        <v>25</v>
      </c>
      <c r="N300" s="17">
        <f>IF(F300&gt;=4000,5,IF([1]数据测算!M300&gt;=3000,3,IF([1]数据测算!M300&gt;=2500,1,IF([1]数据测算!M300&gt;=1500,10,IF(F300&gt;=750,8,6)))))</f>
        <v>5</v>
      </c>
      <c r="O300" s="17">
        <f t="shared" si="57"/>
        <v>3</v>
      </c>
      <c r="P300" s="18">
        <f t="shared" si="58"/>
        <v>3.5</v>
      </c>
      <c r="Q300" s="17">
        <f t="shared" si="59"/>
        <v>10</v>
      </c>
      <c r="R300" s="17">
        <f t="shared" si="65"/>
        <v>4</v>
      </c>
      <c r="S300" s="17">
        <f t="shared" si="66"/>
        <v>10</v>
      </c>
      <c r="T300" s="17">
        <f t="shared" si="60"/>
        <v>3</v>
      </c>
      <c r="U300" s="17" t="s">
        <v>94</v>
      </c>
      <c r="V300" s="17">
        <f t="shared" si="61"/>
        <v>6</v>
      </c>
      <c r="W300" s="21">
        <f t="shared" si="62"/>
        <v>95</v>
      </c>
      <c r="X300" s="21">
        <f t="shared" si="63"/>
        <v>69.5</v>
      </c>
      <c r="Y300" s="24">
        <f t="shared" si="56"/>
        <v>73.15789473684211</v>
      </c>
      <c r="Z300" s="25">
        <f t="shared" si="64"/>
        <v>90.246230835066527</v>
      </c>
    </row>
    <row r="301" spans="1:26" x14ac:dyDescent="0.3">
      <c r="A301" s="15" t="s">
        <v>395</v>
      </c>
      <c r="B301" s="15">
        <v>201502</v>
      </c>
      <c r="C301" s="15">
        <v>582902.75333333295</v>
      </c>
      <c r="D301" s="16">
        <v>0.32143184313919698</v>
      </c>
      <c r="E301" s="15">
        <v>6.3131728138759793E-2</v>
      </c>
      <c r="F301" s="15">
        <v>5936.5</v>
      </c>
      <c r="G301" s="15">
        <v>1.0170919068969</v>
      </c>
      <c r="H301" s="15">
        <v>3.3080051575436302E-2</v>
      </c>
      <c r="I301" s="15">
        <v>0.39450195313500702</v>
      </c>
      <c r="J301" s="15">
        <v>13.610282223478899</v>
      </c>
      <c r="K301" s="15">
        <v>1</v>
      </c>
      <c r="L301" s="15">
        <v>1</v>
      </c>
      <c r="M301" s="17">
        <f>IF(C301&gt;=250000,10,IF([1]数据测算!F301&gt;=200000,8,IF([1]数据测算!F301&gt;=150000,6,IF([1]数据测算!F301&gt;=100000,5,IF(C301&gt;=50000,3,1)))))*2.5</f>
        <v>25</v>
      </c>
      <c r="N301" s="17">
        <f>IF(F301&gt;=4000,5,IF([1]数据测算!M301&gt;=3000,3,IF([1]数据测算!M301&gt;=2500,1,IF([1]数据测算!M301&gt;=1500,10,IF(F301&gt;=750,8,6)))))</f>
        <v>5</v>
      </c>
      <c r="O301" s="17">
        <f t="shared" si="57"/>
        <v>5</v>
      </c>
      <c r="P301" s="18">
        <f t="shared" si="58"/>
        <v>5</v>
      </c>
      <c r="Q301" s="17">
        <f t="shared" si="59"/>
        <v>10</v>
      </c>
      <c r="R301" s="17">
        <f t="shared" si="65"/>
        <v>7</v>
      </c>
      <c r="S301" s="17">
        <f t="shared" si="66"/>
        <v>10</v>
      </c>
      <c r="T301" s="17">
        <f t="shared" si="60"/>
        <v>3</v>
      </c>
      <c r="U301" s="17" t="s">
        <v>94</v>
      </c>
      <c r="V301" s="17">
        <f t="shared" si="61"/>
        <v>2</v>
      </c>
      <c r="W301" s="21">
        <f t="shared" si="62"/>
        <v>95</v>
      </c>
      <c r="X301" s="21">
        <f t="shared" si="63"/>
        <v>72</v>
      </c>
      <c r="Y301" s="24">
        <f t="shared" si="56"/>
        <v>75.78947368421052</v>
      </c>
      <c r="Z301" s="25">
        <f t="shared" si="64"/>
        <v>91.385112948943473</v>
      </c>
    </row>
    <row r="302" spans="1:26" x14ac:dyDescent="0.3">
      <c r="A302" s="15" t="s">
        <v>396</v>
      </c>
      <c r="B302" s="15">
        <v>201506</v>
      </c>
      <c r="C302" s="15">
        <v>129889.648333333</v>
      </c>
      <c r="D302" s="16">
        <v>0.31391673691778799</v>
      </c>
      <c r="E302" s="15">
        <v>0.60003513608391001</v>
      </c>
      <c r="F302" s="15">
        <v>196.166666666667</v>
      </c>
      <c r="G302" s="15">
        <v>1.0098665678252701</v>
      </c>
      <c r="H302" s="15">
        <v>0.41490514557431701</v>
      </c>
      <c r="I302" s="15">
        <v>0.27238169403211998</v>
      </c>
      <c r="J302" s="15">
        <v>3.67837257328067</v>
      </c>
      <c r="K302" s="15">
        <v>3</v>
      </c>
      <c r="L302" s="15">
        <v>0</v>
      </c>
      <c r="M302" s="17">
        <f>IF(C302&gt;=250000,10,IF([1]数据测算!F302&gt;=200000,8,IF([1]数据测算!F302&gt;=150000,6,IF([1]数据测算!F302&gt;=100000,5,IF(C302&gt;=50000,3,1)))))*2.5</f>
        <v>12.5</v>
      </c>
      <c r="N302" s="17">
        <f>IF(F302&gt;=4000,5,IF([1]数据测算!M302&gt;=3000,3,IF([1]数据测算!M302&gt;=2500,1,IF([1]数据测算!M302&gt;=1500,10,IF(F302&gt;=750,8,6)))))</f>
        <v>6</v>
      </c>
      <c r="O302" s="17">
        <f t="shared" si="57"/>
        <v>10</v>
      </c>
      <c r="P302" s="18">
        <f t="shared" si="58"/>
        <v>5</v>
      </c>
      <c r="Q302" s="17">
        <f t="shared" si="59"/>
        <v>4</v>
      </c>
      <c r="R302" s="17">
        <f t="shared" si="65"/>
        <v>7</v>
      </c>
      <c r="S302" s="17">
        <f t="shared" si="66"/>
        <v>7</v>
      </c>
      <c r="T302" s="17">
        <f t="shared" si="60"/>
        <v>3</v>
      </c>
      <c r="U302" s="17" t="s">
        <v>94</v>
      </c>
      <c r="V302" s="17">
        <f t="shared" si="61"/>
        <v>6</v>
      </c>
      <c r="W302" s="21">
        <f t="shared" si="62"/>
        <v>95</v>
      </c>
      <c r="X302" s="21">
        <f t="shared" si="63"/>
        <v>60.5</v>
      </c>
      <c r="Y302" s="24">
        <f t="shared" si="56"/>
        <v>63.684210526315788</v>
      </c>
      <c r="Z302" s="25">
        <f t="shared" si="64"/>
        <v>85.912364183834782</v>
      </c>
    </row>
    <row r="303" spans="1:26" x14ac:dyDescent="0.3">
      <c r="A303" s="15" t="s">
        <v>397</v>
      </c>
      <c r="B303" s="15">
        <v>201505</v>
      </c>
      <c r="C303" s="15">
        <v>328192.87833333301</v>
      </c>
      <c r="D303" s="16">
        <v>0.26919811676837901</v>
      </c>
      <c r="E303" s="15">
        <v>0.13929258337599301</v>
      </c>
      <c r="F303" s="15">
        <v>1496.8333333333301</v>
      </c>
      <c r="G303" s="15">
        <v>0.97859597565780798</v>
      </c>
      <c r="H303" s="15">
        <v>0.15140041531749801</v>
      </c>
      <c r="I303" s="15">
        <v>0.50359875560325096</v>
      </c>
      <c r="J303" s="15">
        <v>22.9311336637696</v>
      </c>
      <c r="K303" s="15">
        <v>1</v>
      </c>
      <c r="L303" s="15">
        <v>0</v>
      </c>
      <c r="M303" s="17">
        <f>IF(C303&gt;=250000,10,IF([1]数据测算!F303&gt;=200000,8,IF([1]数据测算!F303&gt;=150000,6,IF([1]数据测算!F303&gt;=100000,5,IF(C303&gt;=50000,3,1)))))*2.5</f>
        <v>25</v>
      </c>
      <c r="N303" s="17">
        <f>IF(F303&gt;=4000,5,IF([1]数据测算!M303&gt;=3000,3,IF([1]数据测算!M303&gt;=2500,1,IF([1]数据测算!M303&gt;=1500,10,IF(F303&gt;=750,8,6)))))</f>
        <v>8</v>
      </c>
      <c r="O303" s="17">
        <f t="shared" si="57"/>
        <v>3</v>
      </c>
      <c r="P303" s="18">
        <f t="shared" si="58"/>
        <v>5</v>
      </c>
      <c r="Q303" s="17">
        <f t="shared" si="59"/>
        <v>10</v>
      </c>
      <c r="R303" s="17">
        <f t="shared" si="65"/>
        <v>4</v>
      </c>
      <c r="S303" s="17">
        <f t="shared" si="66"/>
        <v>10</v>
      </c>
      <c r="T303" s="17">
        <f t="shared" si="60"/>
        <v>3</v>
      </c>
      <c r="U303" s="17" t="s">
        <v>94</v>
      </c>
      <c r="V303" s="17">
        <f t="shared" si="61"/>
        <v>2</v>
      </c>
      <c r="W303" s="21">
        <f t="shared" si="62"/>
        <v>95</v>
      </c>
      <c r="X303" s="21">
        <f t="shared" si="63"/>
        <v>70</v>
      </c>
      <c r="Y303" s="24">
        <f t="shared" si="56"/>
        <v>73.684210526315795</v>
      </c>
      <c r="Z303" s="25">
        <f t="shared" si="64"/>
        <v>90.476096516982409</v>
      </c>
    </row>
    <row r="304" spans="1:26" x14ac:dyDescent="0.3">
      <c r="A304" s="15" t="s">
        <v>398</v>
      </c>
      <c r="B304" s="15">
        <v>201506</v>
      </c>
      <c r="C304" s="15">
        <v>1263918.83333333</v>
      </c>
      <c r="D304" s="16">
        <v>0.25007859943203198</v>
      </c>
      <c r="E304" s="15">
        <v>6.14568496310497E-2</v>
      </c>
      <c r="F304" s="15">
        <v>2569.5</v>
      </c>
      <c r="G304" s="15">
        <v>0.93959261661481397</v>
      </c>
      <c r="H304" s="15">
        <v>1.22451935317594E-2</v>
      </c>
      <c r="I304" s="15">
        <v>0.50619871386753201</v>
      </c>
      <c r="J304" s="15">
        <v>13.754555134681301</v>
      </c>
      <c r="K304" s="15">
        <v>1</v>
      </c>
      <c r="L304" s="15">
        <v>0</v>
      </c>
      <c r="M304" s="17">
        <f>IF(C304&gt;=250000,10,IF([1]数据测算!F304&gt;=200000,8,IF([1]数据测算!F304&gt;=150000,6,IF([1]数据测算!F304&gt;=100000,5,IF(C304&gt;=50000,3,1)))))*2.5</f>
        <v>25</v>
      </c>
      <c r="N304" s="17">
        <f>IF(F304&gt;=4000,5,IF([1]数据测算!M304&gt;=3000,3,IF([1]数据测算!M304&gt;=2500,1,IF([1]数据测算!M304&gt;=1500,10,IF(F304&gt;=750,8,6)))))</f>
        <v>1</v>
      </c>
      <c r="O304" s="17">
        <f t="shared" si="57"/>
        <v>5</v>
      </c>
      <c r="P304" s="18">
        <f t="shared" si="58"/>
        <v>5</v>
      </c>
      <c r="Q304" s="17">
        <f t="shared" si="59"/>
        <v>10</v>
      </c>
      <c r="R304" s="17">
        <f t="shared" si="65"/>
        <v>4</v>
      </c>
      <c r="S304" s="17">
        <f t="shared" si="66"/>
        <v>10</v>
      </c>
      <c r="T304" s="17">
        <f t="shared" si="60"/>
        <v>3</v>
      </c>
      <c r="U304" s="17" t="s">
        <v>94</v>
      </c>
      <c r="V304" s="17">
        <f t="shared" si="61"/>
        <v>2</v>
      </c>
      <c r="W304" s="21">
        <f t="shared" si="62"/>
        <v>95</v>
      </c>
      <c r="X304" s="21">
        <f t="shared" si="63"/>
        <v>65</v>
      </c>
      <c r="Y304" s="24">
        <f t="shared" si="56"/>
        <v>68.421052631578945</v>
      </c>
      <c r="Z304" s="25">
        <f t="shared" si="64"/>
        <v>88.127731659721178</v>
      </c>
    </row>
    <row r="305" spans="1:26" x14ac:dyDescent="0.3">
      <c r="A305" s="15" t="s">
        <v>399</v>
      </c>
      <c r="B305" s="15">
        <v>201507</v>
      </c>
      <c r="C305" s="15">
        <v>246382.75833333301</v>
      </c>
      <c r="D305" s="16">
        <v>0.28125746414327901</v>
      </c>
      <c r="E305" s="15">
        <v>0.119527098189893</v>
      </c>
      <c r="F305" s="15">
        <v>3769.8333333333298</v>
      </c>
      <c r="G305" s="15">
        <v>0.88187331233337796</v>
      </c>
      <c r="H305" s="15">
        <v>5.6486754920902001E-2</v>
      </c>
      <c r="I305" s="15">
        <v>0.79634518704897905</v>
      </c>
      <c r="J305" s="15">
        <v>6.7799674208551304</v>
      </c>
      <c r="K305" s="15">
        <v>1</v>
      </c>
      <c r="L305" s="15">
        <v>1</v>
      </c>
      <c r="M305" s="17">
        <f>IF(C305&gt;=250000,10,IF([1]数据测算!F305&gt;=200000,8,IF([1]数据测算!F305&gt;=150000,6,IF([1]数据测算!F305&gt;=100000,5,IF(C305&gt;=50000,3,1)))))*2.5</f>
        <v>20</v>
      </c>
      <c r="N305" s="17">
        <f>IF(F305&gt;=4000,5,IF([1]数据测算!M305&gt;=3000,3,IF([1]数据测算!M305&gt;=2500,1,IF([1]数据测算!M305&gt;=1500,10,IF(F305&gt;=750,8,6)))))</f>
        <v>3</v>
      </c>
      <c r="O305" s="17">
        <f t="shared" si="57"/>
        <v>8</v>
      </c>
      <c r="P305" s="18">
        <f t="shared" si="58"/>
        <v>5</v>
      </c>
      <c r="Q305" s="17">
        <f t="shared" si="59"/>
        <v>10</v>
      </c>
      <c r="R305" s="17">
        <f t="shared" si="65"/>
        <v>1</v>
      </c>
      <c r="S305" s="17">
        <f t="shared" si="66"/>
        <v>10</v>
      </c>
      <c r="T305" s="17">
        <f t="shared" si="60"/>
        <v>3</v>
      </c>
      <c r="U305" s="17" t="s">
        <v>94</v>
      </c>
      <c r="V305" s="17">
        <f t="shared" si="61"/>
        <v>2</v>
      </c>
      <c r="W305" s="21">
        <f t="shared" si="62"/>
        <v>95</v>
      </c>
      <c r="X305" s="21">
        <f t="shared" si="63"/>
        <v>62</v>
      </c>
      <c r="Y305" s="24">
        <f t="shared" si="56"/>
        <v>65.263157894736835</v>
      </c>
      <c r="Z305" s="25">
        <f t="shared" si="64"/>
        <v>86.662286107571859</v>
      </c>
    </row>
    <row r="306" spans="1:26" x14ac:dyDescent="0.3">
      <c r="A306" s="15" t="s">
        <v>400</v>
      </c>
      <c r="B306" s="15">
        <v>201505</v>
      </c>
      <c r="C306" s="15">
        <v>792126.02166666696</v>
      </c>
      <c r="D306" s="15">
        <v>0.60925296930386497</v>
      </c>
      <c r="E306" s="15">
        <v>0.34898647106867098</v>
      </c>
      <c r="F306" s="15">
        <v>522.66666666666697</v>
      </c>
      <c r="G306" s="15">
        <v>186.70273095834199</v>
      </c>
      <c r="H306" s="15">
        <v>0.101856730472247</v>
      </c>
      <c r="I306" s="15">
        <v>0.78263660141810598</v>
      </c>
      <c r="J306" s="15">
        <v>5.6734767320292701</v>
      </c>
      <c r="K306" s="15">
        <v>4</v>
      </c>
      <c r="L306" s="15">
        <v>0</v>
      </c>
      <c r="M306" s="17">
        <f>IF(C306&gt;=250000,10,IF([1]数据测算!F306&gt;=200000,8,IF([1]数据测算!F306&gt;=150000,6,IF([1]数据测算!F306&gt;=100000,5,IF(C306&gt;=50000,3,1)))))*2.5</f>
        <v>25</v>
      </c>
      <c r="N306" s="17">
        <f>IF(F306&gt;=4000,5,IF([1]数据测算!M306&gt;=3000,3,IF([1]数据测算!M306&gt;=2500,1,IF([1]数据测算!M306&gt;=1500,10,IF(F306&gt;=750,8,6)))))</f>
        <v>6</v>
      </c>
      <c r="O306" s="17">
        <f t="shared" si="57"/>
        <v>8</v>
      </c>
      <c r="P306" s="18">
        <f t="shared" si="58"/>
        <v>2</v>
      </c>
      <c r="Q306" s="17">
        <f t="shared" si="59"/>
        <v>7</v>
      </c>
      <c r="R306" s="17">
        <f t="shared" si="65"/>
        <v>1</v>
      </c>
      <c r="S306" s="17">
        <f t="shared" si="66"/>
        <v>10</v>
      </c>
      <c r="T306" s="17">
        <f t="shared" si="60"/>
        <v>7.5</v>
      </c>
      <c r="U306" s="17" t="s">
        <v>94</v>
      </c>
      <c r="V306" s="17">
        <f t="shared" si="61"/>
        <v>8</v>
      </c>
      <c r="W306" s="21">
        <f t="shared" si="62"/>
        <v>95</v>
      </c>
      <c r="X306" s="21">
        <f t="shared" si="63"/>
        <v>74.5</v>
      </c>
      <c r="Y306" s="24">
        <f t="shared" si="56"/>
        <v>78.421052631578945</v>
      </c>
      <c r="Z306" s="25">
        <f t="shared" si="64"/>
        <v>92.498760546043371</v>
      </c>
    </row>
    <row r="307" spans="1:26" x14ac:dyDescent="0.3">
      <c r="A307" s="15" t="s">
        <v>401</v>
      </c>
      <c r="B307" s="15">
        <v>201504</v>
      </c>
      <c r="C307" s="15">
        <v>407750.505</v>
      </c>
      <c r="D307" s="15">
        <v>0.57155729745285799</v>
      </c>
      <c r="E307" s="15">
        <v>9.9878189332755204E-2</v>
      </c>
      <c r="F307" s="15">
        <v>4737</v>
      </c>
      <c r="G307" s="15">
        <v>33.954229107994202</v>
      </c>
      <c r="H307" s="15">
        <v>3.8449723516860101E-2</v>
      </c>
      <c r="I307" s="15">
        <v>0.59891490382123302</v>
      </c>
      <c r="J307" s="15">
        <v>14.024329408760501</v>
      </c>
      <c r="K307" s="15">
        <v>1</v>
      </c>
      <c r="L307" s="15">
        <v>0</v>
      </c>
      <c r="M307" s="17">
        <f>IF(C307&gt;=250000,10,IF([1]数据测算!F307&gt;=200000,8,IF([1]数据测算!F307&gt;=150000,6,IF([1]数据测算!F307&gt;=100000,5,IF(C307&gt;=50000,3,1)))))*2.5</f>
        <v>25</v>
      </c>
      <c r="N307" s="17">
        <f>IF(F307&gt;=4000,5,IF([1]数据测算!M307&gt;=3000,3,IF([1]数据测算!M307&gt;=2500,1,IF([1]数据测算!M307&gt;=1500,10,IF(F307&gt;=750,8,6)))))</f>
        <v>5</v>
      </c>
      <c r="O307" s="17">
        <f t="shared" si="57"/>
        <v>5</v>
      </c>
      <c r="P307" s="18">
        <f t="shared" si="58"/>
        <v>3.5</v>
      </c>
      <c r="Q307" s="17">
        <f t="shared" si="59"/>
        <v>10</v>
      </c>
      <c r="R307" s="17">
        <f t="shared" si="65"/>
        <v>4</v>
      </c>
      <c r="S307" s="17">
        <f t="shared" si="66"/>
        <v>10</v>
      </c>
      <c r="T307" s="17">
        <f t="shared" si="60"/>
        <v>7.5</v>
      </c>
      <c r="U307" s="17" t="s">
        <v>94</v>
      </c>
      <c r="V307" s="17">
        <f t="shared" si="61"/>
        <v>2</v>
      </c>
      <c r="W307" s="21">
        <f t="shared" si="62"/>
        <v>95</v>
      </c>
      <c r="X307" s="21">
        <f t="shared" si="63"/>
        <v>72</v>
      </c>
      <c r="Y307" s="24">
        <f t="shared" si="56"/>
        <v>75.78947368421052</v>
      </c>
      <c r="Z307" s="25">
        <f t="shared" si="64"/>
        <v>91.385112948943473</v>
      </c>
    </row>
    <row r="308" spans="1:26" x14ac:dyDescent="0.3">
      <c r="A308" s="15" t="s">
        <v>402</v>
      </c>
      <c r="B308" s="15">
        <v>201505</v>
      </c>
      <c r="C308" s="15">
        <v>504995.125</v>
      </c>
      <c r="D308" s="15">
        <v>0.56194100792116997</v>
      </c>
      <c r="E308" s="15">
        <v>0.22073021866800399</v>
      </c>
      <c r="F308" s="15">
        <v>4362.6666666666697</v>
      </c>
      <c r="G308" s="15">
        <v>13.8383971001136</v>
      </c>
      <c r="H308" s="15">
        <v>4.4516262394429497E-2</v>
      </c>
      <c r="I308" s="15">
        <v>0.67180260908765299</v>
      </c>
      <c r="J308" s="15">
        <v>21.006594287221901</v>
      </c>
      <c r="K308" s="15">
        <v>4</v>
      </c>
      <c r="L308" s="15">
        <v>0</v>
      </c>
      <c r="M308" s="17">
        <f>IF(C308&gt;=250000,10,IF([1]数据测算!F308&gt;=200000,8,IF([1]数据测算!F308&gt;=150000,6,IF([1]数据测算!F308&gt;=100000,5,IF(C308&gt;=50000,3,1)))))*2.5</f>
        <v>25</v>
      </c>
      <c r="N308" s="17">
        <f>IF(F308&gt;=4000,5,IF([1]数据测算!M308&gt;=3000,3,IF([1]数据测算!M308&gt;=2500,1,IF([1]数据测算!M308&gt;=1500,10,IF(F308&gt;=750,8,6)))))</f>
        <v>5</v>
      </c>
      <c r="O308" s="17">
        <f t="shared" si="57"/>
        <v>3</v>
      </c>
      <c r="P308" s="18">
        <f t="shared" si="58"/>
        <v>3.5</v>
      </c>
      <c r="Q308" s="17">
        <f t="shared" si="59"/>
        <v>7</v>
      </c>
      <c r="R308" s="17">
        <f t="shared" si="65"/>
        <v>4</v>
      </c>
      <c r="S308" s="17">
        <f t="shared" si="66"/>
        <v>10</v>
      </c>
      <c r="T308" s="17">
        <f t="shared" si="60"/>
        <v>7.5</v>
      </c>
      <c r="U308" s="17" t="s">
        <v>94</v>
      </c>
      <c r="V308" s="17">
        <f t="shared" si="61"/>
        <v>8</v>
      </c>
      <c r="W308" s="21">
        <f t="shared" si="62"/>
        <v>95</v>
      </c>
      <c r="X308" s="21">
        <f t="shared" si="63"/>
        <v>73</v>
      </c>
      <c r="Y308" s="24">
        <f t="shared" si="56"/>
        <v>76.84210526315789</v>
      </c>
      <c r="Z308" s="25">
        <f t="shared" si="64"/>
        <v>91.833520130345619</v>
      </c>
    </row>
    <row r="309" spans="1:26" x14ac:dyDescent="0.3">
      <c r="A309" s="15" t="s">
        <v>403</v>
      </c>
      <c r="B309" s="15">
        <v>201504</v>
      </c>
      <c r="C309" s="15">
        <v>265837.933333333</v>
      </c>
      <c r="D309" s="15">
        <v>1.3198429797117299</v>
      </c>
      <c r="E309" s="15">
        <v>0.14008767545208201</v>
      </c>
      <c r="F309" s="15">
        <v>2386</v>
      </c>
      <c r="G309" s="15">
        <v>5.4114181470094103</v>
      </c>
      <c r="H309" s="15">
        <v>0.100463714344804</v>
      </c>
      <c r="I309" s="15">
        <v>0.33676686644823201</v>
      </c>
      <c r="J309" s="15">
        <v>17.9015272739145</v>
      </c>
      <c r="K309" s="15">
        <v>3</v>
      </c>
      <c r="L309" s="15">
        <v>0</v>
      </c>
      <c r="M309" s="17">
        <f>IF(C309&gt;=250000,10,IF([1]数据测算!F309&gt;=200000,8,IF([1]数据测算!F309&gt;=150000,6,IF([1]数据测算!F309&gt;=100000,5,IF(C309&gt;=50000,3,1)))))*2.5</f>
        <v>25</v>
      </c>
      <c r="N309" s="17">
        <f>IF(F309&gt;=4000,5,IF([1]数据测算!M309&gt;=3000,3,IF([1]数据测算!M309&gt;=2500,1,IF([1]数据测算!M309&gt;=1500,10,IF(F309&gt;=750,8,6)))))</f>
        <v>10</v>
      </c>
      <c r="O309" s="17">
        <f t="shared" si="57"/>
        <v>5</v>
      </c>
      <c r="P309" s="18">
        <f t="shared" si="58"/>
        <v>0.5</v>
      </c>
      <c r="Q309" s="17">
        <f t="shared" si="59"/>
        <v>10</v>
      </c>
      <c r="R309" s="17">
        <f t="shared" si="65"/>
        <v>7</v>
      </c>
      <c r="S309" s="17">
        <f t="shared" si="66"/>
        <v>10</v>
      </c>
      <c r="T309" s="17">
        <f t="shared" si="60"/>
        <v>7.5</v>
      </c>
      <c r="U309" s="17" t="s">
        <v>94</v>
      </c>
      <c r="V309" s="17">
        <f t="shared" si="61"/>
        <v>6</v>
      </c>
      <c r="W309" s="21">
        <f t="shared" si="62"/>
        <v>95</v>
      </c>
      <c r="X309" s="21">
        <f t="shared" si="63"/>
        <v>81</v>
      </c>
      <c r="Y309" s="24">
        <f t="shared" si="56"/>
        <v>85.263157894736835</v>
      </c>
      <c r="Z309" s="25">
        <f t="shared" si="64"/>
        <v>95.285708038712599</v>
      </c>
    </row>
    <row r="310" spans="1:26" x14ac:dyDescent="0.3">
      <c r="A310" s="15" t="s">
        <v>404</v>
      </c>
      <c r="B310" s="15">
        <v>201505</v>
      </c>
      <c r="C310" s="15">
        <v>477809.42833333299</v>
      </c>
      <c r="D310" s="16">
        <v>0.43576666165743799</v>
      </c>
      <c r="E310" s="15">
        <v>0.24002210503093999</v>
      </c>
      <c r="F310" s="15">
        <v>2671.5</v>
      </c>
      <c r="G310" s="15">
        <v>3.1065550702862601</v>
      </c>
      <c r="H310" s="15">
        <v>1.5348782169523199E-2</v>
      </c>
      <c r="I310" s="15">
        <v>0.45434174542184103</v>
      </c>
      <c r="J310" s="15">
        <v>13.6798030592449</v>
      </c>
      <c r="K310" s="15">
        <v>3</v>
      </c>
      <c r="L310" s="15">
        <v>0</v>
      </c>
      <c r="M310" s="17">
        <f>IF(C310&gt;=250000,10,IF([1]数据测算!F310&gt;=200000,8,IF([1]数据测算!F310&gt;=150000,6,IF([1]数据测算!F310&gt;=100000,5,IF(C310&gt;=50000,3,1)))))*2.5</f>
        <v>25</v>
      </c>
      <c r="N310" s="17">
        <f>IF(F310&gt;=4000,5,IF([1]数据测算!M310&gt;=3000,3,IF([1]数据测算!M310&gt;=2500,1,IF([1]数据测算!M310&gt;=1500,10,IF(F310&gt;=750,8,6)))))</f>
        <v>1</v>
      </c>
      <c r="O310" s="17">
        <f t="shared" si="57"/>
        <v>5</v>
      </c>
      <c r="P310" s="18">
        <f t="shared" si="58"/>
        <v>3.5</v>
      </c>
      <c r="Q310" s="17">
        <f t="shared" si="59"/>
        <v>7</v>
      </c>
      <c r="R310" s="17">
        <f t="shared" si="65"/>
        <v>4</v>
      </c>
      <c r="S310" s="17">
        <f t="shared" si="66"/>
        <v>10</v>
      </c>
      <c r="T310" s="17">
        <f t="shared" si="60"/>
        <v>7.5</v>
      </c>
      <c r="U310" s="17" t="s">
        <v>94</v>
      </c>
      <c r="V310" s="17">
        <f t="shared" si="61"/>
        <v>6</v>
      </c>
      <c r="W310" s="21">
        <f t="shared" si="62"/>
        <v>95</v>
      </c>
      <c r="X310" s="21">
        <f t="shared" si="63"/>
        <v>69</v>
      </c>
      <c r="Y310" s="24">
        <f t="shared" si="56"/>
        <v>72.631578947368425</v>
      </c>
      <c r="Z310" s="25">
        <f t="shared" si="64"/>
        <v>90.015295797481272</v>
      </c>
    </row>
    <row r="311" spans="1:26" x14ac:dyDescent="0.3">
      <c r="A311" s="15" t="s">
        <v>405</v>
      </c>
      <c r="B311" s="15">
        <v>201503</v>
      </c>
      <c r="C311" s="15">
        <v>214961.23333333299</v>
      </c>
      <c r="D311" s="15">
        <v>0.60773418209746399</v>
      </c>
      <c r="E311" s="15">
        <v>5.2225314032560602E-2</v>
      </c>
      <c r="F311" s="15">
        <v>1101.8333333333301</v>
      </c>
      <c r="G311" s="15">
        <v>2.3818508959536899</v>
      </c>
      <c r="H311" s="15">
        <v>2.2700153432282901E-2</v>
      </c>
      <c r="I311" s="15">
        <v>0.67370820750690197</v>
      </c>
      <c r="J311" s="15">
        <v>21.134101428327501</v>
      </c>
      <c r="K311" s="15">
        <v>4</v>
      </c>
      <c r="L311" s="15">
        <v>0</v>
      </c>
      <c r="M311" s="17">
        <f>IF(C311&gt;=250000,10,IF([1]数据测算!F311&gt;=200000,8,IF([1]数据测算!F311&gt;=150000,6,IF([1]数据测算!F311&gt;=100000,5,IF(C311&gt;=50000,3,1)))))*2.5</f>
        <v>20</v>
      </c>
      <c r="N311" s="17">
        <f>IF(F311&gt;=4000,5,IF([1]数据测算!M311&gt;=3000,3,IF([1]数据测算!M311&gt;=2500,1,IF([1]数据测算!M311&gt;=1500,10,IF(F311&gt;=750,8,6)))))</f>
        <v>8</v>
      </c>
      <c r="O311" s="17">
        <f t="shared" si="57"/>
        <v>3</v>
      </c>
      <c r="P311" s="18">
        <f t="shared" si="58"/>
        <v>2</v>
      </c>
      <c r="Q311" s="17">
        <f t="shared" si="59"/>
        <v>10</v>
      </c>
      <c r="R311" s="17">
        <f t="shared" si="65"/>
        <v>4</v>
      </c>
      <c r="S311" s="17">
        <f t="shared" si="66"/>
        <v>10</v>
      </c>
      <c r="T311" s="17">
        <f t="shared" si="60"/>
        <v>7.5</v>
      </c>
      <c r="U311" s="17" t="s">
        <v>94</v>
      </c>
      <c r="V311" s="17">
        <f t="shared" si="61"/>
        <v>8</v>
      </c>
      <c r="W311" s="21">
        <f t="shared" si="62"/>
        <v>95</v>
      </c>
      <c r="X311" s="21">
        <f t="shared" si="63"/>
        <v>72.5</v>
      </c>
      <c r="Y311" s="24">
        <f t="shared" si="56"/>
        <v>76.315789473684205</v>
      </c>
      <c r="Z311" s="25">
        <f t="shared" si="64"/>
        <v>91.609815307034637</v>
      </c>
    </row>
    <row r="312" spans="1:26" x14ac:dyDescent="0.3">
      <c r="A312" s="15" t="s">
        <v>406</v>
      </c>
      <c r="B312" s="15">
        <v>201507</v>
      </c>
      <c r="C312" s="15">
        <v>524974.375</v>
      </c>
      <c r="D312" s="16">
        <v>0.24774057940980601</v>
      </c>
      <c r="E312" s="15">
        <v>0.14741266443775999</v>
      </c>
      <c r="F312" s="15">
        <v>225</v>
      </c>
      <c r="G312" s="15">
        <v>2.04259472187587</v>
      </c>
      <c r="H312" s="15">
        <v>0.44543424049869101</v>
      </c>
      <c r="I312" s="15">
        <v>0.31496243072408198</v>
      </c>
      <c r="J312" s="15">
        <v>36.2269273239624</v>
      </c>
      <c r="K312" s="15">
        <v>3</v>
      </c>
      <c r="L312" s="15">
        <v>0</v>
      </c>
      <c r="M312" s="17">
        <f>IF(C312&gt;=250000,10,IF([1]数据测算!F312&gt;=200000,8,IF([1]数据测算!F312&gt;=150000,6,IF([1]数据测算!F312&gt;=100000,5,IF(C312&gt;=50000,3,1)))))*2.5</f>
        <v>25</v>
      </c>
      <c r="N312" s="17">
        <f>IF(F312&gt;=4000,5,IF([1]数据测算!M312&gt;=3000,3,IF([1]数据测算!M312&gt;=2500,1,IF([1]数据测算!M312&gt;=1500,10,IF(F312&gt;=750,8,6)))))</f>
        <v>6</v>
      </c>
      <c r="O312" s="17">
        <f t="shared" si="57"/>
        <v>1</v>
      </c>
      <c r="P312" s="18">
        <f t="shared" si="58"/>
        <v>5</v>
      </c>
      <c r="Q312" s="17">
        <f t="shared" si="59"/>
        <v>10</v>
      </c>
      <c r="R312" s="17">
        <f t="shared" si="65"/>
        <v>7</v>
      </c>
      <c r="S312" s="17">
        <f t="shared" si="66"/>
        <v>7</v>
      </c>
      <c r="T312" s="17">
        <f t="shared" si="60"/>
        <v>5.25</v>
      </c>
      <c r="U312" s="17" t="s">
        <v>94</v>
      </c>
      <c r="V312" s="17">
        <f t="shared" si="61"/>
        <v>6</v>
      </c>
      <c r="W312" s="21">
        <f t="shared" si="62"/>
        <v>95</v>
      </c>
      <c r="X312" s="21">
        <f t="shared" si="63"/>
        <v>72.25</v>
      </c>
      <c r="Y312" s="24">
        <f t="shared" si="56"/>
        <v>76.05263157894737</v>
      </c>
      <c r="Z312" s="25">
        <f t="shared" si="64"/>
        <v>91.497589528818835</v>
      </c>
    </row>
    <row r="313" spans="1:26" x14ac:dyDescent="0.3">
      <c r="A313" s="15" t="s">
        <v>407</v>
      </c>
      <c r="B313" s="15">
        <v>201505</v>
      </c>
      <c r="C313" s="15">
        <v>43747.3733333333</v>
      </c>
      <c r="D313" s="15">
        <v>0.70285015465979594</v>
      </c>
      <c r="E313" s="15">
        <v>0.15370551521463999</v>
      </c>
      <c r="F313" s="15">
        <v>365.16666666666703</v>
      </c>
      <c r="G313" s="15">
        <v>1.87047113878821</v>
      </c>
      <c r="H313" s="15">
        <v>0.136747993595705</v>
      </c>
      <c r="I313" s="15">
        <v>0.535906392960387</v>
      </c>
      <c r="J313" s="15">
        <v>11.005557653131</v>
      </c>
      <c r="K313" s="15">
        <v>2</v>
      </c>
      <c r="L313" s="15">
        <v>0</v>
      </c>
      <c r="M313" s="17">
        <f>IF(C313&gt;=250000,10,IF([1]数据测算!F313&gt;=200000,8,IF([1]数据测算!F313&gt;=150000,6,IF([1]数据测算!F313&gt;=100000,5,IF(C313&gt;=50000,3,1)))))*2.5</f>
        <v>2.5</v>
      </c>
      <c r="N313" s="17">
        <f>IF(F313&gt;=4000,5,IF([1]数据测算!M313&gt;=3000,3,IF([1]数据测算!M313&gt;=2500,1,IF([1]数据测算!M313&gt;=1500,10,IF(F313&gt;=750,8,6)))))</f>
        <v>6</v>
      </c>
      <c r="O313" s="17">
        <f t="shared" si="57"/>
        <v>5</v>
      </c>
      <c r="P313" s="18">
        <f t="shared" si="58"/>
        <v>2</v>
      </c>
      <c r="Q313" s="17">
        <f t="shared" si="59"/>
        <v>10</v>
      </c>
      <c r="R313" s="17">
        <f t="shared" si="65"/>
        <v>4</v>
      </c>
      <c r="S313" s="17">
        <f t="shared" si="66"/>
        <v>10</v>
      </c>
      <c r="T313" s="17">
        <f t="shared" si="60"/>
        <v>5.25</v>
      </c>
      <c r="U313" s="17" t="s">
        <v>94</v>
      </c>
      <c r="V313" s="17">
        <f t="shared" si="61"/>
        <v>4</v>
      </c>
      <c r="W313" s="21">
        <f t="shared" si="62"/>
        <v>95</v>
      </c>
      <c r="X313" s="21">
        <f t="shared" si="63"/>
        <v>48.75</v>
      </c>
      <c r="Y313" s="24">
        <f t="shared" si="56"/>
        <v>51.315789473684212</v>
      </c>
      <c r="Z313" s="25">
        <f t="shared" si="64"/>
        <v>79.574886850258466</v>
      </c>
    </row>
    <row r="314" spans="1:26" x14ac:dyDescent="0.3">
      <c r="A314" s="15" t="s">
        <v>408</v>
      </c>
      <c r="B314" s="15">
        <v>201506</v>
      </c>
      <c r="C314" s="15">
        <v>142362.83333333299</v>
      </c>
      <c r="D314" s="16">
        <v>0.45384511495577501</v>
      </c>
      <c r="E314" s="15">
        <v>0.388226310315479</v>
      </c>
      <c r="F314" s="15">
        <v>83.5</v>
      </c>
      <c r="G314" s="15">
        <v>1.6235604508783701</v>
      </c>
      <c r="H314" s="15">
        <v>0.64652648952903602</v>
      </c>
      <c r="I314" s="15">
        <v>0.99191665549857899</v>
      </c>
      <c r="J314" s="15">
        <v>3.5238065366300102</v>
      </c>
      <c r="K314" s="15">
        <v>4</v>
      </c>
      <c r="L314" s="15">
        <v>0</v>
      </c>
      <c r="M314" s="17">
        <f>IF(C314&gt;=250000,10,IF([1]数据测算!F314&gt;=200000,8,IF([1]数据测算!F314&gt;=150000,6,IF([1]数据测算!F314&gt;=100000,5,IF(C314&gt;=50000,3,1)))))*2.5</f>
        <v>12.5</v>
      </c>
      <c r="N314" s="17">
        <f>IF(F314&gt;=4000,5,IF([1]数据测算!M314&gt;=3000,3,IF([1]数据测算!M314&gt;=2500,1,IF([1]数据测算!M314&gt;=1500,10,IF(F314&gt;=750,8,6)))))</f>
        <v>6</v>
      </c>
      <c r="O314" s="17">
        <f t="shared" si="57"/>
        <v>10</v>
      </c>
      <c r="P314" s="18">
        <f t="shared" si="58"/>
        <v>3.5</v>
      </c>
      <c r="Q314" s="17">
        <f t="shared" si="59"/>
        <v>7</v>
      </c>
      <c r="R314" s="17">
        <f t="shared" si="65"/>
        <v>1</v>
      </c>
      <c r="S314" s="17">
        <f t="shared" si="66"/>
        <v>4</v>
      </c>
      <c r="T314" s="17">
        <f t="shared" si="60"/>
        <v>5.25</v>
      </c>
      <c r="U314" s="17" t="s">
        <v>94</v>
      </c>
      <c r="V314" s="17">
        <f t="shared" si="61"/>
        <v>8</v>
      </c>
      <c r="W314" s="21">
        <f t="shared" si="62"/>
        <v>95</v>
      </c>
      <c r="X314" s="21">
        <f t="shared" si="63"/>
        <v>57.25</v>
      </c>
      <c r="Y314" s="24">
        <f t="shared" si="56"/>
        <v>60.263157894736842</v>
      </c>
      <c r="Z314" s="25">
        <f t="shared" si="64"/>
        <v>84.245364740959687</v>
      </c>
    </row>
    <row r="315" spans="1:26" x14ac:dyDescent="0.3">
      <c r="A315" s="15" t="s">
        <v>409</v>
      </c>
      <c r="B315" s="15">
        <v>201507</v>
      </c>
      <c r="C315" s="15">
        <v>73982.573333333305</v>
      </c>
      <c r="D315" s="16">
        <v>0.469613118937525</v>
      </c>
      <c r="E315" s="15">
        <v>3.38363972170828E-2</v>
      </c>
      <c r="F315" s="15">
        <v>202.333333333333</v>
      </c>
      <c r="G315" s="15">
        <v>1.5165134893613701</v>
      </c>
      <c r="H315" s="15">
        <v>7.6017293430850397E-2</v>
      </c>
      <c r="I315" s="15">
        <v>0.85878125980251296</v>
      </c>
      <c r="J315" s="15">
        <v>4.1712302369189</v>
      </c>
      <c r="K315" s="15">
        <v>3</v>
      </c>
      <c r="L315" s="15">
        <v>0</v>
      </c>
      <c r="M315" s="17">
        <f>IF(C315&gt;=250000,10,IF([1]数据测算!F315&gt;=200000,8,IF([1]数据测算!F315&gt;=150000,6,IF([1]数据测算!F315&gt;=100000,5,IF(C315&gt;=50000,3,1)))))*2.5</f>
        <v>7.5</v>
      </c>
      <c r="N315" s="17">
        <f>IF(F315&gt;=4000,5,IF([1]数据测算!M315&gt;=3000,3,IF([1]数据测算!M315&gt;=2500,1,IF([1]数据测算!M315&gt;=1500,10,IF(F315&gt;=750,8,6)))))</f>
        <v>6</v>
      </c>
      <c r="O315" s="17">
        <f t="shared" si="57"/>
        <v>10</v>
      </c>
      <c r="P315" s="18">
        <f t="shared" si="58"/>
        <v>3.5</v>
      </c>
      <c r="Q315" s="17">
        <f t="shared" si="59"/>
        <v>10</v>
      </c>
      <c r="R315" s="17">
        <f t="shared" si="65"/>
        <v>1</v>
      </c>
      <c r="S315" s="17">
        <f t="shared" si="66"/>
        <v>10</v>
      </c>
      <c r="T315" s="17">
        <f t="shared" si="60"/>
        <v>3</v>
      </c>
      <c r="U315" s="17" t="s">
        <v>94</v>
      </c>
      <c r="V315" s="17">
        <f t="shared" si="61"/>
        <v>6</v>
      </c>
      <c r="W315" s="21">
        <f t="shared" si="62"/>
        <v>95</v>
      </c>
      <c r="X315" s="21">
        <f t="shared" si="63"/>
        <v>57</v>
      </c>
      <c r="Y315" s="24">
        <f t="shared" si="56"/>
        <v>60</v>
      </c>
      <c r="Z315" s="25">
        <f t="shared" si="64"/>
        <v>84.114630841297256</v>
      </c>
    </row>
    <row r="316" spans="1:26" x14ac:dyDescent="0.3">
      <c r="A316" s="15" t="s">
        <v>410</v>
      </c>
      <c r="B316" s="15">
        <v>201506</v>
      </c>
      <c r="C316" s="15">
        <v>253934.381666667</v>
      </c>
      <c r="D316" s="16">
        <v>0.23522490068322299</v>
      </c>
      <c r="E316" s="15">
        <v>8.3933850141197197E-2</v>
      </c>
      <c r="F316" s="15">
        <v>679.5</v>
      </c>
      <c r="G316" s="15">
        <v>1.2027187600562499</v>
      </c>
      <c r="H316" s="15">
        <v>0.108829961794559</v>
      </c>
      <c r="I316" s="15">
        <v>0.51694494594124296</v>
      </c>
      <c r="J316" s="15">
        <v>16.688124382695499</v>
      </c>
      <c r="K316" s="15">
        <v>3</v>
      </c>
      <c r="L316" s="15">
        <v>0</v>
      </c>
      <c r="M316" s="17">
        <f>IF(C316&gt;=250000,10,IF([1]数据测算!F316&gt;=200000,8,IF([1]数据测算!F316&gt;=150000,6,IF([1]数据测算!F316&gt;=100000,5,IF(C316&gt;=50000,3,1)))))*2.5</f>
        <v>25</v>
      </c>
      <c r="N316" s="17">
        <f>IF(F316&gt;=4000,5,IF([1]数据测算!M316&gt;=3000,3,IF([1]数据测算!M316&gt;=2500,1,IF([1]数据测算!M316&gt;=1500,10,IF(F316&gt;=750,8,6)))))</f>
        <v>6</v>
      </c>
      <c r="O316" s="17">
        <f t="shared" si="57"/>
        <v>5</v>
      </c>
      <c r="P316" s="18">
        <f t="shared" si="58"/>
        <v>5</v>
      </c>
      <c r="Q316" s="17">
        <f t="shared" si="59"/>
        <v>10</v>
      </c>
      <c r="R316" s="17">
        <f t="shared" si="65"/>
        <v>4</v>
      </c>
      <c r="S316" s="17">
        <f t="shared" si="66"/>
        <v>10</v>
      </c>
      <c r="T316" s="17">
        <f t="shared" si="60"/>
        <v>3</v>
      </c>
      <c r="U316" s="17" t="s">
        <v>94</v>
      </c>
      <c r="V316" s="17">
        <f t="shared" si="61"/>
        <v>6</v>
      </c>
      <c r="W316" s="21">
        <f t="shared" si="62"/>
        <v>95</v>
      </c>
      <c r="X316" s="21">
        <f t="shared" si="63"/>
        <v>74</v>
      </c>
      <c r="Y316" s="24">
        <f t="shared" si="56"/>
        <v>77.89473684210526</v>
      </c>
      <c r="Z316" s="25">
        <f t="shared" si="64"/>
        <v>92.277981833803139</v>
      </c>
    </row>
    <row r="317" spans="1:26" x14ac:dyDescent="0.3">
      <c r="A317" s="15" t="s">
        <v>411</v>
      </c>
      <c r="B317" s="15">
        <v>201506</v>
      </c>
      <c r="C317" s="15">
        <v>2796333.47</v>
      </c>
      <c r="D317" s="16">
        <v>0.25512706449547801</v>
      </c>
      <c r="E317" s="15">
        <v>0.14934979739603399</v>
      </c>
      <c r="F317" s="15">
        <v>633.16666666666697</v>
      </c>
      <c r="G317" s="15">
        <v>1.11069115954328</v>
      </c>
      <c r="H317" s="15">
        <v>0.113810807808845</v>
      </c>
      <c r="I317" s="15">
        <v>0.73442743539849797</v>
      </c>
      <c r="J317" s="15">
        <v>46.193888864673603</v>
      </c>
      <c r="K317" s="15">
        <v>2</v>
      </c>
      <c r="L317" s="15">
        <v>0</v>
      </c>
      <c r="M317" s="17">
        <f>IF(C317&gt;=250000,10,IF([1]数据测算!F317&gt;=200000,8,IF([1]数据测算!F317&gt;=150000,6,IF([1]数据测算!F317&gt;=100000,5,IF(C317&gt;=50000,3,1)))))*2.5</f>
        <v>25</v>
      </c>
      <c r="N317" s="17">
        <f>IF(F317&gt;=4000,5,IF([1]数据测算!M317&gt;=3000,3,IF([1]数据测算!M317&gt;=2500,1,IF([1]数据测算!M317&gt;=1500,10,IF(F317&gt;=750,8,6)))))</f>
        <v>6</v>
      </c>
      <c r="O317" s="17">
        <f t="shared" si="57"/>
        <v>1</v>
      </c>
      <c r="P317" s="18">
        <f t="shared" si="58"/>
        <v>5</v>
      </c>
      <c r="Q317" s="17">
        <f t="shared" si="59"/>
        <v>10</v>
      </c>
      <c r="R317" s="17">
        <f t="shared" si="65"/>
        <v>1</v>
      </c>
      <c r="S317" s="17">
        <f t="shared" si="66"/>
        <v>10</v>
      </c>
      <c r="T317" s="17">
        <f t="shared" si="60"/>
        <v>3</v>
      </c>
      <c r="U317" s="17" t="s">
        <v>94</v>
      </c>
      <c r="V317" s="17">
        <f t="shared" si="61"/>
        <v>4</v>
      </c>
      <c r="W317" s="21">
        <f t="shared" si="62"/>
        <v>95</v>
      </c>
      <c r="X317" s="21">
        <f t="shared" si="63"/>
        <v>65</v>
      </c>
      <c r="Y317" s="24">
        <f t="shared" si="56"/>
        <v>68.421052631578945</v>
      </c>
      <c r="Z317" s="25">
        <f t="shared" si="64"/>
        <v>88.127731659721178</v>
      </c>
    </row>
    <row r="318" spans="1:26" x14ac:dyDescent="0.3">
      <c r="A318" s="15" t="s">
        <v>412</v>
      </c>
      <c r="B318" s="15">
        <v>201506</v>
      </c>
      <c r="C318" s="15">
        <v>116702.691666667</v>
      </c>
      <c r="D318" s="16">
        <v>0.35664850988480601</v>
      </c>
      <c r="E318" s="15">
        <v>0.74393593193945295</v>
      </c>
      <c r="F318" s="15">
        <v>298.16666666666703</v>
      </c>
      <c r="G318" s="15">
        <v>1.0770551073513599</v>
      </c>
      <c r="H318" s="15">
        <v>0.20467310215909601</v>
      </c>
      <c r="I318" s="15">
        <v>0.32091166458109799</v>
      </c>
      <c r="J318" s="15">
        <v>4.9775598699792596</v>
      </c>
      <c r="K318" s="15">
        <v>1</v>
      </c>
      <c r="L318" s="15">
        <v>0</v>
      </c>
      <c r="M318" s="17">
        <f>IF(C318&gt;=250000,10,IF([1]数据测算!F318&gt;=200000,8,IF([1]数据测算!F318&gt;=150000,6,IF([1]数据测算!F318&gt;=100000,5,IF(C318&gt;=50000,3,1)))))*2.5</f>
        <v>12.5</v>
      </c>
      <c r="N318" s="17">
        <f>IF(F318&gt;=4000,5,IF([1]数据测算!M318&gt;=3000,3,IF([1]数据测算!M318&gt;=2500,1,IF([1]数据测算!M318&gt;=1500,10,IF(F318&gt;=750,8,6)))))</f>
        <v>6</v>
      </c>
      <c r="O318" s="17">
        <f t="shared" si="57"/>
        <v>10</v>
      </c>
      <c r="P318" s="18">
        <f t="shared" si="58"/>
        <v>5</v>
      </c>
      <c r="Q318" s="17">
        <f t="shared" si="59"/>
        <v>1</v>
      </c>
      <c r="R318" s="17">
        <f t="shared" si="65"/>
        <v>7</v>
      </c>
      <c r="S318" s="17">
        <f t="shared" si="66"/>
        <v>7</v>
      </c>
      <c r="T318" s="17">
        <f t="shared" si="60"/>
        <v>3</v>
      </c>
      <c r="U318" s="17" t="s">
        <v>94</v>
      </c>
      <c r="V318" s="17">
        <f t="shared" si="61"/>
        <v>2</v>
      </c>
      <c r="W318" s="21">
        <f t="shared" si="62"/>
        <v>95</v>
      </c>
      <c r="X318" s="21">
        <f t="shared" si="63"/>
        <v>53.5</v>
      </c>
      <c r="Y318" s="24">
        <f t="shared" si="56"/>
        <v>56.315789473684212</v>
      </c>
      <c r="Z318" s="25">
        <f t="shared" si="64"/>
        <v>82.244192021375923</v>
      </c>
    </row>
    <row r="319" spans="1:26" x14ac:dyDescent="0.3">
      <c r="A319" s="15" t="s">
        <v>413</v>
      </c>
      <c r="B319" s="15">
        <v>201506</v>
      </c>
      <c r="C319" s="15">
        <v>311835.08333333302</v>
      </c>
      <c r="D319" s="16">
        <v>0.18268970916392999</v>
      </c>
      <c r="E319" s="15">
        <v>7.0674845341056294E-2</v>
      </c>
      <c r="F319" s="15">
        <v>850.66666666666697</v>
      </c>
      <c r="G319" s="15">
        <v>1.01645458851585</v>
      </c>
      <c r="H319" s="15">
        <v>3.9256233717587297E-2</v>
      </c>
      <c r="I319" s="15">
        <v>0.22796406111834799</v>
      </c>
      <c r="J319" s="15">
        <v>26.823586569142002</v>
      </c>
      <c r="K319" s="15">
        <v>1</v>
      </c>
      <c r="L319" s="15">
        <v>0</v>
      </c>
      <c r="M319" s="17">
        <f>IF(C319&gt;=250000,10,IF([1]数据测算!F319&gt;=200000,8,IF([1]数据测算!F319&gt;=150000,6,IF([1]数据测算!F319&gt;=100000,5,IF(C319&gt;=50000,3,1)))))*2.5</f>
        <v>25</v>
      </c>
      <c r="N319" s="17">
        <f>IF(F319&gt;=4000,5,IF([1]数据测算!M319&gt;=3000,3,IF([1]数据测算!M319&gt;=2500,1,IF([1]数据测算!M319&gt;=1500,10,IF(F319&gt;=750,8,6)))))</f>
        <v>8</v>
      </c>
      <c r="O319" s="17">
        <f t="shared" si="57"/>
        <v>3</v>
      </c>
      <c r="P319" s="18">
        <f t="shared" si="58"/>
        <v>5</v>
      </c>
      <c r="Q319" s="17">
        <f t="shared" si="59"/>
        <v>10</v>
      </c>
      <c r="R319" s="17">
        <f t="shared" si="65"/>
        <v>7</v>
      </c>
      <c r="S319" s="17">
        <f t="shared" si="66"/>
        <v>10</v>
      </c>
      <c r="T319" s="17">
        <f t="shared" si="60"/>
        <v>3</v>
      </c>
      <c r="U319" s="17" t="s">
        <v>94</v>
      </c>
      <c r="V319" s="17">
        <f t="shared" si="61"/>
        <v>2</v>
      </c>
      <c r="W319" s="21">
        <f t="shared" si="62"/>
        <v>95</v>
      </c>
      <c r="X319" s="21">
        <f t="shared" si="63"/>
        <v>73</v>
      </c>
      <c r="Y319" s="24">
        <f t="shared" si="56"/>
        <v>76.84210526315789</v>
      </c>
      <c r="Z319" s="25">
        <f t="shared" si="64"/>
        <v>91.833520130345619</v>
      </c>
    </row>
    <row r="320" spans="1:26" x14ac:dyDescent="0.3">
      <c r="A320" s="15" t="s">
        <v>414</v>
      </c>
      <c r="B320" s="15">
        <v>201505</v>
      </c>
      <c r="C320" s="15">
        <v>1273921.61666667</v>
      </c>
      <c r="D320" s="16">
        <v>0.23635414714397299</v>
      </c>
      <c r="E320" s="15">
        <v>0.17164359544579799</v>
      </c>
      <c r="F320" s="15">
        <v>1581.5</v>
      </c>
      <c r="G320" s="15">
        <v>1.00730545109268</v>
      </c>
      <c r="H320" s="15">
        <v>0.113204239803079</v>
      </c>
      <c r="I320" s="15">
        <v>0.29384799920322702</v>
      </c>
      <c r="J320" s="15">
        <v>20.408888384523401</v>
      </c>
      <c r="K320" s="15">
        <v>1</v>
      </c>
      <c r="L320" s="15">
        <v>0</v>
      </c>
      <c r="M320" s="17">
        <f>IF(C320&gt;=250000,10,IF([1]数据测算!F320&gt;=200000,8,IF([1]数据测算!F320&gt;=150000,6,IF([1]数据测算!F320&gt;=100000,5,IF(C320&gt;=50000,3,1)))))*2.5</f>
        <v>25</v>
      </c>
      <c r="N320" s="17">
        <f>IF(F320&gt;=4000,5,IF([1]数据测算!M320&gt;=3000,3,IF([1]数据测算!M320&gt;=2500,1,IF([1]数据测算!M320&gt;=1500,10,IF(F320&gt;=750,8,6)))))</f>
        <v>10</v>
      </c>
      <c r="O320" s="17">
        <f t="shared" si="57"/>
        <v>3</v>
      </c>
      <c r="P320" s="18">
        <f t="shared" si="58"/>
        <v>5</v>
      </c>
      <c r="Q320" s="17">
        <f t="shared" si="59"/>
        <v>10</v>
      </c>
      <c r="R320" s="17">
        <f t="shared" si="65"/>
        <v>7</v>
      </c>
      <c r="S320" s="17">
        <f t="shared" si="66"/>
        <v>10</v>
      </c>
      <c r="T320" s="17">
        <f t="shared" si="60"/>
        <v>3</v>
      </c>
      <c r="U320" s="17" t="s">
        <v>94</v>
      </c>
      <c r="V320" s="17">
        <f t="shared" si="61"/>
        <v>2</v>
      </c>
      <c r="W320" s="21">
        <f t="shared" si="62"/>
        <v>95</v>
      </c>
      <c r="X320" s="21">
        <f t="shared" si="63"/>
        <v>75</v>
      </c>
      <c r="Y320" s="24">
        <f t="shared" si="56"/>
        <v>78.94736842105263</v>
      </c>
      <c r="Z320" s="25">
        <f t="shared" si="64"/>
        <v>92.718585397435078</v>
      </c>
    </row>
    <row r="321" spans="1:26" x14ac:dyDescent="0.3">
      <c r="A321" s="15" t="s">
        <v>415</v>
      </c>
      <c r="B321" s="15">
        <v>201505</v>
      </c>
      <c r="C321" s="15">
        <v>303962.84999999998</v>
      </c>
      <c r="D321" s="15">
        <v>0.50841364375944398</v>
      </c>
      <c r="E321" s="15">
        <v>4.0363066090279703E-2</v>
      </c>
      <c r="F321" s="15">
        <v>2238.1666666666702</v>
      </c>
      <c r="G321" s="15">
        <v>0.78043030769426203</v>
      </c>
      <c r="H321" s="15">
        <v>4.6966952121374597E-2</v>
      </c>
      <c r="I321" s="15">
        <v>0.32108427850334997</v>
      </c>
      <c r="J321" s="15">
        <v>4.7890083530885699</v>
      </c>
      <c r="K321" s="15">
        <v>1</v>
      </c>
      <c r="L321" s="15">
        <v>0</v>
      </c>
      <c r="M321" s="17">
        <f>IF(C321&gt;=250000,10,IF([1]数据测算!F321&gt;=200000,8,IF([1]数据测算!F321&gt;=150000,6,IF([1]数据测算!F321&gt;=100000,5,IF(C321&gt;=50000,3,1)))))*2.5</f>
        <v>25</v>
      </c>
      <c r="N321" s="17">
        <f>IF(F321&gt;=4000,5,IF([1]数据测算!M321&gt;=3000,3,IF([1]数据测算!M321&gt;=2500,1,IF([1]数据测算!M321&gt;=1500,10,IF(F321&gt;=750,8,6)))))</f>
        <v>10</v>
      </c>
      <c r="O321" s="17">
        <f t="shared" si="57"/>
        <v>10</v>
      </c>
      <c r="P321" s="18">
        <f t="shared" si="58"/>
        <v>3.5</v>
      </c>
      <c r="Q321" s="17">
        <f t="shared" si="59"/>
        <v>10</v>
      </c>
      <c r="R321" s="17">
        <f t="shared" si="65"/>
        <v>7</v>
      </c>
      <c r="S321" s="17">
        <f t="shared" si="66"/>
        <v>10</v>
      </c>
      <c r="T321" s="17">
        <f t="shared" si="60"/>
        <v>3</v>
      </c>
      <c r="U321" s="17" t="s">
        <v>94</v>
      </c>
      <c r="V321" s="17">
        <f t="shared" si="61"/>
        <v>2</v>
      </c>
      <c r="W321" s="21">
        <f t="shared" si="62"/>
        <v>95</v>
      </c>
      <c r="X321" s="21">
        <f t="shared" si="63"/>
        <v>80.5</v>
      </c>
      <c r="Y321" s="24">
        <f t="shared" si="56"/>
        <v>84.736842105263165</v>
      </c>
      <c r="Z321" s="25">
        <f t="shared" si="64"/>
        <v>95.076564488589952</v>
      </c>
    </row>
    <row r="322" spans="1:26" x14ac:dyDescent="0.3">
      <c r="A322" s="15" t="s">
        <v>416</v>
      </c>
      <c r="B322" s="15">
        <v>201507</v>
      </c>
      <c r="C322" s="15">
        <v>40411.328333333302</v>
      </c>
      <c r="D322" s="15">
        <v>0.622495462662497</v>
      </c>
      <c r="E322" s="15">
        <v>0.39951004117329098</v>
      </c>
      <c r="F322" s="15">
        <v>133</v>
      </c>
      <c r="G322" s="15">
        <v>0.73954218160663499</v>
      </c>
      <c r="H322" s="15">
        <v>0.15580912978848799</v>
      </c>
      <c r="I322" s="15">
        <v>0.45228099082109702</v>
      </c>
      <c r="J322" s="15">
        <v>10.577089240143399</v>
      </c>
      <c r="K322" s="15">
        <v>2</v>
      </c>
      <c r="L322" s="15">
        <v>0</v>
      </c>
      <c r="M322" s="17">
        <f>IF(C322&gt;=250000,10,IF([1]数据测算!F322&gt;=200000,8,IF([1]数据测算!F322&gt;=150000,6,IF([1]数据测算!F322&gt;=100000,5,IF(C322&gt;=50000,3,1)))))*2.5</f>
        <v>2.5</v>
      </c>
      <c r="N322" s="17">
        <f>IF(F322&gt;=4000,5,IF([1]数据测算!M322&gt;=3000,3,IF([1]数据测算!M322&gt;=2500,1,IF([1]数据测算!M322&gt;=1500,10,IF(F322&gt;=750,8,6)))))</f>
        <v>6</v>
      </c>
      <c r="O322" s="17">
        <f t="shared" si="57"/>
        <v>5</v>
      </c>
      <c r="P322" s="18">
        <f t="shared" si="58"/>
        <v>2</v>
      </c>
      <c r="Q322" s="17">
        <f t="shared" si="59"/>
        <v>7</v>
      </c>
      <c r="R322" s="17">
        <f t="shared" si="65"/>
        <v>4</v>
      </c>
      <c r="S322" s="17">
        <f t="shared" si="66"/>
        <v>10</v>
      </c>
      <c r="T322" s="17">
        <f t="shared" si="60"/>
        <v>3</v>
      </c>
      <c r="U322" s="17" t="s">
        <v>94</v>
      </c>
      <c r="V322" s="17">
        <f t="shared" si="61"/>
        <v>4</v>
      </c>
      <c r="W322" s="21">
        <f t="shared" si="62"/>
        <v>95</v>
      </c>
      <c r="X322" s="21">
        <f t="shared" si="63"/>
        <v>43.5</v>
      </c>
      <c r="Y322" s="24">
        <f t="shared" si="56"/>
        <v>45.789473684210527</v>
      </c>
      <c r="Z322" s="25">
        <f t="shared" si="64"/>
        <v>76.421461003859378</v>
      </c>
    </row>
    <row r="323" spans="1:26" x14ac:dyDescent="0.3">
      <c r="A323" s="15" t="s">
        <v>417</v>
      </c>
      <c r="B323" s="15">
        <v>201507</v>
      </c>
      <c r="C323" s="15">
        <v>33481.485000000001</v>
      </c>
      <c r="D323" s="16">
        <v>0.13508900915233699</v>
      </c>
      <c r="E323" s="15">
        <v>0.17642687470504401</v>
      </c>
      <c r="F323" s="15">
        <v>431</v>
      </c>
      <c r="G323" s="15">
        <v>0.62578015410619603</v>
      </c>
      <c r="H323" s="15">
        <v>0.23417194799872801</v>
      </c>
      <c r="I323" s="15">
        <v>0.493471928959268</v>
      </c>
      <c r="J323" s="15">
        <v>2.66020759529437</v>
      </c>
      <c r="K323" s="15">
        <v>0</v>
      </c>
      <c r="L323" s="15">
        <v>0</v>
      </c>
      <c r="M323" s="17">
        <f>IF(C323&gt;=250000,10,IF([1]数据测算!F323&gt;=200000,8,IF([1]数据测算!F323&gt;=150000,6,IF([1]数据测算!F323&gt;=100000,5,IF(C323&gt;=50000,3,1)))))*2.5</f>
        <v>2.5</v>
      </c>
      <c r="N323" s="17">
        <f>IF(F323&gt;=4000,5,IF([1]数据测算!M323&gt;=3000,3,IF([1]数据测算!M323&gt;=2500,1,IF([1]数据测算!M323&gt;=1500,10,IF(F323&gt;=750,8,6)))))</f>
        <v>6</v>
      </c>
      <c r="O323" s="17">
        <f t="shared" si="57"/>
        <v>10</v>
      </c>
      <c r="P323" s="18">
        <f t="shared" si="58"/>
        <v>5</v>
      </c>
      <c r="Q323" s="17">
        <f t="shared" si="59"/>
        <v>10</v>
      </c>
      <c r="R323" s="17">
        <f t="shared" si="65"/>
        <v>4</v>
      </c>
      <c r="S323" s="17">
        <f t="shared" si="66"/>
        <v>7</v>
      </c>
      <c r="T323" s="17">
        <f t="shared" si="60"/>
        <v>0.75</v>
      </c>
      <c r="U323" s="17" t="s">
        <v>94</v>
      </c>
      <c r="V323" s="17">
        <f t="shared" si="61"/>
        <v>0</v>
      </c>
      <c r="W323" s="21">
        <f t="shared" si="62"/>
        <v>95</v>
      </c>
      <c r="X323" s="21">
        <f t="shared" si="63"/>
        <v>45.25</v>
      </c>
      <c r="Y323" s="24">
        <f t="shared" ref="Y323:Y386" si="67">X323*100/W323</f>
        <v>47.631578947368418</v>
      </c>
      <c r="Z323" s="25">
        <f t="shared" si="64"/>
        <v>77.498618170727013</v>
      </c>
    </row>
    <row r="324" spans="1:26" x14ac:dyDescent="0.3">
      <c r="A324" s="15" t="s">
        <v>418</v>
      </c>
      <c r="B324" s="15">
        <v>201506</v>
      </c>
      <c r="C324" s="15">
        <v>347822.86666666699</v>
      </c>
      <c r="D324" s="15">
        <v>1.3539335183138801</v>
      </c>
      <c r="E324" s="15">
        <v>0.25651654742451202</v>
      </c>
      <c r="F324" s="15">
        <v>5453.3333333333303</v>
      </c>
      <c r="G324" s="15">
        <v>0.41792794170078801</v>
      </c>
      <c r="H324" s="15">
        <v>1.1271448130264801E-2</v>
      </c>
      <c r="I324" s="15">
        <v>0.31473153978649698</v>
      </c>
      <c r="J324" s="15">
        <v>4.5243449085890104</v>
      </c>
      <c r="K324" s="15">
        <v>0</v>
      </c>
      <c r="L324" s="15">
        <v>0</v>
      </c>
      <c r="M324" s="17">
        <f>IF(C324&gt;=250000,10,IF([1]数据测算!F324&gt;=200000,8,IF([1]数据测算!F324&gt;=150000,6,IF([1]数据测算!F324&gt;=100000,5,IF(C324&gt;=50000,3,1)))))*2.5</f>
        <v>25</v>
      </c>
      <c r="N324" s="17">
        <f>IF(F324&gt;=4000,5,IF([1]数据测算!M324&gt;=3000,3,IF([1]数据测算!M324&gt;=2500,1,IF([1]数据测算!M324&gt;=1500,10,IF(F324&gt;=750,8,6)))))</f>
        <v>5</v>
      </c>
      <c r="O324" s="17">
        <f t="shared" ref="O324:O387" si="68">IF(J324&gt;=35,1,IF(J324&gt;=20,3,IF(J324&gt;=10,5,IF(J324&gt;=7,6,IF(J324&gt;=5,8,10)))))</f>
        <v>10</v>
      </c>
      <c r="P324" s="18">
        <f t="shared" ref="P324:P387" si="69">IF(D324&gt;=0.9,1,IF(D324&gt;=0.6,4,IF(D324&gt;=0.4,7,IF(D324&gt;=0,10,""))))*0.5</f>
        <v>0.5</v>
      </c>
      <c r="Q324" s="17">
        <f t="shared" ref="Q324:Q387" si="70">IF(E324&gt;=0.7,1,IF(E324&gt;=0.4,4,IF(E324&gt;=0.2,7,IF(E324&gt;=0,10))))</f>
        <v>7</v>
      </c>
      <c r="R324" s="17">
        <f t="shared" si="65"/>
        <v>7</v>
      </c>
      <c r="S324" s="17">
        <f t="shared" si="66"/>
        <v>10</v>
      </c>
      <c r="T324" s="17">
        <f t="shared" ref="T324:T387" si="71">IF(G324&gt;=230%,10,IF(G324&gt;=160%,7,IF(G324&gt;=70%,4,1)))*0.75</f>
        <v>0.75</v>
      </c>
      <c r="U324" s="17" t="s">
        <v>94</v>
      </c>
      <c r="V324" s="17">
        <f t="shared" ref="V324:V387" si="72">IF(K324=5,10,IF(K324=4,8,IF(K324=3,6,IF(K324=2,4,IF(K324=1,2,0)))))</f>
        <v>0</v>
      </c>
      <c r="W324" s="21">
        <f t="shared" ref="W324:W387" si="73">SUMIFS($M$1:$V$1,M324:V324,"&lt;&gt;null")</f>
        <v>95</v>
      </c>
      <c r="X324" s="21">
        <f t="shared" ref="X324:X387" si="74">SUM(M324:V324)</f>
        <v>65.25</v>
      </c>
      <c r="Y324" s="24">
        <f t="shared" si="67"/>
        <v>68.684210526315795</v>
      </c>
      <c r="Z324" s="25">
        <f t="shared" ref="Z324:Z387" si="75">EXP(LN(Y324)*$AB$15+$AB$16)</f>
        <v>88.247865717086555</v>
      </c>
    </row>
    <row r="325" spans="1:26" x14ac:dyDescent="0.3">
      <c r="A325" s="15" t="s">
        <v>419</v>
      </c>
      <c r="B325" s="15">
        <v>201505</v>
      </c>
      <c r="C325" s="15">
        <v>684196.85333333304</v>
      </c>
      <c r="D325" s="15">
        <v>0.51144139321892801</v>
      </c>
      <c r="E325" s="15">
        <v>0.26803028356041297</v>
      </c>
      <c r="F325" s="15">
        <v>84.1666666666667</v>
      </c>
      <c r="G325" s="15">
        <v>2.5956744676368402</v>
      </c>
      <c r="H325" s="15" t="s">
        <v>102</v>
      </c>
      <c r="I325" s="15" t="s">
        <v>102</v>
      </c>
      <c r="J325" s="15" t="s">
        <v>102</v>
      </c>
      <c r="K325" s="15">
        <v>3</v>
      </c>
      <c r="L325" s="15">
        <v>0</v>
      </c>
      <c r="M325" s="17">
        <f>IF(C325&gt;=250000,10,IF([1]数据测算!F325&gt;=200000,8,IF([1]数据测算!F325&gt;=150000,6,IF([1]数据测算!F325&gt;=100000,5,IF(C325&gt;=50000,3,1)))))*2.5</f>
        <v>25</v>
      </c>
      <c r="N325" s="17">
        <f>IF(F325&gt;=4000,5,IF([1]数据测算!M325&gt;=3000,3,IF([1]数据测算!M325&gt;=2500,1,IF([1]数据测算!M325&gt;=1500,10,IF(F325&gt;=750,8,6)))))</f>
        <v>6</v>
      </c>
      <c r="O325" s="17" t="s">
        <v>103</v>
      </c>
      <c r="P325" s="18">
        <f t="shared" si="69"/>
        <v>3.5</v>
      </c>
      <c r="Q325" s="17">
        <f t="shared" si="70"/>
        <v>7</v>
      </c>
      <c r="R325" s="17" t="s">
        <v>94</v>
      </c>
      <c r="S325" s="17" t="s">
        <v>94</v>
      </c>
      <c r="T325" s="17">
        <f t="shared" si="71"/>
        <v>7.5</v>
      </c>
      <c r="U325" s="17" t="s">
        <v>94</v>
      </c>
      <c r="V325" s="17">
        <f t="shared" si="72"/>
        <v>6</v>
      </c>
      <c r="W325" s="21">
        <f t="shared" si="73"/>
        <v>65</v>
      </c>
      <c r="X325" s="21">
        <f t="shared" si="74"/>
        <v>55</v>
      </c>
      <c r="Y325" s="24">
        <f t="shared" si="67"/>
        <v>84.615384615384613</v>
      </c>
      <c r="Z325" s="25">
        <f t="shared" si="75"/>
        <v>95.028181652817779</v>
      </c>
    </row>
    <row r="326" spans="1:26" x14ac:dyDescent="0.3">
      <c r="A326" s="15" t="s">
        <v>420</v>
      </c>
      <c r="B326" s="15">
        <v>201504</v>
      </c>
      <c r="C326" s="15">
        <v>404629.92166666698</v>
      </c>
      <c r="D326" s="15">
        <v>0.61766413927211095</v>
      </c>
      <c r="E326" s="15">
        <v>0.41874747083586</v>
      </c>
      <c r="F326" s="15">
        <v>8717.1666666666697</v>
      </c>
      <c r="G326" s="15">
        <v>37.7525075071012</v>
      </c>
      <c r="H326" s="15">
        <v>0.109650839045383</v>
      </c>
      <c r="I326" s="15">
        <v>0.54108699181665199</v>
      </c>
      <c r="J326" s="15">
        <v>4.5410033823076796</v>
      </c>
      <c r="K326" s="15">
        <v>3</v>
      </c>
      <c r="L326" s="15">
        <v>1</v>
      </c>
      <c r="M326" s="17">
        <f>IF(C326&gt;=250000,10,IF([1]数据测算!F326&gt;=200000,8,IF([1]数据测算!F326&gt;=150000,6,IF([1]数据测算!F326&gt;=100000,5,IF(C326&gt;=50000,3,1)))))*2.5</f>
        <v>25</v>
      </c>
      <c r="N326" s="17">
        <f>IF(F326&gt;=4000,5,IF([1]数据测算!M326&gt;=3000,3,IF([1]数据测算!M326&gt;=2500,1,IF([1]数据测算!M326&gt;=1500,10,IF(F326&gt;=750,8,6)))))</f>
        <v>5</v>
      </c>
      <c r="O326" s="17">
        <f t="shared" si="68"/>
        <v>10</v>
      </c>
      <c r="P326" s="18">
        <f t="shared" si="69"/>
        <v>2</v>
      </c>
      <c r="Q326" s="17">
        <f t="shared" si="70"/>
        <v>4</v>
      </c>
      <c r="R326" s="17">
        <f t="shared" ref="R326:R389" si="76">IF(I326&gt;=70%,1,IF(I326&gt;=40%,4,IF(I326&gt;=20%,7,IF(I326&gt;=0,10))))</f>
        <v>4</v>
      </c>
      <c r="S326" s="17">
        <f t="shared" ref="S326:S389" si="77">IF(H326&gt;=90%,1,IF(H326&gt;=50%,4,IF(H326&gt;=20%,7,10)))</f>
        <v>10</v>
      </c>
      <c r="T326" s="17">
        <f t="shared" si="71"/>
        <v>7.5</v>
      </c>
      <c r="U326" s="17" t="s">
        <v>94</v>
      </c>
      <c r="V326" s="17">
        <f t="shared" si="72"/>
        <v>6</v>
      </c>
      <c r="W326" s="21">
        <f t="shared" si="73"/>
        <v>95</v>
      </c>
      <c r="X326" s="21">
        <f t="shared" si="74"/>
        <v>73.5</v>
      </c>
      <c r="Y326" s="24">
        <f t="shared" si="67"/>
        <v>77.368421052631575</v>
      </c>
      <c r="Z326" s="25">
        <f t="shared" si="75"/>
        <v>92.056238634514798</v>
      </c>
    </row>
    <row r="327" spans="1:26" x14ac:dyDescent="0.3">
      <c r="A327" s="15" t="s">
        <v>421</v>
      </c>
      <c r="B327" s="15">
        <v>201504</v>
      </c>
      <c r="C327" s="15">
        <v>76993.043333333306</v>
      </c>
      <c r="D327" s="15">
        <v>0.68979645028663295</v>
      </c>
      <c r="E327" s="15">
        <v>5.0536621537044801E-2</v>
      </c>
      <c r="F327" s="15">
        <v>754.16666666666697</v>
      </c>
      <c r="G327" s="15">
        <v>15.968047977526799</v>
      </c>
      <c r="H327" s="15">
        <v>5.97580050889336E-2</v>
      </c>
      <c r="I327" s="15">
        <v>0.680472843143206</v>
      </c>
      <c r="J327" s="15">
        <v>7.6375052581516298</v>
      </c>
      <c r="K327" s="15">
        <v>2</v>
      </c>
      <c r="L327" s="15">
        <v>0</v>
      </c>
      <c r="M327" s="17">
        <f>IF(C327&gt;=250000,10,IF([1]数据测算!F327&gt;=200000,8,IF([1]数据测算!F327&gt;=150000,6,IF([1]数据测算!F327&gt;=100000,5,IF(C327&gt;=50000,3,1)))))*2.5</f>
        <v>7.5</v>
      </c>
      <c r="N327" s="17">
        <f>IF(F327&gt;=4000,5,IF([1]数据测算!M327&gt;=3000,3,IF([1]数据测算!M327&gt;=2500,1,IF([1]数据测算!M327&gt;=1500,10,IF(F327&gt;=750,8,6)))))</f>
        <v>8</v>
      </c>
      <c r="O327" s="17">
        <f t="shared" si="68"/>
        <v>6</v>
      </c>
      <c r="P327" s="18">
        <f t="shared" si="69"/>
        <v>2</v>
      </c>
      <c r="Q327" s="17">
        <f t="shared" si="70"/>
        <v>10</v>
      </c>
      <c r="R327" s="17">
        <f t="shared" si="76"/>
        <v>4</v>
      </c>
      <c r="S327" s="17">
        <f t="shared" si="77"/>
        <v>10</v>
      </c>
      <c r="T327" s="17">
        <f t="shared" si="71"/>
        <v>7.5</v>
      </c>
      <c r="U327" s="17" t="s">
        <v>94</v>
      </c>
      <c r="V327" s="17">
        <f t="shared" si="72"/>
        <v>4</v>
      </c>
      <c r="W327" s="21">
        <f t="shared" si="73"/>
        <v>95</v>
      </c>
      <c r="X327" s="21">
        <f t="shared" si="74"/>
        <v>59</v>
      </c>
      <c r="Y327" s="24">
        <f t="shared" si="67"/>
        <v>62.10526315789474</v>
      </c>
      <c r="Z327" s="25">
        <f t="shared" si="75"/>
        <v>85.150349127197842</v>
      </c>
    </row>
    <row r="328" spans="1:26" x14ac:dyDescent="0.3">
      <c r="A328" s="15" t="s">
        <v>422</v>
      </c>
      <c r="B328" s="15">
        <v>201503</v>
      </c>
      <c r="C328" s="15">
        <v>190905.44</v>
      </c>
      <c r="D328" s="15">
        <v>0.90296185140726704</v>
      </c>
      <c r="E328" s="15">
        <v>0.14134368100172001</v>
      </c>
      <c r="F328" s="15">
        <v>5948.6666666666697</v>
      </c>
      <c r="G328" s="15">
        <v>5.1995600712251901</v>
      </c>
      <c r="H328" s="15">
        <v>5.5964302328428403E-2</v>
      </c>
      <c r="I328" s="15">
        <v>0.91065926834892497</v>
      </c>
      <c r="J328" s="15">
        <v>6.49858070247915</v>
      </c>
      <c r="K328" s="15">
        <v>2</v>
      </c>
      <c r="L328" s="15">
        <v>0</v>
      </c>
      <c r="M328" s="17">
        <f>IF(C328&gt;=250000,10,IF([1]数据测算!F328&gt;=200000,8,IF([1]数据测算!F328&gt;=150000,6,IF([1]数据测算!F328&gt;=100000,5,IF(C328&gt;=50000,3,1)))))*2.5</f>
        <v>15</v>
      </c>
      <c r="N328" s="17">
        <f>IF(F328&gt;=4000,5,IF([1]数据测算!M328&gt;=3000,3,IF([1]数据测算!M328&gt;=2500,1,IF([1]数据测算!M328&gt;=1500,10,IF(F328&gt;=750,8,6)))))</f>
        <v>5</v>
      </c>
      <c r="O328" s="17">
        <f t="shared" si="68"/>
        <v>8</v>
      </c>
      <c r="P328" s="18">
        <f t="shared" si="69"/>
        <v>0.5</v>
      </c>
      <c r="Q328" s="17">
        <f t="shared" si="70"/>
        <v>10</v>
      </c>
      <c r="R328" s="17">
        <f t="shared" si="76"/>
        <v>1</v>
      </c>
      <c r="S328" s="17">
        <f t="shared" si="77"/>
        <v>10</v>
      </c>
      <c r="T328" s="17">
        <f t="shared" si="71"/>
        <v>7.5</v>
      </c>
      <c r="U328" s="17" t="s">
        <v>94</v>
      </c>
      <c r="V328" s="17">
        <f t="shared" si="72"/>
        <v>4</v>
      </c>
      <c r="W328" s="21">
        <f t="shared" si="73"/>
        <v>95</v>
      </c>
      <c r="X328" s="21">
        <f t="shared" si="74"/>
        <v>61</v>
      </c>
      <c r="Y328" s="24">
        <f t="shared" si="67"/>
        <v>64.21052631578948</v>
      </c>
      <c r="Z328" s="25">
        <f t="shared" si="75"/>
        <v>86.163657611882968</v>
      </c>
    </row>
    <row r="329" spans="1:26" x14ac:dyDescent="0.3">
      <c r="A329" s="15" t="s">
        <v>423</v>
      </c>
      <c r="B329" s="15">
        <v>201506</v>
      </c>
      <c r="C329" s="15">
        <v>508018.058333333</v>
      </c>
      <c r="D329" s="15">
        <v>0.57891212137551995</v>
      </c>
      <c r="E329" s="15">
        <v>0.36259337634550298</v>
      </c>
      <c r="F329" s="15">
        <v>4721.1666666666697</v>
      </c>
      <c r="G329" s="15">
        <v>3.61673242218659</v>
      </c>
      <c r="H329" s="15">
        <v>3.3667349024570303E-2</v>
      </c>
      <c r="I329" s="15">
        <v>0.50018437679315897</v>
      </c>
      <c r="J329" s="15">
        <v>11.1964515988385</v>
      </c>
      <c r="K329" s="15">
        <v>3</v>
      </c>
      <c r="L329" s="15">
        <v>0</v>
      </c>
      <c r="M329" s="17">
        <f>IF(C329&gt;=250000,10,IF([1]数据测算!F329&gt;=200000,8,IF([1]数据测算!F329&gt;=150000,6,IF([1]数据测算!F329&gt;=100000,5,IF(C329&gt;=50000,3,1)))))*2.5</f>
        <v>25</v>
      </c>
      <c r="N329" s="17">
        <f>IF(F329&gt;=4000,5,IF([1]数据测算!M329&gt;=3000,3,IF([1]数据测算!M329&gt;=2500,1,IF([1]数据测算!M329&gt;=1500,10,IF(F329&gt;=750,8,6)))))</f>
        <v>5</v>
      </c>
      <c r="O329" s="17">
        <f t="shared" si="68"/>
        <v>5</v>
      </c>
      <c r="P329" s="18">
        <f t="shared" si="69"/>
        <v>3.5</v>
      </c>
      <c r="Q329" s="17">
        <f t="shared" si="70"/>
        <v>7</v>
      </c>
      <c r="R329" s="17">
        <f t="shared" si="76"/>
        <v>4</v>
      </c>
      <c r="S329" s="17">
        <f t="shared" si="77"/>
        <v>10</v>
      </c>
      <c r="T329" s="17">
        <f t="shared" si="71"/>
        <v>7.5</v>
      </c>
      <c r="U329" s="17" t="s">
        <v>94</v>
      </c>
      <c r="V329" s="17">
        <f t="shared" si="72"/>
        <v>6</v>
      </c>
      <c r="W329" s="21">
        <f t="shared" si="73"/>
        <v>95</v>
      </c>
      <c r="X329" s="21">
        <f t="shared" si="74"/>
        <v>73</v>
      </c>
      <c r="Y329" s="24">
        <f t="shared" si="67"/>
        <v>76.84210526315789</v>
      </c>
      <c r="Z329" s="25">
        <f t="shared" si="75"/>
        <v>91.833520130345619</v>
      </c>
    </row>
    <row r="330" spans="1:26" x14ac:dyDescent="0.3">
      <c r="A330" s="15" t="s">
        <v>424</v>
      </c>
      <c r="B330" s="15">
        <v>201505</v>
      </c>
      <c r="C330" s="15">
        <v>283072.59999999998</v>
      </c>
      <c r="D330" s="15">
        <v>0.621119252132868</v>
      </c>
      <c r="E330" s="15">
        <v>0.19395252824584899</v>
      </c>
      <c r="F330" s="15">
        <v>2184.6666666666702</v>
      </c>
      <c r="G330" s="15">
        <v>3.39532731596828</v>
      </c>
      <c r="H330" s="15">
        <v>2.1272437761935301E-2</v>
      </c>
      <c r="I330" s="15">
        <v>0.56782208551038404</v>
      </c>
      <c r="J330" s="15">
        <v>8.5017356148532404</v>
      </c>
      <c r="K330" s="15">
        <v>4</v>
      </c>
      <c r="L330" s="15">
        <v>0</v>
      </c>
      <c r="M330" s="17">
        <f>IF(C330&gt;=250000,10,IF([1]数据测算!F330&gt;=200000,8,IF([1]数据测算!F330&gt;=150000,6,IF([1]数据测算!F330&gt;=100000,5,IF(C330&gt;=50000,3,1)))))*2.5</f>
        <v>25</v>
      </c>
      <c r="N330" s="17">
        <f>IF(F330&gt;=4000,5,IF([1]数据测算!M330&gt;=3000,3,IF([1]数据测算!M330&gt;=2500,1,IF([1]数据测算!M330&gt;=1500,10,IF(F330&gt;=750,8,6)))))</f>
        <v>10</v>
      </c>
      <c r="O330" s="17">
        <f t="shared" si="68"/>
        <v>6</v>
      </c>
      <c r="P330" s="18">
        <f t="shared" si="69"/>
        <v>2</v>
      </c>
      <c r="Q330" s="17">
        <f t="shared" si="70"/>
        <v>10</v>
      </c>
      <c r="R330" s="17">
        <f t="shared" si="76"/>
        <v>4</v>
      </c>
      <c r="S330" s="17">
        <f t="shared" si="77"/>
        <v>10</v>
      </c>
      <c r="T330" s="17">
        <f t="shared" si="71"/>
        <v>7.5</v>
      </c>
      <c r="U330" s="17" t="s">
        <v>94</v>
      </c>
      <c r="V330" s="17">
        <f t="shared" si="72"/>
        <v>8</v>
      </c>
      <c r="W330" s="21">
        <f t="shared" si="73"/>
        <v>95</v>
      </c>
      <c r="X330" s="21">
        <f t="shared" si="74"/>
        <v>82.5</v>
      </c>
      <c r="Y330" s="24">
        <f t="shared" si="67"/>
        <v>86.84210526315789</v>
      </c>
      <c r="Z330" s="25">
        <f t="shared" si="75"/>
        <v>95.908184699587792</v>
      </c>
    </row>
    <row r="331" spans="1:26" x14ac:dyDescent="0.3">
      <c r="A331" s="15" t="s">
        <v>425</v>
      </c>
      <c r="B331" s="15">
        <v>201506</v>
      </c>
      <c r="C331" s="15">
        <v>174123.33333333299</v>
      </c>
      <c r="D331" s="16">
        <v>0.23581987571351601</v>
      </c>
      <c r="E331" s="15">
        <v>9.0779110133773502E-2</v>
      </c>
      <c r="F331" s="15">
        <v>430</v>
      </c>
      <c r="G331" s="15">
        <v>2.6400473344982598</v>
      </c>
      <c r="H331" s="15">
        <v>0.21898389188245199</v>
      </c>
      <c r="I331" s="15">
        <v>0.21560055121997701</v>
      </c>
      <c r="J331" s="15">
        <v>18.976893148427799</v>
      </c>
      <c r="K331" s="15">
        <v>3</v>
      </c>
      <c r="L331" s="15">
        <v>0</v>
      </c>
      <c r="M331" s="17">
        <f>IF(C331&gt;=250000,10,IF([1]数据测算!F331&gt;=200000,8,IF([1]数据测算!F331&gt;=150000,6,IF([1]数据测算!F331&gt;=100000,5,IF(C331&gt;=50000,3,1)))))*2.5</f>
        <v>15</v>
      </c>
      <c r="N331" s="17">
        <f>IF(F331&gt;=4000,5,IF([1]数据测算!M331&gt;=3000,3,IF([1]数据测算!M331&gt;=2500,1,IF([1]数据测算!M331&gt;=1500,10,IF(F331&gt;=750,8,6)))))</f>
        <v>6</v>
      </c>
      <c r="O331" s="17">
        <f t="shared" si="68"/>
        <v>5</v>
      </c>
      <c r="P331" s="18">
        <f t="shared" si="69"/>
        <v>5</v>
      </c>
      <c r="Q331" s="17">
        <f t="shared" si="70"/>
        <v>10</v>
      </c>
      <c r="R331" s="17">
        <f t="shared" si="76"/>
        <v>7</v>
      </c>
      <c r="S331" s="17">
        <f t="shared" si="77"/>
        <v>7</v>
      </c>
      <c r="T331" s="17">
        <f t="shared" si="71"/>
        <v>7.5</v>
      </c>
      <c r="U331" s="17" t="s">
        <v>94</v>
      </c>
      <c r="V331" s="17">
        <f t="shared" si="72"/>
        <v>6</v>
      </c>
      <c r="W331" s="21">
        <f t="shared" si="73"/>
        <v>95</v>
      </c>
      <c r="X331" s="21">
        <f t="shared" si="74"/>
        <v>68.5</v>
      </c>
      <c r="Y331" s="24">
        <f t="shared" si="67"/>
        <v>72.10526315789474</v>
      </c>
      <c r="Z331" s="25">
        <f t="shared" si="75"/>
        <v>89.783278626094031</v>
      </c>
    </row>
    <row r="332" spans="1:26" x14ac:dyDescent="0.3">
      <c r="A332" s="15" t="s">
        <v>426</v>
      </c>
      <c r="B332" s="15">
        <v>201504</v>
      </c>
      <c r="C332" s="15">
        <v>200600.37</v>
      </c>
      <c r="D332" s="15">
        <v>0.622706087292491</v>
      </c>
      <c r="E332" s="15">
        <v>0.98262414462015302</v>
      </c>
      <c r="F332" s="15">
        <v>1803</v>
      </c>
      <c r="G332" s="15">
        <v>2.3877642524751699</v>
      </c>
      <c r="H332" s="15">
        <v>0.27010785226758299</v>
      </c>
      <c r="I332" s="15">
        <v>0.236167227573856</v>
      </c>
      <c r="J332" s="15">
        <v>1.91246776998046</v>
      </c>
      <c r="K332" s="15">
        <v>2</v>
      </c>
      <c r="L332" s="15">
        <v>0</v>
      </c>
      <c r="M332" s="17">
        <f>IF(C332&gt;=250000,10,IF([1]数据测算!F332&gt;=200000,8,IF([1]数据测算!F332&gt;=150000,6,IF([1]数据测算!F332&gt;=100000,5,IF(C332&gt;=50000,3,1)))))*2.5</f>
        <v>20</v>
      </c>
      <c r="N332" s="17">
        <f>IF(F332&gt;=4000,5,IF([1]数据测算!M332&gt;=3000,3,IF([1]数据测算!M332&gt;=2500,1,IF([1]数据测算!M332&gt;=1500,10,IF(F332&gt;=750,8,6)))))</f>
        <v>10</v>
      </c>
      <c r="O332" s="17">
        <f t="shared" si="68"/>
        <v>10</v>
      </c>
      <c r="P332" s="18">
        <f t="shared" si="69"/>
        <v>2</v>
      </c>
      <c r="Q332" s="17">
        <f t="shared" si="70"/>
        <v>1</v>
      </c>
      <c r="R332" s="17">
        <f t="shared" si="76"/>
        <v>7</v>
      </c>
      <c r="S332" s="17">
        <f t="shared" si="77"/>
        <v>7</v>
      </c>
      <c r="T332" s="17">
        <f t="shared" si="71"/>
        <v>7.5</v>
      </c>
      <c r="U332" s="17" t="s">
        <v>94</v>
      </c>
      <c r="V332" s="17">
        <f t="shared" si="72"/>
        <v>4</v>
      </c>
      <c r="W332" s="21">
        <f t="shared" si="73"/>
        <v>95</v>
      </c>
      <c r="X332" s="21">
        <f t="shared" si="74"/>
        <v>68.5</v>
      </c>
      <c r="Y332" s="24">
        <f t="shared" si="67"/>
        <v>72.10526315789474</v>
      </c>
      <c r="Z332" s="25">
        <f t="shared" si="75"/>
        <v>89.783278626094031</v>
      </c>
    </row>
    <row r="333" spans="1:26" x14ac:dyDescent="0.3">
      <c r="A333" s="15" t="s">
        <v>427</v>
      </c>
      <c r="B333" s="15">
        <v>201508</v>
      </c>
      <c r="C333" s="15">
        <v>193066.47833333301</v>
      </c>
      <c r="D333" s="16">
        <v>0.33068499472901602</v>
      </c>
      <c r="E333" s="15">
        <v>0.14829702817568799</v>
      </c>
      <c r="F333" s="15">
        <v>1617.6666666666699</v>
      </c>
      <c r="G333" s="15">
        <v>1.67088067232363</v>
      </c>
      <c r="H333" s="15">
        <v>7.0234526651371795E-2</v>
      </c>
      <c r="I333" s="15">
        <v>0.41376645486074098</v>
      </c>
      <c r="J333" s="15">
        <v>35.462061516212501</v>
      </c>
      <c r="K333" s="15">
        <v>3</v>
      </c>
      <c r="L333" s="15">
        <v>0</v>
      </c>
      <c r="M333" s="17">
        <f>IF(C333&gt;=250000,10,IF([1]数据测算!F333&gt;=200000,8,IF([1]数据测算!F333&gt;=150000,6,IF([1]数据测算!F333&gt;=100000,5,IF(C333&gt;=50000,3,1)))))*2.5</f>
        <v>15</v>
      </c>
      <c r="N333" s="17">
        <f>IF(F333&gt;=4000,5,IF([1]数据测算!M333&gt;=3000,3,IF([1]数据测算!M333&gt;=2500,1,IF([1]数据测算!M333&gt;=1500,10,IF(F333&gt;=750,8,6)))))</f>
        <v>10</v>
      </c>
      <c r="O333" s="17">
        <f t="shared" si="68"/>
        <v>1</v>
      </c>
      <c r="P333" s="18">
        <f t="shared" si="69"/>
        <v>5</v>
      </c>
      <c r="Q333" s="17">
        <f t="shared" si="70"/>
        <v>10</v>
      </c>
      <c r="R333" s="17">
        <f t="shared" si="76"/>
        <v>4</v>
      </c>
      <c r="S333" s="17">
        <f t="shared" si="77"/>
        <v>10</v>
      </c>
      <c r="T333" s="17">
        <f t="shared" si="71"/>
        <v>5.25</v>
      </c>
      <c r="U333" s="17" t="s">
        <v>94</v>
      </c>
      <c r="V333" s="17">
        <f t="shared" si="72"/>
        <v>6</v>
      </c>
      <c r="W333" s="21">
        <f t="shared" si="73"/>
        <v>95</v>
      </c>
      <c r="X333" s="21">
        <f t="shared" si="74"/>
        <v>66.25</v>
      </c>
      <c r="Y333" s="24">
        <f t="shared" si="67"/>
        <v>69.736842105263165</v>
      </c>
      <c r="Z333" s="25">
        <f t="shared" si="75"/>
        <v>88.725454665442967</v>
      </c>
    </row>
    <row r="334" spans="1:26" x14ac:dyDescent="0.3">
      <c r="A334" s="15" t="s">
        <v>428</v>
      </c>
      <c r="B334" s="15">
        <v>201508</v>
      </c>
      <c r="C334" s="15">
        <v>449814.63666666701</v>
      </c>
      <c r="D334" s="15">
        <v>0.570872143955096</v>
      </c>
      <c r="E334" s="15">
        <v>0.29984126046799198</v>
      </c>
      <c r="F334" s="15">
        <v>6502.1666666666697</v>
      </c>
      <c r="G334" s="15">
        <v>1.43460691451748</v>
      </c>
      <c r="H334" s="15">
        <v>8.7608464832480901E-3</v>
      </c>
      <c r="I334" s="15">
        <v>0.245599475704631</v>
      </c>
      <c r="J334" s="15">
        <v>24.299773361737898</v>
      </c>
      <c r="K334" s="15">
        <v>3</v>
      </c>
      <c r="L334" s="15">
        <v>0</v>
      </c>
      <c r="M334" s="17">
        <f>IF(C334&gt;=250000,10,IF([1]数据测算!F334&gt;=200000,8,IF([1]数据测算!F334&gt;=150000,6,IF([1]数据测算!F334&gt;=100000,5,IF(C334&gt;=50000,3,1)))))*2.5</f>
        <v>25</v>
      </c>
      <c r="N334" s="17">
        <f>IF(F334&gt;=4000,5,IF([1]数据测算!M334&gt;=3000,3,IF([1]数据测算!M334&gt;=2500,1,IF([1]数据测算!M334&gt;=1500,10,IF(F334&gt;=750,8,6)))))</f>
        <v>5</v>
      </c>
      <c r="O334" s="17">
        <f t="shared" si="68"/>
        <v>3</v>
      </c>
      <c r="P334" s="18">
        <f t="shared" si="69"/>
        <v>3.5</v>
      </c>
      <c r="Q334" s="17">
        <f t="shared" si="70"/>
        <v>7</v>
      </c>
      <c r="R334" s="17">
        <f t="shared" si="76"/>
        <v>7</v>
      </c>
      <c r="S334" s="17">
        <f t="shared" si="77"/>
        <v>10</v>
      </c>
      <c r="T334" s="17">
        <f t="shared" si="71"/>
        <v>3</v>
      </c>
      <c r="U334" s="17" t="s">
        <v>94</v>
      </c>
      <c r="V334" s="17">
        <f t="shared" si="72"/>
        <v>6</v>
      </c>
      <c r="W334" s="21">
        <f t="shared" si="73"/>
        <v>95</v>
      </c>
      <c r="X334" s="21">
        <f t="shared" si="74"/>
        <v>69.5</v>
      </c>
      <c r="Y334" s="24">
        <f t="shared" si="67"/>
        <v>73.15789473684211</v>
      </c>
      <c r="Z334" s="25">
        <f t="shared" si="75"/>
        <v>90.246230835066527</v>
      </c>
    </row>
    <row r="335" spans="1:26" x14ac:dyDescent="0.3">
      <c r="A335" s="15" t="s">
        <v>429</v>
      </c>
      <c r="B335" s="15">
        <v>201506</v>
      </c>
      <c r="C335" s="15">
        <v>87805.026666666701</v>
      </c>
      <c r="D335" s="16">
        <v>0.31549663771693298</v>
      </c>
      <c r="E335" s="15">
        <v>0.42196463869277701</v>
      </c>
      <c r="F335" s="15">
        <v>1800.5</v>
      </c>
      <c r="G335" s="15">
        <v>1.36610638674593</v>
      </c>
      <c r="H335" s="15">
        <v>7.0024043999085794E-2</v>
      </c>
      <c r="I335" s="15">
        <v>0.40485623534013099</v>
      </c>
      <c r="J335" s="15">
        <v>7.3409446218343799</v>
      </c>
      <c r="K335" s="15">
        <v>3</v>
      </c>
      <c r="L335" s="15">
        <v>0</v>
      </c>
      <c r="M335" s="17">
        <f>IF(C335&gt;=250000,10,IF([1]数据测算!F335&gt;=200000,8,IF([1]数据测算!F335&gt;=150000,6,IF([1]数据测算!F335&gt;=100000,5,IF(C335&gt;=50000,3,1)))))*2.5</f>
        <v>7.5</v>
      </c>
      <c r="N335" s="17">
        <f>IF(F335&gt;=4000,5,IF([1]数据测算!M335&gt;=3000,3,IF([1]数据测算!M335&gt;=2500,1,IF([1]数据测算!M335&gt;=1500,10,IF(F335&gt;=750,8,6)))))</f>
        <v>10</v>
      </c>
      <c r="O335" s="17">
        <f t="shared" si="68"/>
        <v>6</v>
      </c>
      <c r="P335" s="18">
        <f t="shared" si="69"/>
        <v>5</v>
      </c>
      <c r="Q335" s="17">
        <f t="shared" si="70"/>
        <v>4</v>
      </c>
      <c r="R335" s="17">
        <f t="shared" si="76"/>
        <v>4</v>
      </c>
      <c r="S335" s="17">
        <f t="shared" si="77"/>
        <v>10</v>
      </c>
      <c r="T335" s="17">
        <f t="shared" si="71"/>
        <v>3</v>
      </c>
      <c r="U335" s="17" t="s">
        <v>94</v>
      </c>
      <c r="V335" s="17">
        <f t="shared" si="72"/>
        <v>6</v>
      </c>
      <c r="W335" s="21">
        <f t="shared" si="73"/>
        <v>95</v>
      </c>
      <c r="X335" s="21">
        <f t="shared" si="74"/>
        <v>55.5</v>
      </c>
      <c r="Y335" s="24">
        <f t="shared" si="67"/>
        <v>58.421052631578945</v>
      </c>
      <c r="Z335" s="25">
        <f t="shared" si="75"/>
        <v>83.322352963173088</v>
      </c>
    </row>
    <row r="336" spans="1:26" x14ac:dyDescent="0.3">
      <c r="A336" s="15" t="s">
        <v>430</v>
      </c>
      <c r="B336" s="15">
        <v>201506</v>
      </c>
      <c r="C336" s="15">
        <v>304610.83333333302</v>
      </c>
      <c r="D336" s="16">
        <v>0.26642151816148002</v>
      </c>
      <c r="E336" s="15">
        <v>0.109224929867678</v>
      </c>
      <c r="F336" s="15">
        <v>2685.8333333333298</v>
      </c>
      <c r="G336" s="15">
        <v>1.2697743139684301</v>
      </c>
      <c r="H336" s="15">
        <v>1.73567710465461E-2</v>
      </c>
      <c r="I336" s="15">
        <v>0.432428264986982</v>
      </c>
      <c r="J336" s="15">
        <v>11.4958992280219</v>
      </c>
      <c r="K336" s="15">
        <v>3</v>
      </c>
      <c r="L336" s="15">
        <v>0</v>
      </c>
      <c r="M336" s="17">
        <f>IF(C336&gt;=250000,10,IF([1]数据测算!F336&gt;=200000,8,IF([1]数据测算!F336&gt;=150000,6,IF([1]数据测算!F336&gt;=100000,5,IF(C336&gt;=50000,3,1)))))*2.5</f>
        <v>25</v>
      </c>
      <c r="N336" s="17">
        <f>IF(F336&gt;=4000,5,IF([1]数据测算!M336&gt;=3000,3,IF([1]数据测算!M336&gt;=2500,1,IF([1]数据测算!M336&gt;=1500,10,IF(F336&gt;=750,8,6)))))</f>
        <v>1</v>
      </c>
      <c r="O336" s="17">
        <f t="shared" si="68"/>
        <v>5</v>
      </c>
      <c r="P336" s="18">
        <f t="shared" si="69"/>
        <v>5</v>
      </c>
      <c r="Q336" s="17">
        <f t="shared" si="70"/>
        <v>10</v>
      </c>
      <c r="R336" s="17">
        <f t="shared" si="76"/>
        <v>4</v>
      </c>
      <c r="S336" s="17">
        <f t="shared" si="77"/>
        <v>10</v>
      </c>
      <c r="T336" s="17">
        <f t="shared" si="71"/>
        <v>3</v>
      </c>
      <c r="U336" s="17" t="s">
        <v>94</v>
      </c>
      <c r="V336" s="17">
        <f t="shared" si="72"/>
        <v>6</v>
      </c>
      <c r="W336" s="21">
        <f t="shared" si="73"/>
        <v>95</v>
      </c>
      <c r="X336" s="21">
        <f t="shared" si="74"/>
        <v>69</v>
      </c>
      <c r="Y336" s="24">
        <f t="shared" si="67"/>
        <v>72.631578947368425</v>
      </c>
      <c r="Z336" s="25">
        <f t="shared" si="75"/>
        <v>90.015295797481272</v>
      </c>
    </row>
    <row r="337" spans="1:26" x14ac:dyDescent="0.3">
      <c r="A337" s="15" t="s">
        <v>431</v>
      </c>
      <c r="B337" s="15">
        <v>201507</v>
      </c>
      <c r="C337" s="15">
        <v>123341.536666667</v>
      </c>
      <c r="D337" s="16">
        <v>0.28637971585229999</v>
      </c>
      <c r="E337" s="15">
        <v>0.16096843466730601</v>
      </c>
      <c r="F337" s="15">
        <v>1696.6666666666699</v>
      </c>
      <c r="G337" s="15">
        <v>1.2424821283274401</v>
      </c>
      <c r="H337" s="15">
        <v>2.96886723353844E-2</v>
      </c>
      <c r="I337" s="15">
        <v>0.454269459639905</v>
      </c>
      <c r="J337" s="15">
        <v>5.5789214609003199</v>
      </c>
      <c r="K337" s="15">
        <v>3</v>
      </c>
      <c r="L337" s="15">
        <v>0</v>
      </c>
      <c r="M337" s="17">
        <f>IF(C337&gt;=250000,10,IF([1]数据测算!F337&gt;=200000,8,IF([1]数据测算!F337&gt;=150000,6,IF([1]数据测算!F337&gt;=100000,5,IF(C337&gt;=50000,3,1)))))*2.5</f>
        <v>12.5</v>
      </c>
      <c r="N337" s="17">
        <f>IF(F337&gt;=4000,5,IF([1]数据测算!M337&gt;=3000,3,IF([1]数据测算!M337&gt;=2500,1,IF([1]数据测算!M337&gt;=1500,10,IF(F337&gt;=750,8,6)))))</f>
        <v>10</v>
      </c>
      <c r="O337" s="17">
        <f t="shared" si="68"/>
        <v>8</v>
      </c>
      <c r="P337" s="18">
        <f t="shared" si="69"/>
        <v>5</v>
      </c>
      <c r="Q337" s="17">
        <f t="shared" si="70"/>
        <v>10</v>
      </c>
      <c r="R337" s="17">
        <f t="shared" si="76"/>
        <v>4</v>
      </c>
      <c r="S337" s="17">
        <f t="shared" si="77"/>
        <v>10</v>
      </c>
      <c r="T337" s="17">
        <f t="shared" si="71"/>
        <v>3</v>
      </c>
      <c r="U337" s="17" t="s">
        <v>94</v>
      </c>
      <c r="V337" s="17">
        <f t="shared" si="72"/>
        <v>6</v>
      </c>
      <c r="W337" s="21">
        <f t="shared" si="73"/>
        <v>95</v>
      </c>
      <c r="X337" s="21">
        <f t="shared" si="74"/>
        <v>68.5</v>
      </c>
      <c r="Y337" s="24">
        <f t="shared" si="67"/>
        <v>72.10526315789474</v>
      </c>
      <c r="Z337" s="25">
        <f t="shared" si="75"/>
        <v>89.783278626094031</v>
      </c>
    </row>
    <row r="338" spans="1:26" x14ac:dyDescent="0.3">
      <c r="A338" s="15" t="s">
        <v>432</v>
      </c>
      <c r="B338" s="15">
        <v>201503</v>
      </c>
      <c r="C338" s="15">
        <v>59604.3183333333</v>
      </c>
      <c r="D338" s="16">
        <v>0.22562460534696299</v>
      </c>
      <c r="E338" s="15">
        <v>0.324219290628455</v>
      </c>
      <c r="F338" s="15">
        <v>54.8333333333333</v>
      </c>
      <c r="G338" s="15">
        <v>1.1454527424455401</v>
      </c>
      <c r="H338" s="15">
        <v>0.75285541395498101</v>
      </c>
      <c r="I338" s="15">
        <v>0.82909877860784997</v>
      </c>
      <c r="J338" s="15">
        <v>3.8833256209847899</v>
      </c>
      <c r="K338" s="15">
        <v>3</v>
      </c>
      <c r="L338" s="15">
        <v>0</v>
      </c>
      <c r="M338" s="17">
        <f>IF(C338&gt;=250000,10,IF([1]数据测算!F338&gt;=200000,8,IF([1]数据测算!F338&gt;=150000,6,IF([1]数据测算!F338&gt;=100000,5,IF(C338&gt;=50000,3,1)))))*2.5</f>
        <v>7.5</v>
      </c>
      <c r="N338" s="17">
        <f>IF(F338&gt;=4000,5,IF([1]数据测算!M338&gt;=3000,3,IF([1]数据测算!M338&gt;=2500,1,IF([1]数据测算!M338&gt;=1500,10,IF(F338&gt;=750,8,6)))))</f>
        <v>6</v>
      </c>
      <c r="O338" s="17">
        <f t="shared" si="68"/>
        <v>10</v>
      </c>
      <c r="P338" s="18">
        <f t="shared" si="69"/>
        <v>5</v>
      </c>
      <c r="Q338" s="17">
        <f t="shared" si="70"/>
        <v>7</v>
      </c>
      <c r="R338" s="17">
        <f t="shared" si="76"/>
        <v>1</v>
      </c>
      <c r="S338" s="17">
        <f t="shared" si="77"/>
        <v>4</v>
      </c>
      <c r="T338" s="17">
        <f t="shared" si="71"/>
        <v>3</v>
      </c>
      <c r="U338" s="17" t="s">
        <v>94</v>
      </c>
      <c r="V338" s="17">
        <f t="shared" si="72"/>
        <v>6</v>
      </c>
      <c r="W338" s="21">
        <f t="shared" si="73"/>
        <v>95</v>
      </c>
      <c r="X338" s="21">
        <f t="shared" si="74"/>
        <v>49.5</v>
      </c>
      <c r="Y338" s="24">
        <f t="shared" si="67"/>
        <v>52.10526315789474</v>
      </c>
      <c r="Z338" s="25">
        <f t="shared" si="75"/>
        <v>80.007186701616135</v>
      </c>
    </row>
    <row r="339" spans="1:26" x14ac:dyDescent="0.3">
      <c r="A339" s="15" t="s">
        <v>433</v>
      </c>
      <c r="B339" s="15">
        <v>201506</v>
      </c>
      <c r="C339" s="15">
        <v>169420.83333333299</v>
      </c>
      <c r="D339" s="16">
        <v>0.49329755921193902</v>
      </c>
      <c r="E339" s="15">
        <v>0.171695405383157</v>
      </c>
      <c r="F339" s="15">
        <v>881.83333333333303</v>
      </c>
      <c r="G339" s="15">
        <v>1.0723946700867</v>
      </c>
      <c r="H339" s="15">
        <v>3.7828962827130698E-2</v>
      </c>
      <c r="I339" s="15">
        <v>0.92234770519869902</v>
      </c>
      <c r="J339" s="15">
        <v>1.95590383723936</v>
      </c>
      <c r="K339" s="15">
        <v>2</v>
      </c>
      <c r="L339" s="15">
        <v>0</v>
      </c>
      <c r="M339" s="17">
        <f>IF(C339&gt;=250000,10,IF([1]数据测算!F339&gt;=200000,8,IF([1]数据测算!F339&gt;=150000,6,IF([1]数据测算!F339&gt;=100000,5,IF(C339&gt;=50000,3,1)))))*2.5</f>
        <v>15</v>
      </c>
      <c r="N339" s="17">
        <f>IF(F339&gt;=4000,5,IF([1]数据测算!M339&gt;=3000,3,IF([1]数据测算!M339&gt;=2500,1,IF([1]数据测算!M339&gt;=1500,10,IF(F339&gt;=750,8,6)))))</f>
        <v>8</v>
      </c>
      <c r="O339" s="17">
        <f t="shared" si="68"/>
        <v>10</v>
      </c>
      <c r="P339" s="18">
        <f t="shared" si="69"/>
        <v>3.5</v>
      </c>
      <c r="Q339" s="17">
        <f t="shared" si="70"/>
        <v>10</v>
      </c>
      <c r="R339" s="17">
        <f t="shared" si="76"/>
        <v>1</v>
      </c>
      <c r="S339" s="17">
        <f t="shared" si="77"/>
        <v>10</v>
      </c>
      <c r="T339" s="17">
        <f t="shared" si="71"/>
        <v>3</v>
      </c>
      <c r="U339" s="17" t="s">
        <v>94</v>
      </c>
      <c r="V339" s="17">
        <f t="shared" si="72"/>
        <v>4</v>
      </c>
      <c r="W339" s="21">
        <f t="shared" si="73"/>
        <v>95</v>
      </c>
      <c r="X339" s="21">
        <f t="shared" si="74"/>
        <v>64.5</v>
      </c>
      <c r="Y339" s="24">
        <f t="shared" si="67"/>
        <v>67.89473684210526</v>
      </c>
      <c r="Z339" s="25">
        <f t="shared" si="75"/>
        <v>87.886566273773425</v>
      </c>
    </row>
    <row r="340" spans="1:26" x14ac:dyDescent="0.3">
      <c r="A340" s="15" t="s">
        <v>434</v>
      </c>
      <c r="B340" s="15">
        <v>201507</v>
      </c>
      <c r="C340" s="15">
        <v>45216.31</v>
      </c>
      <c r="D340" s="16">
        <v>0.30795947590303302</v>
      </c>
      <c r="E340" s="15">
        <v>0.11749479382919099</v>
      </c>
      <c r="F340" s="15">
        <v>829.66666666666697</v>
      </c>
      <c r="G340" s="15">
        <v>1.0432910617518101</v>
      </c>
      <c r="H340" s="15">
        <v>9.3556320998102405E-2</v>
      </c>
      <c r="I340" s="15">
        <v>0.27877789618120402</v>
      </c>
      <c r="J340" s="15">
        <v>4.8896870479876204</v>
      </c>
      <c r="K340" s="15">
        <v>2</v>
      </c>
      <c r="L340" s="15">
        <v>0</v>
      </c>
      <c r="M340" s="17">
        <f>IF(C340&gt;=250000,10,IF([1]数据测算!F340&gt;=200000,8,IF([1]数据测算!F340&gt;=150000,6,IF([1]数据测算!F340&gt;=100000,5,IF(C340&gt;=50000,3,1)))))*2.5</f>
        <v>2.5</v>
      </c>
      <c r="N340" s="17">
        <f>IF(F340&gt;=4000,5,IF([1]数据测算!M340&gt;=3000,3,IF([1]数据测算!M340&gt;=2500,1,IF([1]数据测算!M340&gt;=1500,10,IF(F340&gt;=750,8,6)))))</f>
        <v>8</v>
      </c>
      <c r="O340" s="17">
        <f t="shared" si="68"/>
        <v>10</v>
      </c>
      <c r="P340" s="18">
        <f t="shared" si="69"/>
        <v>5</v>
      </c>
      <c r="Q340" s="17">
        <f t="shared" si="70"/>
        <v>10</v>
      </c>
      <c r="R340" s="17">
        <f t="shared" si="76"/>
        <v>7</v>
      </c>
      <c r="S340" s="17">
        <f t="shared" si="77"/>
        <v>10</v>
      </c>
      <c r="T340" s="17">
        <f t="shared" si="71"/>
        <v>3</v>
      </c>
      <c r="U340" s="17" t="s">
        <v>94</v>
      </c>
      <c r="V340" s="17">
        <f t="shared" si="72"/>
        <v>4</v>
      </c>
      <c r="W340" s="21">
        <f t="shared" si="73"/>
        <v>95</v>
      </c>
      <c r="X340" s="21">
        <f t="shared" si="74"/>
        <v>59.5</v>
      </c>
      <c r="Y340" s="24">
        <f t="shared" si="67"/>
        <v>62.631578947368418</v>
      </c>
      <c r="Z340" s="25">
        <f t="shared" si="75"/>
        <v>85.405728614805113</v>
      </c>
    </row>
    <row r="341" spans="1:26" x14ac:dyDescent="0.3">
      <c r="A341" s="15" t="s">
        <v>435</v>
      </c>
      <c r="B341" s="15">
        <v>201507</v>
      </c>
      <c r="C341" s="15">
        <v>57491.791666666701</v>
      </c>
      <c r="D341" s="16">
        <v>0.28151407944297602</v>
      </c>
      <c r="E341" s="15">
        <v>0.272412749152106</v>
      </c>
      <c r="F341" s="15">
        <v>34.1666666666667</v>
      </c>
      <c r="G341" s="15">
        <v>1.0317661971708401</v>
      </c>
      <c r="H341" s="15">
        <v>0.40729015775744498</v>
      </c>
      <c r="I341" s="15">
        <v>0.54344421600456005</v>
      </c>
      <c r="J341" s="15">
        <v>14.698357562879099</v>
      </c>
      <c r="K341" s="15">
        <v>2</v>
      </c>
      <c r="L341" s="15">
        <v>0</v>
      </c>
      <c r="M341" s="17">
        <f>IF(C341&gt;=250000,10,IF([1]数据测算!F341&gt;=200000,8,IF([1]数据测算!F341&gt;=150000,6,IF([1]数据测算!F341&gt;=100000,5,IF(C341&gt;=50000,3,1)))))*2.5</f>
        <v>7.5</v>
      </c>
      <c r="N341" s="17">
        <f>IF(F341&gt;=4000,5,IF([1]数据测算!M341&gt;=3000,3,IF([1]数据测算!M341&gt;=2500,1,IF([1]数据测算!M341&gt;=1500,10,IF(F341&gt;=750,8,6)))))</f>
        <v>6</v>
      </c>
      <c r="O341" s="17">
        <f t="shared" si="68"/>
        <v>5</v>
      </c>
      <c r="P341" s="18">
        <f t="shared" si="69"/>
        <v>5</v>
      </c>
      <c r="Q341" s="17">
        <f t="shared" si="70"/>
        <v>7</v>
      </c>
      <c r="R341" s="17">
        <f t="shared" si="76"/>
        <v>4</v>
      </c>
      <c r="S341" s="17">
        <f t="shared" si="77"/>
        <v>7</v>
      </c>
      <c r="T341" s="17">
        <f t="shared" si="71"/>
        <v>3</v>
      </c>
      <c r="U341" s="17" t="s">
        <v>94</v>
      </c>
      <c r="V341" s="17">
        <f t="shared" si="72"/>
        <v>4</v>
      </c>
      <c r="W341" s="21">
        <f t="shared" si="73"/>
        <v>95</v>
      </c>
      <c r="X341" s="21">
        <f t="shared" si="74"/>
        <v>48.5</v>
      </c>
      <c r="Y341" s="24">
        <f t="shared" si="67"/>
        <v>51.05263157894737</v>
      </c>
      <c r="Z341" s="25">
        <f t="shared" si="75"/>
        <v>79.429834036358756</v>
      </c>
    </row>
    <row r="342" spans="1:26" x14ac:dyDescent="0.3">
      <c r="A342" s="15" t="s">
        <v>436</v>
      </c>
      <c r="B342" s="15">
        <v>201505</v>
      </c>
      <c r="C342" s="15">
        <v>182265.58333333299</v>
      </c>
      <c r="D342" s="16">
        <v>0.29822298294192801</v>
      </c>
      <c r="E342" s="15">
        <v>0.173969003037001</v>
      </c>
      <c r="F342" s="15">
        <v>1240.1666666666699</v>
      </c>
      <c r="G342" s="15">
        <v>0.88719826597637297</v>
      </c>
      <c r="H342" s="15">
        <v>3.9183957191515698E-2</v>
      </c>
      <c r="I342" s="15">
        <v>0.31739812102302001</v>
      </c>
      <c r="J342" s="15">
        <v>9.5695499186796305</v>
      </c>
      <c r="K342" s="15">
        <v>2</v>
      </c>
      <c r="L342" s="15">
        <v>0</v>
      </c>
      <c r="M342" s="17">
        <f>IF(C342&gt;=250000,10,IF([1]数据测算!F342&gt;=200000,8,IF([1]数据测算!F342&gt;=150000,6,IF([1]数据测算!F342&gt;=100000,5,IF(C342&gt;=50000,3,1)))))*2.5</f>
        <v>15</v>
      </c>
      <c r="N342" s="17">
        <f>IF(F342&gt;=4000,5,IF([1]数据测算!M342&gt;=3000,3,IF([1]数据测算!M342&gt;=2500,1,IF([1]数据测算!M342&gt;=1500,10,IF(F342&gt;=750,8,6)))))</f>
        <v>8</v>
      </c>
      <c r="O342" s="17">
        <f t="shared" si="68"/>
        <v>6</v>
      </c>
      <c r="P342" s="18">
        <f t="shared" si="69"/>
        <v>5</v>
      </c>
      <c r="Q342" s="17">
        <f t="shared" si="70"/>
        <v>10</v>
      </c>
      <c r="R342" s="17">
        <f t="shared" si="76"/>
        <v>7</v>
      </c>
      <c r="S342" s="17">
        <f t="shared" si="77"/>
        <v>10</v>
      </c>
      <c r="T342" s="17">
        <f t="shared" si="71"/>
        <v>3</v>
      </c>
      <c r="U342" s="17" t="s">
        <v>94</v>
      </c>
      <c r="V342" s="17">
        <f t="shared" si="72"/>
        <v>4</v>
      </c>
      <c r="W342" s="21">
        <f t="shared" si="73"/>
        <v>95</v>
      </c>
      <c r="X342" s="21">
        <f t="shared" si="74"/>
        <v>68</v>
      </c>
      <c r="Y342" s="24">
        <f t="shared" si="67"/>
        <v>71.578947368421055</v>
      </c>
      <c r="Z342" s="25">
        <f t="shared" si="75"/>
        <v>89.550166295470476</v>
      </c>
    </row>
    <row r="343" spans="1:26" x14ac:dyDescent="0.3">
      <c r="A343" s="15" t="s">
        <v>437</v>
      </c>
      <c r="B343" s="15">
        <v>201504</v>
      </c>
      <c r="C343" s="15">
        <v>317234.02666666702</v>
      </c>
      <c r="D343" s="15">
        <v>0.79496057145412002</v>
      </c>
      <c r="E343" s="15">
        <v>0.17087566539261601</v>
      </c>
      <c r="F343" s="15">
        <v>552.66666666666697</v>
      </c>
      <c r="G343" s="15">
        <v>30.123273952802101</v>
      </c>
      <c r="H343" s="15">
        <v>7.2986804912470601E-2</v>
      </c>
      <c r="I343" s="15">
        <v>0.398815533108065</v>
      </c>
      <c r="J343" s="15">
        <v>23.999358942947001</v>
      </c>
      <c r="K343" s="15">
        <v>3</v>
      </c>
      <c r="L343" s="15">
        <v>0</v>
      </c>
      <c r="M343" s="17">
        <f>IF(C343&gt;=250000,10,IF([1]数据测算!F343&gt;=200000,8,IF([1]数据测算!F343&gt;=150000,6,IF([1]数据测算!F343&gt;=100000,5,IF(C343&gt;=50000,3,1)))))*2.5</f>
        <v>25</v>
      </c>
      <c r="N343" s="17">
        <f>IF(F343&gt;=4000,5,IF([1]数据测算!M343&gt;=3000,3,IF([1]数据测算!M343&gt;=2500,1,IF([1]数据测算!M343&gt;=1500,10,IF(F343&gt;=750,8,6)))))</f>
        <v>6</v>
      </c>
      <c r="O343" s="17">
        <f t="shared" si="68"/>
        <v>3</v>
      </c>
      <c r="P343" s="18">
        <f t="shared" si="69"/>
        <v>2</v>
      </c>
      <c r="Q343" s="17">
        <f t="shared" si="70"/>
        <v>10</v>
      </c>
      <c r="R343" s="17">
        <f t="shared" si="76"/>
        <v>7</v>
      </c>
      <c r="S343" s="17">
        <f t="shared" si="77"/>
        <v>10</v>
      </c>
      <c r="T343" s="17">
        <f t="shared" si="71"/>
        <v>7.5</v>
      </c>
      <c r="U343" s="17" t="s">
        <v>94</v>
      </c>
      <c r="V343" s="17">
        <f t="shared" si="72"/>
        <v>6</v>
      </c>
      <c r="W343" s="21">
        <f t="shared" si="73"/>
        <v>95</v>
      </c>
      <c r="X343" s="21">
        <f t="shared" si="74"/>
        <v>76.5</v>
      </c>
      <c r="Y343" s="24">
        <f t="shared" si="67"/>
        <v>80.526315789473685</v>
      </c>
      <c r="Z343" s="25">
        <f t="shared" si="75"/>
        <v>93.37244027061196</v>
      </c>
    </row>
    <row r="344" spans="1:26" x14ac:dyDescent="0.3">
      <c r="A344" s="15" t="s">
        <v>438</v>
      </c>
      <c r="B344" s="15">
        <v>201505</v>
      </c>
      <c r="C344" s="15">
        <v>327904.02833333297</v>
      </c>
      <c r="D344" s="15">
        <v>0.62047526665493502</v>
      </c>
      <c r="E344" s="15">
        <v>0.157114307281285</v>
      </c>
      <c r="F344" s="15">
        <v>357.83333333333297</v>
      </c>
      <c r="G344" s="15">
        <v>7.87970651877637</v>
      </c>
      <c r="H344" s="15">
        <v>5.8206542412294601E-2</v>
      </c>
      <c r="I344" s="15">
        <v>0.76479966329127602</v>
      </c>
      <c r="J344" s="15">
        <v>28.5720455833244</v>
      </c>
      <c r="K344" s="15">
        <v>4</v>
      </c>
      <c r="L344" s="15">
        <v>0</v>
      </c>
      <c r="M344" s="17">
        <f>IF(C344&gt;=250000,10,IF([1]数据测算!F344&gt;=200000,8,IF([1]数据测算!F344&gt;=150000,6,IF([1]数据测算!F344&gt;=100000,5,IF(C344&gt;=50000,3,1)))))*2.5</f>
        <v>25</v>
      </c>
      <c r="N344" s="17">
        <f>IF(F344&gt;=4000,5,IF([1]数据测算!M344&gt;=3000,3,IF([1]数据测算!M344&gt;=2500,1,IF([1]数据测算!M344&gt;=1500,10,IF(F344&gt;=750,8,6)))))</f>
        <v>6</v>
      </c>
      <c r="O344" s="17">
        <f t="shared" si="68"/>
        <v>3</v>
      </c>
      <c r="P344" s="18">
        <f t="shared" si="69"/>
        <v>2</v>
      </c>
      <c r="Q344" s="17">
        <f t="shared" si="70"/>
        <v>10</v>
      </c>
      <c r="R344" s="17">
        <f t="shared" si="76"/>
        <v>1</v>
      </c>
      <c r="S344" s="17">
        <f t="shared" si="77"/>
        <v>10</v>
      </c>
      <c r="T344" s="17">
        <f t="shared" si="71"/>
        <v>7.5</v>
      </c>
      <c r="U344" s="17" t="s">
        <v>94</v>
      </c>
      <c r="V344" s="17">
        <f t="shared" si="72"/>
        <v>8</v>
      </c>
      <c r="W344" s="21">
        <f t="shared" si="73"/>
        <v>95</v>
      </c>
      <c r="X344" s="21">
        <f t="shared" si="74"/>
        <v>72.5</v>
      </c>
      <c r="Y344" s="24">
        <f t="shared" si="67"/>
        <v>76.315789473684205</v>
      </c>
      <c r="Z344" s="25">
        <f t="shared" si="75"/>
        <v>91.609815307034637</v>
      </c>
    </row>
    <row r="345" spans="1:26" x14ac:dyDescent="0.3">
      <c r="A345" s="15" t="s">
        <v>439</v>
      </c>
      <c r="B345" s="15">
        <v>201506</v>
      </c>
      <c r="C345" s="15">
        <v>316685.95</v>
      </c>
      <c r="D345" s="15">
        <v>0.70623056455771704</v>
      </c>
      <c r="E345" s="15">
        <v>0.37682570364052598</v>
      </c>
      <c r="F345" s="15">
        <v>5103.1666666666697</v>
      </c>
      <c r="G345" s="15">
        <v>4.0578095062325401</v>
      </c>
      <c r="H345" s="15">
        <v>2.2173816997808401E-2</v>
      </c>
      <c r="I345" s="15">
        <v>0.40487349778137799</v>
      </c>
      <c r="J345" s="15">
        <v>13.9496465782159</v>
      </c>
      <c r="K345" s="15">
        <v>2</v>
      </c>
      <c r="L345" s="15">
        <v>0</v>
      </c>
      <c r="M345" s="17">
        <f>IF(C345&gt;=250000,10,IF([1]数据测算!F345&gt;=200000,8,IF([1]数据测算!F345&gt;=150000,6,IF([1]数据测算!F345&gt;=100000,5,IF(C345&gt;=50000,3,1)))))*2.5</f>
        <v>25</v>
      </c>
      <c r="N345" s="17">
        <f>IF(F345&gt;=4000,5,IF([1]数据测算!M345&gt;=3000,3,IF([1]数据测算!M345&gt;=2500,1,IF([1]数据测算!M345&gt;=1500,10,IF(F345&gt;=750,8,6)))))</f>
        <v>5</v>
      </c>
      <c r="O345" s="17">
        <f t="shared" si="68"/>
        <v>5</v>
      </c>
      <c r="P345" s="18">
        <f t="shared" si="69"/>
        <v>2</v>
      </c>
      <c r="Q345" s="17">
        <f t="shared" si="70"/>
        <v>7</v>
      </c>
      <c r="R345" s="17">
        <f t="shared" si="76"/>
        <v>4</v>
      </c>
      <c r="S345" s="17">
        <f t="shared" si="77"/>
        <v>10</v>
      </c>
      <c r="T345" s="17">
        <f t="shared" si="71"/>
        <v>7.5</v>
      </c>
      <c r="U345" s="17" t="s">
        <v>94</v>
      </c>
      <c r="V345" s="17">
        <f t="shared" si="72"/>
        <v>4</v>
      </c>
      <c r="W345" s="21">
        <f t="shared" si="73"/>
        <v>95</v>
      </c>
      <c r="X345" s="21">
        <f t="shared" si="74"/>
        <v>69.5</v>
      </c>
      <c r="Y345" s="24">
        <f t="shared" si="67"/>
        <v>73.15789473684211</v>
      </c>
      <c r="Z345" s="25">
        <f t="shared" si="75"/>
        <v>90.246230835066527</v>
      </c>
    </row>
    <row r="346" spans="1:26" x14ac:dyDescent="0.3">
      <c r="A346" s="15" t="s">
        <v>440</v>
      </c>
      <c r="B346" s="15">
        <v>201507</v>
      </c>
      <c r="C346" s="15">
        <v>239903.73</v>
      </c>
      <c r="D346" s="16">
        <v>0.28618190781352598</v>
      </c>
      <c r="E346" s="15">
        <v>0.26835110502888898</v>
      </c>
      <c r="F346" s="15">
        <v>1897.5</v>
      </c>
      <c r="G346" s="15">
        <v>2.2677816273496698</v>
      </c>
      <c r="H346" s="15">
        <v>3.7452190377926999E-2</v>
      </c>
      <c r="I346" s="15">
        <v>0.208839399601248</v>
      </c>
      <c r="J346" s="15">
        <v>10.877085597770501</v>
      </c>
      <c r="K346" s="15">
        <v>4</v>
      </c>
      <c r="L346" s="15">
        <v>0</v>
      </c>
      <c r="M346" s="17">
        <f>IF(C346&gt;=250000,10,IF([1]数据测算!F346&gt;=200000,8,IF([1]数据测算!F346&gt;=150000,6,IF([1]数据测算!F346&gt;=100000,5,IF(C346&gt;=50000,3,1)))))*2.5</f>
        <v>20</v>
      </c>
      <c r="N346" s="17">
        <f>IF(F346&gt;=4000,5,IF([1]数据测算!M346&gt;=3000,3,IF([1]数据测算!M346&gt;=2500,1,IF([1]数据测算!M346&gt;=1500,10,IF(F346&gt;=750,8,6)))))</f>
        <v>10</v>
      </c>
      <c r="O346" s="17">
        <f t="shared" si="68"/>
        <v>5</v>
      </c>
      <c r="P346" s="18">
        <f t="shared" si="69"/>
        <v>5</v>
      </c>
      <c r="Q346" s="17">
        <f t="shared" si="70"/>
        <v>7</v>
      </c>
      <c r="R346" s="17">
        <f t="shared" si="76"/>
        <v>7</v>
      </c>
      <c r="S346" s="17">
        <f t="shared" si="77"/>
        <v>10</v>
      </c>
      <c r="T346" s="17">
        <f t="shared" si="71"/>
        <v>5.25</v>
      </c>
      <c r="U346" s="17" t="s">
        <v>94</v>
      </c>
      <c r="V346" s="17">
        <f t="shared" si="72"/>
        <v>8</v>
      </c>
      <c r="W346" s="21">
        <f t="shared" si="73"/>
        <v>95</v>
      </c>
      <c r="X346" s="21">
        <f t="shared" si="74"/>
        <v>77.25</v>
      </c>
      <c r="Y346" s="24">
        <f t="shared" si="67"/>
        <v>81.315789473684205</v>
      </c>
      <c r="Z346" s="25">
        <f t="shared" si="75"/>
        <v>93.696268871754469</v>
      </c>
    </row>
    <row r="347" spans="1:26" x14ac:dyDescent="0.3">
      <c r="A347" s="15" t="s">
        <v>441</v>
      </c>
      <c r="B347" s="15">
        <v>201507</v>
      </c>
      <c r="C347" s="15">
        <v>360465.25</v>
      </c>
      <c r="D347" s="16">
        <v>0.48641407596358199</v>
      </c>
      <c r="E347" s="15">
        <v>0.124788773377855</v>
      </c>
      <c r="F347" s="15">
        <v>5948.8333333333303</v>
      </c>
      <c r="G347" s="15">
        <v>1.83505227927401</v>
      </c>
      <c r="H347" s="15">
        <v>1.07285167022486E-2</v>
      </c>
      <c r="I347" s="15">
        <v>0.70395342660473703</v>
      </c>
      <c r="J347" s="15">
        <v>22.351127920920799</v>
      </c>
      <c r="K347" s="15">
        <v>4</v>
      </c>
      <c r="L347" s="15">
        <v>0</v>
      </c>
      <c r="M347" s="17">
        <f>IF(C347&gt;=250000,10,IF([1]数据测算!F347&gt;=200000,8,IF([1]数据测算!F347&gt;=150000,6,IF([1]数据测算!F347&gt;=100000,5,IF(C347&gt;=50000,3,1)))))*2.5</f>
        <v>25</v>
      </c>
      <c r="N347" s="17">
        <f>IF(F347&gt;=4000,5,IF([1]数据测算!M347&gt;=3000,3,IF([1]数据测算!M347&gt;=2500,1,IF([1]数据测算!M347&gt;=1500,10,IF(F347&gt;=750,8,6)))))</f>
        <v>5</v>
      </c>
      <c r="O347" s="17">
        <f t="shared" si="68"/>
        <v>3</v>
      </c>
      <c r="P347" s="18">
        <f t="shared" si="69"/>
        <v>3.5</v>
      </c>
      <c r="Q347" s="17">
        <f t="shared" si="70"/>
        <v>10</v>
      </c>
      <c r="R347" s="17">
        <f t="shared" si="76"/>
        <v>1</v>
      </c>
      <c r="S347" s="17">
        <f t="shared" si="77"/>
        <v>10</v>
      </c>
      <c r="T347" s="17">
        <f t="shared" si="71"/>
        <v>5.25</v>
      </c>
      <c r="U347" s="17" t="s">
        <v>94</v>
      </c>
      <c r="V347" s="17">
        <f t="shared" si="72"/>
        <v>8</v>
      </c>
      <c r="W347" s="21">
        <f t="shared" si="73"/>
        <v>95</v>
      </c>
      <c r="X347" s="21">
        <f t="shared" si="74"/>
        <v>70.75</v>
      </c>
      <c r="Y347" s="24">
        <f t="shared" si="67"/>
        <v>74.473684210526315</v>
      </c>
      <c r="Z347" s="25">
        <f t="shared" si="75"/>
        <v>90.81891735888874</v>
      </c>
    </row>
    <row r="348" spans="1:26" x14ac:dyDescent="0.3">
      <c r="A348" s="15" t="s">
        <v>442</v>
      </c>
      <c r="B348" s="15">
        <v>201506</v>
      </c>
      <c r="C348" s="15">
        <v>425809.69666666701</v>
      </c>
      <c r="D348" s="16">
        <v>0.288102867207637</v>
      </c>
      <c r="E348" s="15">
        <v>8.2877453027633899E-2</v>
      </c>
      <c r="F348" s="15">
        <v>3508</v>
      </c>
      <c r="G348" s="15">
        <v>1.4454965115787799</v>
      </c>
      <c r="H348" s="15">
        <v>1.38990233733353E-2</v>
      </c>
      <c r="I348" s="15">
        <v>0.42160282132363103</v>
      </c>
      <c r="J348" s="15">
        <v>12.684431988218201</v>
      </c>
      <c r="K348" s="15">
        <v>4</v>
      </c>
      <c r="L348" s="15">
        <v>0</v>
      </c>
      <c r="M348" s="17">
        <f>IF(C348&gt;=250000,10,IF([1]数据测算!F348&gt;=200000,8,IF([1]数据测算!F348&gt;=150000,6,IF([1]数据测算!F348&gt;=100000,5,IF(C348&gt;=50000,3,1)))))*2.5</f>
        <v>25</v>
      </c>
      <c r="N348" s="17">
        <f>IF(F348&gt;=4000,5,IF([1]数据测算!M348&gt;=3000,3,IF([1]数据测算!M348&gt;=2500,1,IF([1]数据测算!M348&gt;=1500,10,IF(F348&gt;=750,8,6)))))</f>
        <v>3</v>
      </c>
      <c r="O348" s="17">
        <f t="shared" si="68"/>
        <v>5</v>
      </c>
      <c r="P348" s="18">
        <f t="shared" si="69"/>
        <v>5</v>
      </c>
      <c r="Q348" s="17">
        <f t="shared" si="70"/>
        <v>10</v>
      </c>
      <c r="R348" s="17">
        <f t="shared" si="76"/>
        <v>4</v>
      </c>
      <c r="S348" s="17">
        <f t="shared" si="77"/>
        <v>10</v>
      </c>
      <c r="T348" s="17">
        <f t="shared" si="71"/>
        <v>3</v>
      </c>
      <c r="U348" s="17" t="s">
        <v>94</v>
      </c>
      <c r="V348" s="17">
        <f t="shared" si="72"/>
        <v>8</v>
      </c>
      <c r="W348" s="21">
        <f t="shared" si="73"/>
        <v>95</v>
      </c>
      <c r="X348" s="21">
        <f t="shared" si="74"/>
        <v>73</v>
      </c>
      <c r="Y348" s="24">
        <f t="shared" si="67"/>
        <v>76.84210526315789</v>
      </c>
      <c r="Z348" s="25">
        <f t="shared" si="75"/>
        <v>91.833520130345619</v>
      </c>
    </row>
    <row r="349" spans="1:26" x14ac:dyDescent="0.3">
      <c r="A349" s="15" t="s">
        <v>443</v>
      </c>
      <c r="B349" s="15">
        <v>201507</v>
      </c>
      <c r="C349" s="15">
        <v>113613.171666667</v>
      </c>
      <c r="D349" s="16">
        <v>0.41957895805680501</v>
      </c>
      <c r="E349" s="15">
        <v>0.15875240242958799</v>
      </c>
      <c r="F349" s="15">
        <v>546.83333333333303</v>
      </c>
      <c r="G349" s="15">
        <v>1.17675855506881</v>
      </c>
      <c r="H349" s="15">
        <v>5.0639537779088098E-2</v>
      </c>
      <c r="I349" s="15">
        <v>0.75946673731426895</v>
      </c>
      <c r="J349" s="15">
        <v>6.5059580194463198</v>
      </c>
      <c r="K349" s="15">
        <v>1</v>
      </c>
      <c r="L349" s="15">
        <v>0</v>
      </c>
      <c r="M349" s="17">
        <f>IF(C349&gt;=250000,10,IF([1]数据测算!F349&gt;=200000,8,IF([1]数据测算!F349&gt;=150000,6,IF([1]数据测算!F349&gt;=100000,5,IF(C349&gt;=50000,3,1)))))*2.5</f>
        <v>12.5</v>
      </c>
      <c r="N349" s="17">
        <f>IF(F349&gt;=4000,5,IF([1]数据测算!M349&gt;=3000,3,IF([1]数据测算!M349&gt;=2500,1,IF([1]数据测算!M349&gt;=1500,10,IF(F349&gt;=750,8,6)))))</f>
        <v>6</v>
      </c>
      <c r="O349" s="17">
        <f t="shared" si="68"/>
        <v>8</v>
      </c>
      <c r="P349" s="18">
        <f t="shared" si="69"/>
        <v>3.5</v>
      </c>
      <c r="Q349" s="17">
        <f t="shared" si="70"/>
        <v>10</v>
      </c>
      <c r="R349" s="17">
        <f t="shared" si="76"/>
        <v>1</v>
      </c>
      <c r="S349" s="17">
        <f t="shared" si="77"/>
        <v>10</v>
      </c>
      <c r="T349" s="17">
        <f t="shared" si="71"/>
        <v>3</v>
      </c>
      <c r="U349" s="17" t="s">
        <v>94</v>
      </c>
      <c r="V349" s="17">
        <f t="shared" si="72"/>
        <v>2</v>
      </c>
      <c r="W349" s="21">
        <f t="shared" si="73"/>
        <v>95</v>
      </c>
      <c r="X349" s="21">
        <f t="shared" si="74"/>
        <v>56</v>
      </c>
      <c r="Y349" s="24">
        <f t="shared" si="67"/>
        <v>58.94736842105263</v>
      </c>
      <c r="Z349" s="25">
        <f t="shared" si="75"/>
        <v>83.587963786004494</v>
      </c>
    </row>
    <row r="350" spans="1:26" x14ac:dyDescent="0.3">
      <c r="A350" s="15" t="s">
        <v>444</v>
      </c>
      <c r="B350" s="15">
        <v>201505</v>
      </c>
      <c r="C350" s="15">
        <v>165744.84833333301</v>
      </c>
      <c r="D350" s="16">
        <v>0.259345420336625</v>
      </c>
      <c r="E350" s="15">
        <v>0.123539454362697</v>
      </c>
      <c r="F350" s="15">
        <v>2972</v>
      </c>
      <c r="G350" s="15">
        <v>1.1646281226700801</v>
      </c>
      <c r="H350" s="15">
        <v>2.50153819519753E-2</v>
      </c>
      <c r="I350" s="15">
        <v>0.57447975797694095</v>
      </c>
      <c r="J350" s="15">
        <v>10.109657510944301</v>
      </c>
      <c r="K350" s="15">
        <v>2</v>
      </c>
      <c r="L350" s="15">
        <v>0</v>
      </c>
      <c r="M350" s="17">
        <f>IF(C350&gt;=250000,10,IF([1]数据测算!F350&gt;=200000,8,IF([1]数据测算!F350&gt;=150000,6,IF([1]数据测算!F350&gt;=100000,5,IF(C350&gt;=50000,3,1)))))*2.5</f>
        <v>15</v>
      </c>
      <c r="N350" s="17">
        <f>IF(F350&gt;=4000,5,IF([1]数据测算!M350&gt;=3000,3,IF([1]数据测算!M350&gt;=2500,1,IF([1]数据测算!M350&gt;=1500,10,IF(F350&gt;=750,8,6)))))</f>
        <v>1</v>
      </c>
      <c r="O350" s="17">
        <f t="shared" si="68"/>
        <v>5</v>
      </c>
      <c r="P350" s="18">
        <f t="shared" si="69"/>
        <v>5</v>
      </c>
      <c r="Q350" s="17">
        <f t="shared" si="70"/>
        <v>10</v>
      </c>
      <c r="R350" s="17">
        <f t="shared" si="76"/>
        <v>4</v>
      </c>
      <c r="S350" s="17">
        <f t="shared" si="77"/>
        <v>10</v>
      </c>
      <c r="T350" s="17">
        <f t="shared" si="71"/>
        <v>3</v>
      </c>
      <c r="U350" s="17" t="s">
        <v>94</v>
      </c>
      <c r="V350" s="17">
        <f t="shared" si="72"/>
        <v>4</v>
      </c>
      <c r="W350" s="21">
        <f t="shared" si="73"/>
        <v>95</v>
      </c>
      <c r="X350" s="21">
        <f t="shared" si="74"/>
        <v>57</v>
      </c>
      <c r="Y350" s="24">
        <f t="shared" si="67"/>
        <v>60</v>
      </c>
      <c r="Z350" s="25">
        <f t="shared" si="75"/>
        <v>84.114630841297256</v>
      </c>
    </row>
    <row r="351" spans="1:26" x14ac:dyDescent="0.3">
      <c r="A351" s="15" t="s">
        <v>445</v>
      </c>
      <c r="B351" s="15">
        <v>201507</v>
      </c>
      <c r="C351" s="15">
        <v>561428.438333333</v>
      </c>
      <c r="D351" s="16">
        <v>0.33535701064955498</v>
      </c>
      <c r="E351" s="15">
        <v>0.25772669507448098</v>
      </c>
      <c r="F351" s="15">
        <v>2192.1666666666702</v>
      </c>
      <c r="G351" s="15">
        <v>0.97589108513224099</v>
      </c>
      <c r="H351" s="15">
        <v>8.2683396047858199E-3</v>
      </c>
      <c r="I351" s="15">
        <v>0.24504096570548101</v>
      </c>
      <c r="J351" s="15">
        <v>13.2025091480177</v>
      </c>
      <c r="K351" s="15">
        <v>1</v>
      </c>
      <c r="L351" s="15">
        <v>0</v>
      </c>
      <c r="M351" s="17">
        <f>IF(C351&gt;=250000,10,IF([1]数据测算!F351&gt;=200000,8,IF([1]数据测算!F351&gt;=150000,6,IF([1]数据测算!F351&gt;=100000,5,IF(C351&gt;=50000,3,1)))))*2.5</f>
        <v>25</v>
      </c>
      <c r="N351" s="17">
        <f>IF(F351&gt;=4000,5,IF([1]数据测算!M351&gt;=3000,3,IF([1]数据测算!M351&gt;=2500,1,IF([1]数据测算!M351&gt;=1500,10,IF(F351&gt;=750,8,6)))))</f>
        <v>10</v>
      </c>
      <c r="O351" s="17">
        <f t="shared" si="68"/>
        <v>5</v>
      </c>
      <c r="P351" s="18">
        <f t="shared" si="69"/>
        <v>5</v>
      </c>
      <c r="Q351" s="17">
        <f t="shared" si="70"/>
        <v>7</v>
      </c>
      <c r="R351" s="17">
        <f t="shared" si="76"/>
        <v>7</v>
      </c>
      <c r="S351" s="17">
        <f t="shared" si="77"/>
        <v>10</v>
      </c>
      <c r="T351" s="17">
        <f t="shared" si="71"/>
        <v>3</v>
      </c>
      <c r="U351" s="17" t="s">
        <v>94</v>
      </c>
      <c r="V351" s="17">
        <f t="shared" si="72"/>
        <v>2</v>
      </c>
      <c r="W351" s="21">
        <f t="shared" si="73"/>
        <v>95</v>
      </c>
      <c r="X351" s="21">
        <f t="shared" si="74"/>
        <v>74</v>
      </c>
      <c r="Y351" s="24">
        <f t="shared" si="67"/>
        <v>77.89473684210526</v>
      </c>
      <c r="Z351" s="25">
        <f t="shared" si="75"/>
        <v>92.277981833803139</v>
      </c>
    </row>
    <row r="352" spans="1:26" x14ac:dyDescent="0.3">
      <c r="A352" s="15" t="s">
        <v>446</v>
      </c>
      <c r="B352" s="15">
        <v>201506</v>
      </c>
      <c r="C352" s="15">
        <v>247403.846666667</v>
      </c>
      <c r="D352" s="16">
        <v>0.25007096261683198</v>
      </c>
      <c r="E352" s="15">
        <v>0.18999581104944499</v>
      </c>
      <c r="F352" s="15">
        <v>2101.3333333333298</v>
      </c>
      <c r="G352" s="15">
        <v>0.95478063500386401</v>
      </c>
      <c r="H352" s="15">
        <v>3.6946954891314901E-2</v>
      </c>
      <c r="I352" s="15">
        <v>0.171147128317687</v>
      </c>
      <c r="J352" s="15">
        <v>21.920813094179898</v>
      </c>
      <c r="K352" s="15">
        <v>1</v>
      </c>
      <c r="L352" s="15">
        <v>0</v>
      </c>
      <c r="M352" s="17">
        <f>IF(C352&gt;=250000,10,IF([1]数据测算!F352&gt;=200000,8,IF([1]数据测算!F352&gt;=150000,6,IF([1]数据测算!F352&gt;=100000,5,IF(C352&gt;=50000,3,1)))))*2.5</f>
        <v>20</v>
      </c>
      <c r="N352" s="17">
        <f>IF(F352&gt;=4000,5,IF([1]数据测算!M352&gt;=3000,3,IF([1]数据测算!M352&gt;=2500,1,IF([1]数据测算!M352&gt;=1500,10,IF(F352&gt;=750,8,6)))))</f>
        <v>10</v>
      </c>
      <c r="O352" s="17">
        <f t="shared" si="68"/>
        <v>3</v>
      </c>
      <c r="P352" s="18">
        <f t="shared" si="69"/>
        <v>5</v>
      </c>
      <c r="Q352" s="17">
        <f t="shared" si="70"/>
        <v>10</v>
      </c>
      <c r="R352" s="17">
        <f t="shared" si="76"/>
        <v>10</v>
      </c>
      <c r="S352" s="17">
        <f t="shared" si="77"/>
        <v>10</v>
      </c>
      <c r="T352" s="17">
        <f t="shared" si="71"/>
        <v>3</v>
      </c>
      <c r="U352" s="17" t="s">
        <v>94</v>
      </c>
      <c r="V352" s="17">
        <f t="shared" si="72"/>
        <v>2</v>
      </c>
      <c r="W352" s="21">
        <f t="shared" si="73"/>
        <v>95</v>
      </c>
      <c r="X352" s="21">
        <f t="shared" si="74"/>
        <v>73</v>
      </c>
      <c r="Y352" s="24">
        <f t="shared" si="67"/>
        <v>76.84210526315789</v>
      </c>
      <c r="Z352" s="25">
        <f t="shared" si="75"/>
        <v>91.833520130345619</v>
      </c>
    </row>
    <row r="353" spans="1:26" x14ac:dyDescent="0.3">
      <c r="A353" s="15" t="s">
        <v>447</v>
      </c>
      <c r="B353" s="15">
        <v>201507</v>
      </c>
      <c r="C353" s="15">
        <v>52174.79</v>
      </c>
      <c r="D353" s="16">
        <v>0.413181912929104</v>
      </c>
      <c r="E353" s="15">
        <v>0.19946870414944601</v>
      </c>
      <c r="F353" s="15">
        <v>385.66666666666703</v>
      </c>
      <c r="G353" s="15">
        <v>0.89342308767035095</v>
      </c>
      <c r="H353" s="15">
        <v>0.17944464724127901</v>
      </c>
      <c r="I353" s="15">
        <v>0.13255682541139399</v>
      </c>
      <c r="J353" s="15">
        <v>9.3304739167346291</v>
      </c>
      <c r="K353" s="15">
        <v>2</v>
      </c>
      <c r="L353" s="15">
        <v>0</v>
      </c>
      <c r="M353" s="17">
        <f>IF(C353&gt;=250000,10,IF([1]数据测算!F353&gt;=200000,8,IF([1]数据测算!F353&gt;=150000,6,IF([1]数据测算!F353&gt;=100000,5,IF(C353&gt;=50000,3,1)))))*2.5</f>
        <v>7.5</v>
      </c>
      <c r="N353" s="17">
        <f>IF(F353&gt;=4000,5,IF([1]数据测算!M353&gt;=3000,3,IF([1]数据测算!M353&gt;=2500,1,IF([1]数据测算!M353&gt;=1500,10,IF(F353&gt;=750,8,6)))))</f>
        <v>6</v>
      </c>
      <c r="O353" s="17">
        <f t="shared" si="68"/>
        <v>6</v>
      </c>
      <c r="P353" s="18">
        <f t="shared" si="69"/>
        <v>3.5</v>
      </c>
      <c r="Q353" s="17">
        <f t="shared" si="70"/>
        <v>10</v>
      </c>
      <c r="R353" s="17">
        <f t="shared" si="76"/>
        <v>10</v>
      </c>
      <c r="S353" s="17">
        <f t="shared" si="77"/>
        <v>10</v>
      </c>
      <c r="T353" s="17">
        <f t="shared" si="71"/>
        <v>3</v>
      </c>
      <c r="U353" s="17" t="s">
        <v>94</v>
      </c>
      <c r="V353" s="17">
        <f t="shared" si="72"/>
        <v>4</v>
      </c>
      <c r="W353" s="21">
        <f t="shared" si="73"/>
        <v>95</v>
      </c>
      <c r="X353" s="21">
        <f t="shared" si="74"/>
        <v>60</v>
      </c>
      <c r="Y353" s="24">
        <f t="shared" si="67"/>
        <v>63.157894736842103</v>
      </c>
      <c r="Z353" s="25">
        <f t="shared" si="75"/>
        <v>85.659727340642576</v>
      </c>
    </row>
    <row r="354" spans="1:26" x14ac:dyDescent="0.3">
      <c r="A354" s="15" t="s">
        <v>448</v>
      </c>
      <c r="B354" s="15">
        <v>201506</v>
      </c>
      <c r="C354" s="15">
        <v>117321.913333333</v>
      </c>
      <c r="D354" s="16">
        <v>0.24260006614052601</v>
      </c>
      <c r="E354" s="15">
        <v>0.10459247017859701</v>
      </c>
      <c r="F354" s="15">
        <v>1052.1666666666699</v>
      </c>
      <c r="G354" s="15">
        <v>0.83438747843863403</v>
      </c>
      <c r="H354" s="15">
        <v>8.9709890133311807E-2</v>
      </c>
      <c r="I354" s="15">
        <v>0.27246615607139701</v>
      </c>
      <c r="J354" s="15">
        <v>13.5778220778895</v>
      </c>
      <c r="K354" s="15">
        <v>1</v>
      </c>
      <c r="L354" s="15">
        <v>0</v>
      </c>
      <c r="M354" s="17">
        <f>IF(C354&gt;=250000,10,IF([1]数据测算!F354&gt;=200000,8,IF([1]数据测算!F354&gt;=150000,6,IF([1]数据测算!F354&gt;=100000,5,IF(C354&gt;=50000,3,1)))))*2.5</f>
        <v>12.5</v>
      </c>
      <c r="N354" s="17">
        <f>IF(F354&gt;=4000,5,IF([1]数据测算!M354&gt;=3000,3,IF([1]数据测算!M354&gt;=2500,1,IF([1]数据测算!M354&gt;=1500,10,IF(F354&gt;=750,8,6)))))</f>
        <v>8</v>
      </c>
      <c r="O354" s="17">
        <f t="shared" si="68"/>
        <v>5</v>
      </c>
      <c r="P354" s="18">
        <f t="shared" si="69"/>
        <v>5</v>
      </c>
      <c r="Q354" s="17">
        <f t="shared" si="70"/>
        <v>10</v>
      </c>
      <c r="R354" s="17">
        <f t="shared" si="76"/>
        <v>7</v>
      </c>
      <c r="S354" s="17">
        <f t="shared" si="77"/>
        <v>10</v>
      </c>
      <c r="T354" s="17">
        <f t="shared" si="71"/>
        <v>3</v>
      </c>
      <c r="U354" s="17" t="s">
        <v>94</v>
      </c>
      <c r="V354" s="17">
        <f t="shared" si="72"/>
        <v>2</v>
      </c>
      <c r="W354" s="21">
        <f t="shared" si="73"/>
        <v>95</v>
      </c>
      <c r="X354" s="21">
        <f t="shared" si="74"/>
        <v>62.5</v>
      </c>
      <c r="Y354" s="24">
        <f t="shared" si="67"/>
        <v>65.78947368421052</v>
      </c>
      <c r="Z354" s="25">
        <f t="shared" si="75"/>
        <v>86.909656160207078</v>
      </c>
    </row>
    <row r="355" spans="1:26" x14ac:dyDescent="0.3">
      <c r="A355" s="15" t="s">
        <v>449</v>
      </c>
      <c r="B355" s="15">
        <v>201505</v>
      </c>
      <c r="C355" s="15">
        <v>132278.77666666699</v>
      </c>
      <c r="D355" s="16">
        <v>0.23178021254876899</v>
      </c>
      <c r="E355" s="15">
        <v>0.16589978520991799</v>
      </c>
      <c r="F355" s="15">
        <v>54.5</v>
      </c>
      <c r="G355" s="15">
        <v>0.58518808266951505</v>
      </c>
      <c r="H355" s="15">
        <v>0.85856184241610201</v>
      </c>
      <c r="I355" s="15">
        <v>0.57451774055274596</v>
      </c>
      <c r="J355" s="15">
        <v>5.54679364446842</v>
      </c>
      <c r="K355" s="15">
        <v>1</v>
      </c>
      <c r="L355" s="15">
        <v>0</v>
      </c>
      <c r="M355" s="17">
        <f>IF(C355&gt;=250000,10,IF([1]数据测算!F355&gt;=200000,8,IF([1]数据测算!F355&gt;=150000,6,IF([1]数据测算!F355&gt;=100000,5,IF(C355&gt;=50000,3,1)))))*2.5</f>
        <v>12.5</v>
      </c>
      <c r="N355" s="17">
        <f>IF(F355&gt;=4000,5,IF([1]数据测算!M355&gt;=3000,3,IF([1]数据测算!M355&gt;=2500,1,IF([1]数据测算!M355&gt;=1500,10,IF(F355&gt;=750,8,6)))))</f>
        <v>6</v>
      </c>
      <c r="O355" s="17">
        <f t="shared" si="68"/>
        <v>8</v>
      </c>
      <c r="P355" s="18">
        <f t="shared" si="69"/>
        <v>5</v>
      </c>
      <c r="Q355" s="17">
        <f t="shared" si="70"/>
        <v>10</v>
      </c>
      <c r="R355" s="17">
        <f t="shared" si="76"/>
        <v>4</v>
      </c>
      <c r="S355" s="17">
        <f t="shared" si="77"/>
        <v>4</v>
      </c>
      <c r="T355" s="17">
        <f t="shared" si="71"/>
        <v>0.75</v>
      </c>
      <c r="U355" s="17" t="s">
        <v>94</v>
      </c>
      <c r="V355" s="17">
        <f t="shared" si="72"/>
        <v>2</v>
      </c>
      <c r="W355" s="21">
        <f t="shared" si="73"/>
        <v>95</v>
      </c>
      <c r="X355" s="21">
        <f t="shared" si="74"/>
        <v>52.25</v>
      </c>
      <c r="Y355" s="24">
        <f t="shared" si="67"/>
        <v>55</v>
      </c>
      <c r="Z355" s="25">
        <f t="shared" si="75"/>
        <v>81.557076935494067</v>
      </c>
    </row>
    <row r="356" spans="1:26" x14ac:dyDescent="0.3">
      <c r="A356" s="15" t="s">
        <v>450</v>
      </c>
      <c r="B356" s="15">
        <v>201506</v>
      </c>
      <c r="C356" s="15">
        <v>210646.30499999999</v>
      </c>
      <c r="D356" s="15">
        <v>0.52266983237757703</v>
      </c>
      <c r="E356" s="15">
        <v>0.16162099075126299</v>
      </c>
      <c r="F356" s="15">
        <v>742.16666666666697</v>
      </c>
      <c r="G356" s="15">
        <v>0.49871197535064499</v>
      </c>
      <c r="H356" s="15">
        <v>6.9107662347776197E-2</v>
      </c>
      <c r="I356" s="15">
        <v>0.44193290853122202</v>
      </c>
      <c r="J356" s="15">
        <v>14.2992910939188</v>
      </c>
      <c r="K356" s="15">
        <v>1</v>
      </c>
      <c r="L356" s="15">
        <v>0</v>
      </c>
      <c r="M356" s="17">
        <f>IF(C356&gt;=250000,10,IF([1]数据测算!F356&gt;=200000,8,IF([1]数据测算!F356&gt;=150000,6,IF([1]数据测算!F356&gt;=100000,5,IF(C356&gt;=50000,3,1)))))*2.5</f>
        <v>20</v>
      </c>
      <c r="N356" s="17">
        <f>IF(F356&gt;=4000,5,IF([1]数据测算!M356&gt;=3000,3,IF([1]数据测算!M356&gt;=2500,1,IF([1]数据测算!M356&gt;=1500,10,IF(F356&gt;=750,8,6)))))</f>
        <v>6</v>
      </c>
      <c r="O356" s="17">
        <f t="shared" si="68"/>
        <v>5</v>
      </c>
      <c r="P356" s="18">
        <f t="shared" si="69"/>
        <v>3.5</v>
      </c>
      <c r="Q356" s="17">
        <f t="shared" si="70"/>
        <v>10</v>
      </c>
      <c r="R356" s="17">
        <f t="shared" si="76"/>
        <v>4</v>
      </c>
      <c r="S356" s="17">
        <f t="shared" si="77"/>
        <v>10</v>
      </c>
      <c r="T356" s="17">
        <f t="shared" si="71"/>
        <v>0.75</v>
      </c>
      <c r="U356" s="17" t="s">
        <v>94</v>
      </c>
      <c r="V356" s="17">
        <f t="shared" si="72"/>
        <v>2</v>
      </c>
      <c r="W356" s="21">
        <f t="shared" si="73"/>
        <v>95</v>
      </c>
      <c r="X356" s="21">
        <f t="shared" si="74"/>
        <v>61.25</v>
      </c>
      <c r="Y356" s="24">
        <f t="shared" si="67"/>
        <v>64.473684210526315</v>
      </c>
      <c r="Z356" s="25">
        <f t="shared" si="75"/>
        <v>86.288806206797204</v>
      </c>
    </row>
    <row r="357" spans="1:26" x14ac:dyDescent="0.3">
      <c r="A357" s="15" t="s">
        <v>451</v>
      </c>
      <c r="B357" s="15">
        <v>201503</v>
      </c>
      <c r="C357" s="15">
        <v>390685.27666666702</v>
      </c>
      <c r="D357" s="15">
        <v>0.70361516774372301</v>
      </c>
      <c r="E357" s="15">
        <v>0.15442457921463701</v>
      </c>
      <c r="F357" s="15">
        <v>7786.6666666666697</v>
      </c>
      <c r="G357" s="15">
        <v>40.1851887514377</v>
      </c>
      <c r="H357" s="15">
        <v>5.0885019933677902E-2</v>
      </c>
      <c r="I357" s="15">
        <v>0.70029954932187799</v>
      </c>
      <c r="J357" s="15">
        <v>18.0093716889733</v>
      </c>
      <c r="K357" s="15">
        <v>3</v>
      </c>
      <c r="L357" s="15">
        <v>0</v>
      </c>
      <c r="M357" s="17">
        <f>IF(C357&gt;=250000,10,IF([1]数据测算!F357&gt;=200000,8,IF([1]数据测算!F357&gt;=150000,6,IF([1]数据测算!F357&gt;=100000,5,IF(C357&gt;=50000,3,1)))))*2.5</f>
        <v>25</v>
      </c>
      <c r="N357" s="17">
        <f>IF(F357&gt;=4000,5,IF([1]数据测算!M357&gt;=3000,3,IF([1]数据测算!M357&gt;=2500,1,IF([1]数据测算!M357&gt;=1500,10,IF(F357&gt;=750,8,6)))))</f>
        <v>5</v>
      </c>
      <c r="O357" s="17">
        <f t="shared" si="68"/>
        <v>5</v>
      </c>
      <c r="P357" s="18">
        <f t="shared" si="69"/>
        <v>2</v>
      </c>
      <c r="Q357" s="17">
        <f t="shared" si="70"/>
        <v>10</v>
      </c>
      <c r="R357" s="17">
        <f t="shared" si="76"/>
        <v>1</v>
      </c>
      <c r="S357" s="17">
        <f t="shared" si="77"/>
        <v>10</v>
      </c>
      <c r="T357" s="17">
        <f t="shared" si="71"/>
        <v>7.5</v>
      </c>
      <c r="U357" s="17" t="s">
        <v>94</v>
      </c>
      <c r="V357" s="17">
        <f t="shared" si="72"/>
        <v>6</v>
      </c>
      <c r="W357" s="21">
        <f t="shared" si="73"/>
        <v>95</v>
      </c>
      <c r="X357" s="21">
        <f t="shared" si="74"/>
        <v>71.5</v>
      </c>
      <c r="Y357" s="24">
        <f t="shared" si="67"/>
        <v>75.263157894736835</v>
      </c>
      <c r="Z357" s="25">
        <f t="shared" si="75"/>
        <v>91.159401633947567</v>
      </c>
    </row>
    <row r="358" spans="1:26" x14ac:dyDescent="0.3">
      <c r="A358" s="15" t="s">
        <v>452</v>
      </c>
      <c r="B358" s="15">
        <v>201506</v>
      </c>
      <c r="C358" s="15">
        <v>275143.58333333302</v>
      </c>
      <c r="D358" s="15">
        <v>1.0569321196138799</v>
      </c>
      <c r="E358" s="15">
        <v>0.903225249361297</v>
      </c>
      <c r="F358" s="15">
        <v>3801.6666666666702</v>
      </c>
      <c r="G358" s="15">
        <v>18.405345331681701</v>
      </c>
      <c r="H358" s="15">
        <v>7.7026422062612303E-3</v>
      </c>
      <c r="I358" s="15">
        <v>0.70578515063549596</v>
      </c>
      <c r="J358" s="15">
        <v>20.798323338523701</v>
      </c>
      <c r="K358" s="15">
        <v>3</v>
      </c>
      <c r="L358" s="15">
        <v>0</v>
      </c>
      <c r="M358" s="17">
        <f>IF(C358&gt;=250000,10,IF([1]数据测算!F358&gt;=200000,8,IF([1]数据测算!F358&gt;=150000,6,IF([1]数据测算!F358&gt;=100000,5,IF(C358&gt;=50000,3,1)))))*2.5</f>
        <v>25</v>
      </c>
      <c r="N358" s="17">
        <f>IF(F358&gt;=4000,5,IF([1]数据测算!M358&gt;=3000,3,IF([1]数据测算!M358&gt;=2500,1,IF([1]数据测算!M358&gt;=1500,10,IF(F358&gt;=750,8,6)))))</f>
        <v>3</v>
      </c>
      <c r="O358" s="17">
        <f t="shared" si="68"/>
        <v>3</v>
      </c>
      <c r="P358" s="18">
        <f t="shared" si="69"/>
        <v>0.5</v>
      </c>
      <c r="Q358" s="17">
        <f t="shared" si="70"/>
        <v>1</v>
      </c>
      <c r="R358" s="17">
        <f t="shared" si="76"/>
        <v>1</v>
      </c>
      <c r="S358" s="17">
        <f t="shared" si="77"/>
        <v>10</v>
      </c>
      <c r="T358" s="17">
        <f t="shared" si="71"/>
        <v>7.5</v>
      </c>
      <c r="U358" s="17" t="s">
        <v>94</v>
      </c>
      <c r="V358" s="17">
        <f t="shared" si="72"/>
        <v>6</v>
      </c>
      <c r="W358" s="21">
        <f t="shared" si="73"/>
        <v>95</v>
      </c>
      <c r="X358" s="21">
        <f t="shared" si="74"/>
        <v>57</v>
      </c>
      <c r="Y358" s="24">
        <f t="shared" si="67"/>
        <v>60</v>
      </c>
      <c r="Z358" s="25">
        <f t="shared" si="75"/>
        <v>84.114630841297256</v>
      </c>
    </row>
    <row r="359" spans="1:26" x14ac:dyDescent="0.3">
      <c r="A359" s="15" t="s">
        <v>453</v>
      </c>
      <c r="B359" s="15">
        <v>201504</v>
      </c>
      <c r="C359" s="15">
        <v>100915.58</v>
      </c>
      <c r="D359" s="15">
        <v>0.68508596083258</v>
      </c>
      <c r="E359" s="15">
        <v>0.25264557842440399</v>
      </c>
      <c r="F359" s="15">
        <v>535</v>
      </c>
      <c r="G359" s="15">
        <v>10.668964095044499</v>
      </c>
      <c r="H359" s="15">
        <v>2.7240435744277099E-2</v>
      </c>
      <c r="I359" s="15">
        <v>0.34076931544613498</v>
      </c>
      <c r="J359" s="15">
        <v>26.634944793006401</v>
      </c>
      <c r="K359" s="15">
        <v>2</v>
      </c>
      <c r="L359" s="15">
        <v>0</v>
      </c>
      <c r="M359" s="17">
        <f>IF(C359&gt;=250000,10,IF([1]数据测算!F359&gt;=200000,8,IF([1]数据测算!F359&gt;=150000,6,IF([1]数据测算!F359&gt;=100000,5,IF(C359&gt;=50000,3,1)))))*2.5</f>
        <v>12.5</v>
      </c>
      <c r="N359" s="17">
        <f>IF(F359&gt;=4000,5,IF([1]数据测算!M359&gt;=3000,3,IF([1]数据测算!M359&gt;=2500,1,IF([1]数据测算!M359&gt;=1500,10,IF(F359&gt;=750,8,6)))))</f>
        <v>6</v>
      </c>
      <c r="O359" s="17">
        <f t="shared" si="68"/>
        <v>3</v>
      </c>
      <c r="P359" s="18">
        <f t="shared" si="69"/>
        <v>2</v>
      </c>
      <c r="Q359" s="17">
        <f t="shared" si="70"/>
        <v>7</v>
      </c>
      <c r="R359" s="17">
        <f t="shared" si="76"/>
        <v>7</v>
      </c>
      <c r="S359" s="17">
        <f t="shared" si="77"/>
        <v>10</v>
      </c>
      <c r="T359" s="17">
        <f t="shared" si="71"/>
        <v>7.5</v>
      </c>
      <c r="U359" s="17" t="s">
        <v>94</v>
      </c>
      <c r="V359" s="17">
        <f t="shared" si="72"/>
        <v>4</v>
      </c>
      <c r="W359" s="21">
        <f t="shared" si="73"/>
        <v>95</v>
      </c>
      <c r="X359" s="21">
        <f t="shared" si="74"/>
        <v>59</v>
      </c>
      <c r="Y359" s="24">
        <f t="shared" si="67"/>
        <v>62.10526315789474</v>
      </c>
      <c r="Z359" s="25">
        <f t="shared" si="75"/>
        <v>85.150349127197842</v>
      </c>
    </row>
    <row r="360" spans="1:26" x14ac:dyDescent="0.3">
      <c r="A360" s="15" t="s">
        <v>454</v>
      </c>
      <c r="B360" s="15">
        <v>201504</v>
      </c>
      <c r="C360" s="15">
        <v>64248.951666666697</v>
      </c>
      <c r="D360" s="15">
        <v>0.52215394208077703</v>
      </c>
      <c r="E360" s="15">
        <v>0.25218244488070302</v>
      </c>
      <c r="F360" s="15">
        <v>526.33333333333303</v>
      </c>
      <c r="G360" s="15">
        <v>8.4082105286373601</v>
      </c>
      <c r="H360" s="15">
        <v>6.5708102034466198E-2</v>
      </c>
      <c r="I360" s="15">
        <v>0.567380689670409</v>
      </c>
      <c r="J360" s="15">
        <v>4.0291306089535102</v>
      </c>
      <c r="K360" s="15">
        <v>1</v>
      </c>
      <c r="L360" s="15">
        <v>0</v>
      </c>
      <c r="M360" s="17">
        <f>IF(C360&gt;=250000,10,IF([1]数据测算!F360&gt;=200000,8,IF([1]数据测算!F360&gt;=150000,6,IF([1]数据测算!F360&gt;=100000,5,IF(C360&gt;=50000,3,1)))))*2.5</f>
        <v>7.5</v>
      </c>
      <c r="N360" s="17">
        <f>IF(F360&gt;=4000,5,IF([1]数据测算!M360&gt;=3000,3,IF([1]数据测算!M360&gt;=2500,1,IF([1]数据测算!M360&gt;=1500,10,IF(F360&gt;=750,8,6)))))</f>
        <v>6</v>
      </c>
      <c r="O360" s="17">
        <f t="shared" si="68"/>
        <v>10</v>
      </c>
      <c r="P360" s="18">
        <f t="shared" si="69"/>
        <v>3.5</v>
      </c>
      <c r="Q360" s="17">
        <f t="shared" si="70"/>
        <v>7</v>
      </c>
      <c r="R360" s="17">
        <f t="shared" si="76"/>
        <v>4</v>
      </c>
      <c r="S360" s="17">
        <f t="shared" si="77"/>
        <v>10</v>
      </c>
      <c r="T360" s="17">
        <f t="shared" si="71"/>
        <v>7.5</v>
      </c>
      <c r="U360" s="17" t="s">
        <v>94</v>
      </c>
      <c r="V360" s="17">
        <f t="shared" si="72"/>
        <v>2</v>
      </c>
      <c r="W360" s="21">
        <f t="shared" si="73"/>
        <v>95</v>
      </c>
      <c r="X360" s="21">
        <f t="shared" si="74"/>
        <v>57.5</v>
      </c>
      <c r="Y360" s="24">
        <f t="shared" si="67"/>
        <v>60.526315789473685</v>
      </c>
      <c r="Z360" s="25">
        <f t="shared" si="75"/>
        <v>84.375730856813178</v>
      </c>
    </row>
    <row r="361" spans="1:26" x14ac:dyDescent="0.3">
      <c r="A361" s="15" t="s">
        <v>455</v>
      </c>
      <c r="B361" s="15">
        <v>201507</v>
      </c>
      <c r="C361" s="15">
        <v>259024.30499999999</v>
      </c>
      <c r="D361" s="15">
        <v>1.0993476654074299</v>
      </c>
      <c r="E361" s="15">
        <v>1.36846703655397</v>
      </c>
      <c r="F361" s="15">
        <v>6305.8333333333303</v>
      </c>
      <c r="G361" s="15">
        <v>4.6572588700685298</v>
      </c>
      <c r="H361" s="15">
        <v>1.31253727981987E-2</v>
      </c>
      <c r="I361" s="15">
        <v>0.68497142433747105</v>
      </c>
      <c r="J361" s="15">
        <v>6.2610451535686904</v>
      </c>
      <c r="K361" s="15">
        <v>4</v>
      </c>
      <c r="L361" s="15">
        <v>0</v>
      </c>
      <c r="M361" s="17">
        <f>IF(C361&gt;=250000,10,IF([1]数据测算!F361&gt;=200000,8,IF([1]数据测算!F361&gt;=150000,6,IF([1]数据测算!F361&gt;=100000,5,IF(C361&gt;=50000,3,1)))))*2.5</f>
        <v>25</v>
      </c>
      <c r="N361" s="17">
        <f>IF(F361&gt;=4000,5,IF([1]数据测算!M361&gt;=3000,3,IF([1]数据测算!M361&gt;=2500,1,IF([1]数据测算!M361&gt;=1500,10,IF(F361&gt;=750,8,6)))))</f>
        <v>5</v>
      </c>
      <c r="O361" s="17">
        <f t="shared" si="68"/>
        <v>8</v>
      </c>
      <c r="P361" s="18">
        <f t="shared" si="69"/>
        <v>0.5</v>
      </c>
      <c r="Q361" s="17">
        <f t="shared" si="70"/>
        <v>1</v>
      </c>
      <c r="R361" s="17">
        <f t="shared" si="76"/>
        <v>4</v>
      </c>
      <c r="S361" s="17">
        <f t="shared" si="77"/>
        <v>10</v>
      </c>
      <c r="T361" s="17">
        <f t="shared" si="71"/>
        <v>7.5</v>
      </c>
      <c r="U361" s="17" t="s">
        <v>94</v>
      </c>
      <c r="V361" s="17">
        <f t="shared" si="72"/>
        <v>8</v>
      </c>
      <c r="W361" s="21">
        <f t="shared" si="73"/>
        <v>95</v>
      </c>
      <c r="X361" s="21">
        <f t="shared" si="74"/>
        <v>69</v>
      </c>
      <c r="Y361" s="24">
        <f t="shared" si="67"/>
        <v>72.631578947368425</v>
      </c>
      <c r="Z361" s="25">
        <f t="shared" si="75"/>
        <v>90.015295797481272</v>
      </c>
    </row>
    <row r="362" spans="1:26" x14ac:dyDescent="0.3">
      <c r="A362" s="15" t="s">
        <v>456</v>
      </c>
      <c r="B362" s="15">
        <v>201505</v>
      </c>
      <c r="C362" s="15">
        <v>1321957.72833333</v>
      </c>
      <c r="D362" s="16">
        <v>0.23734167641222501</v>
      </c>
      <c r="E362" s="15">
        <v>0.308201293615121</v>
      </c>
      <c r="F362" s="15">
        <v>858.5</v>
      </c>
      <c r="G362" s="15">
        <v>4.3674170933631498</v>
      </c>
      <c r="H362" s="15">
        <v>9.6001199449384206E-2</v>
      </c>
      <c r="I362" s="15">
        <v>0.40312610910484598</v>
      </c>
      <c r="J362" s="15">
        <v>28.346550113337901</v>
      </c>
      <c r="K362" s="15">
        <v>3</v>
      </c>
      <c r="L362" s="15">
        <v>0</v>
      </c>
      <c r="M362" s="17">
        <f>IF(C362&gt;=250000,10,IF([1]数据测算!F362&gt;=200000,8,IF([1]数据测算!F362&gt;=150000,6,IF([1]数据测算!F362&gt;=100000,5,IF(C362&gt;=50000,3,1)))))*2.5</f>
        <v>25</v>
      </c>
      <c r="N362" s="17">
        <f>IF(F362&gt;=4000,5,IF([1]数据测算!M362&gt;=3000,3,IF([1]数据测算!M362&gt;=2500,1,IF([1]数据测算!M362&gt;=1500,10,IF(F362&gt;=750,8,6)))))</f>
        <v>8</v>
      </c>
      <c r="O362" s="17">
        <f t="shared" si="68"/>
        <v>3</v>
      </c>
      <c r="P362" s="18">
        <f t="shared" si="69"/>
        <v>5</v>
      </c>
      <c r="Q362" s="17">
        <f t="shared" si="70"/>
        <v>7</v>
      </c>
      <c r="R362" s="17">
        <f t="shared" si="76"/>
        <v>4</v>
      </c>
      <c r="S362" s="17">
        <f t="shared" si="77"/>
        <v>10</v>
      </c>
      <c r="T362" s="17">
        <f t="shared" si="71"/>
        <v>7.5</v>
      </c>
      <c r="U362" s="17" t="s">
        <v>94</v>
      </c>
      <c r="V362" s="17">
        <f t="shared" si="72"/>
        <v>6</v>
      </c>
      <c r="W362" s="21">
        <f t="shared" si="73"/>
        <v>95</v>
      </c>
      <c r="X362" s="21">
        <f t="shared" si="74"/>
        <v>75.5</v>
      </c>
      <c r="Y362" s="24">
        <f t="shared" si="67"/>
        <v>79.473684210526315</v>
      </c>
      <c r="Z362" s="25">
        <f t="shared" si="75"/>
        <v>92.93746682719177</v>
      </c>
    </row>
    <row r="363" spans="1:26" x14ac:dyDescent="0.3">
      <c r="A363" s="15" t="s">
        <v>457</v>
      </c>
      <c r="B363" s="15">
        <v>201504</v>
      </c>
      <c r="C363" s="15">
        <v>43911.273333333302</v>
      </c>
      <c r="D363" s="15">
        <v>0.58708812222846296</v>
      </c>
      <c r="E363" s="15">
        <v>0.426942537688</v>
      </c>
      <c r="F363" s="15">
        <v>275.16666666666703</v>
      </c>
      <c r="G363" s="15">
        <v>4.2571417098935402</v>
      </c>
      <c r="H363" s="15">
        <v>0.252236183847868</v>
      </c>
      <c r="I363" s="15">
        <v>0.61851033605581696</v>
      </c>
      <c r="J363" s="15">
        <v>13.445043412156499</v>
      </c>
      <c r="K363" s="15">
        <v>3</v>
      </c>
      <c r="L363" s="15">
        <v>0</v>
      </c>
      <c r="M363" s="17">
        <f>IF(C363&gt;=250000,10,IF([1]数据测算!F363&gt;=200000,8,IF([1]数据测算!F363&gt;=150000,6,IF([1]数据测算!F363&gt;=100000,5,IF(C363&gt;=50000,3,1)))))*2.5</f>
        <v>2.5</v>
      </c>
      <c r="N363" s="17">
        <f>IF(F363&gt;=4000,5,IF([1]数据测算!M363&gt;=3000,3,IF([1]数据测算!M363&gt;=2500,1,IF([1]数据测算!M363&gt;=1500,10,IF(F363&gt;=750,8,6)))))</f>
        <v>6</v>
      </c>
      <c r="O363" s="17">
        <f t="shared" si="68"/>
        <v>5</v>
      </c>
      <c r="P363" s="18">
        <f t="shared" si="69"/>
        <v>3.5</v>
      </c>
      <c r="Q363" s="17">
        <f t="shared" si="70"/>
        <v>4</v>
      </c>
      <c r="R363" s="17">
        <f t="shared" si="76"/>
        <v>4</v>
      </c>
      <c r="S363" s="17">
        <f t="shared" si="77"/>
        <v>7</v>
      </c>
      <c r="T363" s="17">
        <f t="shared" si="71"/>
        <v>7.5</v>
      </c>
      <c r="U363" s="17" t="s">
        <v>94</v>
      </c>
      <c r="V363" s="17">
        <f t="shared" si="72"/>
        <v>6</v>
      </c>
      <c r="W363" s="21">
        <f t="shared" si="73"/>
        <v>95</v>
      </c>
      <c r="X363" s="21">
        <f t="shared" si="74"/>
        <v>45.5</v>
      </c>
      <c r="Y363" s="24">
        <f t="shared" si="67"/>
        <v>47.89473684210526</v>
      </c>
      <c r="Z363" s="25">
        <f t="shared" si="75"/>
        <v>77.650291062261033</v>
      </c>
    </row>
    <row r="364" spans="1:26" x14ac:dyDescent="0.3">
      <c r="A364" s="15" t="s">
        <v>458</v>
      </c>
      <c r="B364" s="15">
        <v>201504</v>
      </c>
      <c r="C364" s="15">
        <v>347989.52166666702</v>
      </c>
      <c r="D364" s="15">
        <v>0.76073708810360097</v>
      </c>
      <c r="E364" s="15">
        <v>0.16938309707167401</v>
      </c>
      <c r="F364" s="15">
        <v>5914.3333333333303</v>
      </c>
      <c r="G364" s="15">
        <v>3.2912241269241802</v>
      </c>
      <c r="H364" s="15">
        <v>3.15712456040508E-2</v>
      </c>
      <c r="I364" s="15">
        <v>0.62445314264945595</v>
      </c>
      <c r="J364" s="15">
        <v>16.740806365904401</v>
      </c>
      <c r="K364" s="15">
        <v>2</v>
      </c>
      <c r="L364" s="15">
        <v>0</v>
      </c>
      <c r="M364" s="17">
        <f>IF(C364&gt;=250000,10,IF([1]数据测算!F364&gt;=200000,8,IF([1]数据测算!F364&gt;=150000,6,IF([1]数据测算!F364&gt;=100000,5,IF(C364&gt;=50000,3,1)))))*2.5</f>
        <v>25</v>
      </c>
      <c r="N364" s="17">
        <f>IF(F364&gt;=4000,5,IF([1]数据测算!M364&gt;=3000,3,IF([1]数据测算!M364&gt;=2500,1,IF([1]数据测算!M364&gt;=1500,10,IF(F364&gt;=750,8,6)))))</f>
        <v>5</v>
      </c>
      <c r="O364" s="17">
        <f t="shared" si="68"/>
        <v>5</v>
      </c>
      <c r="P364" s="18">
        <f t="shared" si="69"/>
        <v>2</v>
      </c>
      <c r="Q364" s="17">
        <f t="shared" si="70"/>
        <v>10</v>
      </c>
      <c r="R364" s="17">
        <f t="shared" si="76"/>
        <v>4</v>
      </c>
      <c r="S364" s="17">
        <f t="shared" si="77"/>
        <v>10</v>
      </c>
      <c r="T364" s="17">
        <f t="shared" si="71"/>
        <v>7.5</v>
      </c>
      <c r="U364" s="17" t="s">
        <v>94</v>
      </c>
      <c r="V364" s="17">
        <f t="shared" si="72"/>
        <v>4</v>
      </c>
      <c r="W364" s="21">
        <f t="shared" si="73"/>
        <v>95</v>
      </c>
      <c r="X364" s="21">
        <f t="shared" si="74"/>
        <v>72.5</v>
      </c>
      <c r="Y364" s="24">
        <f t="shared" si="67"/>
        <v>76.315789473684205</v>
      </c>
      <c r="Z364" s="25">
        <f t="shared" si="75"/>
        <v>91.609815307034637</v>
      </c>
    </row>
    <row r="365" spans="1:26" x14ac:dyDescent="0.3">
      <c r="A365" s="15" t="s">
        <v>459</v>
      </c>
      <c r="B365" s="15">
        <v>201504</v>
      </c>
      <c r="C365" s="15">
        <v>449608.73666666698</v>
      </c>
      <c r="D365" s="16">
        <v>0.49110145942490502</v>
      </c>
      <c r="E365" s="15">
        <v>2.8916243211965301E-2</v>
      </c>
      <c r="F365" s="15">
        <v>2700.5</v>
      </c>
      <c r="G365" s="15">
        <v>3.1930161969506701</v>
      </c>
      <c r="H365" s="15">
        <v>6.1815185960179903E-2</v>
      </c>
      <c r="I365" s="15">
        <v>0.42061446420353499</v>
      </c>
      <c r="J365" s="15">
        <v>19.504520940940701</v>
      </c>
      <c r="K365" s="15">
        <v>3</v>
      </c>
      <c r="L365" s="15">
        <v>0</v>
      </c>
      <c r="M365" s="17">
        <f>IF(C365&gt;=250000,10,IF([1]数据测算!F365&gt;=200000,8,IF([1]数据测算!F365&gt;=150000,6,IF([1]数据测算!F365&gt;=100000,5,IF(C365&gt;=50000,3,1)))))*2.5</f>
        <v>25</v>
      </c>
      <c r="N365" s="17">
        <f>IF(F365&gt;=4000,5,IF([1]数据测算!M365&gt;=3000,3,IF([1]数据测算!M365&gt;=2500,1,IF([1]数据测算!M365&gt;=1500,10,IF(F365&gt;=750,8,6)))))</f>
        <v>1</v>
      </c>
      <c r="O365" s="17">
        <f t="shared" si="68"/>
        <v>5</v>
      </c>
      <c r="P365" s="18">
        <f t="shared" si="69"/>
        <v>3.5</v>
      </c>
      <c r="Q365" s="17">
        <f t="shared" si="70"/>
        <v>10</v>
      </c>
      <c r="R365" s="17">
        <f t="shared" si="76"/>
        <v>4</v>
      </c>
      <c r="S365" s="17">
        <f t="shared" si="77"/>
        <v>10</v>
      </c>
      <c r="T365" s="17">
        <f t="shared" si="71"/>
        <v>7.5</v>
      </c>
      <c r="U365" s="17" t="s">
        <v>94</v>
      </c>
      <c r="V365" s="17">
        <f t="shared" si="72"/>
        <v>6</v>
      </c>
      <c r="W365" s="21">
        <f t="shared" si="73"/>
        <v>95</v>
      </c>
      <c r="X365" s="21">
        <f t="shared" si="74"/>
        <v>72</v>
      </c>
      <c r="Y365" s="24">
        <f t="shared" si="67"/>
        <v>75.78947368421052</v>
      </c>
      <c r="Z365" s="25">
        <f t="shared" si="75"/>
        <v>91.385112948943473</v>
      </c>
    </row>
    <row r="366" spans="1:26" x14ac:dyDescent="0.3">
      <c r="A366" s="15" t="s">
        <v>460</v>
      </c>
      <c r="B366" s="15">
        <v>201504</v>
      </c>
      <c r="C366" s="15">
        <v>181624.84</v>
      </c>
      <c r="D366" s="15">
        <v>0.75600027913618795</v>
      </c>
      <c r="E366" s="15">
        <v>0.17416265132438699</v>
      </c>
      <c r="F366" s="15">
        <v>2042.5</v>
      </c>
      <c r="G366" s="15">
        <v>2.9430708184245802</v>
      </c>
      <c r="H366" s="15">
        <v>5.2908152281908399E-2</v>
      </c>
      <c r="I366" s="15">
        <v>0.18496765504309301</v>
      </c>
      <c r="J366" s="15">
        <v>19.855273368901301</v>
      </c>
      <c r="K366" s="15">
        <v>3</v>
      </c>
      <c r="L366" s="15">
        <v>0</v>
      </c>
      <c r="M366" s="17">
        <f>IF(C366&gt;=250000,10,IF([1]数据测算!F366&gt;=200000,8,IF([1]数据测算!F366&gt;=150000,6,IF([1]数据测算!F366&gt;=100000,5,IF(C366&gt;=50000,3,1)))))*2.5</f>
        <v>15</v>
      </c>
      <c r="N366" s="17">
        <f>IF(F366&gt;=4000,5,IF([1]数据测算!M366&gt;=3000,3,IF([1]数据测算!M366&gt;=2500,1,IF([1]数据测算!M366&gt;=1500,10,IF(F366&gt;=750,8,6)))))</f>
        <v>10</v>
      </c>
      <c r="O366" s="17">
        <f t="shared" si="68"/>
        <v>5</v>
      </c>
      <c r="P366" s="18">
        <f t="shared" si="69"/>
        <v>2</v>
      </c>
      <c r="Q366" s="17">
        <f t="shared" si="70"/>
        <v>10</v>
      </c>
      <c r="R366" s="17">
        <f t="shared" si="76"/>
        <v>10</v>
      </c>
      <c r="S366" s="17">
        <f t="shared" si="77"/>
        <v>10</v>
      </c>
      <c r="T366" s="17">
        <f t="shared" si="71"/>
        <v>7.5</v>
      </c>
      <c r="U366" s="17" t="s">
        <v>94</v>
      </c>
      <c r="V366" s="17">
        <f t="shared" si="72"/>
        <v>6</v>
      </c>
      <c r="W366" s="21">
        <f t="shared" si="73"/>
        <v>95</v>
      </c>
      <c r="X366" s="21">
        <f t="shared" si="74"/>
        <v>75.5</v>
      </c>
      <c r="Y366" s="24">
        <f t="shared" si="67"/>
        <v>79.473684210526315</v>
      </c>
      <c r="Z366" s="25">
        <f t="shared" si="75"/>
        <v>92.93746682719177</v>
      </c>
    </row>
    <row r="367" spans="1:26" x14ac:dyDescent="0.3">
      <c r="A367" s="15" t="s">
        <v>461</v>
      </c>
      <c r="B367" s="15">
        <v>201507</v>
      </c>
      <c r="C367" s="15">
        <v>1019844.80166667</v>
      </c>
      <c r="D367" s="16">
        <v>0.41574651234359</v>
      </c>
      <c r="E367" s="15">
        <v>4.3505988869247302E-2</v>
      </c>
      <c r="F367" s="15">
        <v>3130.6666666666702</v>
      </c>
      <c r="G367" s="15">
        <v>2.73700290942124</v>
      </c>
      <c r="H367" s="15">
        <v>1.17421666754022E-2</v>
      </c>
      <c r="I367" s="15">
        <v>0.404028421120529</v>
      </c>
      <c r="J367" s="15">
        <v>9.7320523376239692</v>
      </c>
      <c r="K367" s="15">
        <v>3</v>
      </c>
      <c r="L367" s="15">
        <v>0</v>
      </c>
      <c r="M367" s="17">
        <f>IF(C367&gt;=250000,10,IF([1]数据测算!F367&gt;=200000,8,IF([1]数据测算!F367&gt;=150000,6,IF([1]数据测算!F367&gt;=100000,5,IF(C367&gt;=50000,3,1)))))*2.5</f>
        <v>25</v>
      </c>
      <c r="N367" s="17">
        <f>IF(F367&gt;=4000,5,IF([1]数据测算!M367&gt;=3000,3,IF([1]数据测算!M367&gt;=2500,1,IF([1]数据测算!M367&gt;=1500,10,IF(F367&gt;=750,8,6)))))</f>
        <v>3</v>
      </c>
      <c r="O367" s="17">
        <f t="shared" si="68"/>
        <v>6</v>
      </c>
      <c r="P367" s="18">
        <f t="shared" si="69"/>
        <v>3.5</v>
      </c>
      <c r="Q367" s="17">
        <f t="shared" si="70"/>
        <v>10</v>
      </c>
      <c r="R367" s="17">
        <f t="shared" si="76"/>
        <v>4</v>
      </c>
      <c r="S367" s="17">
        <f t="shared" si="77"/>
        <v>10</v>
      </c>
      <c r="T367" s="17">
        <f t="shared" si="71"/>
        <v>7.5</v>
      </c>
      <c r="U367" s="17" t="s">
        <v>94</v>
      </c>
      <c r="V367" s="17">
        <f t="shared" si="72"/>
        <v>6</v>
      </c>
      <c r="W367" s="21">
        <f t="shared" si="73"/>
        <v>95</v>
      </c>
      <c r="X367" s="21">
        <f t="shared" si="74"/>
        <v>75</v>
      </c>
      <c r="Y367" s="24">
        <f t="shared" si="67"/>
        <v>78.94736842105263</v>
      </c>
      <c r="Z367" s="25">
        <f t="shared" si="75"/>
        <v>92.718585397435078</v>
      </c>
    </row>
    <row r="368" spans="1:26" x14ac:dyDescent="0.3">
      <c r="A368" s="15" t="s">
        <v>462</v>
      </c>
      <c r="B368" s="15">
        <v>201505</v>
      </c>
      <c r="C368" s="15">
        <v>92618.145000000004</v>
      </c>
      <c r="D368" s="15">
        <v>0.96958510552479404</v>
      </c>
      <c r="E368" s="15">
        <v>0.357408925809232</v>
      </c>
      <c r="F368" s="15">
        <v>360.33333333333297</v>
      </c>
      <c r="G368" s="15">
        <v>1.3534541762516199</v>
      </c>
      <c r="H368" s="15">
        <v>0.175601231851754</v>
      </c>
      <c r="I368" s="15">
        <v>0.48895867281868199</v>
      </c>
      <c r="J368" s="15">
        <v>8.0066440078118308</v>
      </c>
      <c r="K368" s="15">
        <v>2</v>
      </c>
      <c r="L368" s="15">
        <v>1</v>
      </c>
      <c r="M368" s="17">
        <f>IF(C368&gt;=250000,10,IF([1]数据测算!F368&gt;=200000,8,IF([1]数据测算!F368&gt;=150000,6,IF([1]数据测算!F368&gt;=100000,5,IF(C368&gt;=50000,3,1)))))*2.5</f>
        <v>7.5</v>
      </c>
      <c r="N368" s="17">
        <f>IF(F368&gt;=4000,5,IF([1]数据测算!M368&gt;=3000,3,IF([1]数据测算!M368&gt;=2500,1,IF([1]数据测算!M368&gt;=1500,10,IF(F368&gt;=750,8,6)))))</f>
        <v>6</v>
      </c>
      <c r="O368" s="17">
        <f t="shared" si="68"/>
        <v>6</v>
      </c>
      <c r="P368" s="18">
        <f t="shared" si="69"/>
        <v>0.5</v>
      </c>
      <c r="Q368" s="17">
        <f t="shared" si="70"/>
        <v>7</v>
      </c>
      <c r="R368" s="17">
        <f t="shared" si="76"/>
        <v>4</v>
      </c>
      <c r="S368" s="17">
        <f t="shared" si="77"/>
        <v>10</v>
      </c>
      <c r="T368" s="17">
        <f t="shared" si="71"/>
        <v>3</v>
      </c>
      <c r="U368" s="17" t="s">
        <v>94</v>
      </c>
      <c r="V368" s="17">
        <f t="shared" si="72"/>
        <v>4</v>
      </c>
      <c r="W368" s="21">
        <f t="shared" si="73"/>
        <v>95</v>
      </c>
      <c r="X368" s="21">
        <f t="shared" si="74"/>
        <v>48</v>
      </c>
      <c r="Y368" s="24">
        <f t="shared" si="67"/>
        <v>50.526315789473685</v>
      </c>
      <c r="Z368" s="25">
        <f t="shared" si="75"/>
        <v>79.138274776528391</v>
      </c>
    </row>
    <row r="369" spans="1:26" x14ac:dyDescent="0.3">
      <c r="A369" s="15" t="s">
        <v>463</v>
      </c>
      <c r="B369" s="15">
        <v>201505</v>
      </c>
      <c r="C369" s="15">
        <v>118315.123333333</v>
      </c>
      <c r="D369" s="16">
        <v>0.47661169171365497</v>
      </c>
      <c r="E369" s="15">
        <v>0.125408474468827</v>
      </c>
      <c r="F369" s="15">
        <v>1575.6666666666699</v>
      </c>
      <c r="G369" s="15">
        <v>1.20418671305354</v>
      </c>
      <c r="H369" s="15">
        <v>5.6601623330470398E-2</v>
      </c>
      <c r="I369" s="15">
        <v>0.25174395752824802</v>
      </c>
      <c r="J369" s="15">
        <v>19.397621606459701</v>
      </c>
      <c r="K369" s="15">
        <v>2</v>
      </c>
      <c r="L369" s="15">
        <v>0</v>
      </c>
      <c r="M369" s="17">
        <f>IF(C369&gt;=250000,10,IF([1]数据测算!F369&gt;=200000,8,IF([1]数据测算!F369&gt;=150000,6,IF([1]数据测算!F369&gt;=100000,5,IF(C369&gt;=50000,3,1)))))*2.5</f>
        <v>12.5</v>
      </c>
      <c r="N369" s="17">
        <f>IF(F369&gt;=4000,5,IF([1]数据测算!M369&gt;=3000,3,IF([1]数据测算!M369&gt;=2500,1,IF([1]数据测算!M369&gt;=1500,10,IF(F369&gt;=750,8,6)))))</f>
        <v>10</v>
      </c>
      <c r="O369" s="17">
        <f t="shared" si="68"/>
        <v>5</v>
      </c>
      <c r="P369" s="18">
        <f t="shared" si="69"/>
        <v>3.5</v>
      </c>
      <c r="Q369" s="17">
        <f t="shared" si="70"/>
        <v>10</v>
      </c>
      <c r="R369" s="17">
        <f t="shared" si="76"/>
        <v>7</v>
      </c>
      <c r="S369" s="17">
        <f t="shared" si="77"/>
        <v>10</v>
      </c>
      <c r="T369" s="17">
        <f t="shared" si="71"/>
        <v>3</v>
      </c>
      <c r="U369" s="17" t="s">
        <v>94</v>
      </c>
      <c r="V369" s="17">
        <f t="shared" si="72"/>
        <v>4</v>
      </c>
      <c r="W369" s="21">
        <f t="shared" si="73"/>
        <v>95</v>
      </c>
      <c r="X369" s="21">
        <f t="shared" si="74"/>
        <v>65</v>
      </c>
      <c r="Y369" s="24">
        <f t="shared" si="67"/>
        <v>68.421052631578945</v>
      </c>
      <c r="Z369" s="25">
        <f t="shared" si="75"/>
        <v>88.127731659721178</v>
      </c>
    </row>
    <row r="370" spans="1:26" x14ac:dyDescent="0.3">
      <c r="A370" s="15" t="s">
        <v>464</v>
      </c>
      <c r="B370" s="15">
        <v>201505</v>
      </c>
      <c r="C370" s="15">
        <v>683975.97666666703</v>
      </c>
      <c r="D370" s="16">
        <v>0.35201849019339398</v>
      </c>
      <c r="E370" s="15">
        <v>0.18651837882793801</v>
      </c>
      <c r="F370" s="15">
        <v>3767.8333333333298</v>
      </c>
      <c r="G370" s="15">
        <v>1.2038502963611999</v>
      </c>
      <c r="H370" s="15">
        <v>1.6307228300252601E-2</v>
      </c>
      <c r="I370" s="15">
        <v>6.1268693429983E-2</v>
      </c>
      <c r="J370" s="15">
        <v>40.190961553917603</v>
      </c>
      <c r="K370" s="15">
        <v>4</v>
      </c>
      <c r="L370" s="15">
        <v>0</v>
      </c>
      <c r="M370" s="17">
        <f>IF(C370&gt;=250000,10,IF([1]数据测算!F370&gt;=200000,8,IF([1]数据测算!F370&gt;=150000,6,IF([1]数据测算!F370&gt;=100000,5,IF(C370&gt;=50000,3,1)))))*2.5</f>
        <v>25</v>
      </c>
      <c r="N370" s="17">
        <f>IF(F370&gt;=4000,5,IF([1]数据测算!M370&gt;=3000,3,IF([1]数据测算!M370&gt;=2500,1,IF([1]数据测算!M370&gt;=1500,10,IF(F370&gt;=750,8,6)))))</f>
        <v>3</v>
      </c>
      <c r="O370" s="17">
        <f t="shared" si="68"/>
        <v>1</v>
      </c>
      <c r="P370" s="18">
        <f t="shared" si="69"/>
        <v>5</v>
      </c>
      <c r="Q370" s="17">
        <f t="shared" si="70"/>
        <v>10</v>
      </c>
      <c r="R370" s="17">
        <f t="shared" si="76"/>
        <v>10</v>
      </c>
      <c r="S370" s="17">
        <f t="shared" si="77"/>
        <v>10</v>
      </c>
      <c r="T370" s="17">
        <f t="shared" si="71"/>
        <v>3</v>
      </c>
      <c r="U370" s="17" t="s">
        <v>94</v>
      </c>
      <c r="V370" s="17">
        <f t="shared" si="72"/>
        <v>8</v>
      </c>
      <c r="W370" s="21">
        <f t="shared" si="73"/>
        <v>95</v>
      </c>
      <c r="X370" s="21">
        <f t="shared" si="74"/>
        <v>75</v>
      </c>
      <c r="Y370" s="24">
        <f t="shared" si="67"/>
        <v>78.94736842105263</v>
      </c>
      <c r="Z370" s="25">
        <f t="shared" si="75"/>
        <v>92.718585397435078</v>
      </c>
    </row>
    <row r="371" spans="1:26" x14ac:dyDescent="0.3">
      <c r="A371" s="15" t="s">
        <v>465</v>
      </c>
      <c r="B371" s="15">
        <v>201504</v>
      </c>
      <c r="C371" s="15">
        <v>132448.86666666699</v>
      </c>
      <c r="D371" s="15">
        <v>0.50813657154213698</v>
      </c>
      <c r="E371" s="15">
        <v>0.107731660507077</v>
      </c>
      <c r="F371" s="15">
        <v>848.33333333333303</v>
      </c>
      <c r="G371" s="15">
        <v>1.1103289319934999</v>
      </c>
      <c r="H371" s="15">
        <v>1.60538088104871E-2</v>
      </c>
      <c r="I371" s="15">
        <v>0.81923122781305702</v>
      </c>
      <c r="J371" s="15">
        <v>18.732337666935301</v>
      </c>
      <c r="K371" s="15">
        <v>2</v>
      </c>
      <c r="L371" s="15">
        <v>0</v>
      </c>
      <c r="M371" s="17">
        <f>IF(C371&gt;=250000,10,IF([1]数据测算!F371&gt;=200000,8,IF([1]数据测算!F371&gt;=150000,6,IF([1]数据测算!F371&gt;=100000,5,IF(C371&gt;=50000,3,1)))))*2.5</f>
        <v>12.5</v>
      </c>
      <c r="N371" s="17">
        <f>IF(F371&gt;=4000,5,IF([1]数据测算!M371&gt;=3000,3,IF([1]数据测算!M371&gt;=2500,1,IF([1]数据测算!M371&gt;=1500,10,IF(F371&gt;=750,8,6)))))</f>
        <v>8</v>
      </c>
      <c r="O371" s="17">
        <f t="shared" si="68"/>
        <v>5</v>
      </c>
      <c r="P371" s="18">
        <f t="shared" si="69"/>
        <v>3.5</v>
      </c>
      <c r="Q371" s="17">
        <f t="shared" si="70"/>
        <v>10</v>
      </c>
      <c r="R371" s="17">
        <f t="shared" si="76"/>
        <v>1</v>
      </c>
      <c r="S371" s="17">
        <f t="shared" si="77"/>
        <v>10</v>
      </c>
      <c r="T371" s="17">
        <f t="shared" si="71"/>
        <v>3</v>
      </c>
      <c r="U371" s="17" t="s">
        <v>94</v>
      </c>
      <c r="V371" s="17">
        <f t="shared" si="72"/>
        <v>4</v>
      </c>
      <c r="W371" s="21">
        <f t="shared" si="73"/>
        <v>95</v>
      </c>
      <c r="X371" s="21">
        <f t="shared" si="74"/>
        <v>57</v>
      </c>
      <c r="Y371" s="24">
        <f t="shared" si="67"/>
        <v>60</v>
      </c>
      <c r="Z371" s="25">
        <f t="shared" si="75"/>
        <v>84.114630841297256</v>
      </c>
    </row>
    <row r="372" spans="1:26" x14ac:dyDescent="0.3">
      <c r="A372" s="15" t="s">
        <v>466</v>
      </c>
      <c r="B372" s="15">
        <v>201507</v>
      </c>
      <c r="C372" s="15">
        <v>171019.42</v>
      </c>
      <c r="D372" s="16">
        <v>0.23613847954637199</v>
      </c>
      <c r="E372" s="15">
        <v>0.383761301898282</v>
      </c>
      <c r="F372" s="15">
        <v>3214.8333333333298</v>
      </c>
      <c r="G372" s="15">
        <v>1.04121993219269</v>
      </c>
      <c r="H372" s="15">
        <v>0.18831190573892401</v>
      </c>
      <c r="I372" s="15">
        <v>0.38945178893243299</v>
      </c>
      <c r="J372" s="15">
        <v>15.246807784762501</v>
      </c>
      <c r="K372" s="15">
        <v>2</v>
      </c>
      <c r="L372" s="15">
        <v>0</v>
      </c>
      <c r="M372" s="17">
        <f>IF(C372&gt;=250000,10,IF([1]数据测算!F372&gt;=200000,8,IF([1]数据测算!F372&gt;=150000,6,IF([1]数据测算!F372&gt;=100000,5,IF(C372&gt;=50000,3,1)))))*2.5</f>
        <v>15</v>
      </c>
      <c r="N372" s="17">
        <f>IF(F372&gt;=4000,5,IF([1]数据测算!M372&gt;=3000,3,IF([1]数据测算!M372&gt;=2500,1,IF([1]数据测算!M372&gt;=1500,10,IF(F372&gt;=750,8,6)))))</f>
        <v>3</v>
      </c>
      <c r="O372" s="17">
        <f t="shared" si="68"/>
        <v>5</v>
      </c>
      <c r="P372" s="18">
        <f t="shared" si="69"/>
        <v>5</v>
      </c>
      <c r="Q372" s="17">
        <f t="shared" si="70"/>
        <v>7</v>
      </c>
      <c r="R372" s="17">
        <f t="shared" si="76"/>
        <v>7</v>
      </c>
      <c r="S372" s="17">
        <f t="shared" si="77"/>
        <v>10</v>
      </c>
      <c r="T372" s="17">
        <f t="shared" si="71"/>
        <v>3</v>
      </c>
      <c r="U372" s="17" t="s">
        <v>94</v>
      </c>
      <c r="V372" s="17">
        <f t="shared" si="72"/>
        <v>4</v>
      </c>
      <c r="W372" s="21">
        <f t="shared" si="73"/>
        <v>95</v>
      </c>
      <c r="X372" s="21">
        <f t="shared" si="74"/>
        <v>59</v>
      </c>
      <c r="Y372" s="24">
        <f t="shared" si="67"/>
        <v>62.10526315789474</v>
      </c>
      <c r="Z372" s="25">
        <f t="shared" si="75"/>
        <v>85.150349127197842</v>
      </c>
    </row>
    <row r="373" spans="1:26" x14ac:dyDescent="0.3">
      <c r="A373" s="15" t="s">
        <v>467</v>
      </c>
      <c r="B373" s="15">
        <v>201506</v>
      </c>
      <c r="C373" s="15">
        <v>41222.473333333299</v>
      </c>
      <c r="D373" s="16">
        <v>0.248488505788829</v>
      </c>
      <c r="E373" s="15">
        <v>5.0812775239850699E-2</v>
      </c>
      <c r="F373" s="15">
        <v>723.83333333333303</v>
      </c>
      <c r="G373" s="15">
        <v>0.908345386215062</v>
      </c>
      <c r="H373" s="15">
        <v>6.3524032420552101E-2</v>
      </c>
      <c r="I373" s="15">
        <v>0.394371077680786</v>
      </c>
      <c r="J373" s="15">
        <v>3.0019750592179801</v>
      </c>
      <c r="K373" s="15">
        <v>1</v>
      </c>
      <c r="L373" s="15">
        <v>0</v>
      </c>
      <c r="M373" s="17">
        <f>IF(C373&gt;=250000,10,IF([1]数据测算!F373&gt;=200000,8,IF([1]数据测算!F373&gt;=150000,6,IF([1]数据测算!F373&gt;=100000,5,IF(C373&gt;=50000,3,1)))))*2.5</f>
        <v>2.5</v>
      </c>
      <c r="N373" s="17">
        <f>IF(F373&gt;=4000,5,IF([1]数据测算!M373&gt;=3000,3,IF([1]数据测算!M373&gt;=2500,1,IF([1]数据测算!M373&gt;=1500,10,IF(F373&gt;=750,8,6)))))</f>
        <v>6</v>
      </c>
      <c r="O373" s="17">
        <f t="shared" si="68"/>
        <v>10</v>
      </c>
      <c r="P373" s="18">
        <f t="shared" si="69"/>
        <v>5</v>
      </c>
      <c r="Q373" s="17">
        <f t="shared" si="70"/>
        <v>10</v>
      </c>
      <c r="R373" s="17">
        <f t="shared" si="76"/>
        <v>7</v>
      </c>
      <c r="S373" s="17">
        <f t="shared" si="77"/>
        <v>10</v>
      </c>
      <c r="T373" s="17">
        <f t="shared" si="71"/>
        <v>3</v>
      </c>
      <c r="U373" s="17" t="s">
        <v>94</v>
      </c>
      <c r="V373" s="17">
        <f t="shared" si="72"/>
        <v>2</v>
      </c>
      <c r="W373" s="21">
        <f t="shared" si="73"/>
        <v>95</v>
      </c>
      <c r="X373" s="21">
        <f t="shared" si="74"/>
        <v>55.5</v>
      </c>
      <c r="Y373" s="24">
        <f t="shared" si="67"/>
        <v>58.421052631578945</v>
      </c>
      <c r="Z373" s="25">
        <f t="shared" si="75"/>
        <v>83.322352963173088</v>
      </c>
    </row>
    <row r="374" spans="1:26" x14ac:dyDescent="0.3">
      <c r="A374" s="15" t="s">
        <v>468</v>
      </c>
      <c r="B374" s="15">
        <v>201505</v>
      </c>
      <c r="C374" s="15">
        <v>60334.15</v>
      </c>
      <c r="D374" s="16">
        <v>0.28731780630897502</v>
      </c>
      <c r="E374" s="15">
        <v>0.22594453366419801</v>
      </c>
      <c r="F374" s="15">
        <v>1999</v>
      </c>
      <c r="G374" s="15">
        <v>0.74573624689179596</v>
      </c>
      <c r="H374" s="15">
        <v>0.21922432274215201</v>
      </c>
      <c r="I374" s="15">
        <v>0.59235547710328595</v>
      </c>
      <c r="J374" s="15">
        <v>5.1075948658232999</v>
      </c>
      <c r="K374" s="15">
        <v>2</v>
      </c>
      <c r="L374" s="15">
        <v>0</v>
      </c>
      <c r="M374" s="17">
        <f>IF(C374&gt;=250000,10,IF([1]数据测算!F374&gt;=200000,8,IF([1]数据测算!F374&gt;=150000,6,IF([1]数据测算!F374&gt;=100000,5,IF(C374&gt;=50000,3,1)))))*2.5</f>
        <v>7.5</v>
      </c>
      <c r="N374" s="17">
        <f>IF(F374&gt;=4000,5,IF([1]数据测算!M374&gt;=3000,3,IF([1]数据测算!M374&gt;=2500,1,IF([1]数据测算!M374&gt;=1500,10,IF(F374&gt;=750,8,6)))))</f>
        <v>10</v>
      </c>
      <c r="O374" s="17">
        <f t="shared" si="68"/>
        <v>8</v>
      </c>
      <c r="P374" s="18">
        <f t="shared" si="69"/>
        <v>5</v>
      </c>
      <c r="Q374" s="17">
        <f t="shared" si="70"/>
        <v>7</v>
      </c>
      <c r="R374" s="17">
        <f t="shared" si="76"/>
        <v>4</v>
      </c>
      <c r="S374" s="17">
        <f t="shared" si="77"/>
        <v>7</v>
      </c>
      <c r="T374" s="17">
        <f t="shared" si="71"/>
        <v>3</v>
      </c>
      <c r="U374" s="17" t="s">
        <v>94</v>
      </c>
      <c r="V374" s="17">
        <f t="shared" si="72"/>
        <v>4</v>
      </c>
      <c r="W374" s="21">
        <f t="shared" si="73"/>
        <v>95</v>
      </c>
      <c r="X374" s="21">
        <f t="shared" si="74"/>
        <v>55.5</v>
      </c>
      <c r="Y374" s="24">
        <f t="shared" si="67"/>
        <v>58.421052631578945</v>
      </c>
      <c r="Z374" s="25">
        <f t="shared" si="75"/>
        <v>83.322352963173088</v>
      </c>
    </row>
    <row r="375" spans="1:26" x14ac:dyDescent="0.3">
      <c r="A375" s="15" t="s">
        <v>469</v>
      </c>
      <c r="B375" s="15">
        <v>201506</v>
      </c>
      <c r="C375" s="15">
        <v>133867.17333333299</v>
      </c>
      <c r="D375" s="16">
        <v>0.21839739918276199</v>
      </c>
      <c r="E375" s="15">
        <v>0.383207627852933</v>
      </c>
      <c r="F375" s="15">
        <v>603.33333333333303</v>
      </c>
      <c r="G375" s="15">
        <v>0.65678059206266604</v>
      </c>
      <c r="H375" s="15">
        <v>0.48453170466974099</v>
      </c>
      <c r="I375" s="15">
        <v>0.375836724066962</v>
      </c>
      <c r="J375" s="15">
        <v>6.4989547230748199</v>
      </c>
      <c r="K375" s="15">
        <v>1</v>
      </c>
      <c r="L375" s="15">
        <v>1</v>
      </c>
      <c r="M375" s="17">
        <f>IF(C375&gt;=250000,10,IF([1]数据测算!F375&gt;=200000,8,IF([1]数据测算!F375&gt;=150000,6,IF([1]数据测算!F375&gt;=100000,5,IF(C375&gt;=50000,3,1)))))*2.5</f>
        <v>12.5</v>
      </c>
      <c r="N375" s="17">
        <f>IF(F375&gt;=4000,5,IF([1]数据测算!M375&gt;=3000,3,IF([1]数据测算!M375&gt;=2500,1,IF([1]数据测算!M375&gt;=1500,10,IF(F375&gt;=750,8,6)))))</f>
        <v>6</v>
      </c>
      <c r="O375" s="17">
        <f t="shared" si="68"/>
        <v>8</v>
      </c>
      <c r="P375" s="18">
        <f t="shared" si="69"/>
        <v>5</v>
      </c>
      <c r="Q375" s="17">
        <f t="shared" si="70"/>
        <v>7</v>
      </c>
      <c r="R375" s="17">
        <f t="shared" si="76"/>
        <v>7</v>
      </c>
      <c r="S375" s="17">
        <f t="shared" si="77"/>
        <v>7</v>
      </c>
      <c r="T375" s="17">
        <f t="shared" si="71"/>
        <v>0.75</v>
      </c>
      <c r="U375" s="17" t="s">
        <v>94</v>
      </c>
      <c r="V375" s="17">
        <f t="shared" si="72"/>
        <v>2</v>
      </c>
      <c r="W375" s="21">
        <f t="shared" si="73"/>
        <v>95</v>
      </c>
      <c r="X375" s="21">
        <f t="shared" si="74"/>
        <v>55.25</v>
      </c>
      <c r="Y375" s="24">
        <f t="shared" si="67"/>
        <v>58.157894736842103</v>
      </c>
      <c r="Z375" s="25">
        <f t="shared" si="75"/>
        <v>83.18896839405275</v>
      </c>
    </row>
    <row r="376" spans="1:26" x14ac:dyDescent="0.3">
      <c r="A376" s="15" t="s">
        <v>470</v>
      </c>
      <c r="B376" s="15">
        <v>201506</v>
      </c>
      <c r="C376" s="15">
        <v>53446.516666666699</v>
      </c>
      <c r="D376" s="16">
        <v>0.337880722458827</v>
      </c>
      <c r="E376" s="15">
        <v>0.116321022122635</v>
      </c>
      <c r="F376" s="15">
        <v>486.5</v>
      </c>
      <c r="G376" s="15">
        <v>0.61893465622516497</v>
      </c>
      <c r="H376" s="15">
        <v>0.135936056975867</v>
      </c>
      <c r="I376" s="15">
        <v>0.34277796055814702</v>
      </c>
      <c r="J376" s="15">
        <v>3.7230349464883599</v>
      </c>
      <c r="K376" s="15">
        <v>2</v>
      </c>
      <c r="L376" s="15">
        <v>0</v>
      </c>
      <c r="M376" s="17">
        <f>IF(C376&gt;=250000,10,IF([1]数据测算!F376&gt;=200000,8,IF([1]数据测算!F376&gt;=150000,6,IF([1]数据测算!F376&gt;=100000,5,IF(C376&gt;=50000,3,1)))))*2.5</f>
        <v>7.5</v>
      </c>
      <c r="N376" s="17">
        <f>IF(F376&gt;=4000,5,IF([1]数据测算!M376&gt;=3000,3,IF([1]数据测算!M376&gt;=2500,1,IF([1]数据测算!M376&gt;=1500,10,IF(F376&gt;=750,8,6)))))</f>
        <v>6</v>
      </c>
      <c r="O376" s="17">
        <f t="shared" si="68"/>
        <v>10</v>
      </c>
      <c r="P376" s="18">
        <f t="shared" si="69"/>
        <v>5</v>
      </c>
      <c r="Q376" s="17">
        <f t="shared" si="70"/>
        <v>10</v>
      </c>
      <c r="R376" s="17">
        <f t="shared" si="76"/>
        <v>7</v>
      </c>
      <c r="S376" s="17">
        <f t="shared" si="77"/>
        <v>10</v>
      </c>
      <c r="T376" s="17">
        <f t="shared" si="71"/>
        <v>0.75</v>
      </c>
      <c r="U376" s="17" t="s">
        <v>94</v>
      </c>
      <c r="V376" s="17">
        <f t="shared" si="72"/>
        <v>4</v>
      </c>
      <c r="W376" s="21">
        <f t="shared" si="73"/>
        <v>95</v>
      </c>
      <c r="X376" s="21">
        <f t="shared" si="74"/>
        <v>60.25</v>
      </c>
      <c r="Y376" s="24">
        <f t="shared" si="67"/>
        <v>63.421052631578945</v>
      </c>
      <c r="Z376" s="25">
        <f t="shared" si="75"/>
        <v>85.786214833849115</v>
      </c>
    </row>
    <row r="377" spans="1:26" x14ac:dyDescent="0.3">
      <c r="A377" s="15" t="s">
        <v>471</v>
      </c>
      <c r="B377" s="15">
        <v>201503</v>
      </c>
      <c r="C377" s="15">
        <v>2567951.8766666702</v>
      </c>
      <c r="D377" s="15">
        <v>0.75538346991599903</v>
      </c>
      <c r="E377" s="15">
        <v>6.6220652370659605E-2</v>
      </c>
      <c r="F377" s="15">
        <v>1075.6666666666699</v>
      </c>
      <c r="G377" s="15">
        <v>14.917325334674899</v>
      </c>
      <c r="H377" s="15">
        <v>1.4382067425269001E-2</v>
      </c>
      <c r="I377" s="15">
        <v>0.83581579861876398</v>
      </c>
      <c r="J377" s="15">
        <v>18.449826571893301</v>
      </c>
      <c r="K377" s="15">
        <v>2</v>
      </c>
      <c r="L377" s="15">
        <v>0</v>
      </c>
      <c r="M377" s="17">
        <f>IF(C377&gt;=250000,10,IF([1]数据测算!F377&gt;=200000,8,IF([1]数据测算!F377&gt;=150000,6,IF([1]数据测算!F377&gt;=100000,5,IF(C377&gt;=50000,3,1)))))*2.5</f>
        <v>25</v>
      </c>
      <c r="N377" s="17">
        <f>IF(F377&gt;=4000,5,IF([1]数据测算!M377&gt;=3000,3,IF([1]数据测算!M377&gt;=2500,1,IF([1]数据测算!M377&gt;=1500,10,IF(F377&gt;=750,8,6)))))</f>
        <v>8</v>
      </c>
      <c r="O377" s="17">
        <f t="shared" si="68"/>
        <v>5</v>
      </c>
      <c r="P377" s="18">
        <f t="shared" si="69"/>
        <v>2</v>
      </c>
      <c r="Q377" s="17">
        <f t="shared" si="70"/>
        <v>10</v>
      </c>
      <c r="R377" s="17">
        <f t="shared" si="76"/>
        <v>1</v>
      </c>
      <c r="S377" s="17">
        <f t="shared" si="77"/>
        <v>10</v>
      </c>
      <c r="T377" s="17">
        <f t="shared" si="71"/>
        <v>7.5</v>
      </c>
      <c r="U377" s="17" t="s">
        <v>94</v>
      </c>
      <c r="V377" s="17">
        <f t="shared" si="72"/>
        <v>4</v>
      </c>
      <c r="W377" s="21">
        <f t="shared" si="73"/>
        <v>95</v>
      </c>
      <c r="X377" s="21">
        <f t="shared" si="74"/>
        <v>72.5</v>
      </c>
      <c r="Y377" s="24">
        <f t="shared" si="67"/>
        <v>76.315789473684205</v>
      </c>
      <c r="Z377" s="25">
        <f t="shared" si="75"/>
        <v>91.609815307034637</v>
      </c>
    </row>
    <row r="378" spans="1:26" x14ac:dyDescent="0.3">
      <c r="A378" s="15" t="s">
        <v>472</v>
      </c>
      <c r="B378" s="15">
        <v>201507</v>
      </c>
      <c r="C378" s="15">
        <v>91032.588333333304</v>
      </c>
      <c r="D378" s="15">
        <v>0.59218014508773698</v>
      </c>
      <c r="E378" s="15">
        <v>0.34152243550875</v>
      </c>
      <c r="F378" s="15">
        <v>1393</v>
      </c>
      <c r="G378" s="15">
        <v>9.0613806925070701</v>
      </c>
      <c r="H378" s="15">
        <v>0.110668474844551</v>
      </c>
      <c r="I378" s="15">
        <v>0.40213515920033999</v>
      </c>
      <c r="J378" s="15">
        <v>3.1362365424141001</v>
      </c>
      <c r="K378" s="15">
        <v>2</v>
      </c>
      <c r="L378" s="15">
        <v>0</v>
      </c>
      <c r="M378" s="17">
        <f>IF(C378&gt;=250000,10,IF([1]数据测算!F378&gt;=200000,8,IF([1]数据测算!F378&gt;=150000,6,IF([1]数据测算!F378&gt;=100000,5,IF(C378&gt;=50000,3,1)))))*2.5</f>
        <v>7.5</v>
      </c>
      <c r="N378" s="17">
        <f>IF(F378&gt;=4000,5,IF([1]数据测算!M378&gt;=3000,3,IF([1]数据测算!M378&gt;=2500,1,IF([1]数据测算!M378&gt;=1500,10,IF(F378&gt;=750,8,6)))))</f>
        <v>8</v>
      </c>
      <c r="O378" s="17">
        <f t="shared" si="68"/>
        <v>10</v>
      </c>
      <c r="P378" s="18">
        <f t="shared" si="69"/>
        <v>3.5</v>
      </c>
      <c r="Q378" s="17">
        <f t="shared" si="70"/>
        <v>7</v>
      </c>
      <c r="R378" s="17">
        <f t="shared" si="76"/>
        <v>4</v>
      </c>
      <c r="S378" s="17">
        <f t="shared" si="77"/>
        <v>10</v>
      </c>
      <c r="T378" s="17">
        <f t="shared" si="71"/>
        <v>7.5</v>
      </c>
      <c r="U378" s="17" t="s">
        <v>94</v>
      </c>
      <c r="V378" s="17">
        <f t="shared" si="72"/>
        <v>4</v>
      </c>
      <c r="W378" s="21">
        <f t="shared" si="73"/>
        <v>95</v>
      </c>
      <c r="X378" s="21">
        <f t="shared" si="74"/>
        <v>61.5</v>
      </c>
      <c r="Y378" s="24">
        <f t="shared" si="67"/>
        <v>64.736842105263165</v>
      </c>
      <c r="Z378" s="25">
        <f t="shared" si="75"/>
        <v>86.413625692931461</v>
      </c>
    </row>
    <row r="379" spans="1:26" x14ac:dyDescent="0.3">
      <c r="A379" s="15" t="s">
        <v>473</v>
      </c>
      <c r="B379" s="15">
        <v>201507</v>
      </c>
      <c r="C379" s="15">
        <v>731222.57166666701</v>
      </c>
      <c r="D379" s="15">
        <v>0.92742112965450996</v>
      </c>
      <c r="E379" s="15">
        <v>0.22829321708332401</v>
      </c>
      <c r="F379" s="15">
        <v>547.33333333333303</v>
      </c>
      <c r="G379" s="15">
        <v>8.1489087106984801</v>
      </c>
      <c r="H379" s="15">
        <v>3.3348207549669301E-2</v>
      </c>
      <c r="I379" s="15">
        <v>0.98231445647503401</v>
      </c>
      <c r="J379" s="15">
        <v>1.4417175232594901</v>
      </c>
      <c r="K379" s="15">
        <v>3</v>
      </c>
      <c r="L379" s="15">
        <v>0</v>
      </c>
      <c r="M379" s="17">
        <f>IF(C379&gt;=250000,10,IF([1]数据测算!F379&gt;=200000,8,IF([1]数据测算!F379&gt;=150000,6,IF([1]数据测算!F379&gt;=100000,5,IF(C379&gt;=50000,3,1)))))*2.5</f>
        <v>25</v>
      </c>
      <c r="N379" s="17">
        <f>IF(F379&gt;=4000,5,IF([1]数据测算!M379&gt;=3000,3,IF([1]数据测算!M379&gt;=2500,1,IF([1]数据测算!M379&gt;=1500,10,IF(F379&gt;=750,8,6)))))</f>
        <v>6</v>
      </c>
      <c r="O379" s="17">
        <f t="shared" si="68"/>
        <v>10</v>
      </c>
      <c r="P379" s="18">
        <f t="shared" si="69"/>
        <v>0.5</v>
      </c>
      <c r="Q379" s="17">
        <f t="shared" si="70"/>
        <v>7</v>
      </c>
      <c r="R379" s="17">
        <f t="shared" si="76"/>
        <v>1</v>
      </c>
      <c r="S379" s="17">
        <f t="shared" si="77"/>
        <v>10</v>
      </c>
      <c r="T379" s="17">
        <f t="shared" si="71"/>
        <v>7.5</v>
      </c>
      <c r="U379" s="17" t="s">
        <v>94</v>
      </c>
      <c r="V379" s="17">
        <f t="shared" si="72"/>
        <v>6</v>
      </c>
      <c r="W379" s="21">
        <f t="shared" si="73"/>
        <v>95</v>
      </c>
      <c r="X379" s="21">
        <f t="shared" si="74"/>
        <v>73</v>
      </c>
      <c r="Y379" s="24">
        <f t="shared" si="67"/>
        <v>76.84210526315789</v>
      </c>
      <c r="Z379" s="25">
        <f t="shared" si="75"/>
        <v>91.833520130345619</v>
      </c>
    </row>
    <row r="380" spans="1:26" x14ac:dyDescent="0.3">
      <c r="A380" s="15" t="s">
        <v>474</v>
      </c>
      <c r="B380" s="15">
        <v>201504</v>
      </c>
      <c r="C380" s="15">
        <v>33632.581666666701</v>
      </c>
      <c r="D380" s="15">
        <v>1.2811052489289101</v>
      </c>
      <c r="E380" s="15">
        <v>0.320507305531611</v>
      </c>
      <c r="F380" s="15">
        <v>592.66666666666697</v>
      </c>
      <c r="G380" s="15">
        <v>8.0105308486628992</v>
      </c>
      <c r="H380" s="15">
        <v>4.46466907120577E-2</v>
      </c>
      <c r="I380" s="15">
        <v>0.29739331381349499</v>
      </c>
      <c r="J380" s="15">
        <v>6.7936497948143497</v>
      </c>
      <c r="K380" s="15">
        <v>1</v>
      </c>
      <c r="L380" s="15">
        <v>0</v>
      </c>
      <c r="M380" s="17">
        <f>IF(C380&gt;=250000,10,IF([1]数据测算!F380&gt;=200000,8,IF([1]数据测算!F380&gt;=150000,6,IF([1]数据测算!F380&gt;=100000,5,IF(C380&gt;=50000,3,1)))))*2.5</f>
        <v>2.5</v>
      </c>
      <c r="N380" s="17">
        <f>IF(F380&gt;=4000,5,IF([1]数据测算!M380&gt;=3000,3,IF([1]数据测算!M380&gt;=2500,1,IF([1]数据测算!M380&gt;=1500,10,IF(F380&gt;=750,8,6)))))</f>
        <v>6</v>
      </c>
      <c r="O380" s="17">
        <f t="shared" si="68"/>
        <v>8</v>
      </c>
      <c r="P380" s="18">
        <f t="shared" si="69"/>
        <v>0.5</v>
      </c>
      <c r="Q380" s="17">
        <f t="shared" si="70"/>
        <v>7</v>
      </c>
      <c r="R380" s="17">
        <f t="shared" si="76"/>
        <v>7</v>
      </c>
      <c r="S380" s="17">
        <f t="shared" si="77"/>
        <v>10</v>
      </c>
      <c r="T380" s="17">
        <f t="shared" si="71"/>
        <v>7.5</v>
      </c>
      <c r="U380" s="17" t="s">
        <v>94</v>
      </c>
      <c r="V380" s="17">
        <f t="shared" si="72"/>
        <v>2</v>
      </c>
      <c r="W380" s="21">
        <f t="shared" si="73"/>
        <v>95</v>
      </c>
      <c r="X380" s="21">
        <f t="shared" si="74"/>
        <v>50.5</v>
      </c>
      <c r="Y380" s="24">
        <f t="shared" si="67"/>
        <v>53.157894736842103</v>
      </c>
      <c r="Z380" s="25">
        <f t="shared" si="75"/>
        <v>80.577062882333877</v>
      </c>
    </row>
    <row r="381" spans="1:26" x14ac:dyDescent="0.3">
      <c r="A381" s="15" t="s">
        <v>475</v>
      </c>
      <c r="B381" s="15">
        <v>201506</v>
      </c>
      <c r="C381" s="15">
        <v>149937.33333333299</v>
      </c>
      <c r="D381" s="15">
        <v>1.0520257813085401</v>
      </c>
      <c r="E381" s="15">
        <v>0.14988164148446001</v>
      </c>
      <c r="F381" s="15">
        <v>2317.3333333333298</v>
      </c>
      <c r="G381" s="15">
        <v>5.6775543313387802</v>
      </c>
      <c r="H381" s="15">
        <v>3.7812612564195602E-2</v>
      </c>
      <c r="I381" s="15">
        <v>0.60421869011904705</v>
      </c>
      <c r="J381" s="15">
        <v>18.889415417943901</v>
      </c>
      <c r="K381" s="15">
        <v>3</v>
      </c>
      <c r="L381" s="15">
        <v>0</v>
      </c>
      <c r="M381" s="17">
        <f>IF(C381&gt;=250000,10,IF([1]数据测算!F381&gt;=200000,8,IF([1]数据测算!F381&gt;=150000,6,IF([1]数据测算!F381&gt;=100000,5,IF(C381&gt;=50000,3,1)))))*2.5</f>
        <v>12.5</v>
      </c>
      <c r="N381" s="17">
        <f>IF(F381&gt;=4000,5,IF([1]数据测算!M381&gt;=3000,3,IF([1]数据测算!M381&gt;=2500,1,IF([1]数据测算!M381&gt;=1500,10,IF(F381&gt;=750,8,6)))))</f>
        <v>10</v>
      </c>
      <c r="O381" s="17">
        <f t="shared" si="68"/>
        <v>5</v>
      </c>
      <c r="P381" s="18">
        <f t="shared" si="69"/>
        <v>0.5</v>
      </c>
      <c r="Q381" s="17">
        <f t="shared" si="70"/>
        <v>10</v>
      </c>
      <c r="R381" s="17">
        <f t="shared" si="76"/>
        <v>4</v>
      </c>
      <c r="S381" s="17">
        <f t="shared" si="77"/>
        <v>10</v>
      </c>
      <c r="T381" s="17">
        <f t="shared" si="71"/>
        <v>7.5</v>
      </c>
      <c r="U381" s="17" t="s">
        <v>94</v>
      </c>
      <c r="V381" s="17">
        <f t="shared" si="72"/>
        <v>6</v>
      </c>
      <c r="W381" s="21">
        <f t="shared" si="73"/>
        <v>95</v>
      </c>
      <c r="X381" s="21">
        <f t="shared" si="74"/>
        <v>65.5</v>
      </c>
      <c r="Y381" s="24">
        <f t="shared" si="67"/>
        <v>68.94736842105263</v>
      </c>
      <c r="Z381" s="25">
        <f t="shared" si="75"/>
        <v>88.367703195681131</v>
      </c>
    </row>
    <row r="382" spans="1:26" x14ac:dyDescent="0.3">
      <c r="A382" s="15" t="s">
        <v>476</v>
      </c>
      <c r="B382" s="15">
        <v>201506</v>
      </c>
      <c r="C382" s="15">
        <v>183026.816666667</v>
      </c>
      <c r="D382" s="15">
        <v>0.78436225714478003</v>
      </c>
      <c r="E382" s="15">
        <v>0.75862717060319695</v>
      </c>
      <c r="F382" s="15">
        <v>390.16666666666703</v>
      </c>
      <c r="G382" s="15">
        <v>2.4688207700892799</v>
      </c>
      <c r="H382" s="15">
        <v>0.169335381987954</v>
      </c>
      <c r="I382" s="15">
        <v>0.17920541467196099</v>
      </c>
      <c r="J382" s="15">
        <v>25.757279438527899</v>
      </c>
      <c r="K382" s="15">
        <v>2</v>
      </c>
      <c r="L382" s="15">
        <v>0</v>
      </c>
      <c r="M382" s="17">
        <f>IF(C382&gt;=250000,10,IF([1]数据测算!F382&gt;=200000,8,IF([1]数据测算!F382&gt;=150000,6,IF([1]数据测算!F382&gt;=100000,5,IF(C382&gt;=50000,3,1)))))*2.5</f>
        <v>15</v>
      </c>
      <c r="N382" s="17">
        <f>IF(F382&gt;=4000,5,IF([1]数据测算!M382&gt;=3000,3,IF([1]数据测算!M382&gt;=2500,1,IF([1]数据测算!M382&gt;=1500,10,IF(F382&gt;=750,8,6)))))</f>
        <v>6</v>
      </c>
      <c r="O382" s="17">
        <f t="shared" si="68"/>
        <v>3</v>
      </c>
      <c r="P382" s="18">
        <f t="shared" si="69"/>
        <v>2</v>
      </c>
      <c r="Q382" s="17">
        <f t="shared" si="70"/>
        <v>1</v>
      </c>
      <c r="R382" s="17">
        <f t="shared" si="76"/>
        <v>10</v>
      </c>
      <c r="S382" s="17">
        <f t="shared" si="77"/>
        <v>10</v>
      </c>
      <c r="T382" s="17">
        <f t="shared" si="71"/>
        <v>7.5</v>
      </c>
      <c r="U382" s="17" t="s">
        <v>94</v>
      </c>
      <c r="V382" s="17">
        <f t="shared" si="72"/>
        <v>4</v>
      </c>
      <c r="W382" s="21">
        <f t="shared" si="73"/>
        <v>95</v>
      </c>
      <c r="X382" s="21">
        <f t="shared" si="74"/>
        <v>58.5</v>
      </c>
      <c r="Y382" s="24">
        <f t="shared" si="67"/>
        <v>61.578947368421055</v>
      </c>
      <c r="Z382" s="25">
        <f t="shared" si="75"/>
        <v>84.893569574321774</v>
      </c>
    </row>
    <row r="383" spans="1:26" x14ac:dyDescent="0.3">
      <c r="A383" s="15" t="s">
        <v>477</v>
      </c>
      <c r="B383" s="15">
        <v>201507</v>
      </c>
      <c r="C383" s="15">
        <v>135300.995</v>
      </c>
      <c r="D383" s="15">
        <v>0.77112434444594102</v>
      </c>
      <c r="E383" s="15">
        <v>0.31172223072213001</v>
      </c>
      <c r="F383" s="15">
        <v>37.3333333333333</v>
      </c>
      <c r="G383" s="15">
        <v>2.40375213115205</v>
      </c>
      <c r="H383" s="15">
        <v>0.16985535190467499</v>
      </c>
      <c r="I383" s="15">
        <v>0.89080861824232105</v>
      </c>
      <c r="J383" s="15">
        <v>14.732830923364601</v>
      </c>
      <c r="K383" s="15">
        <v>3</v>
      </c>
      <c r="L383" s="15">
        <v>0</v>
      </c>
      <c r="M383" s="17">
        <f>IF(C383&gt;=250000,10,IF([1]数据测算!F383&gt;=200000,8,IF([1]数据测算!F383&gt;=150000,6,IF([1]数据测算!F383&gt;=100000,5,IF(C383&gt;=50000,3,1)))))*2.5</f>
        <v>12.5</v>
      </c>
      <c r="N383" s="17">
        <f>IF(F383&gt;=4000,5,IF([1]数据测算!M383&gt;=3000,3,IF([1]数据测算!M383&gt;=2500,1,IF([1]数据测算!M383&gt;=1500,10,IF(F383&gt;=750,8,6)))))</f>
        <v>6</v>
      </c>
      <c r="O383" s="17">
        <f t="shared" si="68"/>
        <v>5</v>
      </c>
      <c r="P383" s="18">
        <f t="shared" si="69"/>
        <v>2</v>
      </c>
      <c r="Q383" s="17">
        <f t="shared" si="70"/>
        <v>7</v>
      </c>
      <c r="R383" s="17">
        <f t="shared" si="76"/>
        <v>1</v>
      </c>
      <c r="S383" s="17">
        <f t="shared" si="77"/>
        <v>10</v>
      </c>
      <c r="T383" s="17">
        <f t="shared" si="71"/>
        <v>7.5</v>
      </c>
      <c r="U383" s="17" t="s">
        <v>94</v>
      </c>
      <c r="V383" s="17">
        <f t="shared" si="72"/>
        <v>6</v>
      </c>
      <c r="W383" s="21">
        <f t="shared" si="73"/>
        <v>95</v>
      </c>
      <c r="X383" s="21">
        <f t="shared" si="74"/>
        <v>57</v>
      </c>
      <c r="Y383" s="24">
        <f t="shared" si="67"/>
        <v>60</v>
      </c>
      <c r="Z383" s="25">
        <f t="shared" si="75"/>
        <v>84.114630841297256</v>
      </c>
    </row>
    <row r="384" spans="1:26" x14ac:dyDescent="0.3">
      <c r="A384" s="15" t="s">
        <v>478</v>
      </c>
      <c r="B384" s="15">
        <v>201506</v>
      </c>
      <c r="C384" s="15">
        <v>366939.33333333302</v>
      </c>
      <c r="D384" s="16">
        <v>0.42738753971344501</v>
      </c>
      <c r="E384" s="15">
        <v>0.32471663459064598</v>
      </c>
      <c r="F384" s="15">
        <v>103.666666666667</v>
      </c>
      <c r="G384" s="15">
        <v>2.2565936002542699</v>
      </c>
      <c r="H384" s="15">
        <v>0.17252616252247799</v>
      </c>
      <c r="I384" s="15">
        <v>0.82527320520262604</v>
      </c>
      <c r="J384" s="15">
        <v>5.642075430737</v>
      </c>
      <c r="K384" s="15">
        <v>3</v>
      </c>
      <c r="L384" s="15">
        <v>0</v>
      </c>
      <c r="M384" s="17">
        <f>IF(C384&gt;=250000,10,IF([1]数据测算!F384&gt;=200000,8,IF([1]数据测算!F384&gt;=150000,6,IF([1]数据测算!F384&gt;=100000,5,IF(C384&gt;=50000,3,1)))))*2.5</f>
        <v>25</v>
      </c>
      <c r="N384" s="17">
        <f>IF(F384&gt;=4000,5,IF([1]数据测算!M384&gt;=3000,3,IF([1]数据测算!M384&gt;=2500,1,IF([1]数据测算!M384&gt;=1500,10,IF(F384&gt;=750,8,6)))))</f>
        <v>6</v>
      </c>
      <c r="O384" s="17">
        <f t="shared" si="68"/>
        <v>8</v>
      </c>
      <c r="P384" s="18">
        <f t="shared" si="69"/>
        <v>3.5</v>
      </c>
      <c r="Q384" s="17">
        <f t="shared" si="70"/>
        <v>7</v>
      </c>
      <c r="R384" s="17">
        <f t="shared" si="76"/>
        <v>1</v>
      </c>
      <c r="S384" s="17">
        <f t="shared" si="77"/>
        <v>10</v>
      </c>
      <c r="T384" s="17">
        <f t="shared" si="71"/>
        <v>5.25</v>
      </c>
      <c r="U384" s="17" t="s">
        <v>94</v>
      </c>
      <c r="V384" s="17">
        <f t="shared" si="72"/>
        <v>6</v>
      </c>
      <c r="W384" s="21">
        <f t="shared" si="73"/>
        <v>95</v>
      </c>
      <c r="X384" s="21">
        <f t="shared" si="74"/>
        <v>71.75</v>
      </c>
      <c r="Y384" s="24">
        <f t="shared" si="67"/>
        <v>75.526315789473685</v>
      </c>
      <c r="Z384" s="25">
        <f t="shared" si="75"/>
        <v>91.272384133150354</v>
      </c>
    </row>
    <row r="385" spans="1:26" x14ac:dyDescent="0.3">
      <c r="A385" s="15" t="s">
        <v>479</v>
      </c>
      <c r="B385" s="15">
        <v>201508</v>
      </c>
      <c r="C385" s="15">
        <v>149464.66666666701</v>
      </c>
      <c r="D385" s="16">
        <v>0.43300307271822702</v>
      </c>
      <c r="E385" s="15">
        <v>5.7133308469377302E-2</v>
      </c>
      <c r="F385" s="15">
        <v>730.83333333333303</v>
      </c>
      <c r="G385" s="15">
        <v>2.1012235925280902</v>
      </c>
      <c r="H385" s="15">
        <v>2.7895507177951199E-2</v>
      </c>
      <c r="I385" s="15">
        <v>0.69256957232424399</v>
      </c>
      <c r="J385" s="15">
        <v>9.5510731276683405</v>
      </c>
      <c r="K385" s="15">
        <v>2</v>
      </c>
      <c r="L385" s="15">
        <v>0</v>
      </c>
      <c r="M385" s="17">
        <f>IF(C385&gt;=250000,10,IF([1]数据测算!F385&gt;=200000,8,IF([1]数据测算!F385&gt;=150000,6,IF([1]数据测算!F385&gt;=100000,5,IF(C385&gt;=50000,3,1)))))*2.5</f>
        <v>12.5</v>
      </c>
      <c r="N385" s="17">
        <f>IF(F385&gt;=4000,5,IF([1]数据测算!M385&gt;=3000,3,IF([1]数据测算!M385&gt;=2500,1,IF([1]数据测算!M385&gt;=1500,10,IF(F385&gt;=750,8,6)))))</f>
        <v>6</v>
      </c>
      <c r="O385" s="17">
        <f t="shared" si="68"/>
        <v>6</v>
      </c>
      <c r="P385" s="18">
        <f t="shared" si="69"/>
        <v>3.5</v>
      </c>
      <c r="Q385" s="17">
        <f t="shared" si="70"/>
        <v>10</v>
      </c>
      <c r="R385" s="17">
        <f t="shared" si="76"/>
        <v>4</v>
      </c>
      <c r="S385" s="17">
        <f t="shared" si="77"/>
        <v>10</v>
      </c>
      <c r="T385" s="17">
        <f t="shared" si="71"/>
        <v>5.25</v>
      </c>
      <c r="U385" s="17" t="s">
        <v>94</v>
      </c>
      <c r="V385" s="17">
        <f t="shared" si="72"/>
        <v>4</v>
      </c>
      <c r="W385" s="21">
        <f t="shared" si="73"/>
        <v>95</v>
      </c>
      <c r="X385" s="21">
        <f t="shared" si="74"/>
        <v>61.25</v>
      </c>
      <c r="Y385" s="24">
        <f t="shared" si="67"/>
        <v>64.473684210526315</v>
      </c>
      <c r="Z385" s="25">
        <f t="shared" si="75"/>
        <v>86.288806206797204</v>
      </c>
    </row>
    <row r="386" spans="1:26" x14ac:dyDescent="0.3">
      <c r="A386" s="15" t="s">
        <v>480</v>
      </c>
      <c r="B386" s="15">
        <v>201507</v>
      </c>
      <c r="C386" s="15">
        <v>544436.16</v>
      </c>
      <c r="D386" s="15">
        <v>0.65566795660760002</v>
      </c>
      <c r="E386" s="15">
        <v>0.28939895502920898</v>
      </c>
      <c r="F386" s="15">
        <v>27756</v>
      </c>
      <c r="G386" s="15">
        <v>1.7704377127720501</v>
      </c>
      <c r="H386" s="15">
        <v>5.4619254269258101E-2</v>
      </c>
      <c r="I386" s="15">
        <v>0.58560325423568405</v>
      </c>
      <c r="J386" s="15">
        <v>16.5875656737825</v>
      </c>
      <c r="K386" s="15">
        <v>3</v>
      </c>
      <c r="L386" s="15">
        <v>0</v>
      </c>
      <c r="M386" s="17">
        <f>IF(C386&gt;=250000,10,IF([1]数据测算!F386&gt;=200000,8,IF([1]数据测算!F386&gt;=150000,6,IF([1]数据测算!F386&gt;=100000,5,IF(C386&gt;=50000,3,1)))))*2.5</f>
        <v>25</v>
      </c>
      <c r="N386" s="17">
        <f>IF(F386&gt;=4000,5,IF([1]数据测算!M386&gt;=3000,3,IF([1]数据测算!M386&gt;=2500,1,IF([1]数据测算!M386&gt;=1500,10,IF(F386&gt;=750,8,6)))))</f>
        <v>5</v>
      </c>
      <c r="O386" s="17">
        <f t="shared" si="68"/>
        <v>5</v>
      </c>
      <c r="P386" s="18">
        <f t="shared" si="69"/>
        <v>2</v>
      </c>
      <c r="Q386" s="17">
        <f t="shared" si="70"/>
        <v>7</v>
      </c>
      <c r="R386" s="17">
        <f t="shared" si="76"/>
        <v>4</v>
      </c>
      <c r="S386" s="17">
        <f t="shared" si="77"/>
        <v>10</v>
      </c>
      <c r="T386" s="17">
        <f t="shared" si="71"/>
        <v>5.25</v>
      </c>
      <c r="U386" s="17" t="s">
        <v>94</v>
      </c>
      <c r="V386" s="17">
        <f t="shared" si="72"/>
        <v>6</v>
      </c>
      <c r="W386" s="21">
        <f t="shared" si="73"/>
        <v>95</v>
      </c>
      <c r="X386" s="21">
        <f t="shared" si="74"/>
        <v>69.25</v>
      </c>
      <c r="Y386" s="24">
        <f t="shared" si="67"/>
        <v>72.89473684210526</v>
      </c>
      <c r="Z386" s="25">
        <f t="shared" si="75"/>
        <v>90.130897778646101</v>
      </c>
    </row>
    <row r="387" spans="1:26" x14ac:dyDescent="0.3">
      <c r="A387" s="15" t="s">
        <v>481</v>
      </c>
      <c r="B387" s="15">
        <v>201507</v>
      </c>
      <c r="C387" s="15">
        <v>162490.83333333299</v>
      </c>
      <c r="D387" s="15">
        <v>0.55868827384179598</v>
      </c>
      <c r="E387" s="15">
        <v>0.57794277307170805</v>
      </c>
      <c r="F387" s="15">
        <v>78.3333333333333</v>
      </c>
      <c r="G387" s="15">
        <v>1.66980112830446</v>
      </c>
      <c r="H387" s="15">
        <v>0.28607126955663897</v>
      </c>
      <c r="I387" s="15">
        <v>0.60261814701974503</v>
      </c>
      <c r="J387" s="15">
        <v>14.5156435176405</v>
      </c>
      <c r="K387" s="15">
        <v>3</v>
      </c>
      <c r="L387" s="15">
        <v>0</v>
      </c>
      <c r="M387" s="17">
        <f>IF(C387&gt;=250000,10,IF([1]数据测算!F387&gt;=200000,8,IF([1]数据测算!F387&gt;=150000,6,IF([1]数据测算!F387&gt;=100000,5,IF(C387&gt;=50000,3,1)))))*2.5</f>
        <v>15</v>
      </c>
      <c r="N387" s="17">
        <f>IF(F387&gt;=4000,5,IF([1]数据测算!M387&gt;=3000,3,IF([1]数据测算!M387&gt;=2500,1,IF([1]数据测算!M387&gt;=1500,10,IF(F387&gt;=750,8,6)))))</f>
        <v>6</v>
      </c>
      <c r="O387" s="17">
        <f t="shared" si="68"/>
        <v>5</v>
      </c>
      <c r="P387" s="18">
        <f t="shared" si="69"/>
        <v>3.5</v>
      </c>
      <c r="Q387" s="17">
        <f t="shared" si="70"/>
        <v>4</v>
      </c>
      <c r="R387" s="17">
        <f t="shared" si="76"/>
        <v>4</v>
      </c>
      <c r="S387" s="17">
        <f t="shared" si="77"/>
        <v>7</v>
      </c>
      <c r="T387" s="17">
        <f t="shared" si="71"/>
        <v>5.25</v>
      </c>
      <c r="U387" s="17" t="s">
        <v>94</v>
      </c>
      <c r="V387" s="17">
        <f t="shared" si="72"/>
        <v>6</v>
      </c>
      <c r="W387" s="21">
        <f t="shared" si="73"/>
        <v>95</v>
      </c>
      <c r="X387" s="21">
        <f t="shared" si="74"/>
        <v>55.75</v>
      </c>
      <c r="Y387" s="24">
        <f t="shared" ref="Y387:Y450" si="78">X387*100/W387</f>
        <v>58.684210526315788</v>
      </c>
      <c r="Z387" s="25">
        <f t="shared" si="75"/>
        <v>83.455350476720241</v>
      </c>
    </row>
    <row r="388" spans="1:26" x14ac:dyDescent="0.3">
      <c r="A388" s="15" t="s">
        <v>482</v>
      </c>
      <c r="B388" s="15">
        <v>201509</v>
      </c>
      <c r="C388" s="15">
        <v>154491.66666666701</v>
      </c>
      <c r="D388" s="15">
        <v>1.09735311711101</v>
      </c>
      <c r="E388" s="15">
        <v>0.17270340826595301</v>
      </c>
      <c r="F388" s="15">
        <v>1954.1666666666699</v>
      </c>
      <c r="G388" s="15">
        <v>1.58463293075395</v>
      </c>
      <c r="H388" s="15">
        <v>3.5504404110200297E-2</v>
      </c>
      <c r="I388" s="15">
        <v>0.61963478331898802</v>
      </c>
      <c r="J388" s="15">
        <v>7.6100354567553099</v>
      </c>
      <c r="K388" s="15">
        <v>1</v>
      </c>
      <c r="L388" s="15">
        <v>1</v>
      </c>
      <c r="M388" s="17">
        <f>IF(C388&gt;=250000,10,IF([1]数据测算!F388&gt;=200000,8,IF([1]数据测算!F388&gt;=150000,6,IF([1]数据测算!F388&gt;=100000,5,IF(C388&gt;=50000,3,1)))))*2.5</f>
        <v>15</v>
      </c>
      <c r="N388" s="17">
        <f>IF(F388&gt;=4000,5,IF([1]数据测算!M388&gt;=3000,3,IF([1]数据测算!M388&gt;=2500,1,IF([1]数据测算!M388&gt;=1500,10,IF(F388&gt;=750,8,6)))))</f>
        <v>10</v>
      </c>
      <c r="O388" s="17">
        <f t="shared" ref="O388:O451" si="79">IF(J388&gt;=35,1,IF(J388&gt;=20,3,IF(J388&gt;=10,5,IF(J388&gt;=7,6,IF(J388&gt;=5,8,10)))))</f>
        <v>6</v>
      </c>
      <c r="P388" s="18">
        <f t="shared" ref="P388:P451" si="80">IF(D388&gt;=0.9,1,IF(D388&gt;=0.6,4,IF(D388&gt;=0.4,7,IF(D388&gt;=0,10,""))))*0.5</f>
        <v>0.5</v>
      </c>
      <c r="Q388" s="17">
        <f t="shared" ref="Q388:Q451" si="81">IF(E388&gt;=0.7,1,IF(E388&gt;=0.4,4,IF(E388&gt;=0.2,7,IF(E388&gt;=0,10))))</f>
        <v>10</v>
      </c>
      <c r="R388" s="17">
        <f t="shared" si="76"/>
        <v>4</v>
      </c>
      <c r="S388" s="17">
        <f t="shared" si="77"/>
        <v>10</v>
      </c>
      <c r="T388" s="17">
        <f t="shared" ref="T388:T451" si="82">IF(G388&gt;=230%,10,IF(G388&gt;=160%,7,IF(G388&gt;=70%,4,1)))*0.75</f>
        <v>3</v>
      </c>
      <c r="U388" s="17" t="s">
        <v>94</v>
      </c>
      <c r="V388" s="17">
        <f t="shared" ref="V388:V451" si="83">IF(K388=5,10,IF(K388=4,8,IF(K388=3,6,IF(K388=2,4,IF(K388=1,2,0)))))</f>
        <v>2</v>
      </c>
      <c r="W388" s="21">
        <f t="shared" ref="W388:W451" si="84">SUMIFS($M$1:$V$1,M388:V388,"&lt;&gt;null")</f>
        <v>95</v>
      </c>
      <c r="X388" s="21">
        <f t="shared" ref="X388:X451" si="85">SUM(M388:V388)</f>
        <v>60.5</v>
      </c>
      <c r="Y388" s="24">
        <f t="shared" si="78"/>
        <v>63.684210526315788</v>
      </c>
      <c r="Z388" s="25">
        <f t="shared" ref="Z388:Z451" si="86">EXP(LN(Y388)*$AB$15+$AB$16)</f>
        <v>85.912364183834782</v>
      </c>
    </row>
    <row r="389" spans="1:26" x14ac:dyDescent="0.3">
      <c r="A389" s="15" t="s">
        <v>483</v>
      </c>
      <c r="B389" s="15">
        <v>201506</v>
      </c>
      <c r="C389" s="15">
        <v>404065.46166666702</v>
      </c>
      <c r="D389" s="15">
        <v>0.86122318711340395</v>
      </c>
      <c r="E389" s="15">
        <v>8.8624430097771698E-2</v>
      </c>
      <c r="F389" s="15">
        <v>5052</v>
      </c>
      <c r="G389" s="15">
        <v>1.56971060036681</v>
      </c>
      <c r="H389" s="15">
        <v>2.0298984114055799E-2</v>
      </c>
      <c r="I389" s="15">
        <v>0.58274089141811503</v>
      </c>
      <c r="J389" s="15">
        <v>16.615655250136101</v>
      </c>
      <c r="K389" s="15">
        <v>3</v>
      </c>
      <c r="L389" s="15">
        <v>0</v>
      </c>
      <c r="M389" s="17">
        <f>IF(C389&gt;=250000,10,IF([1]数据测算!F389&gt;=200000,8,IF([1]数据测算!F389&gt;=150000,6,IF([1]数据测算!F389&gt;=100000,5,IF(C389&gt;=50000,3,1)))))*2.5</f>
        <v>25</v>
      </c>
      <c r="N389" s="17">
        <f>IF(F389&gt;=4000,5,IF([1]数据测算!M389&gt;=3000,3,IF([1]数据测算!M389&gt;=2500,1,IF([1]数据测算!M389&gt;=1500,10,IF(F389&gt;=750,8,6)))))</f>
        <v>5</v>
      </c>
      <c r="O389" s="17">
        <f t="shared" si="79"/>
        <v>5</v>
      </c>
      <c r="P389" s="18">
        <f t="shared" si="80"/>
        <v>2</v>
      </c>
      <c r="Q389" s="17">
        <f t="shared" si="81"/>
        <v>10</v>
      </c>
      <c r="R389" s="17">
        <f t="shared" si="76"/>
        <v>4</v>
      </c>
      <c r="S389" s="17">
        <f t="shared" si="77"/>
        <v>10</v>
      </c>
      <c r="T389" s="17">
        <f t="shared" si="82"/>
        <v>3</v>
      </c>
      <c r="U389" s="17" t="s">
        <v>94</v>
      </c>
      <c r="V389" s="17">
        <f t="shared" si="83"/>
        <v>6</v>
      </c>
      <c r="W389" s="21">
        <f t="shared" si="84"/>
        <v>95</v>
      </c>
      <c r="X389" s="21">
        <f t="shared" si="85"/>
        <v>70</v>
      </c>
      <c r="Y389" s="24">
        <f t="shared" si="78"/>
        <v>73.684210526315795</v>
      </c>
      <c r="Z389" s="25">
        <f t="shared" si="86"/>
        <v>90.476096516982409</v>
      </c>
    </row>
    <row r="390" spans="1:26" x14ac:dyDescent="0.3">
      <c r="A390" s="15" t="s">
        <v>484</v>
      </c>
      <c r="B390" s="15">
        <v>201505</v>
      </c>
      <c r="C390" s="15">
        <v>3181.625</v>
      </c>
      <c r="D390" s="15">
        <v>1.1563903953465899</v>
      </c>
      <c r="E390" s="15">
        <v>1.67585175520176</v>
      </c>
      <c r="F390" s="15">
        <v>6</v>
      </c>
      <c r="G390" s="15">
        <v>1.4799163245659399</v>
      </c>
      <c r="H390" s="15">
        <v>0.24103357858768101</v>
      </c>
      <c r="I390" s="15">
        <v>0.67031280345822197</v>
      </c>
      <c r="J390" s="15">
        <v>4.7994436857999698</v>
      </c>
      <c r="K390" s="15">
        <v>2</v>
      </c>
      <c r="L390" s="15">
        <v>0</v>
      </c>
      <c r="M390" s="17">
        <f>IF(C390&gt;=250000,10,IF([1]数据测算!F390&gt;=200000,8,IF([1]数据测算!F390&gt;=150000,6,IF([1]数据测算!F390&gt;=100000,5,IF(C390&gt;=50000,3,1)))))*2.5</f>
        <v>2.5</v>
      </c>
      <c r="N390" s="17">
        <f>IF(F390&gt;=4000,5,IF([1]数据测算!M390&gt;=3000,3,IF([1]数据测算!M390&gt;=2500,1,IF([1]数据测算!M390&gt;=1500,10,IF(F390&gt;=750,8,6)))))</f>
        <v>6</v>
      </c>
      <c r="O390" s="17">
        <f t="shared" si="79"/>
        <v>10</v>
      </c>
      <c r="P390" s="18">
        <f t="shared" si="80"/>
        <v>0.5</v>
      </c>
      <c r="Q390" s="17">
        <f t="shared" si="81"/>
        <v>1</v>
      </c>
      <c r="R390" s="17">
        <f t="shared" ref="R390:R453" si="87">IF(I390&gt;=70%,1,IF(I390&gt;=40%,4,IF(I390&gt;=20%,7,IF(I390&gt;=0,10))))</f>
        <v>4</v>
      </c>
      <c r="S390" s="17">
        <f t="shared" ref="S390:S453" si="88">IF(H390&gt;=90%,1,IF(H390&gt;=50%,4,IF(H390&gt;=20%,7,10)))</f>
        <v>7</v>
      </c>
      <c r="T390" s="17">
        <f t="shared" si="82"/>
        <v>3</v>
      </c>
      <c r="U390" s="17" t="s">
        <v>94</v>
      </c>
      <c r="V390" s="17">
        <f t="shared" si="83"/>
        <v>4</v>
      </c>
      <c r="W390" s="21">
        <f t="shared" si="84"/>
        <v>95</v>
      </c>
      <c r="X390" s="21">
        <f t="shared" si="85"/>
        <v>38</v>
      </c>
      <c r="Y390" s="24">
        <f t="shared" si="78"/>
        <v>40</v>
      </c>
      <c r="Z390" s="25">
        <f t="shared" si="86"/>
        <v>72.842135370165721</v>
      </c>
    </row>
    <row r="391" spans="1:26" x14ac:dyDescent="0.3">
      <c r="A391" s="15" t="s">
        <v>485</v>
      </c>
      <c r="B391" s="15">
        <v>201507</v>
      </c>
      <c r="C391" s="15">
        <v>195877.78333333301</v>
      </c>
      <c r="D391" s="16">
        <v>0.42443800591904401</v>
      </c>
      <c r="E391" s="15">
        <v>9.7900509283467094E-2</v>
      </c>
      <c r="F391" s="15">
        <v>313.83333333333297</v>
      </c>
      <c r="G391" s="15">
        <v>1.40392639903794</v>
      </c>
      <c r="H391" s="15">
        <v>0.12717008786782999</v>
      </c>
      <c r="I391" s="15">
        <v>0.75746640417122801</v>
      </c>
      <c r="J391" s="15">
        <v>7.7890459624968003</v>
      </c>
      <c r="K391" s="15">
        <v>3</v>
      </c>
      <c r="L391" s="15">
        <v>0</v>
      </c>
      <c r="M391" s="17">
        <f>IF(C391&gt;=250000,10,IF([1]数据测算!F391&gt;=200000,8,IF([1]数据测算!F391&gt;=150000,6,IF([1]数据测算!F391&gt;=100000,5,IF(C391&gt;=50000,3,1)))))*2.5</f>
        <v>15</v>
      </c>
      <c r="N391" s="17">
        <f>IF(F391&gt;=4000,5,IF([1]数据测算!M391&gt;=3000,3,IF([1]数据测算!M391&gt;=2500,1,IF([1]数据测算!M391&gt;=1500,10,IF(F391&gt;=750,8,6)))))</f>
        <v>6</v>
      </c>
      <c r="O391" s="17">
        <f t="shared" si="79"/>
        <v>6</v>
      </c>
      <c r="P391" s="18">
        <f t="shared" si="80"/>
        <v>3.5</v>
      </c>
      <c r="Q391" s="17">
        <f t="shared" si="81"/>
        <v>10</v>
      </c>
      <c r="R391" s="17">
        <f t="shared" si="87"/>
        <v>1</v>
      </c>
      <c r="S391" s="17">
        <f t="shared" si="88"/>
        <v>10</v>
      </c>
      <c r="T391" s="17">
        <f t="shared" si="82"/>
        <v>3</v>
      </c>
      <c r="U391" s="17" t="s">
        <v>94</v>
      </c>
      <c r="V391" s="17">
        <f t="shared" si="83"/>
        <v>6</v>
      </c>
      <c r="W391" s="21">
        <f t="shared" si="84"/>
        <v>95</v>
      </c>
      <c r="X391" s="21">
        <f t="shared" si="85"/>
        <v>60.5</v>
      </c>
      <c r="Y391" s="24">
        <f t="shared" si="78"/>
        <v>63.684210526315788</v>
      </c>
      <c r="Z391" s="25">
        <f t="shared" si="86"/>
        <v>85.912364183834782</v>
      </c>
    </row>
    <row r="392" spans="1:26" x14ac:dyDescent="0.3">
      <c r="A392" s="15" t="s">
        <v>486</v>
      </c>
      <c r="B392" s="15">
        <v>201505</v>
      </c>
      <c r="C392" s="15">
        <v>781685.66</v>
      </c>
      <c r="D392" s="15">
        <v>0.64411648533680599</v>
      </c>
      <c r="E392" s="15">
        <v>0.24723286324836699</v>
      </c>
      <c r="F392" s="15">
        <v>12847.333333333299</v>
      </c>
      <c r="G392" s="15">
        <v>1.3281067540396101</v>
      </c>
      <c r="H392" s="15">
        <v>7.96697876534644E-2</v>
      </c>
      <c r="I392" s="15">
        <v>0.61282986697492303</v>
      </c>
      <c r="J392" s="15">
        <v>6.0106417791382496</v>
      </c>
      <c r="K392" s="15">
        <v>2</v>
      </c>
      <c r="L392" s="15">
        <v>0</v>
      </c>
      <c r="M392" s="17">
        <f>IF(C392&gt;=250000,10,IF([1]数据测算!F392&gt;=200000,8,IF([1]数据测算!F392&gt;=150000,6,IF([1]数据测算!F392&gt;=100000,5,IF(C392&gt;=50000,3,1)))))*2.5</f>
        <v>25</v>
      </c>
      <c r="N392" s="17">
        <f>IF(F392&gt;=4000,5,IF([1]数据测算!M392&gt;=3000,3,IF([1]数据测算!M392&gt;=2500,1,IF([1]数据测算!M392&gt;=1500,10,IF(F392&gt;=750,8,6)))))</f>
        <v>5</v>
      </c>
      <c r="O392" s="17">
        <f t="shared" si="79"/>
        <v>8</v>
      </c>
      <c r="P392" s="18">
        <f t="shared" si="80"/>
        <v>2</v>
      </c>
      <c r="Q392" s="17">
        <f t="shared" si="81"/>
        <v>7</v>
      </c>
      <c r="R392" s="17">
        <f t="shared" si="87"/>
        <v>4</v>
      </c>
      <c r="S392" s="17">
        <f t="shared" si="88"/>
        <v>10</v>
      </c>
      <c r="T392" s="17">
        <f t="shared" si="82"/>
        <v>3</v>
      </c>
      <c r="U392" s="17" t="s">
        <v>94</v>
      </c>
      <c r="V392" s="17">
        <f t="shared" si="83"/>
        <v>4</v>
      </c>
      <c r="W392" s="21">
        <f t="shared" si="84"/>
        <v>95</v>
      </c>
      <c r="X392" s="21">
        <f t="shared" si="85"/>
        <v>68</v>
      </c>
      <c r="Y392" s="24">
        <f t="shared" si="78"/>
        <v>71.578947368421055</v>
      </c>
      <c r="Z392" s="25">
        <f t="shared" si="86"/>
        <v>89.550166295470476</v>
      </c>
    </row>
    <row r="393" spans="1:26" x14ac:dyDescent="0.3">
      <c r="A393" s="15" t="s">
        <v>487</v>
      </c>
      <c r="B393" s="15">
        <v>201505</v>
      </c>
      <c r="C393" s="15">
        <v>24555.833333333299</v>
      </c>
      <c r="D393" s="15">
        <v>0.54709455915088301</v>
      </c>
      <c r="E393" s="15">
        <v>2.6439394507739598E-2</v>
      </c>
      <c r="F393" s="15">
        <v>83.1666666666667</v>
      </c>
      <c r="G393" s="15">
        <v>1.25482407362649</v>
      </c>
      <c r="H393" s="15">
        <v>0.30964778091214901</v>
      </c>
      <c r="I393" s="15">
        <v>0.60229222917109704</v>
      </c>
      <c r="J393" s="15">
        <v>15.4197929875737</v>
      </c>
      <c r="K393" s="15">
        <v>2</v>
      </c>
      <c r="L393" s="15">
        <v>0</v>
      </c>
      <c r="M393" s="17">
        <f>IF(C393&gt;=250000,10,IF([1]数据测算!F393&gt;=200000,8,IF([1]数据测算!F393&gt;=150000,6,IF([1]数据测算!F393&gt;=100000,5,IF(C393&gt;=50000,3,1)))))*2.5</f>
        <v>2.5</v>
      </c>
      <c r="N393" s="17">
        <f>IF(F393&gt;=4000,5,IF([1]数据测算!M393&gt;=3000,3,IF([1]数据测算!M393&gt;=2500,1,IF([1]数据测算!M393&gt;=1500,10,IF(F393&gt;=750,8,6)))))</f>
        <v>6</v>
      </c>
      <c r="O393" s="17">
        <f t="shared" si="79"/>
        <v>5</v>
      </c>
      <c r="P393" s="18">
        <f t="shared" si="80"/>
        <v>3.5</v>
      </c>
      <c r="Q393" s="17">
        <f t="shared" si="81"/>
        <v>10</v>
      </c>
      <c r="R393" s="17">
        <f t="shared" si="87"/>
        <v>4</v>
      </c>
      <c r="S393" s="17">
        <f t="shared" si="88"/>
        <v>7</v>
      </c>
      <c r="T393" s="17">
        <f t="shared" si="82"/>
        <v>3</v>
      </c>
      <c r="U393" s="17" t="s">
        <v>94</v>
      </c>
      <c r="V393" s="17">
        <f t="shared" si="83"/>
        <v>4</v>
      </c>
      <c r="W393" s="21">
        <f t="shared" si="84"/>
        <v>95</v>
      </c>
      <c r="X393" s="21">
        <f t="shared" si="85"/>
        <v>45</v>
      </c>
      <c r="Y393" s="24">
        <f t="shared" si="78"/>
        <v>47.368421052631582</v>
      </c>
      <c r="Z393" s="25">
        <f t="shared" si="86"/>
        <v>77.346403707234487</v>
      </c>
    </row>
    <row r="394" spans="1:26" x14ac:dyDescent="0.3">
      <c r="A394" s="15" t="s">
        <v>488</v>
      </c>
      <c r="B394" s="15">
        <v>201505</v>
      </c>
      <c r="C394" s="15">
        <v>117752.08</v>
      </c>
      <c r="D394" s="16">
        <v>0.49217794589067199</v>
      </c>
      <c r="E394" s="15">
        <v>0.19852999488567699</v>
      </c>
      <c r="F394" s="15">
        <v>2185.1666666666702</v>
      </c>
      <c r="G394" s="15">
        <v>1.21554763863792</v>
      </c>
      <c r="H394" s="15">
        <v>7.2999159741608602E-2</v>
      </c>
      <c r="I394" s="15">
        <v>0.36671602032261702</v>
      </c>
      <c r="J394" s="15">
        <v>9.5241372571142993</v>
      </c>
      <c r="K394" s="15">
        <v>3</v>
      </c>
      <c r="L394" s="15">
        <v>0</v>
      </c>
      <c r="M394" s="17">
        <f>IF(C394&gt;=250000,10,IF([1]数据测算!F394&gt;=200000,8,IF([1]数据测算!F394&gt;=150000,6,IF([1]数据测算!F394&gt;=100000,5,IF(C394&gt;=50000,3,1)))))*2.5</f>
        <v>12.5</v>
      </c>
      <c r="N394" s="17">
        <f>IF(F394&gt;=4000,5,IF([1]数据测算!M394&gt;=3000,3,IF([1]数据测算!M394&gt;=2500,1,IF([1]数据测算!M394&gt;=1500,10,IF(F394&gt;=750,8,6)))))</f>
        <v>10</v>
      </c>
      <c r="O394" s="17">
        <f t="shared" si="79"/>
        <v>6</v>
      </c>
      <c r="P394" s="18">
        <f t="shared" si="80"/>
        <v>3.5</v>
      </c>
      <c r="Q394" s="17">
        <f t="shared" si="81"/>
        <v>10</v>
      </c>
      <c r="R394" s="17">
        <f t="shared" si="87"/>
        <v>7</v>
      </c>
      <c r="S394" s="17">
        <f t="shared" si="88"/>
        <v>10</v>
      </c>
      <c r="T394" s="17">
        <f t="shared" si="82"/>
        <v>3</v>
      </c>
      <c r="U394" s="17" t="s">
        <v>94</v>
      </c>
      <c r="V394" s="17">
        <f t="shared" si="83"/>
        <v>6</v>
      </c>
      <c r="W394" s="21">
        <f t="shared" si="84"/>
        <v>95</v>
      </c>
      <c r="X394" s="21">
        <f t="shared" si="85"/>
        <v>68</v>
      </c>
      <c r="Y394" s="24">
        <f t="shared" si="78"/>
        <v>71.578947368421055</v>
      </c>
      <c r="Z394" s="25">
        <f t="shared" si="86"/>
        <v>89.550166295470476</v>
      </c>
    </row>
    <row r="395" spans="1:26" x14ac:dyDescent="0.3">
      <c r="A395" s="15" t="s">
        <v>489</v>
      </c>
      <c r="B395" s="15">
        <v>201506</v>
      </c>
      <c r="C395" s="15">
        <v>76364.100000000006</v>
      </c>
      <c r="D395" s="16">
        <v>0.395843797509907</v>
      </c>
      <c r="E395" s="15">
        <v>0.123994893692739</v>
      </c>
      <c r="F395" s="15">
        <v>204.333333333333</v>
      </c>
      <c r="G395" s="15">
        <v>0.99947928699536204</v>
      </c>
      <c r="H395" s="15">
        <v>0.36935327508836102</v>
      </c>
      <c r="I395" s="15">
        <v>0.67808269626058304</v>
      </c>
      <c r="J395" s="15">
        <v>7.1691432675716404</v>
      </c>
      <c r="K395" s="15">
        <v>2</v>
      </c>
      <c r="L395" s="15">
        <v>0</v>
      </c>
      <c r="M395" s="17">
        <f>IF(C395&gt;=250000,10,IF([1]数据测算!F395&gt;=200000,8,IF([1]数据测算!F395&gt;=150000,6,IF([1]数据测算!F395&gt;=100000,5,IF(C395&gt;=50000,3,1)))))*2.5</f>
        <v>7.5</v>
      </c>
      <c r="N395" s="17">
        <f>IF(F395&gt;=4000,5,IF([1]数据测算!M395&gt;=3000,3,IF([1]数据测算!M395&gt;=2500,1,IF([1]数据测算!M395&gt;=1500,10,IF(F395&gt;=750,8,6)))))</f>
        <v>6</v>
      </c>
      <c r="O395" s="17">
        <f t="shared" si="79"/>
        <v>6</v>
      </c>
      <c r="P395" s="18">
        <f t="shared" si="80"/>
        <v>5</v>
      </c>
      <c r="Q395" s="17">
        <f t="shared" si="81"/>
        <v>10</v>
      </c>
      <c r="R395" s="17">
        <f t="shared" si="87"/>
        <v>4</v>
      </c>
      <c r="S395" s="17">
        <f t="shared" si="88"/>
        <v>7</v>
      </c>
      <c r="T395" s="17">
        <f t="shared" si="82"/>
        <v>3</v>
      </c>
      <c r="U395" s="17" t="s">
        <v>94</v>
      </c>
      <c r="V395" s="17">
        <f t="shared" si="83"/>
        <v>4</v>
      </c>
      <c r="W395" s="21">
        <f t="shared" si="84"/>
        <v>95</v>
      </c>
      <c r="X395" s="21">
        <f t="shared" si="85"/>
        <v>52.5</v>
      </c>
      <c r="Y395" s="24">
        <f t="shared" si="78"/>
        <v>55.263157894736842</v>
      </c>
      <c r="Z395" s="25">
        <f t="shared" si="86"/>
        <v>81.695341607011216</v>
      </c>
    </row>
    <row r="396" spans="1:26" x14ac:dyDescent="0.3">
      <c r="A396" s="15" t="s">
        <v>490</v>
      </c>
      <c r="B396" s="15">
        <v>201506</v>
      </c>
      <c r="C396" s="15">
        <v>79973.544999999998</v>
      </c>
      <c r="D396" s="15">
        <v>0.52044563049350601</v>
      </c>
      <c r="E396" s="15">
        <v>9.3581954640616499E-2</v>
      </c>
      <c r="F396" s="15">
        <v>1680</v>
      </c>
      <c r="G396" s="15">
        <v>0.87148825988924405</v>
      </c>
      <c r="H396" s="15">
        <v>0.116476218146204</v>
      </c>
      <c r="I396" s="15">
        <v>0.62499337407742805</v>
      </c>
      <c r="J396" s="15">
        <v>5.6821881766434403</v>
      </c>
      <c r="K396" s="15">
        <v>1</v>
      </c>
      <c r="L396" s="15">
        <v>0</v>
      </c>
      <c r="M396" s="17">
        <f>IF(C396&gt;=250000,10,IF([1]数据测算!F396&gt;=200000,8,IF([1]数据测算!F396&gt;=150000,6,IF([1]数据测算!F396&gt;=100000,5,IF(C396&gt;=50000,3,1)))))*2.5</f>
        <v>7.5</v>
      </c>
      <c r="N396" s="17">
        <f>IF(F396&gt;=4000,5,IF([1]数据测算!M396&gt;=3000,3,IF([1]数据测算!M396&gt;=2500,1,IF([1]数据测算!M396&gt;=1500,10,IF(F396&gt;=750,8,6)))))</f>
        <v>10</v>
      </c>
      <c r="O396" s="17">
        <f t="shared" si="79"/>
        <v>8</v>
      </c>
      <c r="P396" s="18">
        <f t="shared" si="80"/>
        <v>3.5</v>
      </c>
      <c r="Q396" s="17">
        <f t="shared" si="81"/>
        <v>10</v>
      </c>
      <c r="R396" s="17">
        <f t="shared" si="87"/>
        <v>4</v>
      </c>
      <c r="S396" s="17">
        <f t="shared" si="88"/>
        <v>10</v>
      </c>
      <c r="T396" s="17">
        <f t="shared" si="82"/>
        <v>3</v>
      </c>
      <c r="U396" s="17" t="s">
        <v>94</v>
      </c>
      <c r="V396" s="17">
        <f t="shared" si="83"/>
        <v>2</v>
      </c>
      <c r="W396" s="21">
        <f t="shared" si="84"/>
        <v>95</v>
      </c>
      <c r="X396" s="21">
        <f t="shared" si="85"/>
        <v>58</v>
      </c>
      <c r="Y396" s="24">
        <f t="shared" si="78"/>
        <v>61.05263157894737</v>
      </c>
      <c r="Z396" s="25">
        <f t="shared" si="86"/>
        <v>84.635370215045313</v>
      </c>
    </row>
    <row r="397" spans="1:26" x14ac:dyDescent="0.3">
      <c r="A397" s="15" t="s">
        <v>491</v>
      </c>
      <c r="B397" s="15">
        <v>201505</v>
      </c>
      <c r="C397" s="15">
        <v>29005.633333333299</v>
      </c>
      <c r="D397" s="16">
        <v>0.48256305564676799</v>
      </c>
      <c r="E397" s="15">
        <v>0.362754629435314</v>
      </c>
      <c r="F397" s="15">
        <v>1066</v>
      </c>
      <c r="G397" s="15">
        <v>0.54885244490673601</v>
      </c>
      <c r="H397" s="15">
        <v>0.21790984471736799</v>
      </c>
      <c r="I397" s="15">
        <v>0.559538332149914</v>
      </c>
      <c r="J397" s="15">
        <v>5.6952981063434303</v>
      </c>
      <c r="K397" s="15">
        <v>0</v>
      </c>
      <c r="L397" s="15">
        <v>0</v>
      </c>
      <c r="M397" s="17">
        <f>IF(C397&gt;=250000,10,IF([1]数据测算!F397&gt;=200000,8,IF([1]数据测算!F397&gt;=150000,6,IF([1]数据测算!F397&gt;=100000,5,IF(C397&gt;=50000,3,1)))))*2.5</f>
        <v>2.5</v>
      </c>
      <c r="N397" s="17">
        <f>IF(F397&gt;=4000,5,IF([1]数据测算!M397&gt;=3000,3,IF([1]数据测算!M397&gt;=2500,1,IF([1]数据测算!M397&gt;=1500,10,IF(F397&gt;=750,8,6)))))</f>
        <v>8</v>
      </c>
      <c r="O397" s="17">
        <f t="shared" si="79"/>
        <v>8</v>
      </c>
      <c r="P397" s="18">
        <f t="shared" si="80"/>
        <v>3.5</v>
      </c>
      <c r="Q397" s="17">
        <f t="shared" si="81"/>
        <v>7</v>
      </c>
      <c r="R397" s="17">
        <f t="shared" si="87"/>
        <v>4</v>
      </c>
      <c r="S397" s="17">
        <f t="shared" si="88"/>
        <v>7</v>
      </c>
      <c r="T397" s="17">
        <f t="shared" si="82"/>
        <v>0.75</v>
      </c>
      <c r="U397" s="17" t="s">
        <v>94</v>
      </c>
      <c r="V397" s="17">
        <f t="shared" si="83"/>
        <v>0</v>
      </c>
      <c r="W397" s="21">
        <f t="shared" si="84"/>
        <v>95</v>
      </c>
      <c r="X397" s="21">
        <f t="shared" si="85"/>
        <v>40.75</v>
      </c>
      <c r="Y397" s="24">
        <f t="shared" si="78"/>
        <v>42.89473684210526</v>
      </c>
      <c r="Z397" s="25">
        <f t="shared" si="86"/>
        <v>74.670789149009352</v>
      </c>
    </row>
    <row r="398" spans="1:26" x14ac:dyDescent="0.3">
      <c r="A398" s="15" t="s">
        <v>492</v>
      </c>
      <c r="B398" s="15">
        <v>201503</v>
      </c>
      <c r="C398" s="15">
        <v>61891.1933333333</v>
      </c>
      <c r="D398" s="15">
        <v>0.57211520155871998</v>
      </c>
      <c r="E398" s="15">
        <v>0.20429603584400699</v>
      </c>
      <c r="F398" s="15">
        <v>371.5</v>
      </c>
      <c r="G398" s="15">
        <v>19.346692658561501</v>
      </c>
      <c r="H398" s="15">
        <v>0.42661704279323898</v>
      </c>
      <c r="I398" s="15">
        <v>0.67151085215661599</v>
      </c>
      <c r="J398" s="15">
        <v>2.5559451977401602</v>
      </c>
      <c r="K398" s="15">
        <v>3</v>
      </c>
      <c r="L398" s="15">
        <v>0</v>
      </c>
      <c r="M398" s="17">
        <f>IF(C398&gt;=250000,10,IF([1]数据测算!F398&gt;=200000,8,IF([1]数据测算!F398&gt;=150000,6,IF([1]数据测算!F398&gt;=100000,5,IF(C398&gt;=50000,3,1)))))*2.5</f>
        <v>7.5</v>
      </c>
      <c r="N398" s="17">
        <f>IF(F398&gt;=4000,5,IF([1]数据测算!M398&gt;=3000,3,IF([1]数据测算!M398&gt;=2500,1,IF([1]数据测算!M398&gt;=1500,10,IF(F398&gt;=750,8,6)))))</f>
        <v>6</v>
      </c>
      <c r="O398" s="17">
        <f t="shared" si="79"/>
        <v>10</v>
      </c>
      <c r="P398" s="18">
        <f t="shared" si="80"/>
        <v>3.5</v>
      </c>
      <c r="Q398" s="17">
        <f t="shared" si="81"/>
        <v>7</v>
      </c>
      <c r="R398" s="17">
        <f t="shared" si="87"/>
        <v>4</v>
      </c>
      <c r="S398" s="17">
        <f t="shared" si="88"/>
        <v>7</v>
      </c>
      <c r="T398" s="17">
        <f t="shared" si="82"/>
        <v>7.5</v>
      </c>
      <c r="U398" s="17" t="s">
        <v>94</v>
      </c>
      <c r="V398" s="17">
        <f t="shared" si="83"/>
        <v>6</v>
      </c>
      <c r="W398" s="21">
        <f t="shared" si="84"/>
        <v>95</v>
      </c>
      <c r="X398" s="21">
        <f t="shared" si="85"/>
        <v>58.5</v>
      </c>
      <c r="Y398" s="24">
        <f t="shared" si="78"/>
        <v>61.578947368421055</v>
      </c>
      <c r="Z398" s="25">
        <f t="shared" si="86"/>
        <v>84.893569574321774</v>
      </c>
    </row>
    <row r="399" spans="1:26" x14ac:dyDescent="0.3">
      <c r="A399" s="15" t="s">
        <v>493</v>
      </c>
      <c r="B399" s="15">
        <v>201504</v>
      </c>
      <c r="C399" s="15">
        <v>4958821.1500000004</v>
      </c>
      <c r="D399" s="15">
        <v>0.72766830424218298</v>
      </c>
      <c r="E399" s="15">
        <v>0.18590282628062599</v>
      </c>
      <c r="F399" s="15">
        <v>1372</v>
      </c>
      <c r="G399" s="15">
        <v>15.3224769484139</v>
      </c>
      <c r="H399" s="15">
        <v>3.2846958009239598E-2</v>
      </c>
      <c r="I399" s="15">
        <v>0.93943365107795296</v>
      </c>
      <c r="J399" s="15">
        <v>20.457688679431399</v>
      </c>
      <c r="K399" s="15">
        <v>3</v>
      </c>
      <c r="L399" s="15">
        <v>0</v>
      </c>
      <c r="M399" s="17">
        <f>IF(C399&gt;=250000,10,IF([1]数据测算!F399&gt;=200000,8,IF([1]数据测算!F399&gt;=150000,6,IF([1]数据测算!F399&gt;=100000,5,IF(C399&gt;=50000,3,1)))))*2.5</f>
        <v>25</v>
      </c>
      <c r="N399" s="17">
        <f>IF(F399&gt;=4000,5,IF([1]数据测算!M399&gt;=3000,3,IF([1]数据测算!M399&gt;=2500,1,IF([1]数据测算!M399&gt;=1500,10,IF(F399&gt;=750,8,6)))))</f>
        <v>8</v>
      </c>
      <c r="O399" s="17">
        <f t="shared" si="79"/>
        <v>3</v>
      </c>
      <c r="P399" s="18">
        <f t="shared" si="80"/>
        <v>2</v>
      </c>
      <c r="Q399" s="17">
        <f t="shared" si="81"/>
        <v>10</v>
      </c>
      <c r="R399" s="17">
        <f t="shared" si="87"/>
        <v>1</v>
      </c>
      <c r="S399" s="17">
        <f t="shared" si="88"/>
        <v>10</v>
      </c>
      <c r="T399" s="17">
        <f t="shared" si="82"/>
        <v>7.5</v>
      </c>
      <c r="U399" s="17" t="s">
        <v>94</v>
      </c>
      <c r="V399" s="17">
        <f t="shared" si="83"/>
        <v>6</v>
      </c>
      <c r="W399" s="21">
        <f t="shared" si="84"/>
        <v>95</v>
      </c>
      <c r="X399" s="21">
        <f t="shared" si="85"/>
        <v>72.5</v>
      </c>
      <c r="Y399" s="24">
        <f t="shared" si="78"/>
        <v>76.315789473684205</v>
      </c>
      <c r="Z399" s="25">
        <f t="shared" si="86"/>
        <v>91.609815307034637</v>
      </c>
    </row>
    <row r="400" spans="1:26" x14ac:dyDescent="0.3">
      <c r="A400" s="15" t="s">
        <v>494</v>
      </c>
      <c r="B400" s="15">
        <v>201503</v>
      </c>
      <c r="C400" s="15">
        <v>123317.853333333</v>
      </c>
      <c r="D400" s="15">
        <v>0.76659034505008805</v>
      </c>
      <c r="E400" s="15">
        <v>0.262908604863065</v>
      </c>
      <c r="F400" s="15">
        <v>383.16666666666703</v>
      </c>
      <c r="G400" s="15">
        <v>6.8428365031366001</v>
      </c>
      <c r="H400" s="15">
        <v>0.186276786616314</v>
      </c>
      <c r="I400" s="15">
        <v>9.5878614428682202E-2</v>
      </c>
      <c r="J400" s="15">
        <v>8.5300260157455803</v>
      </c>
      <c r="K400" s="15">
        <v>3</v>
      </c>
      <c r="L400" s="15">
        <v>0</v>
      </c>
      <c r="M400" s="17">
        <f>IF(C400&gt;=250000,10,IF([1]数据测算!F400&gt;=200000,8,IF([1]数据测算!F400&gt;=150000,6,IF([1]数据测算!F400&gt;=100000,5,IF(C400&gt;=50000,3,1)))))*2.5</f>
        <v>12.5</v>
      </c>
      <c r="N400" s="17">
        <f>IF(F400&gt;=4000,5,IF([1]数据测算!M400&gt;=3000,3,IF([1]数据测算!M400&gt;=2500,1,IF([1]数据测算!M400&gt;=1500,10,IF(F400&gt;=750,8,6)))))</f>
        <v>6</v>
      </c>
      <c r="O400" s="17">
        <f t="shared" si="79"/>
        <v>6</v>
      </c>
      <c r="P400" s="18">
        <f t="shared" si="80"/>
        <v>2</v>
      </c>
      <c r="Q400" s="17">
        <f t="shared" si="81"/>
        <v>7</v>
      </c>
      <c r="R400" s="17">
        <f t="shared" si="87"/>
        <v>10</v>
      </c>
      <c r="S400" s="17">
        <f t="shared" si="88"/>
        <v>10</v>
      </c>
      <c r="T400" s="17">
        <f t="shared" si="82"/>
        <v>7.5</v>
      </c>
      <c r="U400" s="17" t="s">
        <v>94</v>
      </c>
      <c r="V400" s="17">
        <f t="shared" si="83"/>
        <v>6</v>
      </c>
      <c r="W400" s="21">
        <f t="shared" si="84"/>
        <v>95</v>
      </c>
      <c r="X400" s="21">
        <f t="shared" si="85"/>
        <v>67</v>
      </c>
      <c r="Y400" s="24">
        <f t="shared" si="78"/>
        <v>70.526315789473685</v>
      </c>
      <c r="Z400" s="25">
        <f t="shared" si="86"/>
        <v>89.080602778171567</v>
      </c>
    </row>
    <row r="401" spans="1:26" x14ac:dyDescent="0.3">
      <c r="A401" s="15" t="s">
        <v>495</v>
      </c>
      <c r="B401" s="15">
        <v>201506</v>
      </c>
      <c r="C401" s="15">
        <v>188301.33333333299</v>
      </c>
      <c r="D401" s="15">
        <v>1.1358552658663501</v>
      </c>
      <c r="E401" s="15">
        <v>0.32214847773378702</v>
      </c>
      <c r="F401" s="15">
        <v>1358.5</v>
      </c>
      <c r="G401" s="15">
        <v>5.4994293996619099</v>
      </c>
      <c r="H401" s="15">
        <v>1.7867652207138599E-2</v>
      </c>
      <c r="I401" s="15">
        <v>0.48674169025486302</v>
      </c>
      <c r="J401" s="15">
        <v>15.2882191274024</v>
      </c>
      <c r="K401" s="15">
        <v>3</v>
      </c>
      <c r="L401" s="15">
        <v>0</v>
      </c>
      <c r="M401" s="17">
        <f>IF(C401&gt;=250000,10,IF([1]数据测算!F401&gt;=200000,8,IF([1]数据测算!F401&gt;=150000,6,IF([1]数据测算!F401&gt;=100000,5,IF(C401&gt;=50000,3,1)))))*2.5</f>
        <v>15</v>
      </c>
      <c r="N401" s="17">
        <f>IF(F401&gt;=4000,5,IF([1]数据测算!M401&gt;=3000,3,IF([1]数据测算!M401&gt;=2500,1,IF([1]数据测算!M401&gt;=1500,10,IF(F401&gt;=750,8,6)))))</f>
        <v>8</v>
      </c>
      <c r="O401" s="17">
        <f t="shared" si="79"/>
        <v>5</v>
      </c>
      <c r="P401" s="18">
        <f t="shared" si="80"/>
        <v>0.5</v>
      </c>
      <c r="Q401" s="17">
        <f t="shared" si="81"/>
        <v>7</v>
      </c>
      <c r="R401" s="17">
        <f t="shared" si="87"/>
        <v>4</v>
      </c>
      <c r="S401" s="17">
        <f t="shared" si="88"/>
        <v>10</v>
      </c>
      <c r="T401" s="17">
        <f t="shared" si="82"/>
        <v>7.5</v>
      </c>
      <c r="U401" s="17" t="s">
        <v>94</v>
      </c>
      <c r="V401" s="17">
        <f t="shared" si="83"/>
        <v>6</v>
      </c>
      <c r="W401" s="21">
        <f t="shared" si="84"/>
        <v>95</v>
      </c>
      <c r="X401" s="21">
        <f t="shared" si="85"/>
        <v>63</v>
      </c>
      <c r="Y401" s="24">
        <f t="shared" si="78"/>
        <v>66.315789473684205</v>
      </c>
      <c r="Z401" s="25">
        <f t="shared" si="86"/>
        <v>87.155752789992988</v>
      </c>
    </row>
    <row r="402" spans="1:26" x14ac:dyDescent="0.3">
      <c r="A402" s="15" t="s">
        <v>496</v>
      </c>
      <c r="B402" s="15">
        <v>201504</v>
      </c>
      <c r="C402" s="15">
        <v>492080.53</v>
      </c>
      <c r="D402" s="16">
        <v>0.20107556850127001</v>
      </c>
      <c r="E402" s="15">
        <v>0.20158092320741899</v>
      </c>
      <c r="F402" s="15">
        <v>2404.6666666666702</v>
      </c>
      <c r="G402" s="15">
        <v>3.48827765809326</v>
      </c>
      <c r="H402" s="15">
        <v>2.0200975573330799E-2</v>
      </c>
      <c r="I402" s="15">
        <v>0.741316835898985</v>
      </c>
      <c r="J402" s="15">
        <v>7.2318854188901103</v>
      </c>
      <c r="K402" s="15">
        <v>3</v>
      </c>
      <c r="L402" s="15">
        <v>0</v>
      </c>
      <c r="M402" s="17">
        <f>IF(C402&gt;=250000,10,IF([1]数据测算!F402&gt;=200000,8,IF([1]数据测算!F402&gt;=150000,6,IF([1]数据测算!F402&gt;=100000,5,IF(C402&gt;=50000,3,1)))))*2.5</f>
        <v>25</v>
      </c>
      <c r="N402" s="17">
        <f>IF(F402&gt;=4000,5,IF([1]数据测算!M402&gt;=3000,3,IF([1]数据测算!M402&gt;=2500,1,IF([1]数据测算!M402&gt;=1500,10,IF(F402&gt;=750,8,6)))))</f>
        <v>10</v>
      </c>
      <c r="O402" s="17">
        <f t="shared" si="79"/>
        <v>6</v>
      </c>
      <c r="P402" s="18">
        <f t="shared" si="80"/>
        <v>5</v>
      </c>
      <c r="Q402" s="17">
        <f t="shared" si="81"/>
        <v>7</v>
      </c>
      <c r="R402" s="17">
        <f t="shared" si="87"/>
        <v>1</v>
      </c>
      <c r="S402" s="17">
        <f t="shared" si="88"/>
        <v>10</v>
      </c>
      <c r="T402" s="17">
        <f t="shared" si="82"/>
        <v>7.5</v>
      </c>
      <c r="U402" s="17" t="s">
        <v>94</v>
      </c>
      <c r="V402" s="17">
        <f t="shared" si="83"/>
        <v>6</v>
      </c>
      <c r="W402" s="21">
        <f t="shared" si="84"/>
        <v>95</v>
      </c>
      <c r="X402" s="21">
        <f t="shared" si="85"/>
        <v>77.5</v>
      </c>
      <c r="Y402" s="24">
        <f t="shared" si="78"/>
        <v>81.578947368421055</v>
      </c>
      <c r="Z402" s="25">
        <f t="shared" si="86"/>
        <v>93.803760818059786</v>
      </c>
    </row>
    <row r="403" spans="1:26" x14ac:dyDescent="0.3">
      <c r="A403" s="15" t="s">
        <v>497</v>
      </c>
      <c r="B403" s="15">
        <v>201504</v>
      </c>
      <c r="C403" s="15">
        <v>164943.87833333301</v>
      </c>
      <c r="D403" s="15">
        <v>0.65394729165689003</v>
      </c>
      <c r="E403" s="15">
        <v>0.10254971784174</v>
      </c>
      <c r="F403" s="15">
        <v>1200.5</v>
      </c>
      <c r="G403" s="15">
        <v>3.3192945072822702</v>
      </c>
      <c r="H403" s="15">
        <v>0.143245219822908</v>
      </c>
      <c r="I403" s="15">
        <v>0.23562955112147599</v>
      </c>
      <c r="J403" s="15">
        <v>15.965224981574201</v>
      </c>
      <c r="K403" s="15">
        <v>3</v>
      </c>
      <c r="L403" s="15">
        <v>0</v>
      </c>
      <c r="M403" s="17">
        <f>IF(C403&gt;=250000,10,IF([1]数据测算!F403&gt;=200000,8,IF([1]数据测算!F403&gt;=150000,6,IF([1]数据测算!F403&gt;=100000,5,IF(C403&gt;=50000,3,1)))))*2.5</f>
        <v>15</v>
      </c>
      <c r="N403" s="17">
        <f>IF(F403&gt;=4000,5,IF([1]数据测算!M403&gt;=3000,3,IF([1]数据测算!M403&gt;=2500,1,IF([1]数据测算!M403&gt;=1500,10,IF(F403&gt;=750,8,6)))))</f>
        <v>8</v>
      </c>
      <c r="O403" s="17">
        <f t="shared" si="79"/>
        <v>5</v>
      </c>
      <c r="P403" s="18">
        <f t="shared" si="80"/>
        <v>2</v>
      </c>
      <c r="Q403" s="17">
        <f t="shared" si="81"/>
        <v>10</v>
      </c>
      <c r="R403" s="17">
        <f t="shared" si="87"/>
        <v>7</v>
      </c>
      <c r="S403" s="17">
        <f t="shared" si="88"/>
        <v>10</v>
      </c>
      <c r="T403" s="17">
        <f t="shared" si="82"/>
        <v>7.5</v>
      </c>
      <c r="U403" s="17" t="s">
        <v>94</v>
      </c>
      <c r="V403" s="17">
        <f t="shared" si="83"/>
        <v>6</v>
      </c>
      <c r="W403" s="21">
        <f t="shared" si="84"/>
        <v>95</v>
      </c>
      <c r="X403" s="21">
        <f t="shared" si="85"/>
        <v>70.5</v>
      </c>
      <c r="Y403" s="24">
        <f t="shared" si="78"/>
        <v>74.21052631578948</v>
      </c>
      <c r="Z403" s="25">
        <f t="shared" si="86"/>
        <v>90.704905380483467</v>
      </c>
    </row>
    <row r="404" spans="1:26" x14ac:dyDescent="0.3">
      <c r="A404" s="15" t="s">
        <v>498</v>
      </c>
      <c r="B404" s="15">
        <v>201503</v>
      </c>
      <c r="C404" s="15">
        <v>118330.285</v>
      </c>
      <c r="D404" s="15">
        <v>0.86567042870615296</v>
      </c>
      <c r="E404" s="15">
        <v>0.13194037965289199</v>
      </c>
      <c r="F404" s="15">
        <v>1746.3333333333301</v>
      </c>
      <c r="G404" s="15">
        <v>2.4190426637744298</v>
      </c>
      <c r="H404" s="15">
        <v>6.0575847832398597E-2</v>
      </c>
      <c r="I404" s="15">
        <v>0.22533569437256101</v>
      </c>
      <c r="J404" s="15">
        <v>15.754559082999901</v>
      </c>
      <c r="K404" s="15">
        <v>2</v>
      </c>
      <c r="L404" s="15">
        <v>0</v>
      </c>
      <c r="M404" s="17">
        <f>IF(C404&gt;=250000,10,IF([1]数据测算!F404&gt;=200000,8,IF([1]数据测算!F404&gt;=150000,6,IF([1]数据测算!F404&gt;=100000,5,IF(C404&gt;=50000,3,1)))))*2.5</f>
        <v>12.5</v>
      </c>
      <c r="N404" s="17">
        <f>IF(F404&gt;=4000,5,IF([1]数据测算!M404&gt;=3000,3,IF([1]数据测算!M404&gt;=2500,1,IF([1]数据测算!M404&gt;=1500,10,IF(F404&gt;=750,8,6)))))</f>
        <v>10</v>
      </c>
      <c r="O404" s="17">
        <f t="shared" si="79"/>
        <v>5</v>
      </c>
      <c r="P404" s="18">
        <f t="shared" si="80"/>
        <v>2</v>
      </c>
      <c r="Q404" s="17">
        <f t="shared" si="81"/>
        <v>10</v>
      </c>
      <c r="R404" s="17">
        <f t="shared" si="87"/>
        <v>7</v>
      </c>
      <c r="S404" s="17">
        <f t="shared" si="88"/>
        <v>10</v>
      </c>
      <c r="T404" s="17">
        <f t="shared" si="82"/>
        <v>7.5</v>
      </c>
      <c r="U404" s="17" t="s">
        <v>94</v>
      </c>
      <c r="V404" s="17">
        <f t="shared" si="83"/>
        <v>4</v>
      </c>
      <c r="W404" s="21">
        <f t="shared" si="84"/>
        <v>95</v>
      </c>
      <c r="X404" s="21">
        <f t="shared" si="85"/>
        <v>68</v>
      </c>
      <c r="Y404" s="24">
        <f t="shared" si="78"/>
        <v>71.578947368421055</v>
      </c>
      <c r="Z404" s="25">
        <f t="shared" si="86"/>
        <v>89.550166295470476</v>
      </c>
    </row>
    <row r="405" spans="1:26" x14ac:dyDescent="0.3">
      <c r="A405" s="15" t="s">
        <v>499</v>
      </c>
      <c r="B405" s="15">
        <v>201507</v>
      </c>
      <c r="C405" s="15">
        <v>460622.5</v>
      </c>
      <c r="D405" s="16">
        <v>0.235898609952814</v>
      </c>
      <c r="E405" s="15">
        <v>3.66075164492538E-2</v>
      </c>
      <c r="F405" s="15">
        <v>1752.3333333333301</v>
      </c>
      <c r="G405" s="15">
        <v>2.1815808290382002</v>
      </c>
      <c r="H405" s="15">
        <v>1.6179065356917301E-2</v>
      </c>
      <c r="I405" s="15">
        <v>0.414235877759496</v>
      </c>
      <c r="J405" s="15">
        <v>23.475221954658199</v>
      </c>
      <c r="K405" s="15">
        <v>4</v>
      </c>
      <c r="L405" s="15">
        <v>0</v>
      </c>
      <c r="M405" s="17">
        <f>IF(C405&gt;=250000,10,IF([1]数据测算!F405&gt;=200000,8,IF([1]数据测算!F405&gt;=150000,6,IF([1]数据测算!F405&gt;=100000,5,IF(C405&gt;=50000,3,1)))))*2.5</f>
        <v>25</v>
      </c>
      <c r="N405" s="17">
        <f>IF(F405&gt;=4000,5,IF([1]数据测算!M405&gt;=3000,3,IF([1]数据测算!M405&gt;=2500,1,IF([1]数据测算!M405&gt;=1500,10,IF(F405&gt;=750,8,6)))))</f>
        <v>10</v>
      </c>
      <c r="O405" s="17">
        <f t="shared" si="79"/>
        <v>3</v>
      </c>
      <c r="P405" s="18">
        <f t="shared" si="80"/>
        <v>5</v>
      </c>
      <c r="Q405" s="17">
        <f t="shared" si="81"/>
        <v>10</v>
      </c>
      <c r="R405" s="17">
        <f t="shared" si="87"/>
        <v>4</v>
      </c>
      <c r="S405" s="17">
        <f t="shared" si="88"/>
        <v>10</v>
      </c>
      <c r="T405" s="17">
        <f t="shared" si="82"/>
        <v>5.25</v>
      </c>
      <c r="U405" s="17" t="s">
        <v>94</v>
      </c>
      <c r="V405" s="17">
        <f t="shared" si="83"/>
        <v>8</v>
      </c>
      <c r="W405" s="21">
        <f t="shared" si="84"/>
        <v>95</v>
      </c>
      <c r="X405" s="21">
        <f t="shared" si="85"/>
        <v>80.25</v>
      </c>
      <c r="Y405" s="24">
        <f t="shared" si="78"/>
        <v>84.473684210526315</v>
      </c>
      <c r="Z405" s="25">
        <f t="shared" si="86"/>
        <v>94.971678350223272</v>
      </c>
    </row>
    <row r="406" spans="1:26" x14ac:dyDescent="0.3">
      <c r="A406" s="15" t="s">
        <v>500</v>
      </c>
      <c r="B406" s="15">
        <v>201506</v>
      </c>
      <c r="C406" s="15">
        <v>115997.698333333</v>
      </c>
      <c r="D406" s="15">
        <v>0.782279745973674</v>
      </c>
      <c r="E406" s="15">
        <v>0.24048428490656701</v>
      </c>
      <c r="F406" s="15">
        <v>67.8333333333333</v>
      </c>
      <c r="G406" s="15">
        <v>1.9485092952724601</v>
      </c>
      <c r="H406" s="15">
        <v>0.285288733776841</v>
      </c>
      <c r="I406" s="15">
        <v>0.70479078277739304</v>
      </c>
      <c r="J406" s="15">
        <v>10.134064107811099</v>
      </c>
      <c r="K406" s="15">
        <v>3</v>
      </c>
      <c r="L406" s="15">
        <v>0</v>
      </c>
      <c r="M406" s="17">
        <f>IF(C406&gt;=250000,10,IF([1]数据测算!F406&gt;=200000,8,IF([1]数据测算!F406&gt;=150000,6,IF([1]数据测算!F406&gt;=100000,5,IF(C406&gt;=50000,3,1)))))*2.5</f>
        <v>12.5</v>
      </c>
      <c r="N406" s="17">
        <f>IF(F406&gt;=4000,5,IF([1]数据测算!M406&gt;=3000,3,IF([1]数据测算!M406&gt;=2500,1,IF([1]数据测算!M406&gt;=1500,10,IF(F406&gt;=750,8,6)))))</f>
        <v>6</v>
      </c>
      <c r="O406" s="17">
        <f t="shared" si="79"/>
        <v>5</v>
      </c>
      <c r="P406" s="18">
        <f t="shared" si="80"/>
        <v>2</v>
      </c>
      <c r="Q406" s="17">
        <f t="shared" si="81"/>
        <v>7</v>
      </c>
      <c r="R406" s="17">
        <f t="shared" si="87"/>
        <v>1</v>
      </c>
      <c r="S406" s="17">
        <f t="shared" si="88"/>
        <v>7</v>
      </c>
      <c r="T406" s="17">
        <f t="shared" si="82"/>
        <v>5.25</v>
      </c>
      <c r="U406" s="17" t="s">
        <v>94</v>
      </c>
      <c r="V406" s="17">
        <f t="shared" si="83"/>
        <v>6</v>
      </c>
      <c r="W406" s="21">
        <f t="shared" si="84"/>
        <v>95</v>
      </c>
      <c r="X406" s="21">
        <f t="shared" si="85"/>
        <v>51.75</v>
      </c>
      <c r="Y406" s="24">
        <f t="shared" si="78"/>
        <v>54.473684210526315</v>
      </c>
      <c r="Z406" s="25">
        <f t="shared" si="86"/>
        <v>81.279261850682019</v>
      </c>
    </row>
    <row r="407" spans="1:26" x14ac:dyDescent="0.3">
      <c r="A407" s="15" t="s">
        <v>501</v>
      </c>
      <c r="B407" s="15">
        <v>201507</v>
      </c>
      <c r="C407" s="15">
        <v>174924.47333333301</v>
      </c>
      <c r="D407" s="15">
        <v>0.504773159111783</v>
      </c>
      <c r="E407" s="15">
        <v>9.4805425255524697E-2</v>
      </c>
      <c r="F407" s="15">
        <v>2351.3333333333298</v>
      </c>
      <c r="G407" s="15">
        <v>1.2246837355509701</v>
      </c>
      <c r="H407" s="15">
        <v>5.4715736543907899E-2</v>
      </c>
      <c r="I407" s="15">
        <v>0.19043156803556499</v>
      </c>
      <c r="J407" s="15">
        <v>4.1967585781556203</v>
      </c>
      <c r="K407" s="15">
        <v>1</v>
      </c>
      <c r="L407" s="15">
        <v>0</v>
      </c>
      <c r="M407" s="17">
        <f>IF(C407&gt;=250000,10,IF([1]数据测算!F407&gt;=200000,8,IF([1]数据测算!F407&gt;=150000,6,IF([1]数据测算!F407&gt;=100000,5,IF(C407&gt;=50000,3,1)))))*2.5</f>
        <v>15</v>
      </c>
      <c r="N407" s="17">
        <f>IF(F407&gt;=4000,5,IF([1]数据测算!M407&gt;=3000,3,IF([1]数据测算!M407&gt;=2500,1,IF([1]数据测算!M407&gt;=1500,10,IF(F407&gt;=750,8,6)))))</f>
        <v>10</v>
      </c>
      <c r="O407" s="17">
        <f t="shared" si="79"/>
        <v>10</v>
      </c>
      <c r="P407" s="18">
        <f t="shared" si="80"/>
        <v>3.5</v>
      </c>
      <c r="Q407" s="17">
        <f t="shared" si="81"/>
        <v>10</v>
      </c>
      <c r="R407" s="17">
        <f t="shared" si="87"/>
        <v>10</v>
      </c>
      <c r="S407" s="17">
        <f t="shared" si="88"/>
        <v>10</v>
      </c>
      <c r="T407" s="17">
        <f t="shared" si="82"/>
        <v>3</v>
      </c>
      <c r="U407" s="17" t="s">
        <v>94</v>
      </c>
      <c r="V407" s="17">
        <f t="shared" si="83"/>
        <v>2</v>
      </c>
      <c r="W407" s="21">
        <f t="shared" si="84"/>
        <v>95</v>
      </c>
      <c r="X407" s="21">
        <f t="shared" si="85"/>
        <v>73.5</v>
      </c>
      <c r="Y407" s="24">
        <f t="shared" si="78"/>
        <v>77.368421052631575</v>
      </c>
      <c r="Z407" s="25">
        <f t="shared" si="86"/>
        <v>92.056238634514798</v>
      </c>
    </row>
    <row r="408" spans="1:26" x14ac:dyDescent="0.3">
      <c r="A408" s="15" t="s">
        <v>502</v>
      </c>
      <c r="B408" s="15">
        <v>201505</v>
      </c>
      <c r="C408" s="15">
        <v>70092.293333333306</v>
      </c>
      <c r="D408" s="15">
        <v>0.75343202357737504</v>
      </c>
      <c r="E408" s="15">
        <v>0.43395471875612801</v>
      </c>
      <c r="F408" s="15">
        <v>576.33333333333303</v>
      </c>
      <c r="G408" s="15">
        <v>1.1772691319624</v>
      </c>
      <c r="H408" s="15">
        <v>0.27024080858091498</v>
      </c>
      <c r="I408" s="15">
        <v>0.50579568477247505</v>
      </c>
      <c r="J408" s="15">
        <v>5.3118417864674496</v>
      </c>
      <c r="K408" s="15">
        <v>2</v>
      </c>
      <c r="L408" s="15">
        <v>0</v>
      </c>
      <c r="M408" s="17">
        <f>IF(C408&gt;=250000,10,IF([1]数据测算!F408&gt;=200000,8,IF([1]数据测算!F408&gt;=150000,6,IF([1]数据测算!F408&gt;=100000,5,IF(C408&gt;=50000,3,1)))))*2.5</f>
        <v>7.5</v>
      </c>
      <c r="N408" s="17">
        <f>IF(F408&gt;=4000,5,IF([1]数据测算!M408&gt;=3000,3,IF([1]数据测算!M408&gt;=2500,1,IF([1]数据测算!M408&gt;=1500,10,IF(F408&gt;=750,8,6)))))</f>
        <v>6</v>
      </c>
      <c r="O408" s="17">
        <f t="shared" si="79"/>
        <v>8</v>
      </c>
      <c r="P408" s="18">
        <f t="shared" si="80"/>
        <v>2</v>
      </c>
      <c r="Q408" s="17">
        <f t="shared" si="81"/>
        <v>4</v>
      </c>
      <c r="R408" s="17">
        <f t="shared" si="87"/>
        <v>4</v>
      </c>
      <c r="S408" s="17">
        <f t="shared" si="88"/>
        <v>7</v>
      </c>
      <c r="T408" s="17">
        <f t="shared" si="82"/>
        <v>3</v>
      </c>
      <c r="U408" s="17" t="s">
        <v>94</v>
      </c>
      <c r="V408" s="17">
        <f t="shared" si="83"/>
        <v>4</v>
      </c>
      <c r="W408" s="21">
        <f t="shared" si="84"/>
        <v>95</v>
      </c>
      <c r="X408" s="21">
        <f t="shared" si="85"/>
        <v>45.5</v>
      </c>
      <c r="Y408" s="24">
        <f t="shared" si="78"/>
        <v>47.89473684210526</v>
      </c>
      <c r="Z408" s="25">
        <f t="shared" si="86"/>
        <v>77.650291062261033</v>
      </c>
    </row>
    <row r="409" spans="1:26" x14ac:dyDescent="0.3">
      <c r="A409" s="15" t="s">
        <v>503</v>
      </c>
      <c r="B409" s="15">
        <v>201507</v>
      </c>
      <c r="C409" s="15">
        <v>175273.04166666701</v>
      </c>
      <c r="D409" s="15">
        <v>0.529296402193842</v>
      </c>
      <c r="E409" s="15">
        <v>0.35832512160968999</v>
      </c>
      <c r="F409" s="15">
        <v>244.333333333333</v>
      </c>
      <c r="G409" s="15">
        <v>1.08843941836986</v>
      </c>
      <c r="H409" s="15">
        <v>0.42038381511399697</v>
      </c>
      <c r="I409" s="15">
        <v>0.36939742050389901</v>
      </c>
      <c r="J409" s="15">
        <v>5.6639924388533496</v>
      </c>
      <c r="K409" s="15">
        <v>2</v>
      </c>
      <c r="L409" s="15">
        <v>0</v>
      </c>
      <c r="M409" s="17">
        <f>IF(C409&gt;=250000,10,IF([1]数据测算!F409&gt;=200000,8,IF([1]数据测算!F409&gt;=150000,6,IF([1]数据测算!F409&gt;=100000,5,IF(C409&gt;=50000,3,1)))))*2.5</f>
        <v>15</v>
      </c>
      <c r="N409" s="17">
        <f>IF(F409&gt;=4000,5,IF([1]数据测算!M409&gt;=3000,3,IF([1]数据测算!M409&gt;=2500,1,IF([1]数据测算!M409&gt;=1500,10,IF(F409&gt;=750,8,6)))))</f>
        <v>6</v>
      </c>
      <c r="O409" s="17">
        <f t="shared" si="79"/>
        <v>8</v>
      </c>
      <c r="P409" s="18">
        <f t="shared" si="80"/>
        <v>3.5</v>
      </c>
      <c r="Q409" s="17">
        <f t="shared" si="81"/>
        <v>7</v>
      </c>
      <c r="R409" s="17">
        <f t="shared" si="87"/>
        <v>7</v>
      </c>
      <c r="S409" s="17">
        <f t="shared" si="88"/>
        <v>7</v>
      </c>
      <c r="T409" s="17">
        <f t="shared" si="82"/>
        <v>3</v>
      </c>
      <c r="U409" s="17" t="s">
        <v>94</v>
      </c>
      <c r="V409" s="17">
        <f t="shared" si="83"/>
        <v>4</v>
      </c>
      <c r="W409" s="21">
        <f t="shared" si="84"/>
        <v>95</v>
      </c>
      <c r="X409" s="21">
        <f t="shared" si="85"/>
        <v>60.5</v>
      </c>
      <c r="Y409" s="24">
        <f t="shared" si="78"/>
        <v>63.684210526315788</v>
      </c>
      <c r="Z409" s="25">
        <f t="shared" si="86"/>
        <v>85.912364183834782</v>
      </c>
    </row>
    <row r="410" spans="1:26" x14ac:dyDescent="0.3">
      <c r="A410" s="15" t="s">
        <v>504</v>
      </c>
      <c r="B410" s="15">
        <v>201506</v>
      </c>
      <c r="C410" s="15">
        <v>113606.75</v>
      </c>
      <c r="D410" s="16">
        <v>0.36930996167464403</v>
      </c>
      <c r="E410" s="15">
        <v>0.23564106374628699</v>
      </c>
      <c r="F410" s="15">
        <v>1079.5</v>
      </c>
      <c r="G410" s="15">
        <v>0.81476104403849503</v>
      </c>
      <c r="H410" s="15">
        <v>7.6806343551122994E-2</v>
      </c>
      <c r="I410" s="15">
        <v>0.21949414614593901</v>
      </c>
      <c r="J410" s="15">
        <v>8.7452388569465604</v>
      </c>
      <c r="K410" s="15">
        <v>1</v>
      </c>
      <c r="L410" s="15">
        <v>0</v>
      </c>
      <c r="M410" s="17">
        <f>IF(C410&gt;=250000,10,IF([1]数据测算!F410&gt;=200000,8,IF([1]数据测算!F410&gt;=150000,6,IF([1]数据测算!F410&gt;=100000,5,IF(C410&gt;=50000,3,1)))))*2.5</f>
        <v>12.5</v>
      </c>
      <c r="N410" s="17">
        <f>IF(F410&gt;=4000,5,IF([1]数据测算!M410&gt;=3000,3,IF([1]数据测算!M410&gt;=2500,1,IF([1]数据测算!M410&gt;=1500,10,IF(F410&gt;=750,8,6)))))</f>
        <v>8</v>
      </c>
      <c r="O410" s="17">
        <f t="shared" si="79"/>
        <v>6</v>
      </c>
      <c r="P410" s="18">
        <f t="shared" si="80"/>
        <v>5</v>
      </c>
      <c r="Q410" s="17">
        <f t="shared" si="81"/>
        <v>7</v>
      </c>
      <c r="R410" s="17">
        <f t="shared" si="87"/>
        <v>7</v>
      </c>
      <c r="S410" s="17">
        <f t="shared" si="88"/>
        <v>10</v>
      </c>
      <c r="T410" s="17">
        <f t="shared" si="82"/>
        <v>3</v>
      </c>
      <c r="U410" s="17" t="s">
        <v>94</v>
      </c>
      <c r="V410" s="17">
        <f t="shared" si="83"/>
        <v>2</v>
      </c>
      <c r="W410" s="21">
        <f t="shared" si="84"/>
        <v>95</v>
      </c>
      <c r="X410" s="21">
        <f t="shared" si="85"/>
        <v>60.5</v>
      </c>
      <c r="Y410" s="24">
        <f t="shared" si="78"/>
        <v>63.684210526315788</v>
      </c>
      <c r="Z410" s="25">
        <f t="shared" si="86"/>
        <v>85.912364183834782</v>
      </c>
    </row>
    <row r="411" spans="1:26" x14ac:dyDescent="0.3">
      <c r="A411" s="15" t="s">
        <v>505</v>
      </c>
      <c r="B411" s="15">
        <v>201504</v>
      </c>
      <c r="C411" s="15">
        <v>236411.601666667</v>
      </c>
      <c r="D411" s="16">
        <v>0.39096568659728598</v>
      </c>
      <c r="E411" s="15">
        <v>0.33550652106233497</v>
      </c>
      <c r="F411" s="15">
        <v>873.83333333333303</v>
      </c>
      <c r="G411" s="15">
        <v>2.5749901566650499</v>
      </c>
      <c r="H411" s="15">
        <v>8.8028355767699101E-2</v>
      </c>
      <c r="I411" s="15">
        <v>0.35964040658291802</v>
      </c>
      <c r="J411" s="15">
        <v>27.112431692144099</v>
      </c>
      <c r="K411" s="15">
        <v>2</v>
      </c>
      <c r="L411" s="15">
        <v>0</v>
      </c>
      <c r="M411" s="17">
        <f>IF(C411&gt;=250000,10,IF([1]数据测算!F411&gt;=200000,8,IF([1]数据测算!F411&gt;=150000,6,IF([1]数据测算!F411&gt;=100000,5,IF(C411&gt;=50000,3,1)))))*2.5</f>
        <v>20</v>
      </c>
      <c r="N411" s="17">
        <f>IF(F411&gt;=4000,5,IF([1]数据测算!M411&gt;=3000,3,IF([1]数据测算!M411&gt;=2500,1,IF([1]数据测算!M411&gt;=1500,10,IF(F411&gt;=750,8,6)))))</f>
        <v>8</v>
      </c>
      <c r="O411" s="17">
        <f t="shared" si="79"/>
        <v>3</v>
      </c>
      <c r="P411" s="18">
        <f t="shared" si="80"/>
        <v>5</v>
      </c>
      <c r="Q411" s="17">
        <f t="shared" si="81"/>
        <v>7</v>
      </c>
      <c r="R411" s="17">
        <f t="shared" si="87"/>
        <v>7</v>
      </c>
      <c r="S411" s="17">
        <f t="shared" si="88"/>
        <v>10</v>
      </c>
      <c r="T411" s="17">
        <f t="shared" si="82"/>
        <v>7.5</v>
      </c>
      <c r="U411" s="17" t="s">
        <v>94</v>
      </c>
      <c r="V411" s="17">
        <f t="shared" si="83"/>
        <v>4</v>
      </c>
      <c r="W411" s="21">
        <f t="shared" si="84"/>
        <v>95</v>
      </c>
      <c r="X411" s="21">
        <f t="shared" si="85"/>
        <v>71.5</v>
      </c>
      <c r="Y411" s="24">
        <f t="shared" si="78"/>
        <v>75.263157894736835</v>
      </c>
      <c r="Z411" s="25">
        <f t="shared" si="86"/>
        <v>91.159401633947567</v>
      </c>
    </row>
    <row r="412" spans="1:26" x14ac:dyDescent="0.3">
      <c r="A412" s="15" t="s">
        <v>506</v>
      </c>
      <c r="B412" s="15">
        <v>201503</v>
      </c>
      <c r="C412" s="15">
        <v>233212.10666666701</v>
      </c>
      <c r="D412" s="15">
        <v>0.86719833928620105</v>
      </c>
      <c r="E412" s="15">
        <v>0.168177685597236</v>
      </c>
      <c r="F412" s="15">
        <v>744.5</v>
      </c>
      <c r="G412" s="15">
        <v>2.4260217956294201</v>
      </c>
      <c r="H412" s="15">
        <v>5.0420367668172102E-2</v>
      </c>
      <c r="I412" s="15">
        <v>0.5380941759108</v>
      </c>
      <c r="J412" s="15">
        <v>12.592935620407401</v>
      </c>
      <c r="K412" s="15">
        <v>3</v>
      </c>
      <c r="L412" s="15">
        <v>0</v>
      </c>
      <c r="M412" s="17">
        <f>IF(C412&gt;=250000,10,IF([1]数据测算!F412&gt;=200000,8,IF([1]数据测算!F412&gt;=150000,6,IF([1]数据测算!F412&gt;=100000,5,IF(C412&gt;=50000,3,1)))))*2.5</f>
        <v>20</v>
      </c>
      <c r="N412" s="17">
        <f>IF(F412&gt;=4000,5,IF([1]数据测算!M412&gt;=3000,3,IF([1]数据测算!M412&gt;=2500,1,IF([1]数据测算!M412&gt;=1500,10,IF(F412&gt;=750,8,6)))))</f>
        <v>6</v>
      </c>
      <c r="O412" s="17">
        <f t="shared" si="79"/>
        <v>5</v>
      </c>
      <c r="P412" s="18">
        <f t="shared" si="80"/>
        <v>2</v>
      </c>
      <c r="Q412" s="17">
        <f t="shared" si="81"/>
        <v>10</v>
      </c>
      <c r="R412" s="17">
        <f t="shared" si="87"/>
        <v>4</v>
      </c>
      <c r="S412" s="17">
        <f t="shared" si="88"/>
        <v>10</v>
      </c>
      <c r="T412" s="17">
        <f t="shared" si="82"/>
        <v>7.5</v>
      </c>
      <c r="U412" s="17" t="s">
        <v>94</v>
      </c>
      <c r="V412" s="17">
        <f t="shared" si="83"/>
        <v>6</v>
      </c>
      <c r="W412" s="21">
        <f t="shared" si="84"/>
        <v>95</v>
      </c>
      <c r="X412" s="21">
        <f t="shared" si="85"/>
        <v>70.5</v>
      </c>
      <c r="Y412" s="24">
        <f t="shared" si="78"/>
        <v>74.21052631578948</v>
      </c>
      <c r="Z412" s="25">
        <f t="shared" si="86"/>
        <v>90.704905380483467</v>
      </c>
    </row>
    <row r="413" spans="1:26" x14ac:dyDescent="0.3">
      <c r="A413" s="15" t="s">
        <v>507</v>
      </c>
      <c r="B413" s="15">
        <v>201506</v>
      </c>
      <c r="C413" s="15">
        <v>56147.901666666701</v>
      </c>
      <c r="D413" s="15">
        <v>0.73044289777847304</v>
      </c>
      <c r="E413" s="15">
        <v>0.247657714033649</v>
      </c>
      <c r="F413" s="15">
        <v>836.5</v>
      </c>
      <c r="G413" s="15">
        <v>2.3257661554218401</v>
      </c>
      <c r="H413" s="15">
        <v>0.118641164342949</v>
      </c>
      <c r="I413" s="15">
        <v>0.53944871711434295</v>
      </c>
      <c r="J413" s="15">
        <v>5.8657438808359901</v>
      </c>
      <c r="K413" s="15">
        <v>1</v>
      </c>
      <c r="L413" s="15">
        <v>0</v>
      </c>
      <c r="M413" s="17">
        <f>IF(C413&gt;=250000,10,IF([1]数据测算!F413&gt;=200000,8,IF([1]数据测算!F413&gt;=150000,6,IF([1]数据测算!F413&gt;=100000,5,IF(C413&gt;=50000,3,1)))))*2.5</f>
        <v>7.5</v>
      </c>
      <c r="N413" s="17">
        <f>IF(F413&gt;=4000,5,IF([1]数据测算!M413&gt;=3000,3,IF([1]数据测算!M413&gt;=2500,1,IF([1]数据测算!M413&gt;=1500,10,IF(F413&gt;=750,8,6)))))</f>
        <v>8</v>
      </c>
      <c r="O413" s="17">
        <f t="shared" si="79"/>
        <v>8</v>
      </c>
      <c r="P413" s="18">
        <f t="shared" si="80"/>
        <v>2</v>
      </c>
      <c r="Q413" s="17">
        <f t="shared" si="81"/>
        <v>7</v>
      </c>
      <c r="R413" s="17">
        <f t="shared" si="87"/>
        <v>4</v>
      </c>
      <c r="S413" s="17">
        <f t="shared" si="88"/>
        <v>10</v>
      </c>
      <c r="T413" s="17">
        <f t="shared" si="82"/>
        <v>7.5</v>
      </c>
      <c r="U413" s="17" t="s">
        <v>94</v>
      </c>
      <c r="V413" s="17">
        <f t="shared" si="83"/>
        <v>2</v>
      </c>
      <c r="W413" s="21">
        <f t="shared" si="84"/>
        <v>95</v>
      </c>
      <c r="X413" s="21">
        <f t="shared" si="85"/>
        <v>56</v>
      </c>
      <c r="Y413" s="24">
        <f t="shared" si="78"/>
        <v>58.94736842105263</v>
      </c>
      <c r="Z413" s="25">
        <f t="shared" si="86"/>
        <v>83.587963786004494</v>
      </c>
    </row>
    <row r="414" spans="1:26" x14ac:dyDescent="0.3">
      <c r="A414" s="15" t="s">
        <v>508</v>
      </c>
      <c r="B414" s="15">
        <v>201505</v>
      </c>
      <c r="C414" s="15">
        <v>129417.698333333</v>
      </c>
      <c r="D414" s="15">
        <v>0.562466930227009</v>
      </c>
      <c r="E414" s="15">
        <v>0.344031371381466</v>
      </c>
      <c r="F414" s="15">
        <v>916.16666666666697</v>
      </c>
      <c r="G414" s="15">
        <v>1.9671079305866901</v>
      </c>
      <c r="H414" s="15">
        <v>0.15041887101936899</v>
      </c>
      <c r="I414" s="15">
        <v>0.61048818493442503</v>
      </c>
      <c r="J414" s="15">
        <v>4.0844238890904201</v>
      </c>
      <c r="K414" s="15">
        <v>4</v>
      </c>
      <c r="L414" s="15">
        <v>0</v>
      </c>
      <c r="M414" s="17">
        <f>IF(C414&gt;=250000,10,IF([1]数据测算!F414&gt;=200000,8,IF([1]数据测算!F414&gt;=150000,6,IF([1]数据测算!F414&gt;=100000,5,IF(C414&gt;=50000,3,1)))))*2.5</f>
        <v>12.5</v>
      </c>
      <c r="N414" s="17">
        <f>IF(F414&gt;=4000,5,IF([1]数据测算!M414&gt;=3000,3,IF([1]数据测算!M414&gt;=2500,1,IF([1]数据测算!M414&gt;=1500,10,IF(F414&gt;=750,8,6)))))</f>
        <v>8</v>
      </c>
      <c r="O414" s="17">
        <f t="shared" si="79"/>
        <v>10</v>
      </c>
      <c r="P414" s="18">
        <f t="shared" si="80"/>
        <v>3.5</v>
      </c>
      <c r="Q414" s="17">
        <f t="shared" si="81"/>
        <v>7</v>
      </c>
      <c r="R414" s="17">
        <f t="shared" si="87"/>
        <v>4</v>
      </c>
      <c r="S414" s="17">
        <f t="shared" si="88"/>
        <v>10</v>
      </c>
      <c r="T414" s="17">
        <f t="shared" si="82"/>
        <v>5.25</v>
      </c>
      <c r="U414" s="17" t="s">
        <v>94</v>
      </c>
      <c r="V414" s="17">
        <f t="shared" si="83"/>
        <v>8</v>
      </c>
      <c r="W414" s="21">
        <f t="shared" si="84"/>
        <v>95</v>
      </c>
      <c r="X414" s="21">
        <f t="shared" si="85"/>
        <v>68.25</v>
      </c>
      <c r="Y414" s="24">
        <f t="shared" si="78"/>
        <v>71.84210526315789</v>
      </c>
      <c r="Z414" s="25">
        <f t="shared" si="86"/>
        <v>89.666860179616819</v>
      </c>
    </row>
    <row r="415" spans="1:26" x14ac:dyDescent="0.3">
      <c r="A415" s="15" t="s">
        <v>509</v>
      </c>
      <c r="B415" s="15">
        <v>201505</v>
      </c>
      <c r="C415" s="15">
        <v>1027303.8416666701</v>
      </c>
      <c r="D415" s="16">
        <v>0.38216465108007802</v>
      </c>
      <c r="E415" s="15">
        <v>0.18503478474566801</v>
      </c>
      <c r="F415" s="15">
        <v>337.83333333333297</v>
      </c>
      <c r="G415" s="15">
        <v>1.4927126119656799</v>
      </c>
      <c r="H415" s="15">
        <v>9.6346999273894507E-2</v>
      </c>
      <c r="I415" s="15">
        <v>0.87877556995418005</v>
      </c>
      <c r="J415" s="15">
        <v>16.820834030280299</v>
      </c>
      <c r="K415" s="15">
        <v>2</v>
      </c>
      <c r="L415" s="15">
        <v>0</v>
      </c>
      <c r="M415" s="17">
        <f>IF(C415&gt;=250000,10,IF([1]数据测算!F415&gt;=200000,8,IF([1]数据测算!F415&gt;=150000,6,IF([1]数据测算!F415&gt;=100000,5,IF(C415&gt;=50000,3,1)))))*2.5</f>
        <v>25</v>
      </c>
      <c r="N415" s="17">
        <f>IF(F415&gt;=4000,5,IF([1]数据测算!M415&gt;=3000,3,IF([1]数据测算!M415&gt;=2500,1,IF([1]数据测算!M415&gt;=1500,10,IF(F415&gt;=750,8,6)))))</f>
        <v>6</v>
      </c>
      <c r="O415" s="17">
        <f t="shared" si="79"/>
        <v>5</v>
      </c>
      <c r="P415" s="18">
        <f t="shared" si="80"/>
        <v>5</v>
      </c>
      <c r="Q415" s="17">
        <f t="shared" si="81"/>
        <v>10</v>
      </c>
      <c r="R415" s="17">
        <f t="shared" si="87"/>
        <v>1</v>
      </c>
      <c r="S415" s="17">
        <f t="shared" si="88"/>
        <v>10</v>
      </c>
      <c r="T415" s="17">
        <f t="shared" si="82"/>
        <v>3</v>
      </c>
      <c r="U415" s="17" t="s">
        <v>94</v>
      </c>
      <c r="V415" s="17">
        <f t="shared" si="83"/>
        <v>4</v>
      </c>
      <c r="W415" s="21">
        <f t="shared" si="84"/>
        <v>95</v>
      </c>
      <c r="X415" s="21">
        <f t="shared" si="85"/>
        <v>69</v>
      </c>
      <c r="Y415" s="24">
        <f t="shared" si="78"/>
        <v>72.631578947368425</v>
      </c>
      <c r="Z415" s="25">
        <f t="shared" si="86"/>
        <v>90.015295797481272</v>
      </c>
    </row>
    <row r="416" spans="1:26" x14ac:dyDescent="0.3">
      <c r="A416" s="15" t="s">
        <v>510</v>
      </c>
      <c r="B416" s="15">
        <v>201504</v>
      </c>
      <c r="C416" s="15">
        <v>203795.82666666701</v>
      </c>
      <c r="D416" s="16">
        <v>0.48115575273392802</v>
      </c>
      <c r="E416" s="15">
        <v>0.13450868477421901</v>
      </c>
      <c r="F416" s="15">
        <v>2130.6666666666702</v>
      </c>
      <c r="G416" s="15">
        <v>1.37648653284387</v>
      </c>
      <c r="H416" s="15">
        <v>3.2298976512137999E-2</v>
      </c>
      <c r="I416" s="15">
        <v>0.50669055869138402</v>
      </c>
      <c r="J416" s="15">
        <v>13.068193624624501</v>
      </c>
      <c r="K416" s="15">
        <v>2</v>
      </c>
      <c r="L416" s="15">
        <v>0</v>
      </c>
      <c r="M416" s="17">
        <f>IF(C416&gt;=250000,10,IF([1]数据测算!F416&gt;=200000,8,IF([1]数据测算!F416&gt;=150000,6,IF([1]数据测算!F416&gt;=100000,5,IF(C416&gt;=50000,3,1)))))*2.5</f>
        <v>20</v>
      </c>
      <c r="N416" s="17">
        <f>IF(F416&gt;=4000,5,IF([1]数据测算!M416&gt;=3000,3,IF([1]数据测算!M416&gt;=2500,1,IF([1]数据测算!M416&gt;=1500,10,IF(F416&gt;=750,8,6)))))</f>
        <v>10</v>
      </c>
      <c r="O416" s="17">
        <f t="shared" si="79"/>
        <v>5</v>
      </c>
      <c r="P416" s="18">
        <f t="shared" si="80"/>
        <v>3.5</v>
      </c>
      <c r="Q416" s="17">
        <f t="shared" si="81"/>
        <v>10</v>
      </c>
      <c r="R416" s="17">
        <f t="shared" si="87"/>
        <v>4</v>
      </c>
      <c r="S416" s="17">
        <f t="shared" si="88"/>
        <v>10</v>
      </c>
      <c r="T416" s="17">
        <f t="shared" si="82"/>
        <v>3</v>
      </c>
      <c r="U416" s="17" t="s">
        <v>94</v>
      </c>
      <c r="V416" s="17">
        <f t="shared" si="83"/>
        <v>4</v>
      </c>
      <c r="W416" s="21">
        <f t="shared" si="84"/>
        <v>95</v>
      </c>
      <c r="X416" s="21">
        <f t="shared" si="85"/>
        <v>69.5</v>
      </c>
      <c r="Y416" s="24">
        <f t="shared" si="78"/>
        <v>73.15789473684211</v>
      </c>
      <c r="Z416" s="25">
        <f t="shared" si="86"/>
        <v>90.246230835066527</v>
      </c>
    </row>
    <row r="417" spans="1:26" x14ac:dyDescent="0.3">
      <c r="A417" s="15" t="s">
        <v>511</v>
      </c>
      <c r="B417" s="15">
        <v>201507</v>
      </c>
      <c r="C417" s="15">
        <v>403282.30166666699</v>
      </c>
      <c r="D417" s="16">
        <v>0.165993955519117</v>
      </c>
      <c r="E417" s="15">
        <v>0.23302683651872999</v>
      </c>
      <c r="F417" s="15">
        <v>286</v>
      </c>
      <c r="G417" s="15">
        <v>1.25680809138654</v>
      </c>
      <c r="H417" s="15">
        <v>0.60969271193275199</v>
      </c>
      <c r="I417" s="15">
        <v>0.52711019505618495</v>
      </c>
      <c r="J417" s="15">
        <v>6.4081597249363602</v>
      </c>
      <c r="K417" s="15">
        <v>3</v>
      </c>
      <c r="L417" s="15">
        <v>0</v>
      </c>
      <c r="M417" s="17">
        <f>IF(C417&gt;=250000,10,IF([1]数据测算!F417&gt;=200000,8,IF([1]数据测算!F417&gt;=150000,6,IF([1]数据测算!F417&gt;=100000,5,IF(C417&gt;=50000,3,1)))))*2.5</f>
        <v>25</v>
      </c>
      <c r="N417" s="17">
        <f>IF(F417&gt;=4000,5,IF([1]数据测算!M417&gt;=3000,3,IF([1]数据测算!M417&gt;=2500,1,IF([1]数据测算!M417&gt;=1500,10,IF(F417&gt;=750,8,6)))))</f>
        <v>6</v>
      </c>
      <c r="O417" s="17">
        <f t="shared" si="79"/>
        <v>8</v>
      </c>
      <c r="P417" s="18">
        <f t="shared" si="80"/>
        <v>5</v>
      </c>
      <c r="Q417" s="17">
        <f t="shared" si="81"/>
        <v>7</v>
      </c>
      <c r="R417" s="17">
        <f t="shared" si="87"/>
        <v>4</v>
      </c>
      <c r="S417" s="17">
        <f t="shared" si="88"/>
        <v>4</v>
      </c>
      <c r="T417" s="17">
        <f t="shared" si="82"/>
        <v>3</v>
      </c>
      <c r="U417" s="17" t="s">
        <v>94</v>
      </c>
      <c r="V417" s="17">
        <f t="shared" si="83"/>
        <v>6</v>
      </c>
      <c r="W417" s="21">
        <f t="shared" si="84"/>
        <v>95</v>
      </c>
      <c r="X417" s="21">
        <f t="shared" si="85"/>
        <v>68</v>
      </c>
      <c r="Y417" s="24">
        <f t="shared" si="78"/>
        <v>71.578947368421055</v>
      </c>
      <c r="Z417" s="25">
        <f t="shared" si="86"/>
        <v>89.550166295470476</v>
      </c>
    </row>
    <row r="418" spans="1:26" x14ac:dyDescent="0.3">
      <c r="A418" s="15" t="s">
        <v>512</v>
      </c>
      <c r="B418" s="15">
        <v>201505</v>
      </c>
      <c r="C418" s="15">
        <v>221035.531666667</v>
      </c>
      <c r="D418" s="16">
        <v>0.192259796857191</v>
      </c>
      <c r="E418" s="15">
        <v>8.9499606424906702E-2</v>
      </c>
      <c r="F418" s="15">
        <v>323.33333333333297</v>
      </c>
      <c r="G418" s="15">
        <v>1.02796522219799</v>
      </c>
      <c r="H418" s="15">
        <v>0.14299106832625</v>
      </c>
      <c r="I418" s="15">
        <v>0.44199133076797398</v>
      </c>
      <c r="J418" s="15">
        <v>22.1056270817955</v>
      </c>
      <c r="K418" s="15">
        <v>2</v>
      </c>
      <c r="L418" s="15">
        <v>0</v>
      </c>
      <c r="M418" s="17">
        <f>IF(C418&gt;=250000,10,IF([1]数据测算!F418&gt;=200000,8,IF([1]数据测算!F418&gt;=150000,6,IF([1]数据测算!F418&gt;=100000,5,IF(C418&gt;=50000,3,1)))))*2.5</f>
        <v>20</v>
      </c>
      <c r="N418" s="17">
        <f>IF(F418&gt;=4000,5,IF([1]数据测算!M418&gt;=3000,3,IF([1]数据测算!M418&gt;=2500,1,IF([1]数据测算!M418&gt;=1500,10,IF(F418&gt;=750,8,6)))))</f>
        <v>6</v>
      </c>
      <c r="O418" s="17">
        <f t="shared" si="79"/>
        <v>3</v>
      </c>
      <c r="P418" s="18">
        <f t="shared" si="80"/>
        <v>5</v>
      </c>
      <c r="Q418" s="17">
        <f t="shared" si="81"/>
        <v>10</v>
      </c>
      <c r="R418" s="17">
        <f t="shared" si="87"/>
        <v>4</v>
      </c>
      <c r="S418" s="17">
        <f t="shared" si="88"/>
        <v>10</v>
      </c>
      <c r="T418" s="17">
        <f t="shared" si="82"/>
        <v>3</v>
      </c>
      <c r="U418" s="17" t="s">
        <v>94</v>
      </c>
      <c r="V418" s="17">
        <f t="shared" si="83"/>
        <v>4</v>
      </c>
      <c r="W418" s="21">
        <f t="shared" si="84"/>
        <v>95</v>
      </c>
      <c r="X418" s="21">
        <f t="shared" si="85"/>
        <v>65</v>
      </c>
      <c r="Y418" s="24">
        <f t="shared" si="78"/>
        <v>68.421052631578945</v>
      </c>
      <c r="Z418" s="25">
        <f t="shared" si="86"/>
        <v>88.127731659721178</v>
      </c>
    </row>
    <row r="419" spans="1:26" x14ac:dyDescent="0.3">
      <c r="A419" s="15" t="s">
        <v>513</v>
      </c>
      <c r="B419" s="15">
        <v>201507</v>
      </c>
      <c r="C419" s="15">
        <v>258349.405</v>
      </c>
      <c r="D419" s="16">
        <v>0.245689858580589</v>
      </c>
      <c r="E419" s="15">
        <v>3.3690438046196397E-2</v>
      </c>
      <c r="F419" s="15">
        <v>120.666666666667</v>
      </c>
      <c r="G419" s="15">
        <v>0.989916684018463</v>
      </c>
      <c r="H419" s="15">
        <v>0.12500909958880499</v>
      </c>
      <c r="I419" s="15">
        <v>0.74745388346530295</v>
      </c>
      <c r="J419" s="15">
        <v>3.27582081555633</v>
      </c>
      <c r="K419" s="15">
        <v>2</v>
      </c>
      <c r="L419" s="15">
        <v>0</v>
      </c>
      <c r="M419" s="17">
        <f>IF(C419&gt;=250000,10,IF([1]数据测算!F419&gt;=200000,8,IF([1]数据测算!F419&gt;=150000,6,IF([1]数据测算!F419&gt;=100000,5,IF(C419&gt;=50000,3,1)))))*2.5</f>
        <v>25</v>
      </c>
      <c r="N419" s="17">
        <f>IF(F419&gt;=4000,5,IF([1]数据测算!M419&gt;=3000,3,IF([1]数据测算!M419&gt;=2500,1,IF([1]数据测算!M419&gt;=1500,10,IF(F419&gt;=750,8,6)))))</f>
        <v>6</v>
      </c>
      <c r="O419" s="17">
        <f t="shared" si="79"/>
        <v>10</v>
      </c>
      <c r="P419" s="18">
        <f t="shared" si="80"/>
        <v>5</v>
      </c>
      <c r="Q419" s="17">
        <f t="shared" si="81"/>
        <v>10</v>
      </c>
      <c r="R419" s="17">
        <f t="shared" si="87"/>
        <v>1</v>
      </c>
      <c r="S419" s="17">
        <f t="shared" si="88"/>
        <v>10</v>
      </c>
      <c r="T419" s="17">
        <f t="shared" si="82"/>
        <v>3</v>
      </c>
      <c r="U419" s="17" t="s">
        <v>94</v>
      </c>
      <c r="V419" s="17">
        <f t="shared" si="83"/>
        <v>4</v>
      </c>
      <c r="W419" s="21">
        <f t="shared" si="84"/>
        <v>95</v>
      </c>
      <c r="X419" s="21">
        <f t="shared" si="85"/>
        <v>74</v>
      </c>
      <c r="Y419" s="24">
        <f t="shared" si="78"/>
        <v>77.89473684210526</v>
      </c>
      <c r="Z419" s="25">
        <f t="shared" si="86"/>
        <v>92.277981833803139</v>
      </c>
    </row>
    <row r="420" spans="1:26" x14ac:dyDescent="0.3">
      <c r="A420" s="15" t="s">
        <v>514</v>
      </c>
      <c r="B420" s="15">
        <v>201508</v>
      </c>
      <c r="C420" s="15">
        <v>102819.59833333299</v>
      </c>
      <c r="D420" s="15">
        <v>0.51424644047900003</v>
      </c>
      <c r="E420" s="15">
        <v>0.145370845259744</v>
      </c>
      <c r="F420" s="15">
        <v>3199.3333333333298</v>
      </c>
      <c r="G420" s="15">
        <v>0.98213344256511104</v>
      </c>
      <c r="H420" s="15">
        <v>2.8147026443264E-2</v>
      </c>
      <c r="I420" s="15">
        <v>0.66644978945856503</v>
      </c>
      <c r="J420" s="15">
        <v>3.92322709327214</v>
      </c>
      <c r="K420" s="15">
        <v>2</v>
      </c>
      <c r="L420" s="15">
        <v>1</v>
      </c>
      <c r="M420" s="17">
        <f>IF(C420&gt;=250000,10,IF([1]数据测算!F420&gt;=200000,8,IF([1]数据测算!F420&gt;=150000,6,IF([1]数据测算!F420&gt;=100000,5,IF(C420&gt;=50000,3,1)))))*2.5</f>
        <v>12.5</v>
      </c>
      <c r="N420" s="17">
        <f>IF(F420&gt;=4000,5,IF([1]数据测算!M420&gt;=3000,3,IF([1]数据测算!M420&gt;=2500,1,IF([1]数据测算!M420&gt;=1500,10,IF(F420&gt;=750,8,6)))))</f>
        <v>3</v>
      </c>
      <c r="O420" s="17">
        <f t="shared" si="79"/>
        <v>10</v>
      </c>
      <c r="P420" s="18">
        <f t="shared" si="80"/>
        <v>3.5</v>
      </c>
      <c r="Q420" s="17">
        <f t="shared" si="81"/>
        <v>10</v>
      </c>
      <c r="R420" s="17">
        <f t="shared" si="87"/>
        <v>4</v>
      </c>
      <c r="S420" s="17">
        <f t="shared" si="88"/>
        <v>10</v>
      </c>
      <c r="T420" s="17">
        <f t="shared" si="82"/>
        <v>3</v>
      </c>
      <c r="U420" s="17" t="s">
        <v>94</v>
      </c>
      <c r="V420" s="17">
        <f t="shared" si="83"/>
        <v>4</v>
      </c>
      <c r="W420" s="21">
        <f t="shared" si="84"/>
        <v>95</v>
      </c>
      <c r="X420" s="21">
        <f t="shared" si="85"/>
        <v>60</v>
      </c>
      <c r="Y420" s="24">
        <f t="shared" si="78"/>
        <v>63.157894736842103</v>
      </c>
      <c r="Z420" s="25">
        <f t="shared" si="86"/>
        <v>85.659727340642576</v>
      </c>
    </row>
    <row r="421" spans="1:26" x14ac:dyDescent="0.3">
      <c r="A421" s="15" t="s">
        <v>515</v>
      </c>
      <c r="B421" s="15">
        <v>201506</v>
      </c>
      <c r="C421" s="15">
        <v>32253.439999999999</v>
      </c>
      <c r="D421" s="16">
        <v>0.44094225437670598</v>
      </c>
      <c r="E421" s="15">
        <v>0.15109251464076001</v>
      </c>
      <c r="F421" s="15">
        <v>84.1666666666667</v>
      </c>
      <c r="G421" s="15">
        <v>0.91321592989197198</v>
      </c>
      <c r="H421" s="15">
        <v>0.35743152673725498</v>
      </c>
      <c r="I421" s="15">
        <v>0.34813363044659401</v>
      </c>
      <c r="J421" s="15">
        <v>17.639671491818799</v>
      </c>
      <c r="K421" s="15">
        <v>1</v>
      </c>
      <c r="L421" s="15">
        <v>0</v>
      </c>
      <c r="M421" s="17">
        <f>IF(C421&gt;=250000,10,IF([1]数据测算!F421&gt;=200000,8,IF([1]数据测算!F421&gt;=150000,6,IF([1]数据测算!F421&gt;=100000,5,IF(C421&gt;=50000,3,1)))))*2.5</f>
        <v>2.5</v>
      </c>
      <c r="N421" s="17">
        <f>IF(F421&gt;=4000,5,IF([1]数据测算!M421&gt;=3000,3,IF([1]数据测算!M421&gt;=2500,1,IF([1]数据测算!M421&gt;=1500,10,IF(F421&gt;=750,8,6)))))</f>
        <v>6</v>
      </c>
      <c r="O421" s="17">
        <f t="shared" si="79"/>
        <v>5</v>
      </c>
      <c r="P421" s="18">
        <f t="shared" si="80"/>
        <v>3.5</v>
      </c>
      <c r="Q421" s="17">
        <f t="shared" si="81"/>
        <v>10</v>
      </c>
      <c r="R421" s="17">
        <f t="shared" si="87"/>
        <v>7</v>
      </c>
      <c r="S421" s="17">
        <f t="shared" si="88"/>
        <v>7</v>
      </c>
      <c r="T421" s="17">
        <f t="shared" si="82"/>
        <v>3</v>
      </c>
      <c r="U421" s="17" t="s">
        <v>94</v>
      </c>
      <c r="V421" s="17">
        <f t="shared" si="83"/>
        <v>2</v>
      </c>
      <c r="W421" s="21">
        <f t="shared" si="84"/>
        <v>95</v>
      </c>
      <c r="X421" s="21">
        <f t="shared" si="85"/>
        <v>46</v>
      </c>
      <c r="Y421" s="24">
        <f t="shared" si="78"/>
        <v>48.421052631578945</v>
      </c>
      <c r="Z421" s="25">
        <f t="shared" si="86"/>
        <v>77.952031605974014</v>
      </c>
    </row>
    <row r="422" spans="1:26" x14ac:dyDescent="0.3">
      <c r="A422" s="15" t="s">
        <v>516</v>
      </c>
      <c r="B422" s="15">
        <v>201506</v>
      </c>
      <c r="C422" s="15">
        <v>201414.21666666699</v>
      </c>
      <c r="D422" s="16">
        <v>0.22514844279876101</v>
      </c>
      <c r="E422" s="15">
        <v>0.221931370148129</v>
      </c>
      <c r="F422" s="15">
        <v>2482.1666666666702</v>
      </c>
      <c r="G422" s="15">
        <v>0.88364356044330905</v>
      </c>
      <c r="H422" s="15">
        <v>0.11205016961943</v>
      </c>
      <c r="I422" s="15">
        <v>0.34290793558161398</v>
      </c>
      <c r="J422" s="15">
        <v>12.805666427897</v>
      </c>
      <c r="K422" s="15">
        <v>2</v>
      </c>
      <c r="L422" s="15">
        <v>0</v>
      </c>
      <c r="M422" s="17">
        <f>IF(C422&gt;=250000,10,IF([1]数据测算!F422&gt;=200000,8,IF([1]数据测算!F422&gt;=150000,6,IF([1]数据测算!F422&gt;=100000,5,IF(C422&gt;=50000,3,1)))))*2.5</f>
        <v>20</v>
      </c>
      <c r="N422" s="17">
        <f>IF(F422&gt;=4000,5,IF([1]数据测算!M422&gt;=3000,3,IF([1]数据测算!M422&gt;=2500,1,IF([1]数据测算!M422&gt;=1500,10,IF(F422&gt;=750,8,6)))))</f>
        <v>10</v>
      </c>
      <c r="O422" s="17">
        <f t="shared" si="79"/>
        <v>5</v>
      </c>
      <c r="P422" s="18">
        <f t="shared" si="80"/>
        <v>5</v>
      </c>
      <c r="Q422" s="17">
        <f t="shared" si="81"/>
        <v>7</v>
      </c>
      <c r="R422" s="17">
        <f t="shared" si="87"/>
        <v>7</v>
      </c>
      <c r="S422" s="17">
        <f t="shared" si="88"/>
        <v>10</v>
      </c>
      <c r="T422" s="17">
        <f t="shared" si="82"/>
        <v>3</v>
      </c>
      <c r="U422" s="17" t="s">
        <v>94</v>
      </c>
      <c r="V422" s="17">
        <f t="shared" si="83"/>
        <v>4</v>
      </c>
      <c r="W422" s="21">
        <f t="shared" si="84"/>
        <v>95</v>
      </c>
      <c r="X422" s="21">
        <f t="shared" si="85"/>
        <v>71</v>
      </c>
      <c r="Y422" s="24">
        <f t="shared" si="78"/>
        <v>74.736842105263165</v>
      </c>
      <c r="Z422" s="25">
        <f t="shared" si="86"/>
        <v>90.93266972815988</v>
      </c>
    </row>
    <row r="423" spans="1:26" x14ac:dyDescent="0.3">
      <c r="A423" s="15" t="s">
        <v>517</v>
      </c>
      <c r="B423" s="15">
        <v>201507</v>
      </c>
      <c r="C423" s="15">
        <v>103951.18</v>
      </c>
      <c r="D423" s="16">
        <v>0.13865418937566701</v>
      </c>
      <c r="E423" s="15">
        <v>0.10758124142117</v>
      </c>
      <c r="F423" s="15">
        <v>91.1666666666667</v>
      </c>
      <c r="G423" s="15">
        <v>0.71539226017429602</v>
      </c>
      <c r="H423" s="15">
        <v>0.67234743429664201</v>
      </c>
      <c r="I423" s="15">
        <v>0.82040200830419896</v>
      </c>
      <c r="J423" s="15">
        <v>6.6499887299370002</v>
      </c>
      <c r="K423" s="15">
        <v>0</v>
      </c>
      <c r="L423" s="15">
        <v>0</v>
      </c>
      <c r="M423" s="17">
        <f>IF(C423&gt;=250000,10,IF([1]数据测算!F423&gt;=200000,8,IF([1]数据测算!F423&gt;=150000,6,IF([1]数据测算!F423&gt;=100000,5,IF(C423&gt;=50000,3,1)))))*2.5</f>
        <v>12.5</v>
      </c>
      <c r="N423" s="17">
        <f>IF(F423&gt;=4000,5,IF([1]数据测算!M423&gt;=3000,3,IF([1]数据测算!M423&gt;=2500,1,IF([1]数据测算!M423&gt;=1500,10,IF(F423&gt;=750,8,6)))))</f>
        <v>6</v>
      </c>
      <c r="O423" s="17">
        <f t="shared" si="79"/>
        <v>8</v>
      </c>
      <c r="P423" s="18">
        <f t="shared" si="80"/>
        <v>5</v>
      </c>
      <c r="Q423" s="17">
        <f t="shared" si="81"/>
        <v>10</v>
      </c>
      <c r="R423" s="17">
        <f t="shared" si="87"/>
        <v>1</v>
      </c>
      <c r="S423" s="17">
        <f t="shared" si="88"/>
        <v>4</v>
      </c>
      <c r="T423" s="17">
        <f t="shared" si="82"/>
        <v>3</v>
      </c>
      <c r="U423" s="17" t="s">
        <v>94</v>
      </c>
      <c r="V423" s="17">
        <f t="shared" si="83"/>
        <v>0</v>
      </c>
      <c r="W423" s="21">
        <f t="shared" si="84"/>
        <v>95</v>
      </c>
      <c r="X423" s="21">
        <f t="shared" si="85"/>
        <v>49.5</v>
      </c>
      <c r="Y423" s="24">
        <f t="shared" si="78"/>
        <v>52.10526315789474</v>
      </c>
      <c r="Z423" s="25">
        <f t="shared" si="86"/>
        <v>80.007186701616135</v>
      </c>
    </row>
    <row r="424" spans="1:26" x14ac:dyDescent="0.3">
      <c r="A424" s="15" t="s">
        <v>518</v>
      </c>
      <c r="B424" s="15">
        <v>201506</v>
      </c>
      <c r="C424" s="15">
        <v>28907.976666666698</v>
      </c>
      <c r="D424" s="16">
        <v>0.375138771884031</v>
      </c>
      <c r="E424" s="15">
        <v>0.330295775967272</v>
      </c>
      <c r="F424" s="15">
        <v>152</v>
      </c>
      <c r="G424" s="15">
        <v>0.68671716256701298</v>
      </c>
      <c r="H424" s="15">
        <v>0.17299282999347301</v>
      </c>
      <c r="I424" s="15">
        <v>0.47739328603672698</v>
      </c>
      <c r="J424" s="15">
        <v>11.9984952205683</v>
      </c>
      <c r="K424" s="15">
        <v>1</v>
      </c>
      <c r="L424" s="15">
        <v>0</v>
      </c>
      <c r="M424" s="17">
        <f>IF(C424&gt;=250000,10,IF([1]数据测算!F424&gt;=200000,8,IF([1]数据测算!F424&gt;=150000,6,IF([1]数据测算!F424&gt;=100000,5,IF(C424&gt;=50000,3,1)))))*2.5</f>
        <v>2.5</v>
      </c>
      <c r="N424" s="17">
        <f>IF(F424&gt;=4000,5,IF([1]数据测算!M424&gt;=3000,3,IF([1]数据测算!M424&gt;=2500,1,IF([1]数据测算!M424&gt;=1500,10,IF(F424&gt;=750,8,6)))))</f>
        <v>6</v>
      </c>
      <c r="O424" s="17">
        <f t="shared" si="79"/>
        <v>5</v>
      </c>
      <c r="P424" s="18">
        <f t="shared" si="80"/>
        <v>5</v>
      </c>
      <c r="Q424" s="17">
        <f t="shared" si="81"/>
        <v>7</v>
      </c>
      <c r="R424" s="17">
        <f t="shared" si="87"/>
        <v>4</v>
      </c>
      <c r="S424" s="17">
        <f t="shared" si="88"/>
        <v>10</v>
      </c>
      <c r="T424" s="17">
        <f t="shared" si="82"/>
        <v>0.75</v>
      </c>
      <c r="U424" s="17" t="s">
        <v>94</v>
      </c>
      <c r="V424" s="17">
        <f t="shared" si="83"/>
        <v>2</v>
      </c>
      <c r="W424" s="21">
        <f t="shared" si="84"/>
        <v>95</v>
      </c>
      <c r="X424" s="21">
        <f t="shared" si="85"/>
        <v>42.25</v>
      </c>
      <c r="Y424" s="24">
        <f t="shared" si="78"/>
        <v>44.473684210526315</v>
      </c>
      <c r="Z424" s="25">
        <f t="shared" si="86"/>
        <v>75.634828175304008</v>
      </c>
    </row>
    <row r="425" spans="1:26" x14ac:dyDescent="0.3">
      <c r="A425" s="15" t="s">
        <v>519</v>
      </c>
      <c r="B425" s="15">
        <v>201504</v>
      </c>
      <c r="C425" s="15">
        <v>1525562.5683333301</v>
      </c>
      <c r="D425" s="15">
        <v>0.84300061649880997</v>
      </c>
      <c r="E425" s="15">
        <v>0.16812236409320799</v>
      </c>
      <c r="F425" s="15">
        <v>1185</v>
      </c>
      <c r="G425" s="15">
        <v>8.7619534650513895</v>
      </c>
      <c r="H425" s="15">
        <v>5.7847115829885498E-2</v>
      </c>
      <c r="I425" s="15">
        <v>0.87591805611753204</v>
      </c>
      <c r="J425" s="15">
        <v>37.646248801523498</v>
      </c>
      <c r="K425" s="15">
        <v>4</v>
      </c>
      <c r="L425" s="15">
        <v>0</v>
      </c>
      <c r="M425" s="17">
        <f>IF(C425&gt;=250000,10,IF([1]数据测算!F425&gt;=200000,8,IF([1]数据测算!F425&gt;=150000,6,IF([1]数据测算!F425&gt;=100000,5,IF(C425&gt;=50000,3,1)))))*2.5</f>
        <v>25</v>
      </c>
      <c r="N425" s="17">
        <f>IF(F425&gt;=4000,5,IF([1]数据测算!M425&gt;=3000,3,IF([1]数据测算!M425&gt;=2500,1,IF([1]数据测算!M425&gt;=1500,10,IF(F425&gt;=750,8,6)))))</f>
        <v>8</v>
      </c>
      <c r="O425" s="17">
        <f t="shared" si="79"/>
        <v>1</v>
      </c>
      <c r="P425" s="18">
        <f t="shared" si="80"/>
        <v>2</v>
      </c>
      <c r="Q425" s="17">
        <f t="shared" si="81"/>
        <v>10</v>
      </c>
      <c r="R425" s="17">
        <f t="shared" si="87"/>
        <v>1</v>
      </c>
      <c r="S425" s="17">
        <f t="shared" si="88"/>
        <v>10</v>
      </c>
      <c r="T425" s="17">
        <f t="shared" si="82"/>
        <v>7.5</v>
      </c>
      <c r="U425" s="17" t="s">
        <v>94</v>
      </c>
      <c r="V425" s="17">
        <f t="shared" si="83"/>
        <v>8</v>
      </c>
      <c r="W425" s="21">
        <f t="shared" si="84"/>
        <v>95</v>
      </c>
      <c r="X425" s="21">
        <f t="shared" si="85"/>
        <v>72.5</v>
      </c>
      <c r="Y425" s="24">
        <f t="shared" si="78"/>
        <v>76.315789473684205</v>
      </c>
      <c r="Z425" s="25">
        <f t="shared" si="86"/>
        <v>91.609815307034637</v>
      </c>
    </row>
    <row r="426" spans="1:26" x14ac:dyDescent="0.3">
      <c r="A426" s="15" t="s">
        <v>520</v>
      </c>
      <c r="B426" s="15">
        <v>201503</v>
      </c>
      <c r="C426" s="15">
        <v>69979.833333333299</v>
      </c>
      <c r="D426" s="15">
        <v>0.53671433393664203</v>
      </c>
      <c r="E426" s="15">
        <v>0.247183531865944</v>
      </c>
      <c r="F426" s="15">
        <v>30.3333333333333</v>
      </c>
      <c r="G426" s="15">
        <v>7.7427923946007597</v>
      </c>
      <c r="H426" s="15">
        <v>0.53516838121118004</v>
      </c>
      <c r="I426" s="15">
        <v>0.25842633928571401</v>
      </c>
      <c r="J426" s="15">
        <v>14.7316755992818</v>
      </c>
      <c r="K426" s="15">
        <v>2</v>
      </c>
      <c r="L426" s="15">
        <v>0</v>
      </c>
      <c r="M426" s="17">
        <f>IF(C426&gt;=250000,10,IF([1]数据测算!F426&gt;=200000,8,IF([1]数据测算!F426&gt;=150000,6,IF([1]数据测算!F426&gt;=100000,5,IF(C426&gt;=50000,3,1)))))*2.5</f>
        <v>7.5</v>
      </c>
      <c r="N426" s="17">
        <f>IF(F426&gt;=4000,5,IF([1]数据测算!M426&gt;=3000,3,IF([1]数据测算!M426&gt;=2500,1,IF([1]数据测算!M426&gt;=1500,10,IF(F426&gt;=750,8,6)))))</f>
        <v>6</v>
      </c>
      <c r="O426" s="17">
        <f t="shared" si="79"/>
        <v>5</v>
      </c>
      <c r="P426" s="18">
        <f t="shared" si="80"/>
        <v>3.5</v>
      </c>
      <c r="Q426" s="17">
        <f t="shared" si="81"/>
        <v>7</v>
      </c>
      <c r="R426" s="17">
        <f t="shared" si="87"/>
        <v>7</v>
      </c>
      <c r="S426" s="17">
        <f t="shared" si="88"/>
        <v>4</v>
      </c>
      <c r="T426" s="17">
        <f t="shared" si="82"/>
        <v>7.5</v>
      </c>
      <c r="U426" s="17" t="s">
        <v>94</v>
      </c>
      <c r="V426" s="17">
        <f t="shared" si="83"/>
        <v>4</v>
      </c>
      <c r="W426" s="21">
        <f t="shared" si="84"/>
        <v>95</v>
      </c>
      <c r="X426" s="21">
        <f t="shared" si="85"/>
        <v>51.5</v>
      </c>
      <c r="Y426" s="24">
        <f t="shared" si="78"/>
        <v>54.210526315789473</v>
      </c>
      <c r="Z426" s="25">
        <f t="shared" si="86"/>
        <v>81.139704621813976</v>
      </c>
    </row>
    <row r="427" spans="1:26" x14ac:dyDescent="0.3">
      <c r="A427" s="15" t="s">
        <v>521</v>
      </c>
      <c r="B427" s="15">
        <v>201505</v>
      </c>
      <c r="C427" s="15">
        <v>105284.17833333299</v>
      </c>
      <c r="D427" s="16">
        <v>0.25197381278811998</v>
      </c>
      <c r="E427" s="15">
        <v>0.31258564478113399</v>
      </c>
      <c r="F427" s="15">
        <v>654.16666666666697</v>
      </c>
      <c r="G427" s="15">
        <v>6.7873923442239104</v>
      </c>
      <c r="H427" s="15">
        <v>6.9704321160549504E-2</v>
      </c>
      <c r="I427" s="15">
        <v>0.44541424843018201</v>
      </c>
      <c r="J427" s="15">
        <v>27.178310687714401</v>
      </c>
      <c r="K427" s="15">
        <v>4</v>
      </c>
      <c r="L427" s="15">
        <v>0</v>
      </c>
      <c r="M427" s="17">
        <f>IF(C427&gt;=250000,10,IF([1]数据测算!F427&gt;=200000,8,IF([1]数据测算!F427&gt;=150000,6,IF([1]数据测算!F427&gt;=100000,5,IF(C427&gt;=50000,3,1)))))*2.5</f>
        <v>12.5</v>
      </c>
      <c r="N427" s="17">
        <f>IF(F427&gt;=4000,5,IF([1]数据测算!M427&gt;=3000,3,IF([1]数据测算!M427&gt;=2500,1,IF([1]数据测算!M427&gt;=1500,10,IF(F427&gt;=750,8,6)))))</f>
        <v>6</v>
      </c>
      <c r="O427" s="17">
        <f t="shared" si="79"/>
        <v>3</v>
      </c>
      <c r="P427" s="18">
        <f t="shared" si="80"/>
        <v>5</v>
      </c>
      <c r="Q427" s="17">
        <f t="shared" si="81"/>
        <v>7</v>
      </c>
      <c r="R427" s="17">
        <f t="shared" si="87"/>
        <v>4</v>
      </c>
      <c r="S427" s="17">
        <f t="shared" si="88"/>
        <v>10</v>
      </c>
      <c r="T427" s="17">
        <f t="shared" si="82"/>
        <v>7.5</v>
      </c>
      <c r="U427" s="17" t="s">
        <v>94</v>
      </c>
      <c r="V427" s="17">
        <f t="shared" si="83"/>
        <v>8</v>
      </c>
      <c r="W427" s="21">
        <f t="shared" si="84"/>
        <v>95</v>
      </c>
      <c r="X427" s="21">
        <f t="shared" si="85"/>
        <v>63</v>
      </c>
      <c r="Y427" s="24">
        <f t="shared" si="78"/>
        <v>66.315789473684205</v>
      </c>
      <c r="Z427" s="25">
        <f t="shared" si="86"/>
        <v>87.155752789992988</v>
      </c>
    </row>
    <row r="428" spans="1:26" x14ac:dyDescent="0.3">
      <c r="A428" s="15" t="s">
        <v>522</v>
      </c>
      <c r="B428" s="15">
        <v>201506</v>
      </c>
      <c r="C428" s="15">
        <v>190296.42</v>
      </c>
      <c r="D428" s="15">
        <v>0.50669077090762904</v>
      </c>
      <c r="E428" s="15">
        <v>0.70246813448145895</v>
      </c>
      <c r="F428" s="15">
        <v>447.83333333333297</v>
      </c>
      <c r="G428" s="15">
        <v>2.2786105090742099</v>
      </c>
      <c r="H428" s="15">
        <v>0.32966089174685498</v>
      </c>
      <c r="I428" s="15">
        <v>0.61987936154080103</v>
      </c>
      <c r="J428" s="15">
        <v>14.0308501744087</v>
      </c>
      <c r="K428" s="15">
        <v>3</v>
      </c>
      <c r="L428" s="15">
        <v>0</v>
      </c>
      <c r="M428" s="17">
        <f>IF(C428&gt;=250000,10,IF([1]数据测算!F428&gt;=200000,8,IF([1]数据测算!F428&gt;=150000,6,IF([1]数据测算!F428&gt;=100000,5,IF(C428&gt;=50000,3,1)))))*2.5</f>
        <v>15</v>
      </c>
      <c r="N428" s="17">
        <f>IF(F428&gt;=4000,5,IF([1]数据测算!M428&gt;=3000,3,IF([1]数据测算!M428&gt;=2500,1,IF([1]数据测算!M428&gt;=1500,10,IF(F428&gt;=750,8,6)))))</f>
        <v>6</v>
      </c>
      <c r="O428" s="17">
        <f t="shared" si="79"/>
        <v>5</v>
      </c>
      <c r="P428" s="18">
        <f t="shared" si="80"/>
        <v>3.5</v>
      </c>
      <c r="Q428" s="17">
        <f t="shared" si="81"/>
        <v>1</v>
      </c>
      <c r="R428" s="17">
        <f t="shared" si="87"/>
        <v>4</v>
      </c>
      <c r="S428" s="17">
        <f t="shared" si="88"/>
        <v>7</v>
      </c>
      <c r="T428" s="17">
        <f t="shared" si="82"/>
        <v>5.25</v>
      </c>
      <c r="U428" s="17" t="s">
        <v>94</v>
      </c>
      <c r="V428" s="17">
        <f t="shared" si="83"/>
        <v>6</v>
      </c>
      <c r="W428" s="21">
        <f t="shared" si="84"/>
        <v>95</v>
      </c>
      <c r="X428" s="21">
        <f t="shared" si="85"/>
        <v>52.75</v>
      </c>
      <c r="Y428" s="24">
        <f t="shared" si="78"/>
        <v>55.526315789473685</v>
      </c>
      <c r="Z428" s="25">
        <f t="shared" si="86"/>
        <v>81.833182170173771</v>
      </c>
    </row>
    <row r="429" spans="1:26" x14ac:dyDescent="0.3">
      <c r="A429" s="15" t="s">
        <v>523</v>
      </c>
      <c r="B429" s="15">
        <v>201505</v>
      </c>
      <c r="C429" s="15">
        <v>76768.425000000003</v>
      </c>
      <c r="D429" s="15">
        <v>1.1910847157905</v>
      </c>
      <c r="E429" s="15">
        <v>0.195148508815505</v>
      </c>
      <c r="F429" s="15">
        <v>719.16666666666697</v>
      </c>
      <c r="G429" s="15">
        <v>2.1137038329093301</v>
      </c>
      <c r="H429" s="15">
        <v>0.17811313460804701</v>
      </c>
      <c r="I429" s="15">
        <v>0.65802251682609902</v>
      </c>
      <c r="J429" s="15">
        <v>6.2656446659740199</v>
      </c>
      <c r="K429" s="15">
        <v>3</v>
      </c>
      <c r="L429" s="15">
        <v>0</v>
      </c>
      <c r="M429" s="17">
        <f>IF(C429&gt;=250000,10,IF([1]数据测算!F429&gt;=200000,8,IF([1]数据测算!F429&gt;=150000,6,IF([1]数据测算!F429&gt;=100000,5,IF(C429&gt;=50000,3,1)))))*2.5</f>
        <v>7.5</v>
      </c>
      <c r="N429" s="17">
        <f>IF(F429&gt;=4000,5,IF([1]数据测算!M429&gt;=3000,3,IF([1]数据测算!M429&gt;=2500,1,IF([1]数据测算!M429&gt;=1500,10,IF(F429&gt;=750,8,6)))))</f>
        <v>6</v>
      </c>
      <c r="O429" s="17">
        <f t="shared" si="79"/>
        <v>8</v>
      </c>
      <c r="P429" s="18">
        <f t="shared" si="80"/>
        <v>0.5</v>
      </c>
      <c r="Q429" s="17">
        <f t="shared" si="81"/>
        <v>10</v>
      </c>
      <c r="R429" s="17">
        <f t="shared" si="87"/>
        <v>4</v>
      </c>
      <c r="S429" s="17">
        <f t="shared" si="88"/>
        <v>10</v>
      </c>
      <c r="T429" s="17">
        <f t="shared" si="82"/>
        <v>5.25</v>
      </c>
      <c r="U429" s="17" t="s">
        <v>94</v>
      </c>
      <c r="V429" s="17">
        <f t="shared" si="83"/>
        <v>6</v>
      </c>
      <c r="W429" s="21">
        <f t="shared" si="84"/>
        <v>95</v>
      </c>
      <c r="X429" s="21">
        <f t="shared" si="85"/>
        <v>57.25</v>
      </c>
      <c r="Y429" s="24">
        <f t="shared" si="78"/>
        <v>60.263157894736842</v>
      </c>
      <c r="Z429" s="25">
        <f t="shared" si="86"/>
        <v>84.245364740959687</v>
      </c>
    </row>
    <row r="430" spans="1:26" x14ac:dyDescent="0.3">
      <c r="A430" s="15" t="s">
        <v>524</v>
      </c>
      <c r="B430" s="15">
        <v>201504</v>
      </c>
      <c r="C430" s="15">
        <v>1907144.31166667</v>
      </c>
      <c r="D430" s="15">
        <v>1.01791711511636</v>
      </c>
      <c r="E430" s="15">
        <v>0.34565531402237298</v>
      </c>
      <c r="F430" s="15">
        <v>1128.5</v>
      </c>
      <c r="G430" s="15">
        <v>1.8826135079703501</v>
      </c>
      <c r="H430" s="15">
        <v>5.74514587560217E-2</v>
      </c>
      <c r="I430" s="15">
        <v>0.82270940647871404</v>
      </c>
      <c r="J430" s="15">
        <v>4.9427025086432801</v>
      </c>
      <c r="K430" s="15">
        <v>1</v>
      </c>
      <c r="L430" s="15">
        <v>0</v>
      </c>
      <c r="M430" s="17">
        <f>IF(C430&gt;=250000,10,IF([1]数据测算!F430&gt;=200000,8,IF([1]数据测算!F430&gt;=150000,6,IF([1]数据测算!F430&gt;=100000,5,IF(C430&gt;=50000,3,1)))))*2.5</f>
        <v>25</v>
      </c>
      <c r="N430" s="17">
        <f>IF(F430&gt;=4000,5,IF([1]数据测算!M430&gt;=3000,3,IF([1]数据测算!M430&gt;=2500,1,IF([1]数据测算!M430&gt;=1500,10,IF(F430&gt;=750,8,6)))))</f>
        <v>8</v>
      </c>
      <c r="O430" s="17">
        <f t="shared" si="79"/>
        <v>10</v>
      </c>
      <c r="P430" s="18">
        <f t="shared" si="80"/>
        <v>0.5</v>
      </c>
      <c r="Q430" s="17">
        <f t="shared" si="81"/>
        <v>7</v>
      </c>
      <c r="R430" s="17">
        <f t="shared" si="87"/>
        <v>1</v>
      </c>
      <c r="S430" s="17">
        <f t="shared" si="88"/>
        <v>10</v>
      </c>
      <c r="T430" s="17">
        <f t="shared" si="82"/>
        <v>5.25</v>
      </c>
      <c r="U430" s="17" t="s">
        <v>94</v>
      </c>
      <c r="V430" s="17">
        <f t="shared" si="83"/>
        <v>2</v>
      </c>
      <c r="W430" s="21">
        <f t="shared" si="84"/>
        <v>95</v>
      </c>
      <c r="X430" s="21">
        <f t="shared" si="85"/>
        <v>68.75</v>
      </c>
      <c r="Y430" s="24">
        <f t="shared" si="78"/>
        <v>72.368421052631575</v>
      </c>
      <c r="Z430" s="25">
        <f t="shared" si="86"/>
        <v>89.899423286729601</v>
      </c>
    </row>
    <row r="431" spans="1:26" x14ac:dyDescent="0.3">
      <c r="A431" s="15" t="s">
        <v>525</v>
      </c>
      <c r="B431" s="15">
        <v>201506</v>
      </c>
      <c r="C431" s="15">
        <v>462507.565</v>
      </c>
      <c r="D431" s="15">
        <v>0.64200113204381604</v>
      </c>
      <c r="E431" s="15">
        <v>0.113038492271805</v>
      </c>
      <c r="F431" s="15">
        <v>7279.1666666666697</v>
      </c>
      <c r="G431" s="15">
        <v>1.53035548652581</v>
      </c>
      <c r="H431" s="15">
        <v>4.84966866667602E-2</v>
      </c>
      <c r="I431" s="15">
        <v>0.26895849359956397</v>
      </c>
      <c r="J431" s="15">
        <v>7.20309301246008</v>
      </c>
      <c r="K431" s="15">
        <v>2</v>
      </c>
      <c r="L431" s="15">
        <v>0</v>
      </c>
      <c r="M431" s="17">
        <f>IF(C431&gt;=250000,10,IF([1]数据测算!F431&gt;=200000,8,IF([1]数据测算!F431&gt;=150000,6,IF([1]数据测算!F431&gt;=100000,5,IF(C431&gt;=50000,3,1)))))*2.5</f>
        <v>25</v>
      </c>
      <c r="N431" s="17">
        <f>IF(F431&gt;=4000,5,IF([1]数据测算!M431&gt;=3000,3,IF([1]数据测算!M431&gt;=2500,1,IF([1]数据测算!M431&gt;=1500,10,IF(F431&gt;=750,8,6)))))</f>
        <v>5</v>
      </c>
      <c r="O431" s="17">
        <f t="shared" si="79"/>
        <v>6</v>
      </c>
      <c r="P431" s="18">
        <f t="shared" si="80"/>
        <v>2</v>
      </c>
      <c r="Q431" s="17">
        <f t="shared" si="81"/>
        <v>10</v>
      </c>
      <c r="R431" s="17">
        <f t="shared" si="87"/>
        <v>7</v>
      </c>
      <c r="S431" s="17">
        <f t="shared" si="88"/>
        <v>10</v>
      </c>
      <c r="T431" s="17">
        <f t="shared" si="82"/>
        <v>3</v>
      </c>
      <c r="U431" s="17" t="s">
        <v>94</v>
      </c>
      <c r="V431" s="17">
        <f t="shared" si="83"/>
        <v>4</v>
      </c>
      <c r="W431" s="21">
        <f t="shared" si="84"/>
        <v>95</v>
      </c>
      <c r="X431" s="21">
        <f t="shared" si="85"/>
        <v>72</v>
      </c>
      <c r="Y431" s="24">
        <f t="shared" si="78"/>
        <v>75.78947368421052</v>
      </c>
      <c r="Z431" s="25">
        <f t="shared" si="86"/>
        <v>91.385112948943473</v>
      </c>
    </row>
    <row r="432" spans="1:26" x14ac:dyDescent="0.3">
      <c r="A432" s="15" t="s">
        <v>526</v>
      </c>
      <c r="B432" s="15">
        <v>201503</v>
      </c>
      <c r="C432" s="15">
        <v>120005.81833333299</v>
      </c>
      <c r="D432" s="15">
        <v>0.72365821619198201</v>
      </c>
      <c r="E432" s="15">
        <v>0.17898517979720599</v>
      </c>
      <c r="F432" s="15">
        <v>2960.3333333333298</v>
      </c>
      <c r="G432" s="15">
        <v>1.4603834891759799</v>
      </c>
      <c r="H432" s="15">
        <v>5.2438604796552699E-2</v>
      </c>
      <c r="I432" s="15">
        <v>0.53933886979120904</v>
      </c>
      <c r="J432" s="15">
        <v>4.6674250694531096</v>
      </c>
      <c r="K432" s="15">
        <v>3</v>
      </c>
      <c r="L432" s="15">
        <v>0</v>
      </c>
      <c r="M432" s="17">
        <f>IF(C432&gt;=250000,10,IF([1]数据测算!F432&gt;=200000,8,IF([1]数据测算!F432&gt;=150000,6,IF([1]数据测算!F432&gt;=100000,5,IF(C432&gt;=50000,3,1)))))*2.5</f>
        <v>12.5</v>
      </c>
      <c r="N432" s="17">
        <f>IF(F432&gt;=4000,5,IF([1]数据测算!M432&gt;=3000,3,IF([1]数据测算!M432&gt;=2500,1,IF([1]数据测算!M432&gt;=1500,10,IF(F432&gt;=750,8,6)))))</f>
        <v>1</v>
      </c>
      <c r="O432" s="17">
        <f t="shared" si="79"/>
        <v>10</v>
      </c>
      <c r="P432" s="18">
        <f t="shared" si="80"/>
        <v>2</v>
      </c>
      <c r="Q432" s="17">
        <f t="shared" si="81"/>
        <v>10</v>
      </c>
      <c r="R432" s="17">
        <f t="shared" si="87"/>
        <v>4</v>
      </c>
      <c r="S432" s="17">
        <f t="shared" si="88"/>
        <v>10</v>
      </c>
      <c r="T432" s="17">
        <f t="shared" si="82"/>
        <v>3</v>
      </c>
      <c r="U432" s="17" t="s">
        <v>94</v>
      </c>
      <c r="V432" s="17">
        <f t="shared" si="83"/>
        <v>6</v>
      </c>
      <c r="W432" s="21">
        <f t="shared" si="84"/>
        <v>95</v>
      </c>
      <c r="X432" s="21">
        <f t="shared" si="85"/>
        <v>58.5</v>
      </c>
      <c r="Y432" s="24">
        <f t="shared" si="78"/>
        <v>61.578947368421055</v>
      </c>
      <c r="Z432" s="25">
        <f t="shared" si="86"/>
        <v>84.893569574321774</v>
      </c>
    </row>
    <row r="433" spans="1:26" x14ac:dyDescent="0.3">
      <c r="A433" s="15" t="s">
        <v>527</v>
      </c>
      <c r="B433" s="15">
        <v>201506</v>
      </c>
      <c r="C433" s="15">
        <v>65920.058333333305</v>
      </c>
      <c r="D433" s="15">
        <v>0.50229010379182704</v>
      </c>
      <c r="E433" s="15">
        <v>0.22797228241077999</v>
      </c>
      <c r="F433" s="15">
        <v>1890</v>
      </c>
      <c r="G433" s="15">
        <v>1.19716351939204</v>
      </c>
      <c r="H433" s="15">
        <v>2.8327504288865699E-2</v>
      </c>
      <c r="I433" s="15">
        <v>0.63722071773505096</v>
      </c>
      <c r="J433" s="15">
        <v>16.9639165339985</v>
      </c>
      <c r="K433" s="15">
        <v>3</v>
      </c>
      <c r="L433" s="15">
        <v>0</v>
      </c>
      <c r="M433" s="17">
        <f>IF(C433&gt;=250000,10,IF([1]数据测算!F433&gt;=200000,8,IF([1]数据测算!F433&gt;=150000,6,IF([1]数据测算!F433&gt;=100000,5,IF(C433&gt;=50000,3,1)))))*2.5</f>
        <v>7.5</v>
      </c>
      <c r="N433" s="17">
        <f>IF(F433&gt;=4000,5,IF([1]数据测算!M433&gt;=3000,3,IF([1]数据测算!M433&gt;=2500,1,IF([1]数据测算!M433&gt;=1500,10,IF(F433&gt;=750,8,6)))))</f>
        <v>10</v>
      </c>
      <c r="O433" s="17">
        <f t="shared" si="79"/>
        <v>5</v>
      </c>
      <c r="P433" s="18">
        <f t="shared" si="80"/>
        <v>3.5</v>
      </c>
      <c r="Q433" s="17">
        <f t="shared" si="81"/>
        <v>7</v>
      </c>
      <c r="R433" s="17">
        <f t="shared" si="87"/>
        <v>4</v>
      </c>
      <c r="S433" s="17">
        <f t="shared" si="88"/>
        <v>10</v>
      </c>
      <c r="T433" s="17">
        <f t="shared" si="82"/>
        <v>3</v>
      </c>
      <c r="U433" s="17" t="s">
        <v>94</v>
      </c>
      <c r="V433" s="17">
        <f t="shared" si="83"/>
        <v>6</v>
      </c>
      <c r="W433" s="21">
        <f t="shared" si="84"/>
        <v>95</v>
      </c>
      <c r="X433" s="21">
        <f t="shared" si="85"/>
        <v>56</v>
      </c>
      <c r="Y433" s="24">
        <f t="shared" si="78"/>
        <v>58.94736842105263</v>
      </c>
      <c r="Z433" s="25">
        <f t="shared" si="86"/>
        <v>83.587963786004494</v>
      </c>
    </row>
    <row r="434" spans="1:26" x14ac:dyDescent="0.3">
      <c r="A434" s="15" t="s">
        <v>528</v>
      </c>
      <c r="B434" s="15">
        <v>201507</v>
      </c>
      <c r="C434" s="15">
        <v>100027.75333333301</v>
      </c>
      <c r="D434" s="16">
        <v>0.28136870997116298</v>
      </c>
      <c r="E434" s="15">
        <v>0.220194941370078</v>
      </c>
      <c r="F434" s="15">
        <v>1305.3333333333301</v>
      </c>
      <c r="G434" s="15">
        <v>1.01616409657477</v>
      </c>
      <c r="H434" s="15">
        <v>0.12835297306792201</v>
      </c>
      <c r="I434" s="15">
        <v>0.272842783451897</v>
      </c>
      <c r="J434" s="15">
        <v>6.6959619533742201</v>
      </c>
      <c r="K434" s="15">
        <v>1</v>
      </c>
      <c r="L434" s="15">
        <v>0</v>
      </c>
      <c r="M434" s="17">
        <f>IF(C434&gt;=250000,10,IF([1]数据测算!F434&gt;=200000,8,IF([1]数据测算!F434&gt;=150000,6,IF([1]数据测算!F434&gt;=100000,5,IF(C434&gt;=50000,3,1)))))*2.5</f>
        <v>12.5</v>
      </c>
      <c r="N434" s="17">
        <f>IF(F434&gt;=4000,5,IF([1]数据测算!M434&gt;=3000,3,IF([1]数据测算!M434&gt;=2500,1,IF([1]数据测算!M434&gt;=1500,10,IF(F434&gt;=750,8,6)))))</f>
        <v>8</v>
      </c>
      <c r="O434" s="17">
        <f t="shared" si="79"/>
        <v>8</v>
      </c>
      <c r="P434" s="18">
        <f t="shared" si="80"/>
        <v>5</v>
      </c>
      <c r="Q434" s="17">
        <f t="shared" si="81"/>
        <v>7</v>
      </c>
      <c r="R434" s="17">
        <f t="shared" si="87"/>
        <v>7</v>
      </c>
      <c r="S434" s="17">
        <f t="shared" si="88"/>
        <v>10</v>
      </c>
      <c r="T434" s="17">
        <f t="shared" si="82"/>
        <v>3</v>
      </c>
      <c r="U434" s="17" t="s">
        <v>94</v>
      </c>
      <c r="V434" s="17">
        <f t="shared" si="83"/>
        <v>2</v>
      </c>
      <c r="W434" s="21">
        <f t="shared" si="84"/>
        <v>95</v>
      </c>
      <c r="X434" s="21">
        <f t="shared" si="85"/>
        <v>62.5</v>
      </c>
      <c r="Y434" s="24">
        <f t="shared" si="78"/>
        <v>65.78947368421052</v>
      </c>
      <c r="Z434" s="25">
        <f t="shared" si="86"/>
        <v>86.909656160207078</v>
      </c>
    </row>
    <row r="435" spans="1:26" x14ac:dyDescent="0.3">
      <c r="A435" s="15" t="s">
        <v>529</v>
      </c>
      <c r="B435" s="15">
        <v>201506</v>
      </c>
      <c r="C435" s="15">
        <v>1452937.1066666699</v>
      </c>
      <c r="D435" s="15">
        <v>0.54859815346509599</v>
      </c>
      <c r="E435" s="15">
        <v>6.5167294970620099E-2</v>
      </c>
      <c r="F435" s="15">
        <v>7027.1666666666697</v>
      </c>
      <c r="G435" s="15">
        <v>0.859193282675218</v>
      </c>
      <c r="H435" s="15">
        <v>1.4710527905527401E-2</v>
      </c>
      <c r="I435" s="15">
        <v>0.43495413103783997</v>
      </c>
      <c r="J435" s="15">
        <v>9.8358208238811198</v>
      </c>
      <c r="K435" s="15">
        <v>1</v>
      </c>
      <c r="L435" s="15">
        <v>0</v>
      </c>
      <c r="M435" s="17">
        <f>IF(C435&gt;=250000,10,IF([1]数据测算!F435&gt;=200000,8,IF([1]数据测算!F435&gt;=150000,6,IF([1]数据测算!F435&gt;=100000,5,IF(C435&gt;=50000,3,1)))))*2.5</f>
        <v>25</v>
      </c>
      <c r="N435" s="17">
        <f>IF(F435&gt;=4000,5,IF([1]数据测算!M435&gt;=3000,3,IF([1]数据测算!M435&gt;=2500,1,IF([1]数据测算!M435&gt;=1500,10,IF(F435&gt;=750,8,6)))))</f>
        <v>5</v>
      </c>
      <c r="O435" s="17">
        <f t="shared" si="79"/>
        <v>6</v>
      </c>
      <c r="P435" s="18">
        <f t="shared" si="80"/>
        <v>3.5</v>
      </c>
      <c r="Q435" s="17">
        <f t="shared" si="81"/>
        <v>10</v>
      </c>
      <c r="R435" s="17">
        <f t="shared" si="87"/>
        <v>4</v>
      </c>
      <c r="S435" s="17">
        <f t="shared" si="88"/>
        <v>10</v>
      </c>
      <c r="T435" s="17">
        <f t="shared" si="82"/>
        <v>3</v>
      </c>
      <c r="U435" s="17" t="s">
        <v>94</v>
      </c>
      <c r="V435" s="17">
        <f t="shared" si="83"/>
        <v>2</v>
      </c>
      <c r="W435" s="21">
        <f t="shared" si="84"/>
        <v>95</v>
      </c>
      <c r="X435" s="21">
        <f t="shared" si="85"/>
        <v>68.5</v>
      </c>
      <c r="Y435" s="24">
        <f t="shared" si="78"/>
        <v>72.10526315789474</v>
      </c>
      <c r="Z435" s="25">
        <f t="shared" si="86"/>
        <v>89.783278626094031</v>
      </c>
    </row>
    <row r="436" spans="1:26" x14ac:dyDescent="0.3">
      <c r="A436" s="15" t="s">
        <v>530</v>
      </c>
      <c r="B436" s="15">
        <v>201507</v>
      </c>
      <c r="C436" s="15">
        <v>83959.373333333293</v>
      </c>
      <c r="D436" s="16">
        <v>0.40881045121362303</v>
      </c>
      <c r="E436" s="15">
        <v>3.2413348380611502E-2</v>
      </c>
      <c r="F436" s="15">
        <v>274.66666666666703</v>
      </c>
      <c r="G436" s="15">
        <v>0.85615882523891496</v>
      </c>
      <c r="H436" s="15">
        <v>7.8879333754344402E-2</v>
      </c>
      <c r="I436" s="15">
        <v>0.67679212010029599</v>
      </c>
      <c r="J436" s="15">
        <v>8.0525748443165597</v>
      </c>
      <c r="K436" s="15">
        <v>0</v>
      </c>
      <c r="L436" s="15">
        <v>0</v>
      </c>
      <c r="M436" s="17">
        <f>IF(C436&gt;=250000,10,IF([1]数据测算!F436&gt;=200000,8,IF([1]数据测算!F436&gt;=150000,6,IF([1]数据测算!F436&gt;=100000,5,IF(C436&gt;=50000,3,1)))))*2.5</f>
        <v>7.5</v>
      </c>
      <c r="N436" s="17">
        <f>IF(F436&gt;=4000,5,IF([1]数据测算!M436&gt;=3000,3,IF([1]数据测算!M436&gt;=2500,1,IF([1]数据测算!M436&gt;=1500,10,IF(F436&gt;=750,8,6)))))</f>
        <v>6</v>
      </c>
      <c r="O436" s="17">
        <f t="shared" si="79"/>
        <v>6</v>
      </c>
      <c r="P436" s="18">
        <f t="shared" si="80"/>
        <v>3.5</v>
      </c>
      <c r="Q436" s="17">
        <f t="shared" si="81"/>
        <v>10</v>
      </c>
      <c r="R436" s="17">
        <f t="shared" si="87"/>
        <v>4</v>
      </c>
      <c r="S436" s="17">
        <f t="shared" si="88"/>
        <v>10</v>
      </c>
      <c r="T436" s="17">
        <f t="shared" si="82"/>
        <v>3</v>
      </c>
      <c r="U436" s="17" t="s">
        <v>94</v>
      </c>
      <c r="V436" s="17">
        <f t="shared" si="83"/>
        <v>0</v>
      </c>
      <c r="W436" s="21">
        <f t="shared" si="84"/>
        <v>95</v>
      </c>
      <c r="X436" s="21">
        <f t="shared" si="85"/>
        <v>50</v>
      </c>
      <c r="Y436" s="24">
        <f t="shared" si="78"/>
        <v>52.631578947368418</v>
      </c>
      <c r="Z436" s="25">
        <f t="shared" si="86"/>
        <v>80.29304392470037</v>
      </c>
    </row>
    <row r="437" spans="1:26" x14ac:dyDescent="0.3">
      <c r="A437" s="15" t="s">
        <v>531</v>
      </c>
      <c r="B437" s="15">
        <v>201506</v>
      </c>
      <c r="C437" s="15">
        <v>122147.013333333</v>
      </c>
      <c r="D437" s="15">
        <v>0.54282628362420104</v>
      </c>
      <c r="E437" s="15">
        <v>7.0843236019138306E-2</v>
      </c>
      <c r="F437" s="15">
        <v>2041.3333333333301</v>
      </c>
      <c r="G437" s="15">
        <v>0.79574209429404597</v>
      </c>
      <c r="H437" s="15">
        <v>0.110491455460603</v>
      </c>
      <c r="I437" s="15">
        <v>0.24527115481026099</v>
      </c>
      <c r="J437" s="15">
        <v>4.6050108987856397</v>
      </c>
      <c r="K437" s="15">
        <v>1</v>
      </c>
      <c r="L437" s="15">
        <v>0</v>
      </c>
      <c r="M437" s="17">
        <f>IF(C437&gt;=250000,10,IF([1]数据测算!F437&gt;=200000,8,IF([1]数据测算!F437&gt;=150000,6,IF([1]数据测算!F437&gt;=100000,5,IF(C437&gt;=50000,3,1)))))*2.5</f>
        <v>12.5</v>
      </c>
      <c r="N437" s="17">
        <f>IF(F437&gt;=4000,5,IF([1]数据测算!M437&gt;=3000,3,IF([1]数据测算!M437&gt;=2500,1,IF([1]数据测算!M437&gt;=1500,10,IF(F437&gt;=750,8,6)))))</f>
        <v>10</v>
      </c>
      <c r="O437" s="17">
        <f t="shared" si="79"/>
        <v>10</v>
      </c>
      <c r="P437" s="18">
        <f t="shared" si="80"/>
        <v>3.5</v>
      </c>
      <c r="Q437" s="17">
        <f t="shared" si="81"/>
        <v>10</v>
      </c>
      <c r="R437" s="17">
        <f t="shared" si="87"/>
        <v>7</v>
      </c>
      <c r="S437" s="17">
        <f t="shared" si="88"/>
        <v>10</v>
      </c>
      <c r="T437" s="17">
        <f t="shared" si="82"/>
        <v>3</v>
      </c>
      <c r="U437" s="17" t="s">
        <v>94</v>
      </c>
      <c r="V437" s="17">
        <f t="shared" si="83"/>
        <v>2</v>
      </c>
      <c r="W437" s="21">
        <f t="shared" si="84"/>
        <v>95</v>
      </c>
      <c r="X437" s="21">
        <f t="shared" si="85"/>
        <v>68</v>
      </c>
      <c r="Y437" s="24">
        <f t="shared" si="78"/>
        <v>71.578947368421055</v>
      </c>
      <c r="Z437" s="25">
        <f t="shared" si="86"/>
        <v>89.550166295470476</v>
      </c>
    </row>
    <row r="438" spans="1:26" x14ac:dyDescent="0.3">
      <c r="A438" s="15" t="s">
        <v>532</v>
      </c>
      <c r="B438" s="15">
        <v>201505</v>
      </c>
      <c r="C438" s="15">
        <v>133120.53333333301</v>
      </c>
      <c r="D438" s="16">
        <v>0.18859694804147301</v>
      </c>
      <c r="E438" s="15">
        <v>0.191320509637566</v>
      </c>
      <c r="F438" s="15">
        <v>1052.6666666666699</v>
      </c>
      <c r="G438" s="15">
        <v>0.66753249747441501</v>
      </c>
      <c r="H438" s="15">
        <v>0.23852076593900501</v>
      </c>
      <c r="I438" s="15">
        <v>0.92995933142432097</v>
      </c>
      <c r="J438" s="15">
        <v>13.040181978071301</v>
      </c>
      <c r="K438" s="15">
        <v>2</v>
      </c>
      <c r="L438" s="15">
        <v>0</v>
      </c>
      <c r="M438" s="17">
        <f>IF(C438&gt;=250000,10,IF([1]数据测算!F438&gt;=200000,8,IF([1]数据测算!F438&gt;=150000,6,IF([1]数据测算!F438&gt;=100000,5,IF(C438&gt;=50000,3,1)))))*2.5</f>
        <v>12.5</v>
      </c>
      <c r="N438" s="17">
        <f>IF(F438&gt;=4000,5,IF([1]数据测算!M438&gt;=3000,3,IF([1]数据测算!M438&gt;=2500,1,IF([1]数据测算!M438&gt;=1500,10,IF(F438&gt;=750,8,6)))))</f>
        <v>8</v>
      </c>
      <c r="O438" s="17">
        <f t="shared" si="79"/>
        <v>5</v>
      </c>
      <c r="P438" s="18">
        <f t="shared" si="80"/>
        <v>5</v>
      </c>
      <c r="Q438" s="17">
        <f t="shared" si="81"/>
        <v>10</v>
      </c>
      <c r="R438" s="17">
        <f t="shared" si="87"/>
        <v>1</v>
      </c>
      <c r="S438" s="17">
        <f t="shared" si="88"/>
        <v>7</v>
      </c>
      <c r="T438" s="17">
        <f t="shared" si="82"/>
        <v>0.75</v>
      </c>
      <c r="U438" s="17" t="s">
        <v>94</v>
      </c>
      <c r="V438" s="17">
        <f t="shared" si="83"/>
        <v>4</v>
      </c>
      <c r="W438" s="21">
        <f t="shared" si="84"/>
        <v>95</v>
      </c>
      <c r="X438" s="21">
        <f t="shared" si="85"/>
        <v>53.25</v>
      </c>
      <c r="Y438" s="24">
        <f t="shared" si="78"/>
        <v>56.05263157894737</v>
      </c>
      <c r="Z438" s="25">
        <f t="shared" si="86"/>
        <v>82.107604137023799</v>
      </c>
    </row>
    <row r="439" spans="1:26" x14ac:dyDescent="0.3">
      <c r="A439" s="15" t="s">
        <v>533</v>
      </c>
      <c r="B439" s="15">
        <v>201506</v>
      </c>
      <c r="C439" s="15">
        <v>153037.68</v>
      </c>
      <c r="D439" s="15">
        <v>0.51163987505289998</v>
      </c>
      <c r="E439" s="15">
        <v>5.7742035253163501E-2</v>
      </c>
      <c r="F439" s="15">
        <v>799.83333333333303</v>
      </c>
      <c r="G439" s="15">
        <v>0.59474606086016402</v>
      </c>
      <c r="H439" s="15">
        <v>2.9448345234031399E-2</v>
      </c>
      <c r="I439" s="15">
        <v>0.35010094255687202</v>
      </c>
      <c r="J439" s="15">
        <v>9.8983274078561791</v>
      </c>
      <c r="K439" s="15">
        <v>1</v>
      </c>
      <c r="L439" s="15">
        <v>0</v>
      </c>
      <c r="M439" s="17">
        <f>IF(C439&gt;=250000,10,IF([1]数据测算!F439&gt;=200000,8,IF([1]数据测算!F439&gt;=150000,6,IF([1]数据测算!F439&gt;=100000,5,IF(C439&gt;=50000,3,1)))))*2.5</f>
        <v>15</v>
      </c>
      <c r="N439" s="17">
        <f>IF(F439&gt;=4000,5,IF([1]数据测算!M439&gt;=3000,3,IF([1]数据测算!M439&gt;=2500,1,IF([1]数据测算!M439&gt;=1500,10,IF(F439&gt;=750,8,6)))))</f>
        <v>8</v>
      </c>
      <c r="O439" s="17">
        <f t="shared" si="79"/>
        <v>6</v>
      </c>
      <c r="P439" s="18">
        <f t="shared" si="80"/>
        <v>3.5</v>
      </c>
      <c r="Q439" s="17">
        <f t="shared" si="81"/>
        <v>10</v>
      </c>
      <c r="R439" s="17">
        <f t="shared" si="87"/>
        <v>7</v>
      </c>
      <c r="S439" s="17">
        <f t="shared" si="88"/>
        <v>10</v>
      </c>
      <c r="T439" s="17">
        <f t="shared" si="82"/>
        <v>0.75</v>
      </c>
      <c r="U439" s="17" t="s">
        <v>94</v>
      </c>
      <c r="V439" s="17">
        <f t="shared" si="83"/>
        <v>2</v>
      </c>
      <c r="W439" s="21">
        <f t="shared" si="84"/>
        <v>95</v>
      </c>
      <c r="X439" s="21">
        <f t="shared" si="85"/>
        <v>62.25</v>
      </c>
      <c r="Y439" s="24">
        <f t="shared" si="78"/>
        <v>65.526315789473685</v>
      </c>
      <c r="Z439" s="25">
        <f t="shared" si="86"/>
        <v>86.786131362007865</v>
      </c>
    </row>
    <row r="440" spans="1:26" x14ac:dyDescent="0.3">
      <c r="A440" s="15" t="s">
        <v>534</v>
      </c>
      <c r="B440" s="15">
        <v>201506</v>
      </c>
      <c r="C440" s="15">
        <v>1400314.50166667</v>
      </c>
      <c r="D440" s="15">
        <v>0.79413096987112097</v>
      </c>
      <c r="E440" s="15">
        <v>0.21568133157191499</v>
      </c>
      <c r="F440" s="15">
        <v>7693.1666666666697</v>
      </c>
      <c r="G440" s="15">
        <v>11.477347649393399</v>
      </c>
      <c r="H440" s="15">
        <v>1.18144110258176E-2</v>
      </c>
      <c r="I440" s="15">
        <v>0.357488356606536</v>
      </c>
      <c r="J440" s="15">
        <v>21.561333612682201</v>
      </c>
      <c r="K440" s="15">
        <v>3</v>
      </c>
      <c r="L440" s="15">
        <v>0</v>
      </c>
      <c r="M440" s="17">
        <f>IF(C440&gt;=250000,10,IF([1]数据测算!F440&gt;=200000,8,IF([1]数据测算!F440&gt;=150000,6,IF([1]数据测算!F440&gt;=100000,5,IF(C440&gt;=50000,3,1)))))*2.5</f>
        <v>25</v>
      </c>
      <c r="N440" s="17">
        <f>IF(F440&gt;=4000,5,IF([1]数据测算!M440&gt;=3000,3,IF([1]数据测算!M440&gt;=2500,1,IF([1]数据测算!M440&gt;=1500,10,IF(F440&gt;=750,8,6)))))</f>
        <v>5</v>
      </c>
      <c r="O440" s="17">
        <f t="shared" si="79"/>
        <v>3</v>
      </c>
      <c r="P440" s="18">
        <f t="shared" si="80"/>
        <v>2</v>
      </c>
      <c r="Q440" s="17">
        <f t="shared" si="81"/>
        <v>7</v>
      </c>
      <c r="R440" s="17">
        <f t="shared" si="87"/>
        <v>7</v>
      </c>
      <c r="S440" s="17">
        <f t="shared" si="88"/>
        <v>10</v>
      </c>
      <c r="T440" s="17">
        <f t="shared" si="82"/>
        <v>7.5</v>
      </c>
      <c r="U440" s="17" t="s">
        <v>94</v>
      </c>
      <c r="V440" s="17">
        <f t="shared" si="83"/>
        <v>6</v>
      </c>
      <c r="W440" s="21">
        <f t="shared" si="84"/>
        <v>95</v>
      </c>
      <c r="X440" s="21">
        <f t="shared" si="85"/>
        <v>72.5</v>
      </c>
      <c r="Y440" s="24">
        <f t="shared" si="78"/>
        <v>76.315789473684205</v>
      </c>
      <c r="Z440" s="25">
        <f t="shared" si="86"/>
        <v>91.609815307034637</v>
      </c>
    </row>
    <row r="441" spans="1:26" x14ac:dyDescent="0.3">
      <c r="A441" s="15" t="s">
        <v>535</v>
      </c>
      <c r="B441" s="15">
        <v>201504</v>
      </c>
      <c r="C441" s="15">
        <v>129026.578333333</v>
      </c>
      <c r="D441" s="15">
        <v>0.69128214747032002</v>
      </c>
      <c r="E441" s="15">
        <v>0.20150672719591201</v>
      </c>
      <c r="F441" s="15">
        <v>614.66666666666697</v>
      </c>
      <c r="G441" s="15">
        <v>11.048302226009501</v>
      </c>
      <c r="H441" s="15">
        <v>4.0936093919041003E-2</v>
      </c>
      <c r="I441" s="15">
        <v>0.27706859404427397</v>
      </c>
      <c r="J441" s="15">
        <v>17.184717567306901</v>
      </c>
      <c r="K441" s="15">
        <v>3</v>
      </c>
      <c r="L441" s="15">
        <v>0</v>
      </c>
      <c r="M441" s="17">
        <f>IF(C441&gt;=250000,10,IF([1]数据测算!F441&gt;=200000,8,IF([1]数据测算!F441&gt;=150000,6,IF([1]数据测算!F441&gt;=100000,5,IF(C441&gt;=50000,3,1)))))*2.5</f>
        <v>12.5</v>
      </c>
      <c r="N441" s="17">
        <f>IF(F441&gt;=4000,5,IF([1]数据测算!M441&gt;=3000,3,IF([1]数据测算!M441&gt;=2500,1,IF([1]数据测算!M441&gt;=1500,10,IF(F441&gt;=750,8,6)))))</f>
        <v>6</v>
      </c>
      <c r="O441" s="17">
        <f t="shared" si="79"/>
        <v>5</v>
      </c>
      <c r="P441" s="18">
        <f t="shared" si="80"/>
        <v>2</v>
      </c>
      <c r="Q441" s="17">
        <f t="shared" si="81"/>
        <v>7</v>
      </c>
      <c r="R441" s="17">
        <f t="shared" si="87"/>
        <v>7</v>
      </c>
      <c r="S441" s="17">
        <f t="shared" si="88"/>
        <v>10</v>
      </c>
      <c r="T441" s="17">
        <f t="shared" si="82"/>
        <v>7.5</v>
      </c>
      <c r="U441" s="17" t="s">
        <v>94</v>
      </c>
      <c r="V441" s="17">
        <f t="shared" si="83"/>
        <v>6</v>
      </c>
      <c r="W441" s="21">
        <f t="shared" si="84"/>
        <v>95</v>
      </c>
      <c r="X441" s="21">
        <f t="shared" si="85"/>
        <v>63</v>
      </c>
      <c r="Y441" s="24">
        <f t="shared" si="78"/>
        <v>66.315789473684205</v>
      </c>
      <c r="Z441" s="25">
        <f t="shared" si="86"/>
        <v>87.155752789992988</v>
      </c>
    </row>
    <row r="442" spans="1:26" x14ac:dyDescent="0.3">
      <c r="A442" s="15" t="s">
        <v>536</v>
      </c>
      <c r="B442" s="15">
        <v>201505</v>
      </c>
      <c r="C442" s="15">
        <v>368705.063333333</v>
      </c>
      <c r="D442" s="15">
        <v>0.80312128493927604</v>
      </c>
      <c r="E442" s="15">
        <v>0.187280256297467</v>
      </c>
      <c r="F442" s="15">
        <v>2152.6666666666702</v>
      </c>
      <c r="G442" s="15">
        <v>3.9734535698929898</v>
      </c>
      <c r="H442" s="15">
        <v>8.20891352266018E-2</v>
      </c>
      <c r="I442" s="15">
        <v>0.71643710052781195</v>
      </c>
      <c r="J442" s="15">
        <v>5.4092371876564496</v>
      </c>
      <c r="K442" s="15">
        <v>3</v>
      </c>
      <c r="L442" s="15">
        <v>0</v>
      </c>
      <c r="M442" s="17">
        <f>IF(C442&gt;=250000,10,IF([1]数据测算!F442&gt;=200000,8,IF([1]数据测算!F442&gt;=150000,6,IF([1]数据测算!F442&gt;=100000,5,IF(C442&gt;=50000,3,1)))))*2.5</f>
        <v>25</v>
      </c>
      <c r="N442" s="17">
        <f>IF(F442&gt;=4000,5,IF([1]数据测算!M442&gt;=3000,3,IF([1]数据测算!M442&gt;=2500,1,IF([1]数据测算!M442&gt;=1500,10,IF(F442&gt;=750,8,6)))))</f>
        <v>10</v>
      </c>
      <c r="O442" s="17">
        <f t="shared" si="79"/>
        <v>8</v>
      </c>
      <c r="P442" s="18">
        <f t="shared" si="80"/>
        <v>2</v>
      </c>
      <c r="Q442" s="17">
        <f t="shared" si="81"/>
        <v>10</v>
      </c>
      <c r="R442" s="17">
        <f t="shared" si="87"/>
        <v>1</v>
      </c>
      <c r="S442" s="17">
        <f t="shared" si="88"/>
        <v>10</v>
      </c>
      <c r="T442" s="17">
        <f t="shared" si="82"/>
        <v>7.5</v>
      </c>
      <c r="U442" s="17" t="s">
        <v>94</v>
      </c>
      <c r="V442" s="17">
        <f t="shared" si="83"/>
        <v>6</v>
      </c>
      <c r="W442" s="21">
        <f t="shared" si="84"/>
        <v>95</v>
      </c>
      <c r="X442" s="21">
        <f t="shared" si="85"/>
        <v>79.5</v>
      </c>
      <c r="Y442" s="24">
        <f t="shared" si="78"/>
        <v>83.684210526315795</v>
      </c>
      <c r="Z442" s="25">
        <f t="shared" si="86"/>
        <v>94.655749530979691</v>
      </c>
    </row>
    <row r="443" spans="1:26" x14ac:dyDescent="0.3">
      <c r="A443" s="15" t="s">
        <v>537</v>
      </c>
      <c r="B443" s="15">
        <v>201508</v>
      </c>
      <c r="C443" s="15">
        <v>766038.94333333301</v>
      </c>
      <c r="D443" s="15">
        <v>0.73208612914755899</v>
      </c>
      <c r="E443" s="15">
        <v>7.3908739925242203E-2</v>
      </c>
      <c r="F443" s="15">
        <v>3670.6666666666702</v>
      </c>
      <c r="G443" s="15">
        <v>3.4049993316592402</v>
      </c>
      <c r="H443" s="15">
        <v>3.3826965809142101E-2</v>
      </c>
      <c r="I443" s="15">
        <v>0.136075771759326</v>
      </c>
      <c r="J443" s="15">
        <v>35.967828474119599</v>
      </c>
      <c r="K443" s="15">
        <v>3</v>
      </c>
      <c r="L443" s="15">
        <v>0</v>
      </c>
      <c r="M443" s="17">
        <f>IF(C443&gt;=250000,10,IF([1]数据测算!F443&gt;=200000,8,IF([1]数据测算!F443&gt;=150000,6,IF([1]数据测算!F443&gt;=100000,5,IF(C443&gt;=50000,3,1)))))*2.5</f>
        <v>25</v>
      </c>
      <c r="N443" s="17">
        <f>IF(F443&gt;=4000,5,IF([1]数据测算!M443&gt;=3000,3,IF([1]数据测算!M443&gt;=2500,1,IF([1]数据测算!M443&gt;=1500,10,IF(F443&gt;=750,8,6)))))</f>
        <v>3</v>
      </c>
      <c r="O443" s="17">
        <f t="shared" si="79"/>
        <v>1</v>
      </c>
      <c r="P443" s="18">
        <f t="shared" si="80"/>
        <v>2</v>
      </c>
      <c r="Q443" s="17">
        <f t="shared" si="81"/>
        <v>10</v>
      </c>
      <c r="R443" s="17">
        <f t="shared" si="87"/>
        <v>10</v>
      </c>
      <c r="S443" s="17">
        <f t="shared" si="88"/>
        <v>10</v>
      </c>
      <c r="T443" s="17">
        <f t="shared" si="82"/>
        <v>7.5</v>
      </c>
      <c r="U443" s="17" t="s">
        <v>94</v>
      </c>
      <c r="V443" s="17">
        <f t="shared" si="83"/>
        <v>6</v>
      </c>
      <c r="W443" s="21">
        <f t="shared" si="84"/>
        <v>95</v>
      </c>
      <c r="X443" s="21">
        <f t="shared" si="85"/>
        <v>74.5</v>
      </c>
      <c r="Y443" s="24">
        <f t="shared" si="78"/>
        <v>78.421052631578945</v>
      </c>
      <c r="Z443" s="25">
        <f t="shared" si="86"/>
        <v>92.498760546043371</v>
      </c>
    </row>
    <row r="444" spans="1:26" x14ac:dyDescent="0.3">
      <c r="A444" s="15" t="s">
        <v>538</v>
      </c>
      <c r="B444" s="15">
        <v>201507</v>
      </c>
      <c r="C444" s="15">
        <v>509766.78333333298</v>
      </c>
      <c r="D444" s="15">
        <v>0.88975723312349198</v>
      </c>
      <c r="E444" s="15">
        <v>0.113992105665728</v>
      </c>
      <c r="F444" s="15">
        <v>9974.5</v>
      </c>
      <c r="G444" s="15">
        <v>2.3374755694577298</v>
      </c>
      <c r="H444" s="15">
        <v>1.58853192056456E-2</v>
      </c>
      <c r="I444" s="15">
        <v>0.61211763459113999</v>
      </c>
      <c r="J444" s="15">
        <v>11.480913845202901</v>
      </c>
      <c r="K444" s="15">
        <v>3</v>
      </c>
      <c r="L444" s="15">
        <v>0</v>
      </c>
      <c r="M444" s="17">
        <f>IF(C444&gt;=250000,10,IF([1]数据测算!F444&gt;=200000,8,IF([1]数据测算!F444&gt;=150000,6,IF([1]数据测算!F444&gt;=100000,5,IF(C444&gt;=50000,3,1)))))*2.5</f>
        <v>25</v>
      </c>
      <c r="N444" s="17">
        <f>IF(F444&gt;=4000,5,IF([1]数据测算!M444&gt;=3000,3,IF([1]数据测算!M444&gt;=2500,1,IF([1]数据测算!M444&gt;=1500,10,IF(F444&gt;=750,8,6)))))</f>
        <v>5</v>
      </c>
      <c r="O444" s="17">
        <f t="shared" si="79"/>
        <v>5</v>
      </c>
      <c r="P444" s="18">
        <f t="shared" si="80"/>
        <v>2</v>
      </c>
      <c r="Q444" s="17">
        <f t="shared" si="81"/>
        <v>10</v>
      </c>
      <c r="R444" s="17">
        <f t="shared" si="87"/>
        <v>4</v>
      </c>
      <c r="S444" s="17">
        <f t="shared" si="88"/>
        <v>10</v>
      </c>
      <c r="T444" s="17">
        <f t="shared" si="82"/>
        <v>7.5</v>
      </c>
      <c r="U444" s="17" t="s">
        <v>94</v>
      </c>
      <c r="V444" s="17">
        <f t="shared" si="83"/>
        <v>6</v>
      </c>
      <c r="W444" s="21">
        <f t="shared" si="84"/>
        <v>95</v>
      </c>
      <c r="X444" s="21">
        <f t="shared" si="85"/>
        <v>74.5</v>
      </c>
      <c r="Y444" s="24">
        <f t="shared" si="78"/>
        <v>78.421052631578945</v>
      </c>
      <c r="Z444" s="25">
        <f t="shared" si="86"/>
        <v>92.498760546043371</v>
      </c>
    </row>
    <row r="445" spans="1:26" x14ac:dyDescent="0.3">
      <c r="A445" s="15" t="s">
        <v>539</v>
      </c>
      <c r="B445" s="15">
        <v>201503</v>
      </c>
      <c r="C445" s="15">
        <v>18663.93</v>
      </c>
      <c r="D445" s="15">
        <v>0.62872626006307697</v>
      </c>
      <c r="E445" s="15">
        <v>7.2709498092698097E-2</v>
      </c>
      <c r="F445" s="15">
        <v>706</v>
      </c>
      <c r="G445" s="15">
        <v>1.84958995782877</v>
      </c>
      <c r="H445" s="15">
        <v>7.6246122622024196E-2</v>
      </c>
      <c r="I445" s="15">
        <v>0.19698016796801601</v>
      </c>
      <c r="J445" s="15">
        <v>4.8991894214234302</v>
      </c>
      <c r="K445" s="15">
        <v>2</v>
      </c>
      <c r="L445" s="15">
        <v>1</v>
      </c>
      <c r="M445" s="17">
        <f>IF(C445&gt;=250000,10,IF([1]数据测算!F445&gt;=200000,8,IF([1]数据测算!F445&gt;=150000,6,IF([1]数据测算!F445&gt;=100000,5,IF(C445&gt;=50000,3,1)))))*2.5</f>
        <v>2.5</v>
      </c>
      <c r="N445" s="17">
        <f>IF(F445&gt;=4000,5,IF([1]数据测算!M445&gt;=3000,3,IF([1]数据测算!M445&gt;=2500,1,IF([1]数据测算!M445&gt;=1500,10,IF(F445&gt;=750,8,6)))))</f>
        <v>6</v>
      </c>
      <c r="O445" s="17">
        <f t="shared" si="79"/>
        <v>10</v>
      </c>
      <c r="P445" s="18">
        <f t="shared" si="80"/>
        <v>2</v>
      </c>
      <c r="Q445" s="17">
        <f t="shared" si="81"/>
        <v>10</v>
      </c>
      <c r="R445" s="17">
        <f t="shared" si="87"/>
        <v>10</v>
      </c>
      <c r="S445" s="17">
        <f t="shared" si="88"/>
        <v>10</v>
      </c>
      <c r="T445" s="17">
        <f t="shared" si="82"/>
        <v>5.25</v>
      </c>
      <c r="U445" s="17" t="s">
        <v>94</v>
      </c>
      <c r="V445" s="17">
        <f t="shared" si="83"/>
        <v>4</v>
      </c>
      <c r="W445" s="21">
        <f t="shared" si="84"/>
        <v>95</v>
      </c>
      <c r="X445" s="21">
        <f t="shared" si="85"/>
        <v>59.75</v>
      </c>
      <c r="Y445" s="24">
        <f t="shared" si="78"/>
        <v>62.89473684210526</v>
      </c>
      <c r="Z445" s="25">
        <f t="shared" si="86"/>
        <v>85.532899383205319</v>
      </c>
    </row>
    <row r="446" spans="1:26" x14ac:dyDescent="0.3">
      <c r="A446" s="15" t="s">
        <v>540</v>
      </c>
      <c r="B446" s="15">
        <v>201505</v>
      </c>
      <c r="C446" s="15">
        <v>183568.34833333301</v>
      </c>
      <c r="D446" s="15">
        <v>0.50176971765669098</v>
      </c>
      <c r="E446" s="15">
        <v>0.15194518401500201</v>
      </c>
      <c r="F446" s="15">
        <v>3250.5</v>
      </c>
      <c r="G446" s="15">
        <v>1.65133743899883</v>
      </c>
      <c r="H446" s="15">
        <v>4.9269921398157099E-2</v>
      </c>
      <c r="I446" s="15">
        <v>0.35170415666557497</v>
      </c>
      <c r="J446" s="15">
        <v>10.6818336695789</v>
      </c>
      <c r="K446" s="15">
        <v>3</v>
      </c>
      <c r="L446" s="15">
        <v>0</v>
      </c>
      <c r="M446" s="17">
        <f>IF(C446&gt;=250000,10,IF([1]数据测算!F446&gt;=200000,8,IF([1]数据测算!F446&gt;=150000,6,IF([1]数据测算!F446&gt;=100000,5,IF(C446&gt;=50000,3,1)))))*2.5</f>
        <v>15</v>
      </c>
      <c r="N446" s="17">
        <f>IF(F446&gt;=4000,5,IF([1]数据测算!M446&gt;=3000,3,IF([1]数据测算!M446&gt;=2500,1,IF([1]数据测算!M446&gt;=1500,10,IF(F446&gt;=750,8,6)))))</f>
        <v>3</v>
      </c>
      <c r="O446" s="17">
        <f t="shared" si="79"/>
        <v>5</v>
      </c>
      <c r="P446" s="18">
        <f t="shared" si="80"/>
        <v>3.5</v>
      </c>
      <c r="Q446" s="17">
        <f t="shared" si="81"/>
        <v>10</v>
      </c>
      <c r="R446" s="17">
        <f t="shared" si="87"/>
        <v>7</v>
      </c>
      <c r="S446" s="17">
        <f t="shared" si="88"/>
        <v>10</v>
      </c>
      <c r="T446" s="17">
        <f t="shared" si="82"/>
        <v>5.25</v>
      </c>
      <c r="U446" s="17" t="s">
        <v>94</v>
      </c>
      <c r="V446" s="17">
        <f t="shared" si="83"/>
        <v>6</v>
      </c>
      <c r="W446" s="21">
        <f t="shared" si="84"/>
        <v>95</v>
      </c>
      <c r="X446" s="21">
        <f t="shared" si="85"/>
        <v>64.75</v>
      </c>
      <c r="Y446" s="24">
        <f t="shared" si="78"/>
        <v>68.15789473684211</v>
      </c>
      <c r="Z446" s="25">
        <f t="shared" si="86"/>
        <v>88.007299144662113</v>
      </c>
    </row>
    <row r="447" spans="1:26" x14ac:dyDescent="0.3">
      <c r="A447" s="15" t="s">
        <v>541</v>
      </c>
      <c r="B447" s="15">
        <v>201507</v>
      </c>
      <c r="C447" s="15">
        <v>91239.065000000002</v>
      </c>
      <c r="D447" s="15">
        <v>0.65234215495783998</v>
      </c>
      <c r="E447" s="15">
        <v>0.27441937198097599</v>
      </c>
      <c r="F447" s="15">
        <v>2165.5</v>
      </c>
      <c r="G447" s="15">
        <v>1.6114087180433501</v>
      </c>
      <c r="H447" s="15">
        <v>5.7471452722393498E-2</v>
      </c>
      <c r="I447" s="15">
        <v>0.52834498664552598</v>
      </c>
      <c r="J447" s="15">
        <v>4.4288138821588303</v>
      </c>
      <c r="K447" s="15">
        <v>3</v>
      </c>
      <c r="L447" s="15">
        <v>0</v>
      </c>
      <c r="M447" s="17">
        <f>IF(C447&gt;=250000,10,IF([1]数据测算!F447&gt;=200000,8,IF([1]数据测算!F447&gt;=150000,6,IF([1]数据测算!F447&gt;=100000,5,IF(C447&gt;=50000,3,1)))))*2.5</f>
        <v>7.5</v>
      </c>
      <c r="N447" s="17">
        <f>IF(F447&gt;=4000,5,IF([1]数据测算!M447&gt;=3000,3,IF([1]数据测算!M447&gt;=2500,1,IF([1]数据测算!M447&gt;=1500,10,IF(F447&gt;=750,8,6)))))</f>
        <v>10</v>
      </c>
      <c r="O447" s="17">
        <f t="shared" si="79"/>
        <v>10</v>
      </c>
      <c r="P447" s="18">
        <f t="shared" si="80"/>
        <v>2</v>
      </c>
      <c r="Q447" s="17">
        <f t="shared" si="81"/>
        <v>7</v>
      </c>
      <c r="R447" s="17">
        <f t="shared" si="87"/>
        <v>4</v>
      </c>
      <c r="S447" s="17">
        <f t="shared" si="88"/>
        <v>10</v>
      </c>
      <c r="T447" s="17">
        <f t="shared" si="82"/>
        <v>5.25</v>
      </c>
      <c r="U447" s="17" t="s">
        <v>94</v>
      </c>
      <c r="V447" s="17">
        <f t="shared" si="83"/>
        <v>6</v>
      </c>
      <c r="W447" s="21">
        <f t="shared" si="84"/>
        <v>95</v>
      </c>
      <c r="X447" s="21">
        <f t="shared" si="85"/>
        <v>61.75</v>
      </c>
      <c r="Y447" s="24">
        <f t="shared" si="78"/>
        <v>65</v>
      </c>
      <c r="Z447" s="25">
        <f t="shared" si="86"/>
        <v>86.538118268340781</v>
      </c>
    </row>
    <row r="448" spans="1:26" x14ac:dyDescent="0.3">
      <c r="A448" s="15" t="s">
        <v>542</v>
      </c>
      <c r="B448" s="15">
        <v>201506</v>
      </c>
      <c r="C448" s="15">
        <v>58510.436666666697</v>
      </c>
      <c r="D448" s="15">
        <v>0.56562128115683696</v>
      </c>
      <c r="E448" s="15">
        <v>0.59684579693013495</v>
      </c>
      <c r="F448" s="15">
        <v>272.66666666666703</v>
      </c>
      <c r="G448" s="15">
        <v>1.31256575133826</v>
      </c>
      <c r="H448" s="15">
        <v>0.199082434458935</v>
      </c>
      <c r="I448" s="15">
        <v>0.72999371687146897</v>
      </c>
      <c r="J448" s="15">
        <v>6.67296220171536</v>
      </c>
      <c r="K448" s="15">
        <v>3</v>
      </c>
      <c r="L448" s="15">
        <v>1</v>
      </c>
      <c r="M448" s="17">
        <f>IF(C448&gt;=250000,10,IF([1]数据测算!F448&gt;=200000,8,IF([1]数据测算!F448&gt;=150000,6,IF([1]数据测算!F448&gt;=100000,5,IF(C448&gt;=50000,3,1)))))*2.5</f>
        <v>7.5</v>
      </c>
      <c r="N448" s="17">
        <f>IF(F448&gt;=4000,5,IF([1]数据测算!M448&gt;=3000,3,IF([1]数据测算!M448&gt;=2500,1,IF([1]数据测算!M448&gt;=1500,10,IF(F448&gt;=750,8,6)))))</f>
        <v>6</v>
      </c>
      <c r="O448" s="17">
        <f t="shared" si="79"/>
        <v>8</v>
      </c>
      <c r="P448" s="18">
        <f t="shared" si="80"/>
        <v>3.5</v>
      </c>
      <c r="Q448" s="17">
        <f t="shared" si="81"/>
        <v>4</v>
      </c>
      <c r="R448" s="17">
        <f t="shared" si="87"/>
        <v>1</v>
      </c>
      <c r="S448" s="17">
        <f t="shared" si="88"/>
        <v>10</v>
      </c>
      <c r="T448" s="17">
        <f t="shared" si="82"/>
        <v>3</v>
      </c>
      <c r="U448" s="17" t="s">
        <v>94</v>
      </c>
      <c r="V448" s="17">
        <f t="shared" si="83"/>
        <v>6</v>
      </c>
      <c r="W448" s="21">
        <f t="shared" si="84"/>
        <v>95</v>
      </c>
      <c r="X448" s="21">
        <f t="shared" si="85"/>
        <v>49</v>
      </c>
      <c r="Y448" s="24">
        <f t="shared" si="78"/>
        <v>51.578947368421055</v>
      </c>
      <c r="Z448" s="25">
        <f t="shared" si="86"/>
        <v>79.719460564896295</v>
      </c>
    </row>
    <row r="449" spans="1:26" x14ac:dyDescent="0.3">
      <c r="A449" s="15" t="s">
        <v>543</v>
      </c>
      <c r="B449" s="15">
        <v>201506</v>
      </c>
      <c r="C449" s="15">
        <v>1419060.44</v>
      </c>
      <c r="D449" s="16">
        <v>0.45135853933270298</v>
      </c>
      <c r="E449" s="15">
        <v>0.33235454225397298</v>
      </c>
      <c r="F449" s="15">
        <v>13729.5</v>
      </c>
      <c r="G449" s="15">
        <v>1.3061659497527101</v>
      </c>
      <c r="H449" s="15">
        <v>1.2607762545003599E-2</v>
      </c>
      <c r="I449" s="15">
        <v>0.324922934436705</v>
      </c>
      <c r="J449" s="15">
        <v>28.775522096430301</v>
      </c>
      <c r="K449" s="15">
        <v>1</v>
      </c>
      <c r="L449" s="15">
        <v>0</v>
      </c>
      <c r="M449" s="17">
        <f>IF(C449&gt;=250000,10,IF([1]数据测算!F449&gt;=200000,8,IF([1]数据测算!F449&gt;=150000,6,IF([1]数据测算!F449&gt;=100000,5,IF(C449&gt;=50000,3,1)))))*2.5</f>
        <v>25</v>
      </c>
      <c r="N449" s="17">
        <f>IF(F449&gt;=4000,5,IF([1]数据测算!M449&gt;=3000,3,IF([1]数据测算!M449&gt;=2500,1,IF([1]数据测算!M449&gt;=1500,10,IF(F449&gt;=750,8,6)))))</f>
        <v>5</v>
      </c>
      <c r="O449" s="17">
        <f t="shared" si="79"/>
        <v>3</v>
      </c>
      <c r="P449" s="18">
        <f t="shared" si="80"/>
        <v>3.5</v>
      </c>
      <c r="Q449" s="17">
        <f t="shared" si="81"/>
        <v>7</v>
      </c>
      <c r="R449" s="17">
        <f t="shared" si="87"/>
        <v>7</v>
      </c>
      <c r="S449" s="17">
        <f t="shared" si="88"/>
        <v>10</v>
      </c>
      <c r="T449" s="17">
        <f t="shared" si="82"/>
        <v>3</v>
      </c>
      <c r="U449" s="17" t="s">
        <v>94</v>
      </c>
      <c r="V449" s="17">
        <f t="shared" si="83"/>
        <v>2</v>
      </c>
      <c r="W449" s="21">
        <f t="shared" si="84"/>
        <v>95</v>
      </c>
      <c r="X449" s="21">
        <f t="shared" si="85"/>
        <v>65.5</v>
      </c>
      <c r="Y449" s="24">
        <f t="shared" si="78"/>
        <v>68.94736842105263</v>
      </c>
      <c r="Z449" s="25">
        <f t="shared" si="86"/>
        <v>88.367703195681131</v>
      </c>
    </row>
    <row r="450" spans="1:26" x14ac:dyDescent="0.3">
      <c r="A450" s="15" t="s">
        <v>544</v>
      </c>
      <c r="B450" s="15">
        <v>201507</v>
      </c>
      <c r="C450" s="15">
        <v>83141.453333333295</v>
      </c>
      <c r="D450" s="16">
        <v>0.39881666264925802</v>
      </c>
      <c r="E450" s="15">
        <v>0.1056941600142</v>
      </c>
      <c r="F450" s="15">
        <v>1183</v>
      </c>
      <c r="G450" s="15">
        <v>1.1169687809470901</v>
      </c>
      <c r="H450" s="15">
        <v>6.6509126412723898E-2</v>
      </c>
      <c r="I450" s="15">
        <v>0.92999332018751202</v>
      </c>
      <c r="J450" s="15">
        <v>12.603614891776299</v>
      </c>
      <c r="K450" s="15">
        <v>2</v>
      </c>
      <c r="L450" s="15">
        <v>0</v>
      </c>
      <c r="M450" s="17">
        <f>IF(C450&gt;=250000,10,IF([1]数据测算!F450&gt;=200000,8,IF([1]数据测算!F450&gt;=150000,6,IF([1]数据测算!F450&gt;=100000,5,IF(C450&gt;=50000,3,1)))))*2.5</f>
        <v>7.5</v>
      </c>
      <c r="N450" s="17">
        <f>IF(F450&gt;=4000,5,IF([1]数据测算!M450&gt;=3000,3,IF([1]数据测算!M450&gt;=2500,1,IF([1]数据测算!M450&gt;=1500,10,IF(F450&gt;=750,8,6)))))</f>
        <v>8</v>
      </c>
      <c r="O450" s="17">
        <f t="shared" si="79"/>
        <v>5</v>
      </c>
      <c r="P450" s="18">
        <f t="shared" si="80"/>
        <v>5</v>
      </c>
      <c r="Q450" s="17">
        <f t="shared" si="81"/>
        <v>10</v>
      </c>
      <c r="R450" s="17">
        <f t="shared" si="87"/>
        <v>1</v>
      </c>
      <c r="S450" s="17">
        <f t="shared" si="88"/>
        <v>10</v>
      </c>
      <c r="T450" s="17">
        <f t="shared" si="82"/>
        <v>3</v>
      </c>
      <c r="U450" s="17" t="s">
        <v>94</v>
      </c>
      <c r="V450" s="17">
        <f t="shared" si="83"/>
        <v>4</v>
      </c>
      <c r="W450" s="21">
        <f t="shared" si="84"/>
        <v>95</v>
      </c>
      <c r="X450" s="21">
        <f t="shared" si="85"/>
        <v>53.5</v>
      </c>
      <c r="Y450" s="24">
        <f t="shared" si="78"/>
        <v>56.315789473684212</v>
      </c>
      <c r="Z450" s="25">
        <f t="shared" si="86"/>
        <v>82.244192021375923</v>
      </c>
    </row>
    <row r="451" spans="1:26" x14ac:dyDescent="0.3">
      <c r="A451" s="15" t="s">
        <v>545</v>
      </c>
      <c r="B451" s="15">
        <v>201506</v>
      </c>
      <c r="C451" s="15">
        <v>687786.063333333</v>
      </c>
      <c r="D451" s="16">
        <v>0.1957169027341</v>
      </c>
      <c r="E451" s="15">
        <v>0.16180352489743299</v>
      </c>
      <c r="F451" s="15">
        <v>283.33333333333297</v>
      </c>
      <c r="G451" s="15">
        <v>1.0562528606606401</v>
      </c>
      <c r="H451" s="15">
        <v>0.29026371386261102</v>
      </c>
      <c r="I451" s="15">
        <v>0.50261283566079795</v>
      </c>
      <c r="J451" s="15">
        <v>47.611441242979097</v>
      </c>
      <c r="K451" s="15">
        <v>2</v>
      </c>
      <c r="L451" s="15">
        <v>0</v>
      </c>
      <c r="M451" s="17">
        <f>IF(C451&gt;=250000,10,IF([1]数据测算!F451&gt;=200000,8,IF([1]数据测算!F451&gt;=150000,6,IF([1]数据测算!F451&gt;=100000,5,IF(C451&gt;=50000,3,1)))))*2.5</f>
        <v>25</v>
      </c>
      <c r="N451" s="17">
        <f>IF(F451&gt;=4000,5,IF([1]数据测算!M451&gt;=3000,3,IF([1]数据测算!M451&gt;=2500,1,IF([1]数据测算!M451&gt;=1500,10,IF(F451&gt;=750,8,6)))))</f>
        <v>6</v>
      </c>
      <c r="O451" s="17">
        <f t="shared" si="79"/>
        <v>1</v>
      </c>
      <c r="P451" s="18">
        <f t="shared" si="80"/>
        <v>5</v>
      </c>
      <c r="Q451" s="17">
        <f t="shared" si="81"/>
        <v>10</v>
      </c>
      <c r="R451" s="17">
        <f t="shared" si="87"/>
        <v>4</v>
      </c>
      <c r="S451" s="17">
        <f t="shared" si="88"/>
        <v>7</v>
      </c>
      <c r="T451" s="17">
        <f t="shared" si="82"/>
        <v>3</v>
      </c>
      <c r="U451" s="17" t="s">
        <v>94</v>
      </c>
      <c r="V451" s="17">
        <f t="shared" si="83"/>
        <v>4</v>
      </c>
      <c r="W451" s="21">
        <f t="shared" si="84"/>
        <v>95</v>
      </c>
      <c r="X451" s="21">
        <f t="shared" si="85"/>
        <v>65</v>
      </c>
      <c r="Y451" s="24">
        <f t="shared" ref="Y451:Y514" si="89">X451*100/W451</f>
        <v>68.421052631578945</v>
      </c>
      <c r="Z451" s="25">
        <f t="shared" si="86"/>
        <v>88.127731659721178</v>
      </c>
    </row>
    <row r="452" spans="1:26" x14ac:dyDescent="0.3">
      <c r="A452" s="15" t="s">
        <v>546</v>
      </c>
      <c r="B452" s="15">
        <v>201505</v>
      </c>
      <c r="C452" s="15">
        <v>801320.38666666695</v>
      </c>
      <c r="D452" s="15">
        <v>0.53502754318272105</v>
      </c>
      <c r="E452" s="15">
        <v>0.37095582763018897</v>
      </c>
      <c r="F452" s="15">
        <v>10349</v>
      </c>
      <c r="G452" s="15">
        <v>1.04157461740139</v>
      </c>
      <c r="H452" s="15">
        <v>2.8620103670560899E-2</v>
      </c>
      <c r="I452" s="15">
        <v>0.354064799042144</v>
      </c>
      <c r="J452" s="15">
        <v>23.106686171508599</v>
      </c>
      <c r="K452" s="15">
        <v>1</v>
      </c>
      <c r="L452" s="15">
        <v>0</v>
      </c>
      <c r="M452" s="17">
        <f>IF(C452&gt;=250000,10,IF([1]数据测算!F452&gt;=200000,8,IF([1]数据测算!F452&gt;=150000,6,IF([1]数据测算!F452&gt;=100000,5,IF(C452&gt;=50000,3,1)))))*2.5</f>
        <v>25</v>
      </c>
      <c r="N452" s="17">
        <f>IF(F452&gt;=4000,5,IF([1]数据测算!M452&gt;=3000,3,IF([1]数据测算!M452&gt;=2500,1,IF([1]数据测算!M452&gt;=1500,10,IF(F452&gt;=750,8,6)))))</f>
        <v>5</v>
      </c>
      <c r="O452" s="17">
        <f t="shared" ref="O452:O515" si="90">IF(J452&gt;=35,1,IF(J452&gt;=20,3,IF(J452&gt;=10,5,IF(J452&gt;=7,6,IF(J452&gt;=5,8,10)))))</f>
        <v>3</v>
      </c>
      <c r="P452" s="18">
        <f t="shared" ref="P452:P515" si="91">IF(D452&gt;=0.9,1,IF(D452&gt;=0.6,4,IF(D452&gt;=0.4,7,IF(D452&gt;=0,10,""))))*0.5</f>
        <v>3.5</v>
      </c>
      <c r="Q452" s="17">
        <f t="shared" ref="Q452:Q515" si="92">IF(E452&gt;=0.7,1,IF(E452&gt;=0.4,4,IF(E452&gt;=0.2,7,IF(E452&gt;=0,10))))</f>
        <v>7</v>
      </c>
      <c r="R452" s="17">
        <f t="shared" si="87"/>
        <v>7</v>
      </c>
      <c r="S452" s="17">
        <f t="shared" si="88"/>
        <v>10</v>
      </c>
      <c r="T452" s="17">
        <f t="shared" ref="T452:T515" si="93">IF(G452&gt;=230%,10,IF(G452&gt;=160%,7,IF(G452&gt;=70%,4,1)))*0.75</f>
        <v>3</v>
      </c>
      <c r="U452" s="17" t="s">
        <v>94</v>
      </c>
      <c r="V452" s="17">
        <f t="shared" ref="V452:V515" si="94">IF(K452=5,10,IF(K452=4,8,IF(K452=3,6,IF(K452=2,4,IF(K452=1,2,0)))))</f>
        <v>2</v>
      </c>
      <c r="W452" s="21">
        <f t="shared" ref="W452:W515" si="95">SUMIFS($M$1:$V$1,M452:V452,"&lt;&gt;null")</f>
        <v>95</v>
      </c>
      <c r="X452" s="21">
        <f t="shared" ref="X452:X515" si="96">SUM(M452:V452)</f>
        <v>65.5</v>
      </c>
      <c r="Y452" s="24">
        <f t="shared" si="89"/>
        <v>68.94736842105263</v>
      </c>
      <c r="Z452" s="25">
        <f t="shared" ref="Z452:Z515" si="97">EXP(LN(Y452)*$AB$15+$AB$16)</f>
        <v>88.367703195681131</v>
      </c>
    </row>
    <row r="453" spans="1:26" x14ac:dyDescent="0.3">
      <c r="A453" s="15" t="s">
        <v>547</v>
      </c>
      <c r="B453" s="15">
        <v>201507</v>
      </c>
      <c r="C453" s="15">
        <v>1808485.4083333299</v>
      </c>
      <c r="D453" s="16">
        <v>0.21397881317383199</v>
      </c>
      <c r="E453" s="15">
        <v>5.4917275650401602E-2</v>
      </c>
      <c r="F453" s="15">
        <v>678.33333333333303</v>
      </c>
      <c r="G453" s="15">
        <v>0.99757523615108301</v>
      </c>
      <c r="H453" s="15">
        <v>4.2501010363912302E-2</v>
      </c>
      <c r="I453" s="15">
        <v>0.834171944580263</v>
      </c>
      <c r="J453" s="15">
        <v>21.474184676806399</v>
      </c>
      <c r="K453" s="15">
        <v>1</v>
      </c>
      <c r="L453" s="15">
        <v>0</v>
      </c>
      <c r="M453" s="17">
        <f>IF(C453&gt;=250000,10,IF([1]数据测算!F453&gt;=200000,8,IF([1]数据测算!F453&gt;=150000,6,IF([1]数据测算!F453&gt;=100000,5,IF(C453&gt;=50000,3,1)))))*2.5</f>
        <v>25</v>
      </c>
      <c r="N453" s="17">
        <f>IF(F453&gt;=4000,5,IF([1]数据测算!M453&gt;=3000,3,IF([1]数据测算!M453&gt;=2500,1,IF([1]数据测算!M453&gt;=1500,10,IF(F453&gt;=750,8,6)))))</f>
        <v>6</v>
      </c>
      <c r="O453" s="17">
        <f t="shared" si="90"/>
        <v>3</v>
      </c>
      <c r="P453" s="18">
        <f t="shared" si="91"/>
        <v>5</v>
      </c>
      <c r="Q453" s="17">
        <f t="shared" si="92"/>
        <v>10</v>
      </c>
      <c r="R453" s="17">
        <f t="shared" si="87"/>
        <v>1</v>
      </c>
      <c r="S453" s="17">
        <f t="shared" si="88"/>
        <v>10</v>
      </c>
      <c r="T453" s="17">
        <f t="shared" si="93"/>
        <v>3</v>
      </c>
      <c r="U453" s="17" t="s">
        <v>94</v>
      </c>
      <c r="V453" s="17">
        <f t="shared" si="94"/>
        <v>2</v>
      </c>
      <c r="W453" s="21">
        <f t="shared" si="95"/>
        <v>95</v>
      </c>
      <c r="X453" s="21">
        <f t="shared" si="96"/>
        <v>65</v>
      </c>
      <c r="Y453" s="24">
        <f t="shared" si="89"/>
        <v>68.421052631578945</v>
      </c>
      <c r="Z453" s="25">
        <f t="shared" si="97"/>
        <v>88.127731659721178</v>
      </c>
    </row>
    <row r="454" spans="1:26" x14ac:dyDescent="0.3">
      <c r="A454" s="15" t="s">
        <v>548</v>
      </c>
      <c r="B454" s="15">
        <v>201507</v>
      </c>
      <c r="C454" s="15">
        <v>288327.816666667</v>
      </c>
      <c r="D454" s="16">
        <v>0.45722040921433599</v>
      </c>
      <c r="E454" s="15">
        <v>0.18378429690825099</v>
      </c>
      <c r="F454" s="15">
        <v>5096.6666666666697</v>
      </c>
      <c r="G454" s="15">
        <v>0.86875911187644905</v>
      </c>
      <c r="H454" s="15">
        <v>2.6910502699863399E-2</v>
      </c>
      <c r="I454" s="15">
        <v>0.69801499381537002</v>
      </c>
      <c r="J454" s="15">
        <v>7.7541045689288399</v>
      </c>
      <c r="K454" s="15">
        <v>1</v>
      </c>
      <c r="L454" s="15">
        <v>0</v>
      </c>
      <c r="M454" s="17">
        <f>IF(C454&gt;=250000,10,IF([1]数据测算!F454&gt;=200000,8,IF([1]数据测算!F454&gt;=150000,6,IF([1]数据测算!F454&gt;=100000,5,IF(C454&gt;=50000,3,1)))))*2.5</f>
        <v>25</v>
      </c>
      <c r="N454" s="17">
        <f>IF(F454&gt;=4000,5,IF([1]数据测算!M454&gt;=3000,3,IF([1]数据测算!M454&gt;=2500,1,IF([1]数据测算!M454&gt;=1500,10,IF(F454&gt;=750,8,6)))))</f>
        <v>5</v>
      </c>
      <c r="O454" s="17">
        <f t="shared" si="90"/>
        <v>6</v>
      </c>
      <c r="P454" s="18">
        <f t="shared" si="91"/>
        <v>3.5</v>
      </c>
      <c r="Q454" s="17">
        <f t="shared" si="92"/>
        <v>10</v>
      </c>
      <c r="R454" s="17">
        <f t="shared" ref="R454:R474" si="98">IF(I454&gt;=70%,1,IF(I454&gt;=40%,4,IF(I454&gt;=20%,7,IF(I454&gt;=0,10))))</f>
        <v>4</v>
      </c>
      <c r="S454" s="17">
        <f t="shared" ref="S454:S474" si="99">IF(H454&gt;=90%,1,IF(H454&gt;=50%,4,IF(H454&gt;=20%,7,10)))</f>
        <v>10</v>
      </c>
      <c r="T454" s="17">
        <f t="shared" si="93"/>
        <v>3</v>
      </c>
      <c r="U454" s="17" t="s">
        <v>94</v>
      </c>
      <c r="V454" s="17">
        <f t="shared" si="94"/>
        <v>2</v>
      </c>
      <c r="W454" s="21">
        <f t="shared" si="95"/>
        <v>95</v>
      </c>
      <c r="X454" s="21">
        <f t="shared" si="96"/>
        <v>68.5</v>
      </c>
      <c r="Y454" s="24">
        <f t="shared" si="89"/>
        <v>72.10526315789474</v>
      </c>
      <c r="Z454" s="25">
        <f t="shared" si="97"/>
        <v>89.783278626094031</v>
      </c>
    </row>
    <row r="455" spans="1:26" x14ac:dyDescent="0.3">
      <c r="A455" s="15" t="s">
        <v>549</v>
      </c>
      <c r="B455" s="15">
        <v>201506</v>
      </c>
      <c r="C455" s="15">
        <v>199769.54666666701</v>
      </c>
      <c r="D455" s="16">
        <v>0.43411731363698303</v>
      </c>
      <c r="E455" s="15">
        <v>8.6007009412258403E-2</v>
      </c>
      <c r="F455" s="15">
        <v>477.83333333333297</v>
      </c>
      <c r="G455" s="15">
        <v>0.84598842847688605</v>
      </c>
      <c r="H455" s="15">
        <v>6.8943297788911104E-2</v>
      </c>
      <c r="I455" s="15">
        <v>0.64535939242688001</v>
      </c>
      <c r="J455" s="15">
        <v>15.522359848572201</v>
      </c>
      <c r="K455" s="15">
        <v>1</v>
      </c>
      <c r="L455" s="15">
        <v>0</v>
      </c>
      <c r="M455" s="17">
        <f>IF(C455&gt;=250000,10,IF([1]数据测算!F455&gt;=200000,8,IF([1]数据测算!F455&gt;=150000,6,IF([1]数据测算!F455&gt;=100000,5,IF(C455&gt;=50000,3,1)))))*2.5</f>
        <v>15</v>
      </c>
      <c r="N455" s="17">
        <f>IF(F455&gt;=4000,5,IF([1]数据测算!M455&gt;=3000,3,IF([1]数据测算!M455&gt;=2500,1,IF([1]数据测算!M455&gt;=1500,10,IF(F455&gt;=750,8,6)))))</f>
        <v>6</v>
      </c>
      <c r="O455" s="17">
        <f t="shared" si="90"/>
        <v>5</v>
      </c>
      <c r="P455" s="18">
        <f t="shared" si="91"/>
        <v>3.5</v>
      </c>
      <c r="Q455" s="17">
        <f t="shared" si="92"/>
        <v>10</v>
      </c>
      <c r="R455" s="17">
        <f t="shared" si="98"/>
        <v>4</v>
      </c>
      <c r="S455" s="17">
        <f t="shared" si="99"/>
        <v>10</v>
      </c>
      <c r="T455" s="17">
        <f t="shared" si="93"/>
        <v>3</v>
      </c>
      <c r="U455" s="17" t="s">
        <v>94</v>
      </c>
      <c r="V455" s="17">
        <f t="shared" si="94"/>
        <v>2</v>
      </c>
      <c r="W455" s="21">
        <f t="shared" si="95"/>
        <v>95</v>
      </c>
      <c r="X455" s="21">
        <f t="shared" si="96"/>
        <v>58.5</v>
      </c>
      <c r="Y455" s="24">
        <f t="shared" si="89"/>
        <v>61.578947368421055</v>
      </c>
      <c r="Z455" s="25">
        <f t="shared" si="97"/>
        <v>84.893569574321774</v>
      </c>
    </row>
    <row r="456" spans="1:26" x14ac:dyDescent="0.3">
      <c r="A456" s="15" t="s">
        <v>550</v>
      </c>
      <c r="B456" s="15">
        <v>201507</v>
      </c>
      <c r="C456" s="15">
        <v>350188.16499999998</v>
      </c>
      <c r="D456" s="15">
        <v>0.54307533436367506</v>
      </c>
      <c r="E456" s="15">
        <v>2.49725044824365E-2</v>
      </c>
      <c r="F456" s="15">
        <v>5861.5</v>
      </c>
      <c r="G456" s="15">
        <v>0.77412725090191203</v>
      </c>
      <c r="H456" s="15">
        <v>5.0921088018889803E-2</v>
      </c>
      <c r="I456" s="15">
        <v>0.68368010708756499</v>
      </c>
      <c r="J456" s="15">
        <v>13.9677591852159</v>
      </c>
      <c r="K456" s="15">
        <v>0</v>
      </c>
      <c r="L456" s="15">
        <v>0</v>
      </c>
      <c r="M456" s="17">
        <f>IF(C456&gt;=250000,10,IF([1]数据测算!F456&gt;=200000,8,IF([1]数据测算!F456&gt;=150000,6,IF([1]数据测算!F456&gt;=100000,5,IF(C456&gt;=50000,3,1)))))*2.5</f>
        <v>25</v>
      </c>
      <c r="N456" s="17">
        <f>IF(F456&gt;=4000,5,IF([1]数据测算!M456&gt;=3000,3,IF([1]数据测算!M456&gt;=2500,1,IF([1]数据测算!M456&gt;=1500,10,IF(F456&gt;=750,8,6)))))</f>
        <v>5</v>
      </c>
      <c r="O456" s="17">
        <f t="shared" si="90"/>
        <v>5</v>
      </c>
      <c r="P456" s="18">
        <f t="shared" si="91"/>
        <v>3.5</v>
      </c>
      <c r="Q456" s="17">
        <f t="shared" si="92"/>
        <v>10</v>
      </c>
      <c r="R456" s="17">
        <f t="shared" si="98"/>
        <v>4</v>
      </c>
      <c r="S456" s="17">
        <f t="shared" si="99"/>
        <v>10</v>
      </c>
      <c r="T456" s="17">
        <f t="shared" si="93"/>
        <v>3</v>
      </c>
      <c r="U456" s="17" t="s">
        <v>94</v>
      </c>
      <c r="V456" s="17">
        <f t="shared" si="94"/>
        <v>0</v>
      </c>
      <c r="W456" s="21">
        <f t="shared" si="95"/>
        <v>95</v>
      </c>
      <c r="X456" s="21">
        <f t="shared" si="96"/>
        <v>65.5</v>
      </c>
      <c r="Y456" s="24">
        <f t="shared" si="89"/>
        <v>68.94736842105263</v>
      </c>
      <c r="Z456" s="25">
        <f t="shared" si="97"/>
        <v>88.367703195681131</v>
      </c>
    </row>
    <row r="457" spans="1:26" x14ac:dyDescent="0.3">
      <c r="A457" s="15" t="s">
        <v>551</v>
      </c>
      <c r="B457" s="15">
        <v>201508</v>
      </c>
      <c r="C457" s="15">
        <v>45388.853333333303</v>
      </c>
      <c r="D457" s="16">
        <v>0.16859941294558001</v>
      </c>
      <c r="E457" s="15">
        <v>6.3754360800838905E-2</v>
      </c>
      <c r="F457" s="15">
        <v>127.833333333333</v>
      </c>
      <c r="G457" s="15">
        <v>0.67267861902152604</v>
      </c>
      <c r="H457" s="15">
        <v>0.14021258300014</v>
      </c>
      <c r="I457" s="15">
        <v>0.881667537993021</v>
      </c>
      <c r="J457" s="15">
        <v>4.36288833966002</v>
      </c>
      <c r="K457" s="15">
        <v>1</v>
      </c>
      <c r="L457" s="15">
        <v>1</v>
      </c>
      <c r="M457" s="17">
        <f>IF(C457&gt;=250000,10,IF([1]数据测算!F457&gt;=200000,8,IF([1]数据测算!F457&gt;=150000,6,IF([1]数据测算!F457&gt;=100000,5,IF(C457&gt;=50000,3,1)))))*2.5</f>
        <v>2.5</v>
      </c>
      <c r="N457" s="17">
        <f>IF(F457&gt;=4000,5,IF([1]数据测算!M457&gt;=3000,3,IF([1]数据测算!M457&gt;=2500,1,IF([1]数据测算!M457&gt;=1500,10,IF(F457&gt;=750,8,6)))))</f>
        <v>6</v>
      </c>
      <c r="O457" s="17">
        <f t="shared" si="90"/>
        <v>10</v>
      </c>
      <c r="P457" s="18">
        <f t="shared" si="91"/>
        <v>5</v>
      </c>
      <c r="Q457" s="17">
        <f t="shared" si="92"/>
        <v>10</v>
      </c>
      <c r="R457" s="17">
        <f t="shared" si="98"/>
        <v>1</v>
      </c>
      <c r="S457" s="17">
        <f t="shared" si="99"/>
        <v>10</v>
      </c>
      <c r="T457" s="17">
        <f t="shared" si="93"/>
        <v>0.75</v>
      </c>
      <c r="U457" s="17" t="s">
        <v>94</v>
      </c>
      <c r="V457" s="17">
        <f t="shared" si="94"/>
        <v>2</v>
      </c>
      <c r="W457" s="21">
        <f t="shared" si="95"/>
        <v>95</v>
      </c>
      <c r="X457" s="21">
        <f t="shared" si="96"/>
        <v>47.25</v>
      </c>
      <c r="Y457" s="24">
        <f t="shared" si="89"/>
        <v>49.736842105263158</v>
      </c>
      <c r="Z457" s="25">
        <f t="shared" si="97"/>
        <v>78.697239064223211</v>
      </c>
    </row>
    <row r="458" spans="1:26" x14ac:dyDescent="0.3">
      <c r="A458" s="15" t="s">
        <v>552</v>
      </c>
      <c r="B458" s="15">
        <v>201503</v>
      </c>
      <c r="C458" s="15">
        <v>770300.33499999996</v>
      </c>
      <c r="D458" s="15">
        <v>0.60598990289927501</v>
      </c>
      <c r="E458" s="15">
        <v>4.0666808264529598E-2</v>
      </c>
      <c r="F458" s="15">
        <v>7481.5</v>
      </c>
      <c r="G458" s="15">
        <v>173.31439535379499</v>
      </c>
      <c r="H458" s="15">
        <v>3.7939340646474001E-2</v>
      </c>
      <c r="I458" s="15">
        <v>0.76709235641421303</v>
      </c>
      <c r="J458" s="15">
        <v>20.8659138372889</v>
      </c>
      <c r="K458" s="15">
        <v>2</v>
      </c>
      <c r="L458" s="15">
        <v>0</v>
      </c>
      <c r="M458" s="17">
        <f>IF(C458&gt;=250000,10,IF([1]数据测算!F458&gt;=200000,8,IF([1]数据测算!F458&gt;=150000,6,IF([1]数据测算!F458&gt;=100000,5,IF(C458&gt;=50000,3,1)))))*2.5</f>
        <v>25</v>
      </c>
      <c r="N458" s="17">
        <f>IF(F458&gt;=4000,5,IF([1]数据测算!M458&gt;=3000,3,IF([1]数据测算!M458&gt;=2500,1,IF([1]数据测算!M458&gt;=1500,10,IF(F458&gt;=750,8,6)))))</f>
        <v>5</v>
      </c>
      <c r="O458" s="17">
        <f t="shared" si="90"/>
        <v>3</v>
      </c>
      <c r="P458" s="18">
        <f t="shared" si="91"/>
        <v>2</v>
      </c>
      <c r="Q458" s="17">
        <f t="shared" si="92"/>
        <v>10</v>
      </c>
      <c r="R458" s="17">
        <f t="shared" si="98"/>
        <v>1</v>
      </c>
      <c r="S458" s="17">
        <f t="shared" si="99"/>
        <v>10</v>
      </c>
      <c r="T458" s="17">
        <f t="shared" si="93"/>
        <v>7.5</v>
      </c>
      <c r="U458" s="17" t="s">
        <v>94</v>
      </c>
      <c r="V458" s="17">
        <f t="shared" si="94"/>
        <v>4</v>
      </c>
      <c r="W458" s="21">
        <f t="shared" si="95"/>
        <v>95</v>
      </c>
      <c r="X458" s="21">
        <f t="shared" si="96"/>
        <v>67.5</v>
      </c>
      <c r="Y458" s="24">
        <f t="shared" si="89"/>
        <v>71.05263157894737</v>
      </c>
      <c r="Z458" s="25">
        <f t="shared" si="97"/>
        <v>89.31594552622974</v>
      </c>
    </row>
    <row r="459" spans="1:26" x14ac:dyDescent="0.3">
      <c r="A459" s="15" t="s">
        <v>553</v>
      </c>
      <c r="B459" s="15">
        <v>201504</v>
      </c>
      <c r="C459" s="15">
        <v>52982.733333333301</v>
      </c>
      <c r="D459" s="15">
        <v>1.0491494963924299</v>
      </c>
      <c r="E459" s="15">
        <v>0.32089223552033302</v>
      </c>
      <c r="F459" s="15">
        <v>1016</v>
      </c>
      <c r="G459" s="15">
        <v>109.573879318347</v>
      </c>
      <c r="H459" s="15">
        <v>6.6848533575442307E-2</v>
      </c>
      <c r="I459" s="15">
        <v>0.57198323936151296</v>
      </c>
      <c r="J459" s="15">
        <v>6.7618672495182999</v>
      </c>
      <c r="K459" s="15">
        <v>1</v>
      </c>
      <c r="L459" s="15">
        <v>0</v>
      </c>
      <c r="M459" s="17">
        <f>IF(C459&gt;=250000,10,IF([1]数据测算!F459&gt;=200000,8,IF([1]数据测算!F459&gt;=150000,6,IF([1]数据测算!F459&gt;=100000,5,IF(C459&gt;=50000,3,1)))))*2.5</f>
        <v>7.5</v>
      </c>
      <c r="N459" s="17">
        <f>IF(F459&gt;=4000,5,IF([1]数据测算!M459&gt;=3000,3,IF([1]数据测算!M459&gt;=2500,1,IF([1]数据测算!M459&gt;=1500,10,IF(F459&gt;=750,8,6)))))</f>
        <v>8</v>
      </c>
      <c r="O459" s="17">
        <f t="shared" si="90"/>
        <v>8</v>
      </c>
      <c r="P459" s="18">
        <f t="shared" si="91"/>
        <v>0.5</v>
      </c>
      <c r="Q459" s="17">
        <f t="shared" si="92"/>
        <v>7</v>
      </c>
      <c r="R459" s="17">
        <f t="shared" si="98"/>
        <v>4</v>
      </c>
      <c r="S459" s="17">
        <f t="shared" si="99"/>
        <v>10</v>
      </c>
      <c r="T459" s="17">
        <f t="shared" si="93"/>
        <v>7.5</v>
      </c>
      <c r="U459" s="17" t="s">
        <v>94</v>
      </c>
      <c r="V459" s="17">
        <f t="shared" si="94"/>
        <v>2</v>
      </c>
      <c r="W459" s="21">
        <f t="shared" si="95"/>
        <v>95</v>
      </c>
      <c r="X459" s="21">
        <f t="shared" si="96"/>
        <v>54.5</v>
      </c>
      <c r="Y459" s="24">
        <f t="shared" si="89"/>
        <v>57.368421052631582</v>
      </c>
      <c r="Z459" s="25">
        <f t="shared" si="97"/>
        <v>82.78646332407466</v>
      </c>
    </row>
    <row r="460" spans="1:26" x14ac:dyDescent="0.3">
      <c r="A460" s="15" t="s">
        <v>554</v>
      </c>
      <c r="B460" s="15">
        <v>201503</v>
      </c>
      <c r="C460" s="15">
        <v>22993.741666666701</v>
      </c>
      <c r="D460" s="15">
        <v>0.85117806798693496</v>
      </c>
      <c r="E460" s="15">
        <v>1.0609388671675399</v>
      </c>
      <c r="F460" s="15">
        <v>722.33333333333303</v>
      </c>
      <c r="G460" s="15">
        <v>12.90757195928</v>
      </c>
      <c r="H460" s="15">
        <v>0.67847146346155596</v>
      </c>
      <c r="I460" s="15">
        <v>0.72991087031467705</v>
      </c>
      <c r="J460" s="15">
        <v>1.67980420834505</v>
      </c>
      <c r="K460" s="15">
        <v>1</v>
      </c>
      <c r="L460" s="15">
        <v>0</v>
      </c>
      <c r="M460" s="17">
        <f>IF(C460&gt;=250000,10,IF([1]数据测算!F460&gt;=200000,8,IF([1]数据测算!F460&gt;=150000,6,IF([1]数据测算!F460&gt;=100000,5,IF(C460&gt;=50000,3,1)))))*2.5</f>
        <v>2.5</v>
      </c>
      <c r="N460" s="17">
        <f>IF(F460&gt;=4000,5,IF([1]数据测算!M460&gt;=3000,3,IF([1]数据测算!M460&gt;=2500,1,IF([1]数据测算!M460&gt;=1500,10,IF(F460&gt;=750,8,6)))))</f>
        <v>6</v>
      </c>
      <c r="O460" s="17">
        <f t="shared" si="90"/>
        <v>10</v>
      </c>
      <c r="P460" s="18">
        <f t="shared" si="91"/>
        <v>2</v>
      </c>
      <c r="Q460" s="17">
        <f t="shared" si="92"/>
        <v>1</v>
      </c>
      <c r="R460" s="17">
        <f t="shared" si="98"/>
        <v>1</v>
      </c>
      <c r="S460" s="17">
        <f t="shared" si="99"/>
        <v>4</v>
      </c>
      <c r="T460" s="17">
        <f t="shared" si="93"/>
        <v>7.5</v>
      </c>
      <c r="U460" s="17" t="s">
        <v>94</v>
      </c>
      <c r="V460" s="17">
        <f t="shared" si="94"/>
        <v>2</v>
      </c>
      <c r="W460" s="21">
        <f t="shared" si="95"/>
        <v>95</v>
      </c>
      <c r="X460" s="21">
        <f t="shared" si="96"/>
        <v>36</v>
      </c>
      <c r="Y460" s="24">
        <f t="shared" si="89"/>
        <v>37.89473684210526</v>
      </c>
      <c r="Z460" s="25">
        <f t="shared" si="97"/>
        <v>71.45786169990744</v>
      </c>
    </row>
    <row r="461" spans="1:26" x14ac:dyDescent="0.3">
      <c r="A461" s="15" t="s">
        <v>555</v>
      </c>
      <c r="B461" s="15">
        <v>201503</v>
      </c>
      <c r="C461" s="15">
        <v>91670.666666666701</v>
      </c>
      <c r="D461" s="15">
        <v>0.84449244755030395</v>
      </c>
      <c r="E461" s="15">
        <v>0.30136154330606602</v>
      </c>
      <c r="F461" s="15">
        <v>488.33333333333297</v>
      </c>
      <c r="G461" s="15">
        <v>11.7705367133285</v>
      </c>
      <c r="H461" s="15">
        <v>0.18278331247447999</v>
      </c>
      <c r="I461" s="15">
        <v>0.205424574495985</v>
      </c>
      <c r="J461" s="15">
        <v>7.5268299245429597</v>
      </c>
      <c r="K461" s="15">
        <v>3</v>
      </c>
      <c r="L461" s="15">
        <v>0</v>
      </c>
      <c r="M461" s="17">
        <f>IF(C461&gt;=250000,10,IF([1]数据测算!F461&gt;=200000,8,IF([1]数据测算!F461&gt;=150000,6,IF([1]数据测算!F461&gt;=100000,5,IF(C461&gt;=50000,3,1)))))*2.5</f>
        <v>7.5</v>
      </c>
      <c r="N461" s="17">
        <f>IF(F461&gt;=4000,5,IF([1]数据测算!M461&gt;=3000,3,IF([1]数据测算!M461&gt;=2500,1,IF([1]数据测算!M461&gt;=1500,10,IF(F461&gt;=750,8,6)))))</f>
        <v>6</v>
      </c>
      <c r="O461" s="17">
        <f t="shared" si="90"/>
        <v>6</v>
      </c>
      <c r="P461" s="18">
        <f t="shared" si="91"/>
        <v>2</v>
      </c>
      <c r="Q461" s="17">
        <f t="shared" si="92"/>
        <v>7</v>
      </c>
      <c r="R461" s="17">
        <f t="shared" si="98"/>
        <v>7</v>
      </c>
      <c r="S461" s="17">
        <f t="shared" si="99"/>
        <v>10</v>
      </c>
      <c r="T461" s="17">
        <f t="shared" si="93"/>
        <v>7.5</v>
      </c>
      <c r="U461" s="17" t="s">
        <v>94</v>
      </c>
      <c r="V461" s="17">
        <f t="shared" si="94"/>
        <v>6</v>
      </c>
      <c r="W461" s="21">
        <f t="shared" si="95"/>
        <v>95</v>
      </c>
      <c r="X461" s="21">
        <f t="shared" si="96"/>
        <v>59</v>
      </c>
      <c r="Y461" s="24">
        <f t="shared" si="89"/>
        <v>62.10526315789474</v>
      </c>
      <c r="Z461" s="25">
        <f t="shared" si="97"/>
        <v>85.150349127197842</v>
      </c>
    </row>
    <row r="462" spans="1:26" x14ac:dyDescent="0.3">
      <c r="A462" s="15" t="s">
        <v>556</v>
      </c>
      <c r="B462" s="15">
        <v>201503</v>
      </c>
      <c r="C462" s="15">
        <v>336220.33333333302</v>
      </c>
      <c r="D462" s="15">
        <v>0.602589643986148</v>
      </c>
      <c r="E462" s="15">
        <v>4.2316755166748397E-2</v>
      </c>
      <c r="F462" s="15">
        <v>1741.3333333333301</v>
      </c>
      <c r="G462" s="15">
        <v>2.3165169386584399</v>
      </c>
      <c r="H462" s="15">
        <v>2.3594317806153599E-2</v>
      </c>
      <c r="I462" s="15">
        <v>0.58179063958326804</v>
      </c>
      <c r="J462" s="15">
        <v>2.8886291428476198</v>
      </c>
      <c r="K462" s="15">
        <v>2</v>
      </c>
      <c r="L462" s="15">
        <v>0</v>
      </c>
      <c r="M462" s="17">
        <f>IF(C462&gt;=250000,10,IF([1]数据测算!F462&gt;=200000,8,IF([1]数据测算!F462&gt;=150000,6,IF([1]数据测算!F462&gt;=100000,5,IF(C462&gt;=50000,3,1)))))*2.5</f>
        <v>25</v>
      </c>
      <c r="N462" s="17">
        <f>IF(F462&gt;=4000,5,IF([1]数据测算!M462&gt;=3000,3,IF([1]数据测算!M462&gt;=2500,1,IF([1]数据测算!M462&gt;=1500,10,IF(F462&gt;=750,8,6)))))</f>
        <v>10</v>
      </c>
      <c r="O462" s="17">
        <f t="shared" si="90"/>
        <v>10</v>
      </c>
      <c r="P462" s="18">
        <f t="shared" si="91"/>
        <v>2</v>
      </c>
      <c r="Q462" s="17">
        <f t="shared" si="92"/>
        <v>10</v>
      </c>
      <c r="R462" s="17">
        <f t="shared" si="98"/>
        <v>4</v>
      </c>
      <c r="S462" s="17">
        <f t="shared" si="99"/>
        <v>10</v>
      </c>
      <c r="T462" s="17">
        <f t="shared" si="93"/>
        <v>7.5</v>
      </c>
      <c r="U462" s="17" t="s">
        <v>94</v>
      </c>
      <c r="V462" s="17">
        <f t="shared" si="94"/>
        <v>4</v>
      </c>
      <c r="W462" s="21">
        <f t="shared" si="95"/>
        <v>95</v>
      </c>
      <c r="X462" s="21">
        <f t="shared" si="96"/>
        <v>82.5</v>
      </c>
      <c r="Y462" s="24">
        <f t="shared" si="89"/>
        <v>86.84210526315789</v>
      </c>
      <c r="Z462" s="25">
        <f t="shared" si="97"/>
        <v>95.908184699587792</v>
      </c>
    </row>
    <row r="463" spans="1:26" x14ac:dyDescent="0.3">
      <c r="A463" s="15" t="s">
        <v>557</v>
      </c>
      <c r="B463" s="15">
        <v>201506</v>
      </c>
      <c r="C463" s="15">
        <v>462836.36499999999</v>
      </c>
      <c r="D463" s="15">
        <v>0.65241634801651005</v>
      </c>
      <c r="E463" s="15">
        <v>0.12993247548637299</v>
      </c>
      <c r="F463" s="15">
        <v>3688.8333333333298</v>
      </c>
      <c r="G463" s="15">
        <v>2.0351323908088399</v>
      </c>
      <c r="H463" s="15">
        <v>7.3757957552825104E-2</v>
      </c>
      <c r="I463" s="15">
        <v>0.451257499530267</v>
      </c>
      <c r="J463" s="15">
        <v>9.0141428207464092</v>
      </c>
      <c r="K463" s="15">
        <v>2</v>
      </c>
      <c r="L463" s="15">
        <v>0</v>
      </c>
      <c r="M463" s="17">
        <f>IF(C463&gt;=250000,10,IF([1]数据测算!F463&gt;=200000,8,IF([1]数据测算!F463&gt;=150000,6,IF([1]数据测算!F463&gt;=100000,5,IF(C463&gt;=50000,3,1)))))*2.5</f>
        <v>25</v>
      </c>
      <c r="N463" s="17">
        <f>IF(F463&gt;=4000,5,IF([1]数据测算!M463&gt;=3000,3,IF([1]数据测算!M463&gt;=2500,1,IF([1]数据测算!M463&gt;=1500,10,IF(F463&gt;=750,8,6)))))</f>
        <v>3</v>
      </c>
      <c r="O463" s="17">
        <f t="shared" si="90"/>
        <v>6</v>
      </c>
      <c r="P463" s="18">
        <f t="shared" si="91"/>
        <v>2</v>
      </c>
      <c r="Q463" s="17">
        <f t="shared" si="92"/>
        <v>10</v>
      </c>
      <c r="R463" s="17">
        <f t="shared" si="98"/>
        <v>4</v>
      </c>
      <c r="S463" s="17">
        <f t="shared" si="99"/>
        <v>10</v>
      </c>
      <c r="T463" s="17">
        <f t="shared" si="93"/>
        <v>5.25</v>
      </c>
      <c r="U463" s="17" t="s">
        <v>94</v>
      </c>
      <c r="V463" s="17">
        <f t="shared" si="94"/>
        <v>4</v>
      </c>
      <c r="W463" s="21">
        <f t="shared" si="95"/>
        <v>95</v>
      </c>
      <c r="X463" s="21">
        <f t="shared" si="96"/>
        <v>69.25</v>
      </c>
      <c r="Y463" s="24">
        <f t="shared" si="89"/>
        <v>72.89473684210526</v>
      </c>
      <c r="Z463" s="25">
        <f t="shared" si="97"/>
        <v>90.130897778646101</v>
      </c>
    </row>
    <row r="464" spans="1:26" x14ac:dyDescent="0.3">
      <c r="A464" s="15" t="s">
        <v>558</v>
      </c>
      <c r="B464" s="15">
        <v>201504</v>
      </c>
      <c r="C464" s="15">
        <v>118612.383333333</v>
      </c>
      <c r="D464" s="16">
        <v>0.459444173086063</v>
      </c>
      <c r="E464" s="15">
        <v>0.28783021357232103</v>
      </c>
      <c r="F464" s="15">
        <v>1042.8333333333301</v>
      </c>
      <c r="G464" s="15">
        <v>1.9501780499019601</v>
      </c>
      <c r="H464" s="15">
        <v>0.118080553609097</v>
      </c>
      <c r="I464" s="15">
        <v>0.48747589265833202</v>
      </c>
      <c r="J464" s="15">
        <v>13.5746104637616</v>
      </c>
      <c r="K464" s="15">
        <v>3</v>
      </c>
      <c r="L464" s="15">
        <v>0</v>
      </c>
      <c r="M464" s="17">
        <f>IF(C464&gt;=250000,10,IF([1]数据测算!F464&gt;=200000,8,IF([1]数据测算!F464&gt;=150000,6,IF([1]数据测算!F464&gt;=100000,5,IF(C464&gt;=50000,3,1)))))*2.5</f>
        <v>12.5</v>
      </c>
      <c r="N464" s="17">
        <f>IF(F464&gt;=4000,5,IF([1]数据测算!M464&gt;=3000,3,IF([1]数据测算!M464&gt;=2500,1,IF([1]数据测算!M464&gt;=1500,10,IF(F464&gt;=750,8,6)))))</f>
        <v>8</v>
      </c>
      <c r="O464" s="17">
        <f t="shared" si="90"/>
        <v>5</v>
      </c>
      <c r="P464" s="18">
        <f t="shared" si="91"/>
        <v>3.5</v>
      </c>
      <c r="Q464" s="17">
        <f t="shared" si="92"/>
        <v>7</v>
      </c>
      <c r="R464" s="17">
        <f t="shared" si="98"/>
        <v>4</v>
      </c>
      <c r="S464" s="17">
        <f t="shared" si="99"/>
        <v>10</v>
      </c>
      <c r="T464" s="17">
        <f t="shared" si="93"/>
        <v>5.25</v>
      </c>
      <c r="U464" s="17" t="s">
        <v>94</v>
      </c>
      <c r="V464" s="17">
        <f t="shared" si="94"/>
        <v>6</v>
      </c>
      <c r="W464" s="21">
        <f t="shared" si="95"/>
        <v>95</v>
      </c>
      <c r="X464" s="21">
        <f t="shared" si="96"/>
        <v>61.25</v>
      </c>
      <c r="Y464" s="24">
        <f t="shared" si="89"/>
        <v>64.473684210526315</v>
      </c>
      <c r="Z464" s="25">
        <f t="shared" si="97"/>
        <v>86.288806206797204</v>
      </c>
    </row>
    <row r="465" spans="1:26" x14ac:dyDescent="0.3">
      <c r="A465" s="15" t="s">
        <v>559</v>
      </c>
      <c r="B465" s="15">
        <v>201507</v>
      </c>
      <c r="C465" s="15">
        <v>738210.32833333302</v>
      </c>
      <c r="D465" s="15">
        <v>0.68722320387317803</v>
      </c>
      <c r="E465" s="15">
        <v>0.17312447856201199</v>
      </c>
      <c r="F465" s="15">
        <v>5206.1666666666697</v>
      </c>
      <c r="G465" s="15">
        <v>1.67063131551181</v>
      </c>
      <c r="H465" s="15">
        <v>1.5110706149757701E-2</v>
      </c>
      <c r="I465" s="15">
        <v>0.47730655612408002</v>
      </c>
      <c r="J465" s="15">
        <v>23.7988518300027</v>
      </c>
      <c r="K465" s="15">
        <v>2</v>
      </c>
      <c r="L465" s="15">
        <v>0</v>
      </c>
      <c r="M465" s="17">
        <f>IF(C465&gt;=250000,10,IF([1]数据测算!F465&gt;=200000,8,IF([1]数据测算!F465&gt;=150000,6,IF([1]数据测算!F465&gt;=100000,5,IF(C465&gt;=50000,3,1)))))*2.5</f>
        <v>25</v>
      </c>
      <c r="N465" s="17">
        <f>IF(F465&gt;=4000,5,IF([1]数据测算!M465&gt;=3000,3,IF([1]数据测算!M465&gt;=2500,1,IF([1]数据测算!M465&gt;=1500,10,IF(F465&gt;=750,8,6)))))</f>
        <v>5</v>
      </c>
      <c r="O465" s="17">
        <f t="shared" si="90"/>
        <v>3</v>
      </c>
      <c r="P465" s="18">
        <f t="shared" si="91"/>
        <v>2</v>
      </c>
      <c r="Q465" s="17">
        <f t="shared" si="92"/>
        <v>10</v>
      </c>
      <c r="R465" s="17">
        <f t="shared" si="98"/>
        <v>4</v>
      </c>
      <c r="S465" s="17">
        <f t="shared" si="99"/>
        <v>10</v>
      </c>
      <c r="T465" s="17">
        <f t="shared" si="93"/>
        <v>5.25</v>
      </c>
      <c r="U465" s="17" t="s">
        <v>94</v>
      </c>
      <c r="V465" s="17">
        <f t="shared" si="94"/>
        <v>4</v>
      </c>
      <c r="W465" s="21">
        <f t="shared" si="95"/>
        <v>95</v>
      </c>
      <c r="X465" s="21">
        <f t="shared" si="96"/>
        <v>68.25</v>
      </c>
      <c r="Y465" s="24">
        <f t="shared" si="89"/>
        <v>71.84210526315789</v>
      </c>
      <c r="Z465" s="25">
        <f t="shared" si="97"/>
        <v>89.666860179616819</v>
      </c>
    </row>
    <row r="466" spans="1:26" x14ac:dyDescent="0.3">
      <c r="A466" s="15" t="s">
        <v>560</v>
      </c>
      <c r="B466" s="15">
        <v>201505</v>
      </c>
      <c r="C466" s="15">
        <v>210369.096666667</v>
      </c>
      <c r="D466" s="15">
        <v>0.71609879805560905</v>
      </c>
      <c r="E466" s="15">
        <v>5.9130896922346202E-2</v>
      </c>
      <c r="F466" s="15">
        <v>1975.3333333333301</v>
      </c>
      <c r="G466" s="15">
        <v>1.61422884900504</v>
      </c>
      <c r="H466" s="15">
        <v>0.105969140135524</v>
      </c>
      <c r="I466" s="15">
        <v>0.30236057200191602</v>
      </c>
      <c r="J466" s="15">
        <v>11.9563462069836</v>
      </c>
      <c r="K466" s="15">
        <v>2</v>
      </c>
      <c r="L466" s="15">
        <v>0</v>
      </c>
      <c r="M466" s="17">
        <f>IF(C466&gt;=250000,10,IF([1]数据测算!F466&gt;=200000,8,IF([1]数据测算!F466&gt;=150000,6,IF([1]数据测算!F466&gt;=100000,5,IF(C466&gt;=50000,3,1)))))*2.5</f>
        <v>20</v>
      </c>
      <c r="N466" s="17">
        <f>IF(F466&gt;=4000,5,IF([1]数据测算!M466&gt;=3000,3,IF([1]数据测算!M466&gt;=2500,1,IF([1]数据测算!M466&gt;=1500,10,IF(F466&gt;=750,8,6)))))</f>
        <v>10</v>
      </c>
      <c r="O466" s="17">
        <f t="shared" si="90"/>
        <v>5</v>
      </c>
      <c r="P466" s="18">
        <f t="shared" si="91"/>
        <v>2</v>
      </c>
      <c r="Q466" s="17">
        <f t="shared" si="92"/>
        <v>10</v>
      </c>
      <c r="R466" s="17">
        <f t="shared" si="98"/>
        <v>7</v>
      </c>
      <c r="S466" s="17">
        <f t="shared" si="99"/>
        <v>10</v>
      </c>
      <c r="T466" s="17">
        <f t="shared" si="93"/>
        <v>5.25</v>
      </c>
      <c r="U466" s="17" t="s">
        <v>94</v>
      </c>
      <c r="V466" s="17">
        <f t="shared" si="94"/>
        <v>4</v>
      </c>
      <c r="W466" s="21">
        <f t="shared" si="95"/>
        <v>95</v>
      </c>
      <c r="X466" s="21">
        <f t="shared" si="96"/>
        <v>73.25</v>
      </c>
      <c r="Y466" s="24">
        <f t="shared" si="89"/>
        <v>77.10526315789474</v>
      </c>
      <c r="Z466" s="25">
        <f t="shared" si="97"/>
        <v>91.945001979270614</v>
      </c>
    </row>
    <row r="467" spans="1:26" x14ac:dyDescent="0.3">
      <c r="A467" s="15" t="s">
        <v>561</v>
      </c>
      <c r="B467" s="15">
        <v>201505</v>
      </c>
      <c r="C467" s="15">
        <v>154696</v>
      </c>
      <c r="D467" s="16">
        <v>0.46020601660268801</v>
      </c>
      <c r="E467" s="15">
        <v>5.3405937793989597E-2</v>
      </c>
      <c r="F467" s="15">
        <v>700.16666666666697</v>
      </c>
      <c r="G467" s="15">
        <v>1.5608746041130499</v>
      </c>
      <c r="H467" s="15">
        <v>5.1525059879346802E-2</v>
      </c>
      <c r="I467" s="15">
        <v>0.63876405052723595</v>
      </c>
      <c r="J467" s="15">
        <v>18.2538775281011</v>
      </c>
      <c r="K467" s="15">
        <v>3</v>
      </c>
      <c r="L467" s="15">
        <v>0</v>
      </c>
      <c r="M467" s="17">
        <f>IF(C467&gt;=250000,10,IF([1]数据测算!F467&gt;=200000,8,IF([1]数据测算!F467&gt;=150000,6,IF([1]数据测算!F467&gt;=100000,5,IF(C467&gt;=50000,3,1)))))*2.5</f>
        <v>15</v>
      </c>
      <c r="N467" s="17">
        <f>IF(F467&gt;=4000,5,IF([1]数据测算!M467&gt;=3000,3,IF([1]数据测算!M467&gt;=2500,1,IF([1]数据测算!M467&gt;=1500,10,IF(F467&gt;=750,8,6)))))</f>
        <v>6</v>
      </c>
      <c r="O467" s="17">
        <f t="shared" si="90"/>
        <v>5</v>
      </c>
      <c r="P467" s="18">
        <f t="shared" si="91"/>
        <v>3.5</v>
      </c>
      <c r="Q467" s="17">
        <f t="shared" si="92"/>
        <v>10</v>
      </c>
      <c r="R467" s="17">
        <f t="shared" si="98"/>
        <v>4</v>
      </c>
      <c r="S467" s="17">
        <f t="shared" si="99"/>
        <v>10</v>
      </c>
      <c r="T467" s="17">
        <f t="shared" si="93"/>
        <v>3</v>
      </c>
      <c r="U467" s="17" t="s">
        <v>94</v>
      </c>
      <c r="V467" s="17">
        <f t="shared" si="94"/>
        <v>6</v>
      </c>
      <c r="W467" s="21">
        <f t="shared" si="95"/>
        <v>95</v>
      </c>
      <c r="X467" s="21">
        <f t="shared" si="96"/>
        <v>62.5</v>
      </c>
      <c r="Y467" s="24">
        <f t="shared" si="89"/>
        <v>65.78947368421052</v>
      </c>
      <c r="Z467" s="25">
        <f t="shared" si="97"/>
        <v>86.909656160207078</v>
      </c>
    </row>
    <row r="468" spans="1:26" x14ac:dyDescent="0.3">
      <c r="A468" s="15" t="s">
        <v>562</v>
      </c>
      <c r="B468" s="15">
        <v>201506</v>
      </c>
      <c r="C468" s="15">
        <v>186958.60333333301</v>
      </c>
      <c r="D468" s="15">
        <v>0.74435466873834299</v>
      </c>
      <c r="E468" s="15">
        <v>0.38308381543893</v>
      </c>
      <c r="F468" s="15">
        <v>2709</v>
      </c>
      <c r="G468" s="15">
        <v>1.4174200616114701</v>
      </c>
      <c r="H468" s="15">
        <v>1.6996824056925399E-2</v>
      </c>
      <c r="I468" s="15">
        <v>0.61653762699366599</v>
      </c>
      <c r="J468" s="15">
        <v>8.1634126318540794</v>
      </c>
      <c r="K468" s="15">
        <v>3</v>
      </c>
      <c r="L468" s="15">
        <v>0</v>
      </c>
      <c r="M468" s="17">
        <f>IF(C468&gt;=250000,10,IF([1]数据测算!F468&gt;=200000,8,IF([1]数据测算!F468&gt;=150000,6,IF([1]数据测算!F468&gt;=100000,5,IF(C468&gt;=50000,3,1)))))*2.5</f>
        <v>15</v>
      </c>
      <c r="N468" s="17">
        <f>IF(F468&gt;=4000,5,IF([1]数据测算!M468&gt;=3000,3,IF([1]数据测算!M468&gt;=2500,1,IF([1]数据测算!M468&gt;=1500,10,IF(F468&gt;=750,8,6)))))</f>
        <v>1</v>
      </c>
      <c r="O468" s="17">
        <f t="shared" si="90"/>
        <v>6</v>
      </c>
      <c r="P468" s="18">
        <f t="shared" si="91"/>
        <v>2</v>
      </c>
      <c r="Q468" s="17">
        <f t="shared" si="92"/>
        <v>7</v>
      </c>
      <c r="R468" s="17">
        <f t="shared" si="98"/>
        <v>4</v>
      </c>
      <c r="S468" s="17">
        <f t="shared" si="99"/>
        <v>10</v>
      </c>
      <c r="T468" s="17">
        <f t="shared" si="93"/>
        <v>3</v>
      </c>
      <c r="U468" s="17" t="s">
        <v>94</v>
      </c>
      <c r="V468" s="17">
        <f t="shared" si="94"/>
        <v>6</v>
      </c>
      <c r="W468" s="21">
        <f t="shared" si="95"/>
        <v>95</v>
      </c>
      <c r="X468" s="21">
        <f t="shared" si="96"/>
        <v>54</v>
      </c>
      <c r="Y468" s="24">
        <f t="shared" si="89"/>
        <v>56.842105263157897</v>
      </c>
      <c r="Z468" s="25">
        <f t="shared" si="97"/>
        <v>82.51613749448093</v>
      </c>
    </row>
    <row r="469" spans="1:26" x14ac:dyDescent="0.3">
      <c r="A469" s="15" t="s">
        <v>563</v>
      </c>
      <c r="B469" s="15">
        <v>201506</v>
      </c>
      <c r="C469" s="15">
        <v>256360.625</v>
      </c>
      <c r="D469" s="15">
        <v>0.50735125439560802</v>
      </c>
      <c r="E469" s="15">
        <v>0.27991899365607298</v>
      </c>
      <c r="F469" s="15">
        <v>768.83333333333303</v>
      </c>
      <c r="G469" s="15">
        <v>1.24754008330208</v>
      </c>
      <c r="H469" s="15">
        <v>6.6457624700592105E-2</v>
      </c>
      <c r="I469" s="15">
        <v>8.3023255620460604E-2</v>
      </c>
      <c r="J469" s="15">
        <v>25.959650984447801</v>
      </c>
      <c r="K469" s="15">
        <v>4</v>
      </c>
      <c r="L469" s="15">
        <v>0</v>
      </c>
      <c r="M469" s="17">
        <f>IF(C469&gt;=250000,10,IF([1]数据测算!F469&gt;=200000,8,IF([1]数据测算!F469&gt;=150000,6,IF([1]数据测算!F469&gt;=100000,5,IF(C469&gt;=50000,3,1)))))*2.5</f>
        <v>25</v>
      </c>
      <c r="N469" s="17">
        <f>IF(F469&gt;=4000,5,IF([1]数据测算!M469&gt;=3000,3,IF([1]数据测算!M469&gt;=2500,1,IF([1]数据测算!M469&gt;=1500,10,IF(F469&gt;=750,8,6)))))</f>
        <v>8</v>
      </c>
      <c r="O469" s="17">
        <f t="shared" si="90"/>
        <v>3</v>
      </c>
      <c r="P469" s="18">
        <f t="shared" si="91"/>
        <v>3.5</v>
      </c>
      <c r="Q469" s="17">
        <f t="shared" si="92"/>
        <v>7</v>
      </c>
      <c r="R469" s="17">
        <f t="shared" si="98"/>
        <v>10</v>
      </c>
      <c r="S469" s="17">
        <f t="shared" si="99"/>
        <v>10</v>
      </c>
      <c r="T469" s="17">
        <f t="shared" si="93"/>
        <v>3</v>
      </c>
      <c r="U469" s="17" t="s">
        <v>94</v>
      </c>
      <c r="V469" s="17">
        <f t="shared" si="94"/>
        <v>8</v>
      </c>
      <c r="W469" s="21">
        <f t="shared" si="95"/>
        <v>95</v>
      </c>
      <c r="X469" s="21">
        <f t="shared" si="96"/>
        <v>77.5</v>
      </c>
      <c r="Y469" s="24">
        <f t="shared" si="89"/>
        <v>81.578947368421055</v>
      </c>
      <c r="Z469" s="25">
        <f t="shared" si="97"/>
        <v>93.803760818059786</v>
      </c>
    </row>
    <row r="470" spans="1:26" x14ac:dyDescent="0.3">
      <c r="A470" s="15" t="s">
        <v>564</v>
      </c>
      <c r="B470" s="15">
        <v>201507</v>
      </c>
      <c r="C470" s="15">
        <v>39881.616666666698</v>
      </c>
      <c r="D470" s="16">
        <v>0.32577730349899398</v>
      </c>
      <c r="E470" s="15">
        <v>0.26415989731133799</v>
      </c>
      <c r="F470" s="15">
        <v>77.6666666666667</v>
      </c>
      <c r="G470" s="15">
        <v>1.2025583036263401</v>
      </c>
      <c r="H470" s="15">
        <v>0.66511803188031104</v>
      </c>
      <c r="I470" s="15">
        <v>0.47590783057522101</v>
      </c>
      <c r="J470" s="15">
        <v>8.7512366480797006</v>
      </c>
      <c r="K470" s="15">
        <v>2</v>
      </c>
      <c r="L470" s="15">
        <v>0</v>
      </c>
      <c r="M470" s="17">
        <f>IF(C470&gt;=250000,10,IF([1]数据测算!F470&gt;=200000,8,IF([1]数据测算!F470&gt;=150000,6,IF([1]数据测算!F470&gt;=100000,5,IF(C470&gt;=50000,3,1)))))*2.5</f>
        <v>2.5</v>
      </c>
      <c r="N470" s="17">
        <f>IF(F470&gt;=4000,5,IF([1]数据测算!M470&gt;=3000,3,IF([1]数据测算!M470&gt;=2500,1,IF([1]数据测算!M470&gt;=1500,10,IF(F470&gt;=750,8,6)))))</f>
        <v>6</v>
      </c>
      <c r="O470" s="17">
        <f t="shared" si="90"/>
        <v>6</v>
      </c>
      <c r="P470" s="18">
        <f t="shared" si="91"/>
        <v>5</v>
      </c>
      <c r="Q470" s="17">
        <f t="shared" si="92"/>
        <v>7</v>
      </c>
      <c r="R470" s="17">
        <f t="shared" si="98"/>
        <v>4</v>
      </c>
      <c r="S470" s="17">
        <f t="shared" si="99"/>
        <v>4</v>
      </c>
      <c r="T470" s="17">
        <f t="shared" si="93"/>
        <v>3</v>
      </c>
      <c r="U470" s="17" t="s">
        <v>94</v>
      </c>
      <c r="V470" s="17">
        <f t="shared" si="94"/>
        <v>4</v>
      </c>
      <c r="W470" s="21">
        <f t="shared" si="95"/>
        <v>95</v>
      </c>
      <c r="X470" s="21">
        <f t="shared" si="96"/>
        <v>41.5</v>
      </c>
      <c r="Y470" s="24">
        <f t="shared" si="89"/>
        <v>43.684210526315788</v>
      </c>
      <c r="Z470" s="25">
        <f t="shared" si="97"/>
        <v>75.15561877518978</v>
      </c>
    </row>
    <row r="471" spans="1:26" x14ac:dyDescent="0.3">
      <c r="A471" s="15" t="s">
        <v>565</v>
      </c>
      <c r="B471" s="15">
        <v>201507</v>
      </c>
      <c r="C471" s="15">
        <v>195901.04</v>
      </c>
      <c r="D471" s="16">
        <v>0.27301923984929699</v>
      </c>
      <c r="E471" s="15">
        <v>0.39569883886025298</v>
      </c>
      <c r="F471" s="15">
        <v>445.66666666666703</v>
      </c>
      <c r="G471" s="15">
        <v>1.20116236817267</v>
      </c>
      <c r="H471" s="15">
        <v>0.42832046974244098</v>
      </c>
      <c r="I471" s="15">
        <v>0.60053873133929103</v>
      </c>
      <c r="J471" s="15">
        <v>3.71381883971149</v>
      </c>
      <c r="K471" s="15">
        <v>4</v>
      </c>
      <c r="L471" s="15">
        <v>0</v>
      </c>
      <c r="M471" s="17">
        <f>IF(C471&gt;=250000,10,IF([1]数据测算!F471&gt;=200000,8,IF([1]数据测算!F471&gt;=150000,6,IF([1]数据测算!F471&gt;=100000,5,IF(C471&gt;=50000,3,1)))))*2.5</f>
        <v>15</v>
      </c>
      <c r="N471" s="17">
        <f>IF(F471&gt;=4000,5,IF([1]数据测算!M471&gt;=3000,3,IF([1]数据测算!M471&gt;=2500,1,IF([1]数据测算!M471&gt;=1500,10,IF(F471&gt;=750,8,6)))))</f>
        <v>6</v>
      </c>
      <c r="O471" s="17">
        <f t="shared" si="90"/>
        <v>10</v>
      </c>
      <c r="P471" s="18">
        <f t="shared" si="91"/>
        <v>5</v>
      </c>
      <c r="Q471" s="17">
        <f t="shared" si="92"/>
        <v>7</v>
      </c>
      <c r="R471" s="17">
        <f t="shared" si="98"/>
        <v>4</v>
      </c>
      <c r="S471" s="17">
        <f t="shared" si="99"/>
        <v>7</v>
      </c>
      <c r="T471" s="17">
        <f t="shared" si="93"/>
        <v>3</v>
      </c>
      <c r="U471" s="17" t="s">
        <v>94</v>
      </c>
      <c r="V471" s="17">
        <f t="shared" si="94"/>
        <v>8</v>
      </c>
      <c r="W471" s="21">
        <f t="shared" si="95"/>
        <v>95</v>
      </c>
      <c r="X471" s="21">
        <f t="shared" si="96"/>
        <v>65</v>
      </c>
      <c r="Y471" s="24">
        <f t="shared" si="89"/>
        <v>68.421052631578945</v>
      </c>
      <c r="Z471" s="25">
        <f t="shared" si="97"/>
        <v>88.127731659721178</v>
      </c>
    </row>
    <row r="472" spans="1:26" x14ac:dyDescent="0.3">
      <c r="A472" s="15" t="s">
        <v>566</v>
      </c>
      <c r="B472" s="15">
        <v>201506</v>
      </c>
      <c r="C472" s="15">
        <v>140195.89000000001</v>
      </c>
      <c r="D472" s="15">
        <v>0.67404592847973599</v>
      </c>
      <c r="E472" s="15">
        <v>8.1774618682894804E-2</v>
      </c>
      <c r="F472" s="15">
        <v>113.5</v>
      </c>
      <c r="G472" s="15">
        <v>1.18541385838886</v>
      </c>
      <c r="H472" s="15">
        <v>0.18751341968486701</v>
      </c>
      <c r="I472" s="15">
        <v>0.87410649585028699</v>
      </c>
      <c r="J472" s="15">
        <v>6.95150735164935</v>
      </c>
      <c r="K472" s="15">
        <v>2</v>
      </c>
      <c r="L472" s="15">
        <v>0</v>
      </c>
      <c r="M472" s="17">
        <f>IF(C472&gt;=250000,10,IF([1]数据测算!F472&gt;=200000,8,IF([1]数据测算!F472&gt;=150000,6,IF([1]数据测算!F472&gt;=100000,5,IF(C472&gt;=50000,3,1)))))*2.5</f>
        <v>12.5</v>
      </c>
      <c r="N472" s="17">
        <f>IF(F472&gt;=4000,5,IF([1]数据测算!M472&gt;=3000,3,IF([1]数据测算!M472&gt;=2500,1,IF([1]数据测算!M472&gt;=1500,10,IF(F472&gt;=750,8,6)))))</f>
        <v>6</v>
      </c>
      <c r="O472" s="17">
        <f t="shared" si="90"/>
        <v>8</v>
      </c>
      <c r="P472" s="18">
        <f t="shared" si="91"/>
        <v>2</v>
      </c>
      <c r="Q472" s="17">
        <f t="shared" si="92"/>
        <v>10</v>
      </c>
      <c r="R472" s="17">
        <f t="shared" si="98"/>
        <v>1</v>
      </c>
      <c r="S472" s="17">
        <f t="shared" si="99"/>
        <v>10</v>
      </c>
      <c r="T472" s="17">
        <f t="shared" si="93"/>
        <v>3</v>
      </c>
      <c r="U472" s="17" t="s">
        <v>94</v>
      </c>
      <c r="V472" s="17">
        <f t="shared" si="94"/>
        <v>4</v>
      </c>
      <c r="W472" s="21">
        <f t="shared" si="95"/>
        <v>95</v>
      </c>
      <c r="X472" s="21">
        <f t="shared" si="96"/>
        <v>56.5</v>
      </c>
      <c r="Y472" s="24">
        <f t="shared" si="89"/>
        <v>59.473684210526315</v>
      </c>
      <c r="Z472" s="25">
        <f t="shared" si="97"/>
        <v>83.852049029460275</v>
      </c>
    </row>
    <row r="473" spans="1:26" x14ac:dyDescent="0.3">
      <c r="A473" s="15" t="s">
        <v>567</v>
      </c>
      <c r="B473" s="15">
        <v>201506</v>
      </c>
      <c r="C473" s="15">
        <v>79005.783333333296</v>
      </c>
      <c r="D473" s="16">
        <v>0.43249497709392098</v>
      </c>
      <c r="E473" s="15">
        <v>0.18048452565002099</v>
      </c>
      <c r="F473" s="15">
        <v>671</v>
      </c>
      <c r="G473" s="15">
        <v>0.96644859163463803</v>
      </c>
      <c r="H473" s="15">
        <v>4.5383970121469802E-2</v>
      </c>
      <c r="I473" s="15">
        <v>0.42286481551988397</v>
      </c>
      <c r="J473" s="15">
        <v>18.7580393400921</v>
      </c>
      <c r="K473" s="15">
        <v>1</v>
      </c>
      <c r="L473" s="15">
        <v>0</v>
      </c>
      <c r="M473" s="17">
        <f>IF(C473&gt;=250000,10,IF([1]数据测算!F473&gt;=200000,8,IF([1]数据测算!F473&gt;=150000,6,IF([1]数据测算!F473&gt;=100000,5,IF(C473&gt;=50000,3,1)))))*2.5</f>
        <v>7.5</v>
      </c>
      <c r="N473" s="17">
        <f>IF(F473&gt;=4000,5,IF([1]数据测算!M473&gt;=3000,3,IF([1]数据测算!M473&gt;=2500,1,IF([1]数据测算!M473&gt;=1500,10,IF(F473&gt;=750,8,6)))))</f>
        <v>6</v>
      </c>
      <c r="O473" s="17">
        <f t="shared" si="90"/>
        <v>5</v>
      </c>
      <c r="P473" s="18">
        <f t="shared" si="91"/>
        <v>3.5</v>
      </c>
      <c r="Q473" s="17">
        <f t="shared" si="92"/>
        <v>10</v>
      </c>
      <c r="R473" s="17">
        <f t="shared" si="98"/>
        <v>4</v>
      </c>
      <c r="S473" s="17">
        <f t="shared" si="99"/>
        <v>10</v>
      </c>
      <c r="T473" s="17">
        <f t="shared" si="93"/>
        <v>3</v>
      </c>
      <c r="U473" s="17" t="s">
        <v>94</v>
      </c>
      <c r="V473" s="17">
        <f t="shared" si="94"/>
        <v>2</v>
      </c>
      <c r="W473" s="21">
        <f t="shared" si="95"/>
        <v>95</v>
      </c>
      <c r="X473" s="21">
        <f t="shared" si="96"/>
        <v>51</v>
      </c>
      <c r="Y473" s="24">
        <f t="shared" si="89"/>
        <v>53.684210526315788</v>
      </c>
      <c r="Z473" s="25">
        <f t="shared" si="97"/>
        <v>80.859273422565664</v>
      </c>
    </row>
    <row r="474" spans="1:26" x14ac:dyDescent="0.3">
      <c r="A474" s="15" t="s">
        <v>568</v>
      </c>
      <c r="B474" s="15">
        <v>201507</v>
      </c>
      <c r="C474" s="15">
        <v>137304.01999999999</v>
      </c>
      <c r="D474" s="16">
        <v>0.35279126362819302</v>
      </c>
      <c r="E474" s="15">
        <v>0.114598606466189</v>
      </c>
      <c r="F474" s="15">
        <v>244.666666666667</v>
      </c>
      <c r="G474" s="15">
        <v>0.57319769029391499</v>
      </c>
      <c r="H474" s="15">
        <v>0.14602760311382801</v>
      </c>
      <c r="I474" s="15">
        <v>0.59642536109137601</v>
      </c>
      <c r="J474" s="15">
        <v>27.477449411040698</v>
      </c>
      <c r="K474" s="15">
        <v>1</v>
      </c>
      <c r="L474" s="15">
        <v>0</v>
      </c>
      <c r="M474" s="17">
        <f>IF(C474&gt;=250000,10,IF([1]数据测算!F474&gt;=200000,8,IF([1]数据测算!F474&gt;=150000,6,IF([1]数据测算!F474&gt;=100000,5,IF(C474&gt;=50000,3,1)))))*2.5</f>
        <v>12.5</v>
      </c>
      <c r="N474" s="17">
        <f>IF(F474&gt;=4000,5,IF([1]数据测算!M474&gt;=3000,3,IF([1]数据测算!M474&gt;=2500,1,IF([1]数据测算!M474&gt;=1500,10,IF(F474&gt;=750,8,6)))))</f>
        <v>6</v>
      </c>
      <c r="O474" s="17">
        <f t="shared" si="90"/>
        <v>3</v>
      </c>
      <c r="P474" s="18">
        <f t="shared" si="91"/>
        <v>5</v>
      </c>
      <c r="Q474" s="17">
        <f t="shared" si="92"/>
        <v>10</v>
      </c>
      <c r="R474" s="17">
        <f t="shared" si="98"/>
        <v>4</v>
      </c>
      <c r="S474" s="17">
        <f t="shared" si="99"/>
        <v>10</v>
      </c>
      <c r="T474" s="17">
        <f t="shared" si="93"/>
        <v>0.75</v>
      </c>
      <c r="U474" s="17" t="s">
        <v>94</v>
      </c>
      <c r="V474" s="17">
        <f t="shared" si="94"/>
        <v>2</v>
      </c>
      <c r="W474" s="21">
        <f t="shared" si="95"/>
        <v>95</v>
      </c>
      <c r="X474" s="21">
        <f t="shared" si="96"/>
        <v>53.25</v>
      </c>
      <c r="Y474" s="24">
        <f t="shared" si="89"/>
        <v>56.05263157894737</v>
      </c>
      <c r="Z474" s="25">
        <f t="shared" si="97"/>
        <v>82.107604137023799</v>
      </c>
    </row>
    <row r="475" spans="1:26" x14ac:dyDescent="0.3">
      <c r="A475" s="15" t="s">
        <v>569</v>
      </c>
      <c r="B475" s="15">
        <v>201505</v>
      </c>
      <c r="C475" s="15">
        <v>345796.83833333303</v>
      </c>
      <c r="D475" s="15">
        <v>0.638194592679041</v>
      </c>
      <c r="E475" s="15">
        <v>0.147576576392803</v>
      </c>
      <c r="F475" s="15">
        <v>1836.3333333333301</v>
      </c>
      <c r="G475" s="15">
        <v>0.90178230551615901</v>
      </c>
      <c r="H475" s="15" t="s">
        <v>102</v>
      </c>
      <c r="I475" s="15" t="s">
        <v>102</v>
      </c>
      <c r="J475" s="15" t="s">
        <v>102</v>
      </c>
      <c r="K475" s="15">
        <v>1</v>
      </c>
      <c r="L475" s="15">
        <v>0</v>
      </c>
      <c r="M475" s="17">
        <f>IF(C475&gt;=250000,10,IF([1]数据测算!F475&gt;=200000,8,IF([1]数据测算!F475&gt;=150000,6,IF([1]数据测算!F475&gt;=100000,5,IF(C475&gt;=50000,3,1)))))*2.5</f>
        <v>25</v>
      </c>
      <c r="N475" s="17">
        <f>IF(F475&gt;=4000,5,IF([1]数据测算!M475&gt;=3000,3,IF([1]数据测算!M475&gt;=2500,1,IF([1]数据测算!M475&gt;=1500,10,IF(F475&gt;=750,8,6)))))</f>
        <v>10</v>
      </c>
      <c r="O475" s="17" t="s">
        <v>103</v>
      </c>
      <c r="P475" s="18">
        <f t="shared" si="91"/>
        <v>2</v>
      </c>
      <c r="Q475" s="17">
        <f t="shared" si="92"/>
        <v>10</v>
      </c>
      <c r="R475" s="17" t="s">
        <v>94</v>
      </c>
      <c r="S475" s="17" t="s">
        <v>94</v>
      </c>
      <c r="T475" s="17">
        <f t="shared" si="93"/>
        <v>3</v>
      </c>
      <c r="U475" s="17" t="s">
        <v>94</v>
      </c>
      <c r="V475" s="17">
        <f t="shared" si="94"/>
        <v>2</v>
      </c>
      <c r="W475" s="21">
        <f t="shared" si="95"/>
        <v>65</v>
      </c>
      <c r="X475" s="21">
        <f t="shared" si="96"/>
        <v>52</v>
      </c>
      <c r="Y475" s="24">
        <f t="shared" si="89"/>
        <v>80</v>
      </c>
      <c r="Z475" s="25">
        <f t="shared" si="97"/>
        <v>93.155415092045061</v>
      </c>
    </row>
    <row r="476" spans="1:26" x14ac:dyDescent="0.3">
      <c r="A476" s="15" t="s">
        <v>570</v>
      </c>
      <c r="B476" s="15">
        <v>201507</v>
      </c>
      <c r="C476" s="15">
        <v>76832.764999999999</v>
      </c>
      <c r="D476" s="16">
        <v>0.22913976597616401</v>
      </c>
      <c r="E476" s="15">
        <v>0.33474158941288201</v>
      </c>
      <c r="F476" s="15">
        <v>2552.6666666666702</v>
      </c>
      <c r="G476" s="15">
        <v>0.84199603562459902</v>
      </c>
      <c r="H476" s="15" t="s">
        <v>102</v>
      </c>
      <c r="I476" s="15" t="s">
        <v>102</v>
      </c>
      <c r="J476" s="15" t="s">
        <v>102</v>
      </c>
      <c r="K476" s="15">
        <v>1</v>
      </c>
      <c r="L476" s="15">
        <v>0</v>
      </c>
      <c r="M476" s="17">
        <f>IF(C476&gt;=250000,10,IF([1]数据测算!F476&gt;=200000,8,IF([1]数据测算!F476&gt;=150000,6,IF([1]数据测算!F476&gt;=100000,5,IF(C476&gt;=50000,3,1)))))*2.5</f>
        <v>7.5</v>
      </c>
      <c r="N476" s="17">
        <f>IF(F476&gt;=4000,5,IF([1]数据测算!M476&gt;=3000,3,IF([1]数据测算!M476&gt;=2500,1,IF([1]数据测算!M476&gt;=1500,10,IF(F476&gt;=750,8,6)))))</f>
        <v>1</v>
      </c>
      <c r="O476" s="17" t="s">
        <v>103</v>
      </c>
      <c r="P476" s="18">
        <f t="shared" si="91"/>
        <v>5</v>
      </c>
      <c r="Q476" s="17">
        <f t="shared" si="92"/>
        <v>7</v>
      </c>
      <c r="R476" s="17" t="s">
        <v>94</v>
      </c>
      <c r="S476" s="17" t="s">
        <v>94</v>
      </c>
      <c r="T476" s="17">
        <f t="shared" si="93"/>
        <v>3</v>
      </c>
      <c r="U476" s="17" t="s">
        <v>94</v>
      </c>
      <c r="V476" s="17">
        <f t="shared" si="94"/>
        <v>2</v>
      </c>
      <c r="W476" s="21">
        <f t="shared" si="95"/>
        <v>65</v>
      </c>
      <c r="X476" s="21">
        <f t="shared" si="96"/>
        <v>25.5</v>
      </c>
      <c r="Y476" s="24">
        <f t="shared" si="89"/>
        <v>39.230769230769234</v>
      </c>
      <c r="Z476" s="25">
        <f t="shared" si="97"/>
        <v>72.341918280171186</v>
      </c>
    </row>
    <row r="477" spans="1:26" x14ac:dyDescent="0.3">
      <c r="A477" s="15" t="s">
        <v>571</v>
      </c>
      <c r="B477" s="15">
        <v>201503</v>
      </c>
      <c r="C477" s="15">
        <v>1186041.97833333</v>
      </c>
      <c r="D477" s="15">
        <v>0.61925334387631903</v>
      </c>
      <c r="E477" s="15">
        <v>0.26527019132569901</v>
      </c>
      <c r="F477" s="15">
        <v>3055.5</v>
      </c>
      <c r="G477" s="15">
        <v>3.7632012717608601</v>
      </c>
      <c r="H477" s="15">
        <v>3.1951719870174498E-2</v>
      </c>
      <c r="I477" s="15">
        <v>0.77712975269454798</v>
      </c>
      <c r="J477" s="15">
        <v>7.58950493738985</v>
      </c>
      <c r="K477" s="15">
        <v>4</v>
      </c>
      <c r="L477" s="15">
        <v>0</v>
      </c>
      <c r="M477" s="17">
        <f>IF(C477&gt;=250000,10,IF([1]数据测算!F477&gt;=200000,8,IF([1]数据测算!F477&gt;=150000,6,IF([1]数据测算!F477&gt;=100000,5,IF(C477&gt;=50000,3,1)))))*2.5</f>
        <v>25</v>
      </c>
      <c r="N477" s="17">
        <f>IF(F477&gt;=4000,5,IF([1]数据测算!M477&gt;=3000,3,IF([1]数据测算!M477&gt;=2500,1,IF([1]数据测算!M477&gt;=1500,10,IF(F477&gt;=750,8,6)))))</f>
        <v>3</v>
      </c>
      <c r="O477" s="17">
        <f t="shared" si="90"/>
        <v>6</v>
      </c>
      <c r="P477" s="18">
        <f t="shared" si="91"/>
        <v>2</v>
      </c>
      <c r="Q477" s="17">
        <f t="shared" si="92"/>
        <v>7</v>
      </c>
      <c r="R477" s="17">
        <f t="shared" ref="R477:R516" si="100">IF(I477&gt;=70%,1,IF(I477&gt;=40%,4,IF(I477&gt;=20%,7,IF(I477&gt;=0,10))))</f>
        <v>1</v>
      </c>
      <c r="S477" s="17">
        <f t="shared" ref="S477:S516" si="101">IF(H477&gt;=90%,1,IF(H477&gt;=50%,4,IF(H477&gt;=20%,7,10)))</f>
        <v>10</v>
      </c>
      <c r="T477" s="17">
        <f t="shared" si="93"/>
        <v>7.5</v>
      </c>
      <c r="U477" s="17" t="s">
        <v>94</v>
      </c>
      <c r="V477" s="17">
        <f t="shared" si="94"/>
        <v>8</v>
      </c>
      <c r="W477" s="21">
        <f t="shared" si="95"/>
        <v>95</v>
      </c>
      <c r="X477" s="21">
        <f t="shared" si="96"/>
        <v>69.5</v>
      </c>
      <c r="Y477" s="24">
        <f t="shared" si="89"/>
        <v>73.15789473684211</v>
      </c>
      <c r="Z477" s="25">
        <f t="shared" si="97"/>
        <v>90.246230835066527</v>
      </c>
    </row>
    <row r="478" spans="1:26" x14ac:dyDescent="0.3">
      <c r="A478" s="15" t="s">
        <v>572</v>
      </c>
      <c r="B478" s="15">
        <v>201507</v>
      </c>
      <c r="C478" s="15">
        <v>509457.32500000001</v>
      </c>
      <c r="D478" s="15">
        <v>0.84277258056625104</v>
      </c>
      <c r="E478" s="15">
        <v>0.317890223611692</v>
      </c>
      <c r="F478" s="15">
        <v>3636.5</v>
      </c>
      <c r="G478" s="15">
        <v>3.1087085411419899</v>
      </c>
      <c r="H478" s="15">
        <v>1.4348480980807E-2</v>
      </c>
      <c r="I478" s="15">
        <v>0.64997037537695201</v>
      </c>
      <c r="J478" s="15">
        <v>7.9926343293165401</v>
      </c>
      <c r="K478" s="15">
        <v>4</v>
      </c>
      <c r="L478" s="15">
        <v>0</v>
      </c>
      <c r="M478" s="17">
        <f>IF(C478&gt;=250000,10,IF([1]数据测算!F478&gt;=200000,8,IF([1]数据测算!F478&gt;=150000,6,IF([1]数据测算!F478&gt;=100000,5,IF(C478&gt;=50000,3,1)))))*2.5</f>
        <v>25</v>
      </c>
      <c r="N478" s="17">
        <f>IF(F478&gt;=4000,5,IF([1]数据测算!M478&gt;=3000,3,IF([1]数据测算!M478&gt;=2500,1,IF([1]数据测算!M478&gt;=1500,10,IF(F478&gt;=750,8,6)))))</f>
        <v>3</v>
      </c>
      <c r="O478" s="17">
        <f t="shared" si="90"/>
        <v>6</v>
      </c>
      <c r="P478" s="18">
        <f t="shared" si="91"/>
        <v>2</v>
      </c>
      <c r="Q478" s="17">
        <f t="shared" si="92"/>
        <v>7</v>
      </c>
      <c r="R478" s="17">
        <f t="shared" si="100"/>
        <v>4</v>
      </c>
      <c r="S478" s="17">
        <f t="shared" si="101"/>
        <v>10</v>
      </c>
      <c r="T478" s="17">
        <f t="shared" si="93"/>
        <v>7.5</v>
      </c>
      <c r="U478" s="17" t="s">
        <v>94</v>
      </c>
      <c r="V478" s="17">
        <f t="shared" si="94"/>
        <v>8</v>
      </c>
      <c r="W478" s="21">
        <f t="shared" si="95"/>
        <v>95</v>
      </c>
      <c r="X478" s="21">
        <f t="shared" si="96"/>
        <v>72.5</v>
      </c>
      <c r="Y478" s="24">
        <f t="shared" si="89"/>
        <v>76.315789473684205</v>
      </c>
      <c r="Z478" s="25">
        <f t="shared" si="97"/>
        <v>91.609815307034637</v>
      </c>
    </row>
    <row r="479" spans="1:26" x14ac:dyDescent="0.3">
      <c r="A479" s="15" t="s">
        <v>573</v>
      </c>
      <c r="B479" s="15">
        <v>201505</v>
      </c>
      <c r="C479" s="15">
        <v>114102.801666667</v>
      </c>
      <c r="D479" s="15">
        <v>0.70741042238947904</v>
      </c>
      <c r="E479" s="15">
        <v>0.12672889125343101</v>
      </c>
      <c r="F479" s="15">
        <v>7171.3333333333303</v>
      </c>
      <c r="G479" s="15">
        <v>2.2373114366624298</v>
      </c>
      <c r="H479" s="15">
        <v>8.8951844227719096E-2</v>
      </c>
      <c r="I479" s="15">
        <v>0.48265225544880003</v>
      </c>
      <c r="J479" s="15">
        <v>12.013579019288301</v>
      </c>
      <c r="K479" s="15">
        <v>1</v>
      </c>
      <c r="L479" s="15">
        <v>0</v>
      </c>
      <c r="M479" s="17">
        <f>IF(C479&gt;=250000,10,IF([1]数据测算!F479&gt;=200000,8,IF([1]数据测算!F479&gt;=150000,6,IF([1]数据测算!F479&gt;=100000,5,IF(C479&gt;=50000,3,1)))))*2.5</f>
        <v>12.5</v>
      </c>
      <c r="N479" s="17">
        <f>IF(F479&gt;=4000,5,IF([1]数据测算!M479&gt;=3000,3,IF([1]数据测算!M479&gt;=2500,1,IF([1]数据测算!M479&gt;=1500,10,IF(F479&gt;=750,8,6)))))</f>
        <v>5</v>
      </c>
      <c r="O479" s="17">
        <f t="shared" si="90"/>
        <v>5</v>
      </c>
      <c r="P479" s="18">
        <f t="shared" si="91"/>
        <v>2</v>
      </c>
      <c r="Q479" s="17">
        <f t="shared" si="92"/>
        <v>10</v>
      </c>
      <c r="R479" s="17">
        <f t="shared" si="100"/>
        <v>4</v>
      </c>
      <c r="S479" s="17">
        <f t="shared" si="101"/>
        <v>10</v>
      </c>
      <c r="T479" s="17">
        <f t="shared" si="93"/>
        <v>5.25</v>
      </c>
      <c r="U479" s="17" t="s">
        <v>94</v>
      </c>
      <c r="V479" s="17">
        <f t="shared" si="94"/>
        <v>2</v>
      </c>
      <c r="W479" s="21">
        <f t="shared" si="95"/>
        <v>95</v>
      </c>
      <c r="X479" s="21">
        <f t="shared" si="96"/>
        <v>55.75</v>
      </c>
      <c r="Y479" s="24">
        <f t="shared" si="89"/>
        <v>58.684210526315788</v>
      </c>
      <c r="Z479" s="25">
        <f t="shared" si="97"/>
        <v>83.455350476720241</v>
      </c>
    </row>
    <row r="480" spans="1:26" x14ac:dyDescent="0.3">
      <c r="A480" s="15" t="s">
        <v>574</v>
      </c>
      <c r="B480" s="15">
        <v>201505</v>
      </c>
      <c r="C480" s="15">
        <v>79045.600000000006</v>
      </c>
      <c r="D480" s="15">
        <v>0.94121116535248905</v>
      </c>
      <c r="E480" s="15">
        <v>0.200826884621713</v>
      </c>
      <c r="F480" s="15">
        <v>847.5</v>
      </c>
      <c r="G480" s="15">
        <v>1.9837336314568701</v>
      </c>
      <c r="H480" s="15">
        <v>3.1729604603367802E-2</v>
      </c>
      <c r="I480" s="15">
        <v>0.53380484196071998</v>
      </c>
      <c r="J480" s="15">
        <v>11.089267089083</v>
      </c>
      <c r="K480" s="15">
        <v>1</v>
      </c>
      <c r="L480" s="15">
        <v>0</v>
      </c>
      <c r="M480" s="17">
        <f>IF(C480&gt;=250000,10,IF([1]数据测算!F480&gt;=200000,8,IF([1]数据测算!F480&gt;=150000,6,IF([1]数据测算!F480&gt;=100000,5,IF(C480&gt;=50000,3,1)))))*2.5</f>
        <v>7.5</v>
      </c>
      <c r="N480" s="17">
        <f>IF(F480&gt;=4000,5,IF([1]数据测算!M480&gt;=3000,3,IF([1]数据测算!M480&gt;=2500,1,IF([1]数据测算!M480&gt;=1500,10,IF(F480&gt;=750,8,6)))))</f>
        <v>8</v>
      </c>
      <c r="O480" s="17">
        <f t="shared" si="90"/>
        <v>5</v>
      </c>
      <c r="P480" s="18">
        <f t="shared" si="91"/>
        <v>0.5</v>
      </c>
      <c r="Q480" s="17">
        <f t="shared" si="92"/>
        <v>7</v>
      </c>
      <c r="R480" s="17">
        <f t="shared" si="100"/>
        <v>4</v>
      </c>
      <c r="S480" s="17">
        <f t="shared" si="101"/>
        <v>10</v>
      </c>
      <c r="T480" s="17">
        <f t="shared" si="93"/>
        <v>5.25</v>
      </c>
      <c r="U480" s="17" t="s">
        <v>94</v>
      </c>
      <c r="V480" s="17">
        <f t="shared" si="94"/>
        <v>2</v>
      </c>
      <c r="W480" s="21">
        <f t="shared" si="95"/>
        <v>95</v>
      </c>
      <c r="X480" s="21">
        <f t="shared" si="96"/>
        <v>49.25</v>
      </c>
      <c r="Y480" s="24">
        <f t="shared" si="89"/>
        <v>51.842105263157897</v>
      </c>
      <c r="Z480" s="25">
        <f t="shared" si="97"/>
        <v>79.863559195034412</v>
      </c>
    </row>
    <row r="481" spans="1:26" x14ac:dyDescent="0.3">
      <c r="A481" s="15" t="s">
        <v>575</v>
      </c>
      <c r="B481" s="15">
        <v>201506</v>
      </c>
      <c r="C481" s="15">
        <v>685813.26166666695</v>
      </c>
      <c r="D481" s="15">
        <v>0.71595191775807598</v>
      </c>
      <c r="E481" s="15">
        <v>0.308747738223899</v>
      </c>
      <c r="F481" s="15">
        <v>625.66666666666697</v>
      </c>
      <c r="G481" s="15">
        <v>1.9757415569502701</v>
      </c>
      <c r="H481" s="15">
        <v>2.5021302803448001E-2</v>
      </c>
      <c r="I481" s="15">
        <v>0.86571193715608197</v>
      </c>
      <c r="J481" s="15">
        <v>4.0902764108860801</v>
      </c>
      <c r="K481" s="15">
        <v>2</v>
      </c>
      <c r="L481" s="15">
        <v>0</v>
      </c>
      <c r="M481" s="17">
        <f>IF(C481&gt;=250000,10,IF([1]数据测算!F481&gt;=200000,8,IF([1]数据测算!F481&gt;=150000,6,IF([1]数据测算!F481&gt;=100000,5,IF(C481&gt;=50000,3,1)))))*2.5</f>
        <v>25</v>
      </c>
      <c r="N481" s="17">
        <f>IF(F481&gt;=4000,5,IF([1]数据测算!M481&gt;=3000,3,IF([1]数据测算!M481&gt;=2500,1,IF([1]数据测算!M481&gt;=1500,10,IF(F481&gt;=750,8,6)))))</f>
        <v>6</v>
      </c>
      <c r="O481" s="17">
        <f t="shared" si="90"/>
        <v>10</v>
      </c>
      <c r="P481" s="18">
        <f t="shared" si="91"/>
        <v>2</v>
      </c>
      <c r="Q481" s="17">
        <f t="shared" si="92"/>
        <v>7</v>
      </c>
      <c r="R481" s="17">
        <f t="shared" si="100"/>
        <v>1</v>
      </c>
      <c r="S481" s="17">
        <f t="shared" si="101"/>
        <v>10</v>
      </c>
      <c r="T481" s="17">
        <f t="shared" si="93"/>
        <v>5.25</v>
      </c>
      <c r="U481" s="17" t="s">
        <v>94</v>
      </c>
      <c r="V481" s="17">
        <f t="shared" si="94"/>
        <v>4</v>
      </c>
      <c r="W481" s="21">
        <f t="shared" si="95"/>
        <v>95</v>
      </c>
      <c r="X481" s="21">
        <f t="shared" si="96"/>
        <v>70.25</v>
      </c>
      <c r="Y481" s="24">
        <f t="shared" si="89"/>
        <v>73.94736842105263</v>
      </c>
      <c r="Z481" s="25">
        <f t="shared" si="97"/>
        <v>90.590632276694294</v>
      </c>
    </row>
    <row r="482" spans="1:26" x14ac:dyDescent="0.3">
      <c r="A482" s="15" t="s">
        <v>576</v>
      </c>
      <c r="B482" s="15">
        <v>201503</v>
      </c>
      <c r="C482" s="15">
        <v>867769.24</v>
      </c>
      <c r="D482" s="15">
        <v>0.72082966595160902</v>
      </c>
      <c r="E482" s="15">
        <v>0.167666671616511</v>
      </c>
      <c r="F482" s="15">
        <v>4687.8333333333303</v>
      </c>
      <c r="G482" s="15">
        <v>1.9440967087621499</v>
      </c>
      <c r="H482" s="15">
        <v>2.8024410923639002E-2</v>
      </c>
      <c r="I482" s="15">
        <v>0.47731243729511902</v>
      </c>
      <c r="J482" s="15">
        <v>11.7141299315885</v>
      </c>
      <c r="K482" s="15">
        <v>3</v>
      </c>
      <c r="L482" s="15">
        <v>0</v>
      </c>
      <c r="M482" s="17">
        <f>IF(C482&gt;=250000,10,IF([1]数据测算!F482&gt;=200000,8,IF([1]数据测算!F482&gt;=150000,6,IF([1]数据测算!F482&gt;=100000,5,IF(C482&gt;=50000,3,1)))))*2.5</f>
        <v>25</v>
      </c>
      <c r="N482" s="17">
        <f>IF(F482&gt;=4000,5,IF([1]数据测算!M482&gt;=3000,3,IF([1]数据测算!M482&gt;=2500,1,IF([1]数据测算!M482&gt;=1500,10,IF(F482&gt;=750,8,6)))))</f>
        <v>5</v>
      </c>
      <c r="O482" s="17">
        <f t="shared" si="90"/>
        <v>5</v>
      </c>
      <c r="P482" s="18">
        <f t="shared" si="91"/>
        <v>2</v>
      </c>
      <c r="Q482" s="17">
        <f t="shared" si="92"/>
        <v>10</v>
      </c>
      <c r="R482" s="17">
        <f t="shared" si="100"/>
        <v>4</v>
      </c>
      <c r="S482" s="17">
        <f t="shared" si="101"/>
        <v>10</v>
      </c>
      <c r="T482" s="17">
        <f t="shared" si="93"/>
        <v>5.25</v>
      </c>
      <c r="U482" s="17" t="s">
        <v>94</v>
      </c>
      <c r="V482" s="17">
        <f t="shared" si="94"/>
        <v>6</v>
      </c>
      <c r="W482" s="21">
        <f t="shared" si="95"/>
        <v>95</v>
      </c>
      <c r="X482" s="21">
        <f t="shared" si="96"/>
        <v>72.25</v>
      </c>
      <c r="Y482" s="24">
        <f t="shared" si="89"/>
        <v>76.05263157894737</v>
      </c>
      <c r="Z482" s="25">
        <f t="shared" si="97"/>
        <v>91.497589528818835</v>
      </c>
    </row>
    <row r="483" spans="1:26" x14ac:dyDescent="0.3">
      <c r="A483" s="15" t="s">
        <v>577</v>
      </c>
      <c r="B483" s="15">
        <v>201506</v>
      </c>
      <c r="C483" s="15">
        <v>785876.33166666701</v>
      </c>
      <c r="D483" s="15">
        <v>1.56718878367008</v>
      </c>
      <c r="E483" s="15">
        <v>0.711310675679941</v>
      </c>
      <c r="F483" s="15">
        <v>5892.1666666666697</v>
      </c>
      <c r="G483" s="15">
        <v>1.6084016076460199</v>
      </c>
      <c r="H483" s="15">
        <v>6.6060237034979305E-2</v>
      </c>
      <c r="I483" s="15">
        <v>0.69112311035112095</v>
      </c>
      <c r="J483" s="15">
        <v>14.2786698929461</v>
      </c>
      <c r="K483" s="15">
        <v>1</v>
      </c>
      <c r="L483" s="15">
        <v>0</v>
      </c>
      <c r="M483" s="17">
        <f>IF(C483&gt;=250000,10,IF([1]数据测算!F483&gt;=200000,8,IF([1]数据测算!F483&gt;=150000,6,IF([1]数据测算!F483&gt;=100000,5,IF(C483&gt;=50000,3,1)))))*2.5</f>
        <v>25</v>
      </c>
      <c r="N483" s="17">
        <f>IF(F483&gt;=4000,5,IF([1]数据测算!M483&gt;=3000,3,IF([1]数据测算!M483&gt;=2500,1,IF([1]数据测算!M483&gt;=1500,10,IF(F483&gt;=750,8,6)))))</f>
        <v>5</v>
      </c>
      <c r="O483" s="17">
        <f t="shared" si="90"/>
        <v>5</v>
      </c>
      <c r="P483" s="18">
        <f t="shared" si="91"/>
        <v>0.5</v>
      </c>
      <c r="Q483" s="17">
        <f t="shared" si="92"/>
        <v>1</v>
      </c>
      <c r="R483" s="17">
        <f t="shared" si="100"/>
        <v>4</v>
      </c>
      <c r="S483" s="17">
        <f t="shared" si="101"/>
        <v>10</v>
      </c>
      <c r="T483" s="17">
        <f t="shared" si="93"/>
        <v>5.25</v>
      </c>
      <c r="U483" s="17" t="s">
        <v>94</v>
      </c>
      <c r="V483" s="17">
        <f t="shared" si="94"/>
        <v>2</v>
      </c>
      <c r="W483" s="21">
        <f t="shared" si="95"/>
        <v>95</v>
      </c>
      <c r="X483" s="21">
        <f t="shared" si="96"/>
        <v>57.75</v>
      </c>
      <c r="Y483" s="24">
        <f t="shared" si="89"/>
        <v>60.789473684210527</v>
      </c>
      <c r="Z483" s="25">
        <f t="shared" si="97"/>
        <v>84.505731815855569</v>
      </c>
    </row>
    <row r="484" spans="1:26" x14ac:dyDescent="0.3">
      <c r="A484" s="15" t="s">
        <v>578</v>
      </c>
      <c r="B484" s="15">
        <v>201507</v>
      </c>
      <c r="C484" s="15">
        <v>186039.00833333301</v>
      </c>
      <c r="D484" s="16">
        <v>0.39341833777739899</v>
      </c>
      <c r="E484" s="15">
        <v>1.03517404702742</v>
      </c>
      <c r="F484" s="15">
        <v>220.666666666667</v>
      </c>
      <c r="G484" s="15">
        <v>1.4634834109377399</v>
      </c>
      <c r="H484" s="15">
        <v>0.118171062649817</v>
      </c>
      <c r="I484" s="15">
        <v>0.91122387720084397</v>
      </c>
      <c r="J484" s="15">
        <v>10.204907368694499</v>
      </c>
      <c r="K484" s="15">
        <v>3</v>
      </c>
      <c r="L484" s="15">
        <v>0</v>
      </c>
      <c r="M484" s="17">
        <f>IF(C484&gt;=250000,10,IF([1]数据测算!F484&gt;=200000,8,IF([1]数据测算!F484&gt;=150000,6,IF([1]数据测算!F484&gt;=100000,5,IF(C484&gt;=50000,3,1)))))*2.5</f>
        <v>15</v>
      </c>
      <c r="N484" s="17">
        <f>IF(F484&gt;=4000,5,IF([1]数据测算!M484&gt;=3000,3,IF([1]数据测算!M484&gt;=2500,1,IF([1]数据测算!M484&gt;=1500,10,IF(F484&gt;=750,8,6)))))</f>
        <v>6</v>
      </c>
      <c r="O484" s="17">
        <f t="shared" si="90"/>
        <v>5</v>
      </c>
      <c r="P484" s="18">
        <f t="shared" si="91"/>
        <v>5</v>
      </c>
      <c r="Q484" s="17">
        <f t="shared" si="92"/>
        <v>1</v>
      </c>
      <c r="R484" s="17">
        <f t="shared" si="100"/>
        <v>1</v>
      </c>
      <c r="S484" s="17">
        <f t="shared" si="101"/>
        <v>10</v>
      </c>
      <c r="T484" s="17">
        <f t="shared" si="93"/>
        <v>3</v>
      </c>
      <c r="U484" s="17" t="s">
        <v>94</v>
      </c>
      <c r="V484" s="17">
        <f t="shared" si="94"/>
        <v>6</v>
      </c>
      <c r="W484" s="21">
        <f t="shared" si="95"/>
        <v>95</v>
      </c>
      <c r="X484" s="21">
        <f t="shared" si="96"/>
        <v>52</v>
      </c>
      <c r="Y484" s="24">
        <f t="shared" si="89"/>
        <v>54.736842105263158</v>
      </c>
      <c r="Z484" s="25">
        <f t="shared" si="97"/>
        <v>81.418384812090352</v>
      </c>
    </row>
    <row r="485" spans="1:26" x14ac:dyDescent="0.3">
      <c r="A485" s="15" t="s">
        <v>579</v>
      </c>
      <c r="B485" s="15">
        <v>201506</v>
      </c>
      <c r="C485" s="15">
        <v>155813.91</v>
      </c>
      <c r="D485" s="15">
        <v>0.516807158782431</v>
      </c>
      <c r="E485" s="15">
        <v>7.9630624054191801E-2</v>
      </c>
      <c r="F485" s="15">
        <v>1112</v>
      </c>
      <c r="G485" s="15">
        <v>1.4527037154808999</v>
      </c>
      <c r="H485" s="15">
        <v>6.7062632497132402E-2</v>
      </c>
      <c r="I485" s="15">
        <v>0.35138057675163198</v>
      </c>
      <c r="J485" s="15">
        <v>10.4724108885324</v>
      </c>
      <c r="K485" s="15">
        <v>3</v>
      </c>
      <c r="L485" s="15">
        <v>0</v>
      </c>
      <c r="M485" s="17">
        <f>IF(C485&gt;=250000,10,IF([1]数据测算!F485&gt;=200000,8,IF([1]数据测算!F485&gt;=150000,6,IF([1]数据测算!F485&gt;=100000,5,IF(C485&gt;=50000,3,1)))))*2.5</f>
        <v>15</v>
      </c>
      <c r="N485" s="17">
        <f>IF(F485&gt;=4000,5,IF([1]数据测算!M485&gt;=3000,3,IF([1]数据测算!M485&gt;=2500,1,IF([1]数据测算!M485&gt;=1500,10,IF(F485&gt;=750,8,6)))))</f>
        <v>8</v>
      </c>
      <c r="O485" s="17">
        <f t="shared" si="90"/>
        <v>5</v>
      </c>
      <c r="P485" s="18">
        <f t="shared" si="91"/>
        <v>3.5</v>
      </c>
      <c r="Q485" s="17">
        <f t="shared" si="92"/>
        <v>10</v>
      </c>
      <c r="R485" s="17">
        <f t="shared" si="100"/>
        <v>7</v>
      </c>
      <c r="S485" s="17">
        <f t="shared" si="101"/>
        <v>10</v>
      </c>
      <c r="T485" s="17">
        <f t="shared" si="93"/>
        <v>3</v>
      </c>
      <c r="U485" s="17" t="s">
        <v>94</v>
      </c>
      <c r="V485" s="17">
        <f t="shared" si="94"/>
        <v>6</v>
      </c>
      <c r="W485" s="21">
        <f t="shared" si="95"/>
        <v>95</v>
      </c>
      <c r="X485" s="21">
        <f t="shared" si="96"/>
        <v>67.5</v>
      </c>
      <c r="Y485" s="24">
        <f t="shared" si="89"/>
        <v>71.05263157894737</v>
      </c>
      <c r="Z485" s="25">
        <f t="shared" si="97"/>
        <v>89.31594552622974</v>
      </c>
    </row>
    <row r="486" spans="1:26" x14ac:dyDescent="0.3">
      <c r="A486" s="15" t="s">
        <v>580</v>
      </c>
      <c r="B486" s="15">
        <v>201507</v>
      </c>
      <c r="C486" s="15">
        <v>19127.688333333299</v>
      </c>
      <c r="D486" s="15">
        <v>0.58372100323533005</v>
      </c>
      <c r="E486" s="15">
        <v>0.30273978208616997</v>
      </c>
      <c r="F486" s="15">
        <v>57.3333333333333</v>
      </c>
      <c r="G486" s="15">
        <v>1.41299964520861</v>
      </c>
      <c r="H486" s="15">
        <v>0.182555143641048</v>
      </c>
      <c r="I486" s="15">
        <v>0.952665352490905</v>
      </c>
      <c r="J486" s="15">
        <v>4.1945459159359597</v>
      </c>
      <c r="K486" s="15">
        <v>2</v>
      </c>
      <c r="L486" s="15">
        <v>0</v>
      </c>
      <c r="M486" s="17">
        <f>IF(C486&gt;=250000,10,IF([1]数据测算!F486&gt;=200000,8,IF([1]数据测算!F486&gt;=150000,6,IF([1]数据测算!F486&gt;=100000,5,IF(C486&gt;=50000,3,1)))))*2.5</f>
        <v>2.5</v>
      </c>
      <c r="N486" s="17">
        <f>IF(F486&gt;=4000,5,IF([1]数据测算!M486&gt;=3000,3,IF([1]数据测算!M486&gt;=2500,1,IF([1]数据测算!M486&gt;=1500,10,IF(F486&gt;=750,8,6)))))</f>
        <v>6</v>
      </c>
      <c r="O486" s="17">
        <f t="shared" si="90"/>
        <v>10</v>
      </c>
      <c r="P486" s="18">
        <f t="shared" si="91"/>
        <v>3.5</v>
      </c>
      <c r="Q486" s="17">
        <f t="shared" si="92"/>
        <v>7</v>
      </c>
      <c r="R486" s="17">
        <f t="shared" si="100"/>
        <v>1</v>
      </c>
      <c r="S486" s="17">
        <f t="shared" si="101"/>
        <v>10</v>
      </c>
      <c r="T486" s="17">
        <f t="shared" si="93"/>
        <v>3</v>
      </c>
      <c r="U486" s="17" t="s">
        <v>94</v>
      </c>
      <c r="V486" s="17">
        <f t="shared" si="94"/>
        <v>4</v>
      </c>
      <c r="W486" s="21">
        <f t="shared" si="95"/>
        <v>95</v>
      </c>
      <c r="X486" s="21">
        <f t="shared" si="96"/>
        <v>47</v>
      </c>
      <c r="Y486" s="24">
        <f t="shared" si="89"/>
        <v>49.473684210526315</v>
      </c>
      <c r="Z486" s="25">
        <f t="shared" si="97"/>
        <v>78.549224200118374</v>
      </c>
    </row>
    <row r="487" spans="1:26" x14ac:dyDescent="0.3">
      <c r="A487" s="15" t="s">
        <v>581</v>
      </c>
      <c r="B487" s="15">
        <v>201506</v>
      </c>
      <c r="C487" s="15">
        <v>181048.17</v>
      </c>
      <c r="D487" s="16">
        <v>0.45074871741427203</v>
      </c>
      <c r="E487" s="15">
        <v>0.22588814851373501</v>
      </c>
      <c r="F487" s="15">
        <v>645.33333333333303</v>
      </c>
      <c r="G487" s="15">
        <v>1.1765162817894901</v>
      </c>
      <c r="H487" s="15">
        <v>0.101969551304104</v>
      </c>
      <c r="I487" s="15">
        <v>0.678476683049688</v>
      </c>
      <c r="J487" s="15">
        <v>6.2568771165807</v>
      </c>
      <c r="K487" s="15">
        <v>3</v>
      </c>
      <c r="L487" s="15">
        <v>0</v>
      </c>
      <c r="M487" s="17">
        <f>IF(C487&gt;=250000,10,IF([1]数据测算!F487&gt;=200000,8,IF([1]数据测算!F487&gt;=150000,6,IF([1]数据测算!F487&gt;=100000,5,IF(C487&gt;=50000,3,1)))))*2.5</f>
        <v>15</v>
      </c>
      <c r="N487" s="17">
        <f>IF(F487&gt;=4000,5,IF([1]数据测算!M487&gt;=3000,3,IF([1]数据测算!M487&gt;=2500,1,IF([1]数据测算!M487&gt;=1500,10,IF(F487&gt;=750,8,6)))))</f>
        <v>6</v>
      </c>
      <c r="O487" s="17">
        <f t="shared" si="90"/>
        <v>8</v>
      </c>
      <c r="P487" s="18">
        <f t="shared" si="91"/>
        <v>3.5</v>
      </c>
      <c r="Q487" s="17">
        <f t="shared" si="92"/>
        <v>7</v>
      </c>
      <c r="R487" s="17">
        <f t="shared" si="100"/>
        <v>4</v>
      </c>
      <c r="S487" s="17">
        <f t="shared" si="101"/>
        <v>10</v>
      </c>
      <c r="T487" s="17">
        <f t="shared" si="93"/>
        <v>3</v>
      </c>
      <c r="U487" s="17" t="s">
        <v>94</v>
      </c>
      <c r="V487" s="17">
        <f t="shared" si="94"/>
        <v>6</v>
      </c>
      <c r="W487" s="21">
        <f t="shared" si="95"/>
        <v>95</v>
      </c>
      <c r="X487" s="21">
        <f t="shared" si="96"/>
        <v>62.5</v>
      </c>
      <c r="Y487" s="24">
        <f t="shared" si="89"/>
        <v>65.78947368421052</v>
      </c>
      <c r="Z487" s="25">
        <f t="shared" si="97"/>
        <v>86.909656160207078</v>
      </c>
    </row>
    <row r="488" spans="1:26" x14ac:dyDescent="0.3">
      <c r="A488" s="15" t="s">
        <v>582</v>
      </c>
      <c r="B488" s="15">
        <v>201507</v>
      </c>
      <c r="C488" s="15">
        <v>146728.82999999999</v>
      </c>
      <c r="D488" s="16">
        <v>0.34809110419087702</v>
      </c>
      <c r="E488" s="15">
        <v>0.23711217404715901</v>
      </c>
      <c r="F488" s="15">
        <v>712.66666666666697</v>
      </c>
      <c r="G488" s="15">
        <v>1.1591366172931099</v>
      </c>
      <c r="H488" s="15">
        <v>6.8734592105309605E-2</v>
      </c>
      <c r="I488" s="15">
        <v>0.19664151727263099</v>
      </c>
      <c r="J488" s="15">
        <v>32.160165037374</v>
      </c>
      <c r="K488" s="15">
        <v>2</v>
      </c>
      <c r="L488" s="15">
        <v>0</v>
      </c>
      <c r="M488" s="17">
        <f>IF(C488&gt;=250000,10,IF([1]数据测算!F488&gt;=200000,8,IF([1]数据测算!F488&gt;=150000,6,IF([1]数据测算!F488&gt;=100000,5,IF(C488&gt;=50000,3,1)))))*2.5</f>
        <v>12.5</v>
      </c>
      <c r="N488" s="17">
        <f>IF(F488&gt;=4000,5,IF([1]数据测算!M488&gt;=3000,3,IF([1]数据测算!M488&gt;=2500,1,IF([1]数据测算!M488&gt;=1500,10,IF(F488&gt;=750,8,6)))))</f>
        <v>6</v>
      </c>
      <c r="O488" s="17">
        <f t="shared" si="90"/>
        <v>3</v>
      </c>
      <c r="P488" s="18">
        <f t="shared" si="91"/>
        <v>5</v>
      </c>
      <c r="Q488" s="17">
        <f t="shared" si="92"/>
        <v>7</v>
      </c>
      <c r="R488" s="17">
        <f t="shared" si="100"/>
        <v>10</v>
      </c>
      <c r="S488" s="17">
        <f t="shared" si="101"/>
        <v>10</v>
      </c>
      <c r="T488" s="17">
        <f t="shared" si="93"/>
        <v>3</v>
      </c>
      <c r="U488" s="17" t="s">
        <v>94</v>
      </c>
      <c r="V488" s="17">
        <f t="shared" si="94"/>
        <v>4</v>
      </c>
      <c r="W488" s="21">
        <f t="shared" si="95"/>
        <v>95</v>
      </c>
      <c r="X488" s="21">
        <f t="shared" si="96"/>
        <v>60.5</v>
      </c>
      <c r="Y488" s="24">
        <f t="shared" si="89"/>
        <v>63.684210526315788</v>
      </c>
      <c r="Z488" s="25">
        <f t="shared" si="97"/>
        <v>85.912364183834782</v>
      </c>
    </row>
    <row r="489" spans="1:26" x14ac:dyDescent="0.3">
      <c r="A489" s="15" t="s">
        <v>583</v>
      </c>
      <c r="B489" s="15">
        <v>201506</v>
      </c>
      <c r="C489" s="15">
        <v>229762.32833333299</v>
      </c>
      <c r="D489" s="16">
        <v>0.26014854772116103</v>
      </c>
      <c r="E489" s="15">
        <v>0.14639000696393001</v>
      </c>
      <c r="F489" s="15">
        <v>355.66666666666703</v>
      </c>
      <c r="G489" s="15">
        <v>1.05981446010325</v>
      </c>
      <c r="H489" s="15">
        <v>0.33537598845326799</v>
      </c>
      <c r="I489" s="15">
        <v>0.25980689104554699</v>
      </c>
      <c r="J489" s="15">
        <v>19.7604805499173</v>
      </c>
      <c r="K489" s="15">
        <v>1</v>
      </c>
      <c r="L489" s="15">
        <v>0</v>
      </c>
      <c r="M489" s="17">
        <f>IF(C489&gt;=250000,10,IF([1]数据测算!F489&gt;=200000,8,IF([1]数据测算!F489&gt;=150000,6,IF([1]数据测算!F489&gt;=100000,5,IF(C489&gt;=50000,3,1)))))*2.5</f>
        <v>20</v>
      </c>
      <c r="N489" s="17">
        <f>IF(F489&gt;=4000,5,IF([1]数据测算!M489&gt;=3000,3,IF([1]数据测算!M489&gt;=2500,1,IF([1]数据测算!M489&gt;=1500,10,IF(F489&gt;=750,8,6)))))</f>
        <v>6</v>
      </c>
      <c r="O489" s="17">
        <f t="shared" si="90"/>
        <v>5</v>
      </c>
      <c r="P489" s="18">
        <f t="shared" si="91"/>
        <v>5</v>
      </c>
      <c r="Q489" s="17">
        <f t="shared" si="92"/>
        <v>10</v>
      </c>
      <c r="R489" s="17">
        <f t="shared" si="100"/>
        <v>7</v>
      </c>
      <c r="S489" s="17">
        <f t="shared" si="101"/>
        <v>7</v>
      </c>
      <c r="T489" s="17">
        <f t="shared" si="93"/>
        <v>3</v>
      </c>
      <c r="U489" s="17" t="s">
        <v>94</v>
      </c>
      <c r="V489" s="17">
        <f t="shared" si="94"/>
        <v>2</v>
      </c>
      <c r="W489" s="21">
        <f t="shared" si="95"/>
        <v>95</v>
      </c>
      <c r="X489" s="21">
        <f t="shared" si="96"/>
        <v>65</v>
      </c>
      <c r="Y489" s="24">
        <f t="shared" si="89"/>
        <v>68.421052631578945</v>
      </c>
      <c r="Z489" s="25">
        <f t="shared" si="97"/>
        <v>88.127731659721178</v>
      </c>
    </row>
    <row r="490" spans="1:26" x14ac:dyDescent="0.3">
      <c r="A490" s="15" t="s">
        <v>584</v>
      </c>
      <c r="B490" s="15">
        <v>201506</v>
      </c>
      <c r="C490" s="15">
        <v>717980.51333333296</v>
      </c>
      <c r="D490" s="16">
        <v>0.315474258086475</v>
      </c>
      <c r="E490" s="15">
        <v>0.102659857138247</v>
      </c>
      <c r="F490" s="15">
        <v>1900.8333333333301</v>
      </c>
      <c r="G490" s="15">
        <v>1.0564447783292701</v>
      </c>
      <c r="H490" s="15">
        <v>2.70321747578391E-2</v>
      </c>
      <c r="I490" s="15">
        <v>0.45966728528719802</v>
      </c>
      <c r="J490" s="15">
        <v>38.947875408502398</v>
      </c>
      <c r="K490" s="15">
        <v>3</v>
      </c>
      <c r="L490" s="15">
        <v>0</v>
      </c>
      <c r="M490" s="17">
        <f>IF(C490&gt;=250000,10,IF([1]数据测算!F490&gt;=200000,8,IF([1]数据测算!F490&gt;=150000,6,IF([1]数据测算!F490&gt;=100000,5,IF(C490&gt;=50000,3,1)))))*2.5</f>
        <v>25</v>
      </c>
      <c r="N490" s="17">
        <f>IF(F490&gt;=4000,5,IF([1]数据测算!M490&gt;=3000,3,IF([1]数据测算!M490&gt;=2500,1,IF([1]数据测算!M490&gt;=1500,10,IF(F490&gt;=750,8,6)))))</f>
        <v>10</v>
      </c>
      <c r="O490" s="17">
        <f t="shared" si="90"/>
        <v>1</v>
      </c>
      <c r="P490" s="18">
        <f t="shared" si="91"/>
        <v>5</v>
      </c>
      <c r="Q490" s="17">
        <f t="shared" si="92"/>
        <v>10</v>
      </c>
      <c r="R490" s="17">
        <f t="shared" si="100"/>
        <v>4</v>
      </c>
      <c r="S490" s="17">
        <f t="shared" si="101"/>
        <v>10</v>
      </c>
      <c r="T490" s="17">
        <f t="shared" si="93"/>
        <v>3</v>
      </c>
      <c r="U490" s="17" t="s">
        <v>94</v>
      </c>
      <c r="V490" s="17">
        <f t="shared" si="94"/>
        <v>6</v>
      </c>
      <c r="W490" s="21">
        <f t="shared" si="95"/>
        <v>95</v>
      </c>
      <c r="X490" s="21">
        <f t="shared" si="96"/>
        <v>74</v>
      </c>
      <c r="Y490" s="24">
        <f t="shared" si="89"/>
        <v>77.89473684210526</v>
      </c>
      <c r="Z490" s="25">
        <f t="shared" si="97"/>
        <v>92.277981833803139</v>
      </c>
    </row>
    <row r="491" spans="1:26" x14ac:dyDescent="0.3">
      <c r="A491" s="15" t="s">
        <v>585</v>
      </c>
      <c r="B491" s="15">
        <v>201507</v>
      </c>
      <c r="C491" s="15">
        <v>137161.33333333299</v>
      </c>
      <c r="D491" s="16">
        <v>0.31112939469694001</v>
      </c>
      <c r="E491" s="15">
        <v>0.14095909924841701</v>
      </c>
      <c r="F491" s="15">
        <v>612</v>
      </c>
      <c r="G491" s="15">
        <v>0.95115030009805102</v>
      </c>
      <c r="H491" s="15">
        <v>3.5905012258162602E-2</v>
      </c>
      <c r="I491" s="15">
        <v>0.61575165307791502</v>
      </c>
      <c r="J491" s="15">
        <v>12.0628126669633</v>
      </c>
      <c r="K491" s="15">
        <v>1</v>
      </c>
      <c r="L491" s="15">
        <v>0</v>
      </c>
      <c r="M491" s="17">
        <f>IF(C491&gt;=250000,10,IF([1]数据测算!F491&gt;=200000,8,IF([1]数据测算!F491&gt;=150000,6,IF([1]数据测算!F491&gt;=100000,5,IF(C491&gt;=50000,3,1)))))*2.5</f>
        <v>12.5</v>
      </c>
      <c r="N491" s="17">
        <f>IF(F491&gt;=4000,5,IF([1]数据测算!M491&gt;=3000,3,IF([1]数据测算!M491&gt;=2500,1,IF([1]数据测算!M491&gt;=1500,10,IF(F491&gt;=750,8,6)))))</f>
        <v>6</v>
      </c>
      <c r="O491" s="17">
        <f t="shared" si="90"/>
        <v>5</v>
      </c>
      <c r="P491" s="18">
        <f t="shared" si="91"/>
        <v>5</v>
      </c>
      <c r="Q491" s="17">
        <f t="shared" si="92"/>
        <v>10</v>
      </c>
      <c r="R491" s="17">
        <f t="shared" si="100"/>
        <v>4</v>
      </c>
      <c r="S491" s="17">
        <f t="shared" si="101"/>
        <v>10</v>
      </c>
      <c r="T491" s="17">
        <f t="shared" si="93"/>
        <v>3</v>
      </c>
      <c r="U491" s="17" t="s">
        <v>94</v>
      </c>
      <c r="V491" s="17">
        <f t="shared" si="94"/>
        <v>2</v>
      </c>
      <c r="W491" s="21">
        <f t="shared" si="95"/>
        <v>95</v>
      </c>
      <c r="X491" s="21">
        <f t="shared" si="96"/>
        <v>57.5</v>
      </c>
      <c r="Y491" s="24">
        <f t="shared" si="89"/>
        <v>60.526315789473685</v>
      </c>
      <c r="Z491" s="25">
        <f t="shared" si="97"/>
        <v>84.375730856813178</v>
      </c>
    </row>
    <row r="492" spans="1:26" x14ac:dyDescent="0.3">
      <c r="A492" s="15" t="s">
        <v>586</v>
      </c>
      <c r="B492" s="15">
        <v>201507</v>
      </c>
      <c r="C492" s="15">
        <v>39033.724999999999</v>
      </c>
      <c r="D492" s="16">
        <v>0.23394564116642</v>
      </c>
      <c r="E492" s="15">
        <v>0.159585965989541</v>
      </c>
      <c r="F492" s="15">
        <v>585.5</v>
      </c>
      <c r="G492" s="15">
        <v>0.58453995670824299</v>
      </c>
      <c r="H492" s="15">
        <v>0.291092676581792</v>
      </c>
      <c r="I492" s="15">
        <v>0.54608010405860397</v>
      </c>
      <c r="J492" s="15">
        <v>3.7074323713655399</v>
      </c>
      <c r="K492" s="15">
        <v>2</v>
      </c>
      <c r="L492" s="15">
        <v>0</v>
      </c>
      <c r="M492" s="17">
        <f>IF(C492&gt;=250000,10,IF([1]数据测算!F492&gt;=200000,8,IF([1]数据测算!F492&gt;=150000,6,IF([1]数据测算!F492&gt;=100000,5,IF(C492&gt;=50000,3,1)))))*2.5</f>
        <v>2.5</v>
      </c>
      <c r="N492" s="17">
        <f>IF(F492&gt;=4000,5,IF([1]数据测算!M492&gt;=3000,3,IF([1]数据测算!M492&gt;=2500,1,IF([1]数据测算!M492&gt;=1500,10,IF(F492&gt;=750,8,6)))))</f>
        <v>6</v>
      </c>
      <c r="O492" s="17">
        <f t="shared" si="90"/>
        <v>10</v>
      </c>
      <c r="P492" s="18">
        <f t="shared" si="91"/>
        <v>5</v>
      </c>
      <c r="Q492" s="17">
        <f t="shared" si="92"/>
        <v>10</v>
      </c>
      <c r="R492" s="17">
        <f t="shared" si="100"/>
        <v>4</v>
      </c>
      <c r="S492" s="17">
        <f t="shared" si="101"/>
        <v>7</v>
      </c>
      <c r="T492" s="17">
        <f t="shared" si="93"/>
        <v>0.75</v>
      </c>
      <c r="U492" s="17" t="s">
        <v>94</v>
      </c>
      <c r="V492" s="17">
        <f t="shared" si="94"/>
        <v>4</v>
      </c>
      <c r="W492" s="21">
        <f t="shared" si="95"/>
        <v>95</v>
      </c>
      <c r="X492" s="21">
        <f t="shared" si="96"/>
        <v>49.25</v>
      </c>
      <c r="Y492" s="24">
        <f t="shared" si="89"/>
        <v>51.842105263157897</v>
      </c>
      <c r="Z492" s="25">
        <f t="shared" si="97"/>
        <v>79.863559195034412</v>
      </c>
    </row>
    <row r="493" spans="1:26" x14ac:dyDescent="0.3">
      <c r="A493" s="15" t="s">
        <v>587</v>
      </c>
      <c r="B493" s="15">
        <v>201508</v>
      </c>
      <c r="C493" s="15">
        <v>31442.743333333299</v>
      </c>
      <c r="D493" s="16">
        <v>0.36891156489108601</v>
      </c>
      <c r="E493" s="15">
        <v>0.22276726796624799</v>
      </c>
      <c r="F493" s="15">
        <v>83.3333333333333</v>
      </c>
      <c r="G493" s="15">
        <v>0.50472582018016998</v>
      </c>
      <c r="H493" s="15">
        <v>0.49525098901241599</v>
      </c>
      <c r="I493" s="15">
        <v>0.439435072618866</v>
      </c>
      <c r="J493" s="15">
        <v>8.0367265648366306</v>
      </c>
      <c r="K493" s="15">
        <v>1</v>
      </c>
      <c r="L493" s="15">
        <v>1</v>
      </c>
      <c r="M493" s="17">
        <f>IF(C493&gt;=250000,10,IF([1]数据测算!F493&gt;=200000,8,IF([1]数据测算!F493&gt;=150000,6,IF([1]数据测算!F493&gt;=100000,5,IF(C493&gt;=50000,3,1)))))*2.5</f>
        <v>2.5</v>
      </c>
      <c r="N493" s="17">
        <f>IF(F493&gt;=4000,5,IF([1]数据测算!M493&gt;=3000,3,IF([1]数据测算!M493&gt;=2500,1,IF([1]数据测算!M493&gt;=1500,10,IF(F493&gt;=750,8,6)))))</f>
        <v>6</v>
      </c>
      <c r="O493" s="17">
        <f t="shared" si="90"/>
        <v>6</v>
      </c>
      <c r="P493" s="18">
        <f t="shared" si="91"/>
        <v>5</v>
      </c>
      <c r="Q493" s="17">
        <f t="shared" si="92"/>
        <v>7</v>
      </c>
      <c r="R493" s="17">
        <f t="shared" si="100"/>
        <v>4</v>
      </c>
      <c r="S493" s="17">
        <f t="shared" si="101"/>
        <v>7</v>
      </c>
      <c r="T493" s="17">
        <f t="shared" si="93"/>
        <v>0.75</v>
      </c>
      <c r="U493" s="17" t="s">
        <v>94</v>
      </c>
      <c r="V493" s="17">
        <f t="shared" si="94"/>
        <v>2</v>
      </c>
      <c r="W493" s="21">
        <f t="shared" si="95"/>
        <v>95</v>
      </c>
      <c r="X493" s="21">
        <f t="shared" si="96"/>
        <v>40.25</v>
      </c>
      <c r="Y493" s="24">
        <f t="shared" si="89"/>
        <v>42.368421052631582</v>
      </c>
      <c r="Z493" s="25">
        <f t="shared" si="97"/>
        <v>74.344362849600572</v>
      </c>
    </row>
    <row r="494" spans="1:26" x14ac:dyDescent="0.3">
      <c r="A494" s="15" t="s">
        <v>588</v>
      </c>
      <c r="B494" s="15">
        <v>201506</v>
      </c>
      <c r="C494" s="15">
        <v>57727.206666666701</v>
      </c>
      <c r="D494" s="15">
        <v>0.81606474550318397</v>
      </c>
      <c r="E494" s="15">
        <v>0.30779800824513498</v>
      </c>
      <c r="F494" s="15">
        <v>659.5</v>
      </c>
      <c r="G494" s="15">
        <v>68.255572971584201</v>
      </c>
      <c r="H494" s="15">
        <v>7.5644752604210205E-2</v>
      </c>
      <c r="I494" s="15">
        <v>0.80608186617478494</v>
      </c>
      <c r="J494" s="15">
        <v>9.5139327167853498</v>
      </c>
      <c r="K494" s="15">
        <v>3</v>
      </c>
      <c r="L494" s="15">
        <v>0</v>
      </c>
      <c r="M494" s="17">
        <f>IF(C494&gt;=250000,10,IF([1]数据测算!F494&gt;=200000,8,IF([1]数据测算!F494&gt;=150000,6,IF([1]数据测算!F494&gt;=100000,5,IF(C494&gt;=50000,3,1)))))*2.5</f>
        <v>7.5</v>
      </c>
      <c r="N494" s="17">
        <f>IF(F494&gt;=4000,5,IF([1]数据测算!M494&gt;=3000,3,IF([1]数据测算!M494&gt;=2500,1,IF([1]数据测算!M494&gt;=1500,10,IF(F494&gt;=750,8,6)))))</f>
        <v>6</v>
      </c>
      <c r="O494" s="17">
        <f t="shared" si="90"/>
        <v>6</v>
      </c>
      <c r="P494" s="18">
        <f t="shared" si="91"/>
        <v>2</v>
      </c>
      <c r="Q494" s="17">
        <f t="shared" si="92"/>
        <v>7</v>
      </c>
      <c r="R494" s="17">
        <f t="shared" si="100"/>
        <v>1</v>
      </c>
      <c r="S494" s="17">
        <f t="shared" si="101"/>
        <v>10</v>
      </c>
      <c r="T494" s="17">
        <f t="shared" si="93"/>
        <v>7.5</v>
      </c>
      <c r="U494" s="17" t="s">
        <v>94</v>
      </c>
      <c r="V494" s="17">
        <f t="shared" si="94"/>
        <v>6</v>
      </c>
      <c r="W494" s="21">
        <f t="shared" si="95"/>
        <v>95</v>
      </c>
      <c r="X494" s="21">
        <f t="shared" si="96"/>
        <v>53</v>
      </c>
      <c r="Y494" s="24">
        <f t="shared" si="89"/>
        <v>55.789473684210527</v>
      </c>
      <c r="Z494" s="25">
        <f t="shared" si="97"/>
        <v>81.970601926662155</v>
      </c>
    </row>
    <row r="495" spans="1:26" x14ac:dyDescent="0.3">
      <c r="A495" s="15" t="s">
        <v>589</v>
      </c>
      <c r="B495" s="15">
        <v>201507</v>
      </c>
      <c r="C495" s="15">
        <v>19324.848333333299</v>
      </c>
      <c r="D495" s="15">
        <v>0.70850904929694003</v>
      </c>
      <c r="E495" s="15">
        <v>0.36533543822811199</v>
      </c>
      <c r="F495" s="15">
        <v>234.833333333333</v>
      </c>
      <c r="G495" s="15">
        <v>5.2726868235489803</v>
      </c>
      <c r="H495" s="15">
        <v>0.22024942906513301</v>
      </c>
      <c r="I495" s="15">
        <v>0.73664131932049204</v>
      </c>
      <c r="J495" s="15">
        <v>9.7004512037660504</v>
      </c>
      <c r="K495" s="15">
        <v>3</v>
      </c>
      <c r="L495" s="15">
        <v>0</v>
      </c>
      <c r="M495" s="17">
        <f>IF(C495&gt;=250000,10,IF([1]数据测算!F495&gt;=200000,8,IF([1]数据测算!F495&gt;=150000,6,IF([1]数据测算!F495&gt;=100000,5,IF(C495&gt;=50000,3,1)))))*2.5</f>
        <v>2.5</v>
      </c>
      <c r="N495" s="17">
        <f>IF(F495&gt;=4000,5,IF([1]数据测算!M495&gt;=3000,3,IF([1]数据测算!M495&gt;=2500,1,IF([1]数据测算!M495&gt;=1500,10,IF(F495&gt;=750,8,6)))))</f>
        <v>6</v>
      </c>
      <c r="O495" s="17">
        <f t="shared" si="90"/>
        <v>6</v>
      </c>
      <c r="P495" s="18">
        <f t="shared" si="91"/>
        <v>2</v>
      </c>
      <c r="Q495" s="17">
        <f t="shared" si="92"/>
        <v>7</v>
      </c>
      <c r="R495" s="17">
        <f t="shared" si="100"/>
        <v>1</v>
      </c>
      <c r="S495" s="17">
        <f t="shared" si="101"/>
        <v>7</v>
      </c>
      <c r="T495" s="17">
        <f t="shared" si="93"/>
        <v>7.5</v>
      </c>
      <c r="U495" s="17" t="s">
        <v>94</v>
      </c>
      <c r="V495" s="17">
        <f t="shared" si="94"/>
        <v>6</v>
      </c>
      <c r="W495" s="21">
        <f t="shared" si="95"/>
        <v>95</v>
      </c>
      <c r="X495" s="21">
        <f t="shared" si="96"/>
        <v>45</v>
      </c>
      <c r="Y495" s="24">
        <f t="shared" si="89"/>
        <v>47.368421052631582</v>
      </c>
      <c r="Z495" s="25">
        <f t="shared" si="97"/>
        <v>77.346403707234487</v>
      </c>
    </row>
    <row r="496" spans="1:26" x14ac:dyDescent="0.3">
      <c r="A496" s="15" t="s">
        <v>590</v>
      </c>
      <c r="B496" s="15">
        <v>201506</v>
      </c>
      <c r="C496" s="15">
        <v>21751.52</v>
      </c>
      <c r="D496" s="15">
        <v>0.99319847921688298</v>
      </c>
      <c r="E496" s="15">
        <v>0.34613193216412902</v>
      </c>
      <c r="F496" s="15">
        <v>252.166666666667</v>
      </c>
      <c r="G496" s="15">
        <v>3.3204752851209798</v>
      </c>
      <c r="H496" s="15">
        <v>4.8269946894927897E-2</v>
      </c>
      <c r="I496" s="15">
        <v>0.76796379092411304</v>
      </c>
      <c r="J496" s="15">
        <v>7.8247210191790701</v>
      </c>
      <c r="K496" s="15">
        <v>4</v>
      </c>
      <c r="L496" s="15">
        <v>0</v>
      </c>
      <c r="M496" s="17">
        <f>IF(C496&gt;=250000,10,IF([1]数据测算!F496&gt;=200000,8,IF([1]数据测算!F496&gt;=150000,6,IF([1]数据测算!F496&gt;=100000,5,IF(C496&gt;=50000,3,1)))))*2.5</f>
        <v>2.5</v>
      </c>
      <c r="N496" s="17">
        <f>IF(F496&gt;=4000,5,IF([1]数据测算!M496&gt;=3000,3,IF([1]数据测算!M496&gt;=2500,1,IF([1]数据测算!M496&gt;=1500,10,IF(F496&gt;=750,8,6)))))</f>
        <v>6</v>
      </c>
      <c r="O496" s="17">
        <f t="shared" si="90"/>
        <v>6</v>
      </c>
      <c r="P496" s="18">
        <f t="shared" si="91"/>
        <v>0.5</v>
      </c>
      <c r="Q496" s="17">
        <f t="shared" si="92"/>
        <v>7</v>
      </c>
      <c r="R496" s="17">
        <f t="shared" si="100"/>
        <v>1</v>
      </c>
      <c r="S496" s="17">
        <f t="shared" si="101"/>
        <v>10</v>
      </c>
      <c r="T496" s="17">
        <f t="shared" si="93"/>
        <v>7.5</v>
      </c>
      <c r="U496" s="17" t="s">
        <v>94</v>
      </c>
      <c r="V496" s="17">
        <f t="shared" si="94"/>
        <v>8</v>
      </c>
      <c r="W496" s="21">
        <f t="shared" si="95"/>
        <v>95</v>
      </c>
      <c r="X496" s="21">
        <f t="shared" si="96"/>
        <v>48.5</v>
      </c>
      <c r="Y496" s="24">
        <f t="shared" si="89"/>
        <v>51.05263157894737</v>
      </c>
      <c r="Z496" s="25">
        <f t="shared" si="97"/>
        <v>79.429834036358756</v>
      </c>
    </row>
    <row r="497" spans="1:26" x14ac:dyDescent="0.3">
      <c r="A497" s="15" t="s">
        <v>591</v>
      </c>
      <c r="B497" s="15">
        <v>201507</v>
      </c>
      <c r="C497" s="15">
        <v>5047461</v>
      </c>
      <c r="D497" s="15">
        <v>1.01547736241414</v>
      </c>
      <c r="E497" s="15">
        <v>9.3721864714652506E-2</v>
      </c>
      <c r="F497" s="15">
        <v>3085</v>
      </c>
      <c r="G497" s="15">
        <v>2.9728925577064702</v>
      </c>
      <c r="H497" s="15">
        <v>1.7994156221470398E-2</v>
      </c>
      <c r="I497" s="15">
        <v>0.82151397126423698</v>
      </c>
      <c r="J497" s="15">
        <v>44.644442929321499</v>
      </c>
      <c r="K497" s="15">
        <v>3</v>
      </c>
      <c r="L497" s="15">
        <v>0</v>
      </c>
      <c r="M497" s="17">
        <f>IF(C497&gt;=250000,10,IF([1]数据测算!F497&gt;=200000,8,IF([1]数据测算!F497&gt;=150000,6,IF([1]数据测算!F497&gt;=100000,5,IF(C497&gt;=50000,3,1)))))*2.5</f>
        <v>25</v>
      </c>
      <c r="N497" s="17">
        <f>IF(F497&gt;=4000,5,IF([1]数据测算!M497&gt;=3000,3,IF([1]数据测算!M497&gt;=2500,1,IF([1]数据测算!M497&gt;=1500,10,IF(F497&gt;=750,8,6)))))</f>
        <v>3</v>
      </c>
      <c r="O497" s="17">
        <f t="shared" si="90"/>
        <v>1</v>
      </c>
      <c r="P497" s="18">
        <f t="shared" si="91"/>
        <v>0.5</v>
      </c>
      <c r="Q497" s="17">
        <f t="shared" si="92"/>
        <v>10</v>
      </c>
      <c r="R497" s="17">
        <f t="shared" si="100"/>
        <v>1</v>
      </c>
      <c r="S497" s="17">
        <f t="shared" si="101"/>
        <v>10</v>
      </c>
      <c r="T497" s="17">
        <f t="shared" si="93"/>
        <v>7.5</v>
      </c>
      <c r="U497" s="17" t="s">
        <v>94</v>
      </c>
      <c r="V497" s="17">
        <f t="shared" si="94"/>
        <v>6</v>
      </c>
      <c r="W497" s="21">
        <f t="shared" si="95"/>
        <v>95</v>
      </c>
      <c r="X497" s="21">
        <f t="shared" si="96"/>
        <v>64</v>
      </c>
      <c r="Y497" s="24">
        <f t="shared" si="89"/>
        <v>67.368421052631575</v>
      </c>
      <c r="Z497" s="25">
        <f t="shared" si="97"/>
        <v>87.644191774260946</v>
      </c>
    </row>
    <row r="498" spans="1:26" x14ac:dyDescent="0.3">
      <c r="A498" s="15" t="s">
        <v>592</v>
      </c>
      <c r="B498" s="15">
        <v>201503</v>
      </c>
      <c r="C498" s="15">
        <v>28579.5333333333</v>
      </c>
      <c r="D498" s="15">
        <v>0.64950044840648102</v>
      </c>
      <c r="E498" s="15">
        <v>0.51627071017523096</v>
      </c>
      <c r="F498" s="15">
        <v>85.5</v>
      </c>
      <c r="G498" s="15">
        <v>2.39014028433568</v>
      </c>
      <c r="H498" s="15">
        <v>0.71239091004074195</v>
      </c>
      <c r="I498" s="15">
        <v>0.58436845632673995</v>
      </c>
      <c r="J498" s="15">
        <v>14.879984824849499</v>
      </c>
      <c r="K498" s="15">
        <v>1</v>
      </c>
      <c r="L498" s="15">
        <v>0</v>
      </c>
      <c r="M498" s="17">
        <f>IF(C498&gt;=250000,10,IF([1]数据测算!F498&gt;=200000,8,IF([1]数据测算!F498&gt;=150000,6,IF([1]数据测算!F498&gt;=100000,5,IF(C498&gt;=50000,3,1)))))*2.5</f>
        <v>2.5</v>
      </c>
      <c r="N498" s="17">
        <f>IF(F498&gt;=4000,5,IF([1]数据测算!M498&gt;=3000,3,IF([1]数据测算!M498&gt;=2500,1,IF([1]数据测算!M498&gt;=1500,10,IF(F498&gt;=750,8,6)))))</f>
        <v>6</v>
      </c>
      <c r="O498" s="17">
        <f t="shared" si="90"/>
        <v>5</v>
      </c>
      <c r="P498" s="18">
        <f t="shared" si="91"/>
        <v>2</v>
      </c>
      <c r="Q498" s="17">
        <f t="shared" si="92"/>
        <v>4</v>
      </c>
      <c r="R498" s="17">
        <f t="shared" si="100"/>
        <v>4</v>
      </c>
      <c r="S498" s="17">
        <f t="shared" si="101"/>
        <v>4</v>
      </c>
      <c r="T498" s="17">
        <f t="shared" si="93"/>
        <v>7.5</v>
      </c>
      <c r="U498" s="17" t="s">
        <v>94</v>
      </c>
      <c r="V498" s="17">
        <f t="shared" si="94"/>
        <v>2</v>
      </c>
      <c r="W498" s="21">
        <f t="shared" si="95"/>
        <v>95</v>
      </c>
      <c r="X498" s="21">
        <f t="shared" si="96"/>
        <v>37</v>
      </c>
      <c r="Y498" s="24">
        <f t="shared" si="89"/>
        <v>38.94736842105263</v>
      </c>
      <c r="Z498" s="25">
        <f t="shared" si="97"/>
        <v>72.156033417724245</v>
      </c>
    </row>
    <row r="499" spans="1:26" x14ac:dyDescent="0.3">
      <c r="A499" s="15" t="s">
        <v>593</v>
      </c>
      <c r="B499" s="15">
        <v>201505</v>
      </c>
      <c r="C499" s="15">
        <v>734944.16666666698</v>
      </c>
      <c r="D499" s="15">
        <v>0.79933538006470795</v>
      </c>
      <c r="E499" s="15">
        <v>0.58271042445001697</v>
      </c>
      <c r="F499" s="15">
        <v>4702.8333333333303</v>
      </c>
      <c r="G499" s="15">
        <v>2.1506954191299599</v>
      </c>
      <c r="H499" s="15">
        <v>1.15685592517511E-2</v>
      </c>
      <c r="I499" s="15">
        <v>0.269084379576776</v>
      </c>
      <c r="J499" s="15">
        <v>11.393169535540499</v>
      </c>
      <c r="K499" s="15">
        <v>2</v>
      </c>
      <c r="L499" s="15">
        <v>0</v>
      </c>
      <c r="M499" s="17">
        <f>IF(C499&gt;=250000,10,IF([1]数据测算!F499&gt;=200000,8,IF([1]数据测算!F499&gt;=150000,6,IF([1]数据测算!F499&gt;=100000,5,IF(C499&gt;=50000,3,1)))))*2.5</f>
        <v>25</v>
      </c>
      <c r="N499" s="17">
        <f>IF(F499&gt;=4000,5,IF([1]数据测算!M499&gt;=3000,3,IF([1]数据测算!M499&gt;=2500,1,IF([1]数据测算!M499&gt;=1500,10,IF(F499&gt;=750,8,6)))))</f>
        <v>5</v>
      </c>
      <c r="O499" s="17">
        <f t="shared" si="90"/>
        <v>5</v>
      </c>
      <c r="P499" s="18">
        <f t="shared" si="91"/>
        <v>2</v>
      </c>
      <c r="Q499" s="17">
        <f t="shared" si="92"/>
        <v>4</v>
      </c>
      <c r="R499" s="17">
        <f t="shared" si="100"/>
        <v>7</v>
      </c>
      <c r="S499" s="17">
        <f t="shared" si="101"/>
        <v>10</v>
      </c>
      <c r="T499" s="17">
        <f t="shared" si="93"/>
        <v>5.25</v>
      </c>
      <c r="U499" s="17" t="s">
        <v>94</v>
      </c>
      <c r="V499" s="17">
        <f t="shared" si="94"/>
        <v>4</v>
      </c>
      <c r="W499" s="21">
        <f t="shared" si="95"/>
        <v>95</v>
      </c>
      <c r="X499" s="21">
        <f t="shared" si="96"/>
        <v>67.25</v>
      </c>
      <c r="Y499" s="24">
        <f t="shared" si="89"/>
        <v>70.78947368421052</v>
      </c>
      <c r="Z499" s="25">
        <f t="shared" si="97"/>
        <v>89.198415256196398</v>
      </c>
    </row>
    <row r="500" spans="1:26" x14ac:dyDescent="0.3">
      <c r="A500" s="15" t="s">
        <v>594</v>
      </c>
      <c r="B500" s="15">
        <v>201505</v>
      </c>
      <c r="C500" s="15">
        <v>361912.623333333</v>
      </c>
      <c r="D500" s="15">
        <v>0.79786874461912705</v>
      </c>
      <c r="E500" s="15">
        <v>8.9212838477152806E-2</v>
      </c>
      <c r="F500" s="15">
        <v>1756.6666666666699</v>
      </c>
      <c r="G500" s="15">
        <v>1.9300645819542399</v>
      </c>
      <c r="H500" s="15">
        <v>3.4021248233565497E-2</v>
      </c>
      <c r="I500" s="15">
        <v>0.36249842353754402</v>
      </c>
      <c r="J500" s="15">
        <v>29.091685929407099</v>
      </c>
      <c r="K500" s="15">
        <v>3</v>
      </c>
      <c r="L500" s="15">
        <v>0</v>
      </c>
      <c r="M500" s="17">
        <f>IF(C500&gt;=250000,10,IF([1]数据测算!F500&gt;=200000,8,IF([1]数据测算!F500&gt;=150000,6,IF([1]数据测算!F500&gt;=100000,5,IF(C500&gt;=50000,3,1)))))*2.5</f>
        <v>25</v>
      </c>
      <c r="N500" s="17">
        <f>IF(F500&gt;=4000,5,IF([1]数据测算!M500&gt;=3000,3,IF([1]数据测算!M500&gt;=2500,1,IF([1]数据测算!M500&gt;=1500,10,IF(F500&gt;=750,8,6)))))</f>
        <v>10</v>
      </c>
      <c r="O500" s="17">
        <f t="shared" si="90"/>
        <v>3</v>
      </c>
      <c r="P500" s="18">
        <f t="shared" si="91"/>
        <v>2</v>
      </c>
      <c r="Q500" s="17">
        <f t="shared" si="92"/>
        <v>10</v>
      </c>
      <c r="R500" s="17">
        <f t="shared" si="100"/>
        <v>7</v>
      </c>
      <c r="S500" s="17">
        <f t="shared" si="101"/>
        <v>10</v>
      </c>
      <c r="T500" s="17">
        <f t="shared" si="93"/>
        <v>5.25</v>
      </c>
      <c r="U500" s="17" t="s">
        <v>94</v>
      </c>
      <c r="V500" s="17">
        <f t="shared" si="94"/>
        <v>6</v>
      </c>
      <c r="W500" s="21">
        <f t="shared" si="95"/>
        <v>95</v>
      </c>
      <c r="X500" s="21">
        <f t="shared" si="96"/>
        <v>78.25</v>
      </c>
      <c r="Y500" s="24">
        <f t="shared" si="89"/>
        <v>82.368421052631575</v>
      </c>
      <c r="Z500" s="25">
        <f t="shared" si="97"/>
        <v>94.124900569547975</v>
      </c>
    </row>
    <row r="501" spans="1:26" x14ac:dyDescent="0.3">
      <c r="A501" s="15" t="s">
        <v>595</v>
      </c>
      <c r="B501" s="15">
        <v>201507</v>
      </c>
      <c r="C501" s="15">
        <v>64582.166666666701</v>
      </c>
      <c r="D501" s="16">
        <v>0.42103510041593001</v>
      </c>
      <c r="E501" s="15">
        <v>9.4394904032921598E-2</v>
      </c>
      <c r="F501" s="15">
        <v>35</v>
      </c>
      <c r="G501" s="15">
        <v>1.61803268872368</v>
      </c>
      <c r="H501" s="15">
        <v>0.41679559049639198</v>
      </c>
      <c r="I501" s="15">
        <v>0.79592997944326604</v>
      </c>
      <c r="J501" s="15">
        <v>17.6873524016213</v>
      </c>
      <c r="K501" s="15">
        <v>3</v>
      </c>
      <c r="L501" s="15">
        <v>0</v>
      </c>
      <c r="M501" s="17">
        <f>IF(C501&gt;=250000,10,IF([1]数据测算!F501&gt;=200000,8,IF([1]数据测算!F501&gt;=150000,6,IF([1]数据测算!F501&gt;=100000,5,IF(C501&gt;=50000,3,1)))))*2.5</f>
        <v>7.5</v>
      </c>
      <c r="N501" s="17">
        <f>IF(F501&gt;=4000,5,IF([1]数据测算!M501&gt;=3000,3,IF([1]数据测算!M501&gt;=2500,1,IF([1]数据测算!M501&gt;=1500,10,IF(F501&gt;=750,8,6)))))</f>
        <v>6</v>
      </c>
      <c r="O501" s="17">
        <f t="shared" si="90"/>
        <v>5</v>
      </c>
      <c r="P501" s="18">
        <f t="shared" si="91"/>
        <v>3.5</v>
      </c>
      <c r="Q501" s="17">
        <f t="shared" si="92"/>
        <v>10</v>
      </c>
      <c r="R501" s="17">
        <f t="shared" si="100"/>
        <v>1</v>
      </c>
      <c r="S501" s="17">
        <f t="shared" si="101"/>
        <v>7</v>
      </c>
      <c r="T501" s="17">
        <f t="shared" si="93"/>
        <v>5.25</v>
      </c>
      <c r="U501" s="17" t="s">
        <v>94</v>
      </c>
      <c r="V501" s="17">
        <f t="shared" si="94"/>
        <v>6</v>
      </c>
      <c r="W501" s="21">
        <f t="shared" si="95"/>
        <v>95</v>
      </c>
      <c r="X501" s="21">
        <f t="shared" si="96"/>
        <v>51.25</v>
      </c>
      <c r="Y501" s="24">
        <f t="shared" si="89"/>
        <v>53.94736842105263</v>
      </c>
      <c r="Z501" s="25">
        <f t="shared" si="97"/>
        <v>80.999709651925599</v>
      </c>
    </row>
    <row r="502" spans="1:26" x14ac:dyDescent="0.3">
      <c r="A502" s="15" t="s">
        <v>596</v>
      </c>
      <c r="B502" s="15">
        <v>201504</v>
      </c>
      <c r="C502" s="15">
        <v>565220.33333333302</v>
      </c>
      <c r="D502" s="15">
        <v>0.92545579069793305</v>
      </c>
      <c r="E502" s="15">
        <v>0.11764174509018401</v>
      </c>
      <c r="F502" s="15">
        <v>6082.2</v>
      </c>
      <c r="G502" s="15">
        <v>1.56630190813143</v>
      </c>
      <c r="H502" s="15">
        <v>1.31970877602198E-2</v>
      </c>
      <c r="I502" s="15">
        <v>0.56512275665261202</v>
      </c>
      <c r="J502" s="15">
        <v>8.8129077034231695</v>
      </c>
      <c r="K502" s="15">
        <v>1</v>
      </c>
      <c r="L502" s="15">
        <v>1</v>
      </c>
      <c r="M502" s="17">
        <f>IF(C502&gt;=250000,10,IF([1]数据测算!F502&gt;=200000,8,IF([1]数据测算!F502&gt;=150000,6,IF([1]数据测算!F502&gt;=100000,5,IF(C502&gt;=50000,3,1)))))*2.5</f>
        <v>25</v>
      </c>
      <c r="N502" s="17">
        <f>IF(F502&gt;=4000,5,IF([1]数据测算!M502&gt;=3000,3,IF([1]数据测算!M502&gt;=2500,1,IF([1]数据测算!M502&gt;=1500,10,IF(F502&gt;=750,8,6)))))</f>
        <v>5</v>
      </c>
      <c r="O502" s="17">
        <f t="shared" si="90"/>
        <v>6</v>
      </c>
      <c r="P502" s="18">
        <f t="shared" si="91"/>
        <v>0.5</v>
      </c>
      <c r="Q502" s="17">
        <f t="shared" si="92"/>
        <v>10</v>
      </c>
      <c r="R502" s="17">
        <f t="shared" si="100"/>
        <v>4</v>
      </c>
      <c r="S502" s="17">
        <f t="shared" si="101"/>
        <v>10</v>
      </c>
      <c r="T502" s="17">
        <f t="shared" si="93"/>
        <v>3</v>
      </c>
      <c r="U502" s="17" t="s">
        <v>94</v>
      </c>
      <c r="V502" s="17">
        <f t="shared" si="94"/>
        <v>2</v>
      </c>
      <c r="W502" s="21">
        <f t="shared" si="95"/>
        <v>95</v>
      </c>
      <c r="X502" s="21">
        <f t="shared" si="96"/>
        <v>65.5</v>
      </c>
      <c r="Y502" s="24">
        <f t="shared" si="89"/>
        <v>68.94736842105263</v>
      </c>
      <c r="Z502" s="25">
        <f t="shared" si="97"/>
        <v>88.367703195681131</v>
      </c>
    </row>
    <row r="503" spans="1:26" x14ac:dyDescent="0.3">
      <c r="A503" s="15" t="s">
        <v>597</v>
      </c>
      <c r="B503" s="15">
        <v>201507</v>
      </c>
      <c r="C503" s="15">
        <v>57811.423333333303</v>
      </c>
      <c r="D503" s="16">
        <v>0.349369870309723</v>
      </c>
      <c r="E503" s="15">
        <v>0.110618291624643</v>
      </c>
      <c r="F503" s="15">
        <v>240.333333333333</v>
      </c>
      <c r="G503" s="15">
        <v>1.4057927761157001</v>
      </c>
      <c r="H503" s="15">
        <v>0.24226304230242901</v>
      </c>
      <c r="I503" s="15">
        <v>0.62118300553772499</v>
      </c>
      <c r="J503" s="15">
        <v>9.3274921351534701</v>
      </c>
      <c r="K503" s="15">
        <v>2</v>
      </c>
      <c r="L503" s="15">
        <v>0</v>
      </c>
      <c r="M503" s="17">
        <f>IF(C503&gt;=250000,10,IF([1]数据测算!F503&gt;=200000,8,IF([1]数据测算!F503&gt;=150000,6,IF([1]数据测算!F503&gt;=100000,5,IF(C503&gt;=50000,3,1)))))*2.5</f>
        <v>7.5</v>
      </c>
      <c r="N503" s="17">
        <f>IF(F503&gt;=4000,5,IF([1]数据测算!M503&gt;=3000,3,IF([1]数据测算!M503&gt;=2500,1,IF([1]数据测算!M503&gt;=1500,10,IF(F503&gt;=750,8,6)))))</f>
        <v>6</v>
      </c>
      <c r="O503" s="17">
        <f t="shared" si="90"/>
        <v>6</v>
      </c>
      <c r="P503" s="18">
        <f t="shared" si="91"/>
        <v>5</v>
      </c>
      <c r="Q503" s="17">
        <f t="shared" si="92"/>
        <v>10</v>
      </c>
      <c r="R503" s="17">
        <f t="shared" si="100"/>
        <v>4</v>
      </c>
      <c r="S503" s="17">
        <f t="shared" si="101"/>
        <v>7</v>
      </c>
      <c r="T503" s="17">
        <f t="shared" si="93"/>
        <v>3</v>
      </c>
      <c r="U503" s="17" t="s">
        <v>94</v>
      </c>
      <c r="V503" s="17">
        <f t="shared" si="94"/>
        <v>4</v>
      </c>
      <c r="W503" s="21">
        <f t="shared" si="95"/>
        <v>95</v>
      </c>
      <c r="X503" s="21">
        <f t="shared" si="96"/>
        <v>52.5</v>
      </c>
      <c r="Y503" s="24">
        <f t="shared" si="89"/>
        <v>55.263157894736842</v>
      </c>
      <c r="Z503" s="25">
        <f t="shared" si="97"/>
        <v>81.695341607011216</v>
      </c>
    </row>
    <row r="504" spans="1:26" x14ac:dyDescent="0.3">
      <c r="A504" s="15" t="s">
        <v>598</v>
      </c>
      <c r="B504" s="15">
        <v>201505</v>
      </c>
      <c r="C504" s="15">
        <v>570719.82999999996</v>
      </c>
      <c r="D504" s="15">
        <v>0.63292979711225295</v>
      </c>
      <c r="E504" s="15">
        <v>0.10725845703110801</v>
      </c>
      <c r="F504" s="15">
        <v>2735</v>
      </c>
      <c r="G504" s="15">
        <v>1.3979286182923401</v>
      </c>
      <c r="H504" s="15">
        <v>1.3412146040823599E-2</v>
      </c>
      <c r="I504" s="15">
        <v>0.562750748651489</v>
      </c>
      <c r="J504" s="15">
        <v>5.5293595785534899</v>
      </c>
      <c r="K504" s="15">
        <v>2</v>
      </c>
      <c r="L504" s="15">
        <v>0</v>
      </c>
      <c r="M504" s="17">
        <f>IF(C504&gt;=250000,10,IF([1]数据测算!F504&gt;=200000,8,IF([1]数据测算!F504&gt;=150000,6,IF([1]数据测算!F504&gt;=100000,5,IF(C504&gt;=50000,3,1)))))*2.5</f>
        <v>25</v>
      </c>
      <c r="N504" s="17">
        <f>IF(F504&gt;=4000,5,IF([1]数据测算!M504&gt;=3000,3,IF([1]数据测算!M504&gt;=2500,1,IF([1]数据测算!M504&gt;=1500,10,IF(F504&gt;=750,8,6)))))</f>
        <v>1</v>
      </c>
      <c r="O504" s="17">
        <f t="shared" si="90"/>
        <v>8</v>
      </c>
      <c r="P504" s="18">
        <f t="shared" si="91"/>
        <v>2</v>
      </c>
      <c r="Q504" s="17">
        <f t="shared" si="92"/>
        <v>10</v>
      </c>
      <c r="R504" s="17">
        <f t="shared" si="100"/>
        <v>4</v>
      </c>
      <c r="S504" s="17">
        <f t="shared" si="101"/>
        <v>10</v>
      </c>
      <c r="T504" s="17">
        <f t="shared" si="93"/>
        <v>3</v>
      </c>
      <c r="U504" s="17" t="s">
        <v>94</v>
      </c>
      <c r="V504" s="17">
        <f t="shared" si="94"/>
        <v>4</v>
      </c>
      <c r="W504" s="21">
        <f t="shared" si="95"/>
        <v>95</v>
      </c>
      <c r="X504" s="21">
        <f t="shared" si="96"/>
        <v>67</v>
      </c>
      <c r="Y504" s="24">
        <f t="shared" si="89"/>
        <v>70.526315789473685</v>
      </c>
      <c r="Z504" s="25">
        <f t="shared" si="97"/>
        <v>89.080602778171567</v>
      </c>
    </row>
    <row r="505" spans="1:26" x14ac:dyDescent="0.3">
      <c r="A505" s="15" t="s">
        <v>599</v>
      </c>
      <c r="B505" s="15">
        <v>201505</v>
      </c>
      <c r="C505" s="15">
        <v>310658.66166666697</v>
      </c>
      <c r="D505" s="15">
        <v>0.72585157077423901</v>
      </c>
      <c r="E505" s="15">
        <v>0.107587901715906</v>
      </c>
      <c r="F505" s="15">
        <v>4064.1666666666702</v>
      </c>
      <c r="G505" s="15">
        <v>1.3731967671210601</v>
      </c>
      <c r="H505" s="15">
        <v>8.9147818937211895E-2</v>
      </c>
      <c r="I505" s="15">
        <v>0.481634739944099</v>
      </c>
      <c r="J505" s="15">
        <v>13.0660580944584</v>
      </c>
      <c r="K505" s="15">
        <v>2</v>
      </c>
      <c r="L505" s="15">
        <v>0</v>
      </c>
      <c r="M505" s="17">
        <f>IF(C505&gt;=250000,10,IF([1]数据测算!F505&gt;=200000,8,IF([1]数据测算!F505&gt;=150000,6,IF([1]数据测算!F505&gt;=100000,5,IF(C505&gt;=50000,3,1)))))*2.5</f>
        <v>25</v>
      </c>
      <c r="N505" s="17">
        <f>IF(F505&gt;=4000,5,IF([1]数据测算!M505&gt;=3000,3,IF([1]数据测算!M505&gt;=2500,1,IF([1]数据测算!M505&gt;=1500,10,IF(F505&gt;=750,8,6)))))</f>
        <v>5</v>
      </c>
      <c r="O505" s="17">
        <f t="shared" si="90"/>
        <v>5</v>
      </c>
      <c r="P505" s="18">
        <f t="shared" si="91"/>
        <v>2</v>
      </c>
      <c r="Q505" s="17">
        <f t="shared" si="92"/>
        <v>10</v>
      </c>
      <c r="R505" s="17">
        <f t="shared" si="100"/>
        <v>4</v>
      </c>
      <c r="S505" s="17">
        <f t="shared" si="101"/>
        <v>10</v>
      </c>
      <c r="T505" s="17">
        <f t="shared" si="93"/>
        <v>3</v>
      </c>
      <c r="U505" s="17" t="s">
        <v>94</v>
      </c>
      <c r="V505" s="17">
        <f t="shared" si="94"/>
        <v>4</v>
      </c>
      <c r="W505" s="21">
        <f t="shared" si="95"/>
        <v>95</v>
      </c>
      <c r="X505" s="21">
        <f t="shared" si="96"/>
        <v>68</v>
      </c>
      <c r="Y505" s="24">
        <f t="shared" si="89"/>
        <v>71.578947368421055</v>
      </c>
      <c r="Z505" s="25">
        <f t="shared" si="97"/>
        <v>89.550166295470476</v>
      </c>
    </row>
    <row r="506" spans="1:26" x14ac:dyDescent="0.3">
      <c r="A506" s="15" t="s">
        <v>600</v>
      </c>
      <c r="B506" s="15">
        <v>201507</v>
      </c>
      <c r="C506" s="15">
        <v>133933.42166666701</v>
      </c>
      <c r="D506" s="16">
        <v>0.34175377511246502</v>
      </c>
      <c r="E506" s="15">
        <v>0.24001460566187399</v>
      </c>
      <c r="F506" s="15">
        <v>687.66666666666697</v>
      </c>
      <c r="G506" s="15">
        <v>1.26444576108906</v>
      </c>
      <c r="H506" s="15">
        <v>8.5810785320214994E-2</v>
      </c>
      <c r="I506" s="15">
        <v>0.82727325045753697</v>
      </c>
      <c r="J506" s="15">
        <v>13.710941309171499</v>
      </c>
      <c r="K506" s="15">
        <v>3</v>
      </c>
      <c r="L506" s="15">
        <v>0</v>
      </c>
      <c r="M506" s="17">
        <f>IF(C506&gt;=250000,10,IF([1]数据测算!F506&gt;=200000,8,IF([1]数据测算!F506&gt;=150000,6,IF([1]数据测算!F506&gt;=100000,5,IF(C506&gt;=50000,3,1)))))*2.5</f>
        <v>12.5</v>
      </c>
      <c r="N506" s="17">
        <f>IF(F506&gt;=4000,5,IF([1]数据测算!M506&gt;=3000,3,IF([1]数据测算!M506&gt;=2500,1,IF([1]数据测算!M506&gt;=1500,10,IF(F506&gt;=750,8,6)))))</f>
        <v>6</v>
      </c>
      <c r="O506" s="17">
        <f t="shared" si="90"/>
        <v>5</v>
      </c>
      <c r="P506" s="18">
        <f t="shared" si="91"/>
        <v>5</v>
      </c>
      <c r="Q506" s="17">
        <f t="shared" si="92"/>
        <v>7</v>
      </c>
      <c r="R506" s="17">
        <f t="shared" si="100"/>
        <v>1</v>
      </c>
      <c r="S506" s="17">
        <f t="shared" si="101"/>
        <v>10</v>
      </c>
      <c r="T506" s="17">
        <f t="shared" si="93"/>
        <v>3</v>
      </c>
      <c r="U506" s="17" t="s">
        <v>94</v>
      </c>
      <c r="V506" s="17">
        <f t="shared" si="94"/>
        <v>6</v>
      </c>
      <c r="W506" s="21">
        <f t="shared" si="95"/>
        <v>95</v>
      </c>
      <c r="X506" s="21">
        <f t="shared" si="96"/>
        <v>55.5</v>
      </c>
      <c r="Y506" s="24">
        <f t="shared" si="89"/>
        <v>58.421052631578945</v>
      </c>
      <c r="Z506" s="25">
        <f t="shared" si="97"/>
        <v>83.322352963173088</v>
      </c>
    </row>
    <row r="507" spans="1:26" x14ac:dyDescent="0.3">
      <c r="A507" s="15" t="s">
        <v>601</v>
      </c>
      <c r="B507" s="15">
        <v>201504</v>
      </c>
      <c r="C507" s="15">
        <v>195825.00333333301</v>
      </c>
      <c r="D507" s="15">
        <v>0.78461388455278203</v>
      </c>
      <c r="E507" s="15">
        <v>0.14051940430156301</v>
      </c>
      <c r="F507" s="15">
        <v>1163.1666666666699</v>
      </c>
      <c r="G507" s="15">
        <v>1.1252377348590501</v>
      </c>
      <c r="H507" s="15">
        <v>2.6803513994158101E-2</v>
      </c>
      <c r="I507" s="15">
        <v>0.559645538779736</v>
      </c>
      <c r="J507" s="15">
        <v>11.682418351746501</v>
      </c>
      <c r="K507" s="15">
        <v>1</v>
      </c>
      <c r="L507" s="15">
        <v>0</v>
      </c>
      <c r="M507" s="17">
        <f>IF(C507&gt;=250000,10,IF([1]数据测算!F507&gt;=200000,8,IF([1]数据测算!F507&gt;=150000,6,IF([1]数据测算!F507&gt;=100000,5,IF(C507&gt;=50000,3,1)))))*2.5</f>
        <v>15</v>
      </c>
      <c r="N507" s="17">
        <f>IF(F507&gt;=4000,5,IF([1]数据测算!M507&gt;=3000,3,IF([1]数据测算!M507&gt;=2500,1,IF([1]数据测算!M507&gt;=1500,10,IF(F507&gt;=750,8,6)))))</f>
        <v>8</v>
      </c>
      <c r="O507" s="17">
        <f t="shared" si="90"/>
        <v>5</v>
      </c>
      <c r="P507" s="18">
        <f t="shared" si="91"/>
        <v>2</v>
      </c>
      <c r="Q507" s="17">
        <f t="shared" si="92"/>
        <v>10</v>
      </c>
      <c r="R507" s="17">
        <f t="shared" si="100"/>
        <v>4</v>
      </c>
      <c r="S507" s="17">
        <f t="shared" si="101"/>
        <v>10</v>
      </c>
      <c r="T507" s="17">
        <f t="shared" si="93"/>
        <v>3</v>
      </c>
      <c r="U507" s="17" t="s">
        <v>94</v>
      </c>
      <c r="V507" s="17">
        <f t="shared" si="94"/>
        <v>2</v>
      </c>
      <c r="W507" s="21">
        <f t="shared" si="95"/>
        <v>95</v>
      </c>
      <c r="X507" s="21">
        <f t="shared" si="96"/>
        <v>59</v>
      </c>
      <c r="Y507" s="24">
        <f t="shared" si="89"/>
        <v>62.10526315789474</v>
      </c>
      <c r="Z507" s="25">
        <f t="shared" si="97"/>
        <v>85.150349127197842</v>
      </c>
    </row>
    <row r="508" spans="1:26" x14ac:dyDescent="0.3">
      <c r="A508" s="15" t="s">
        <v>602</v>
      </c>
      <c r="B508" s="15">
        <v>201505</v>
      </c>
      <c r="C508" s="15">
        <v>992539.60499999998</v>
      </c>
      <c r="D508" s="16">
        <v>0.45686937154607499</v>
      </c>
      <c r="E508" s="15">
        <v>0.43777998615859798</v>
      </c>
      <c r="F508" s="15">
        <v>99.3333333333333</v>
      </c>
      <c r="G508" s="15">
        <v>1.12249737721854</v>
      </c>
      <c r="H508" s="15">
        <v>0.49621095007699201</v>
      </c>
      <c r="I508" s="15">
        <v>0.20387670195216001</v>
      </c>
      <c r="J508" s="15">
        <v>15.09136409892</v>
      </c>
      <c r="K508" s="15">
        <v>1</v>
      </c>
      <c r="L508" s="15">
        <v>0</v>
      </c>
      <c r="M508" s="17">
        <f>IF(C508&gt;=250000,10,IF([1]数据测算!F508&gt;=200000,8,IF([1]数据测算!F508&gt;=150000,6,IF([1]数据测算!F508&gt;=100000,5,IF(C508&gt;=50000,3,1)))))*2.5</f>
        <v>25</v>
      </c>
      <c r="N508" s="17">
        <f>IF(F508&gt;=4000,5,IF([1]数据测算!M508&gt;=3000,3,IF([1]数据测算!M508&gt;=2500,1,IF([1]数据测算!M508&gt;=1500,10,IF(F508&gt;=750,8,6)))))</f>
        <v>6</v>
      </c>
      <c r="O508" s="17">
        <f t="shared" si="90"/>
        <v>5</v>
      </c>
      <c r="P508" s="18">
        <f t="shared" si="91"/>
        <v>3.5</v>
      </c>
      <c r="Q508" s="17">
        <f t="shared" si="92"/>
        <v>4</v>
      </c>
      <c r="R508" s="17">
        <f t="shared" si="100"/>
        <v>7</v>
      </c>
      <c r="S508" s="17">
        <f t="shared" si="101"/>
        <v>7</v>
      </c>
      <c r="T508" s="17">
        <f t="shared" si="93"/>
        <v>3</v>
      </c>
      <c r="U508" s="17" t="s">
        <v>94</v>
      </c>
      <c r="V508" s="17">
        <f t="shared" si="94"/>
        <v>2</v>
      </c>
      <c r="W508" s="21">
        <f t="shared" si="95"/>
        <v>95</v>
      </c>
      <c r="X508" s="21">
        <f t="shared" si="96"/>
        <v>62.5</v>
      </c>
      <c r="Y508" s="24">
        <f t="shared" si="89"/>
        <v>65.78947368421052</v>
      </c>
      <c r="Z508" s="25">
        <f t="shared" si="97"/>
        <v>86.909656160207078</v>
      </c>
    </row>
    <row r="509" spans="1:26" x14ac:dyDescent="0.3">
      <c r="A509" s="15" t="s">
        <v>603</v>
      </c>
      <c r="B509" s="15">
        <v>201504</v>
      </c>
      <c r="C509" s="15">
        <v>101041.33500000001</v>
      </c>
      <c r="D509" s="15">
        <v>0.65823016988483496</v>
      </c>
      <c r="E509" s="15">
        <v>0.21111379827923599</v>
      </c>
      <c r="F509" s="15">
        <v>433</v>
      </c>
      <c r="G509" s="15">
        <v>1.11204941705244</v>
      </c>
      <c r="H509" s="15">
        <v>0.15168583915783601</v>
      </c>
      <c r="I509" s="15">
        <v>0.47042005564029399</v>
      </c>
      <c r="J509" s="15">
        <v>7.7557328249847401</v>
      </c>
      <c r="K509" s="15">
        <v>1</v>
      </c>
      <c r="L509" s="15">
        <v>0</v>
      </c>
      <c r="M509" s="17">
        <f>IF(C509&gt;=250000,10,IF([1]数据测算!F509&gt;=200000,8,IF([1]数据测算!F509&gt;=150000,6,IF([1]数据测算!F509&gt;=100000,5,IF(C509&gt;=50000,3,1)))))*2.5</f>
        <v>12.5</v>
      </c>
      <c r="N509" s="17">
        <f>IF(F509&gt;=4000,5,IF([1]数据测算!M509&gt;=3000,3,IF([1]数据测算!M509&gt;=2500,1,IF([1]数据测算!M509&gt;=1500,10,IF(F509&gt;=750,8,6)))))</f>
        <v>6</v>
      </c>
      <c r="O509" s="17">
        <f t="shared" si="90"/>
        <v>6</v>
      </c>
      <c r="P509" s="18">
        <f t="shared" si="91"/>
        <v>2</v>
      </c>
      <c r="Q509" s="17">
        <f t="shared" si="92"/>
        <v>7</v>
      </c>
      <c r="R509" s="17">
        <f t="shared" si="100"/>
        <v>4</v>
      </c>
      <c r="S509" s="17">
        <f t="shared" si="101"/>
        <v>10</v>
      </c>
      <c r="T509" s="17">
        <f t="shared" si="93"/>
        <v>3</v>
      </c>
      <c r="U509" s="17" t="s">
        <v>94</v>
      </c>
      <c r="V509" s="17">
        <f t="shared" si="94"/>
        <v>2</v>
      </c>
      <c r="W509" s="21">
        <f t="shared" si="95"/>
        <v>95</v>
      </c>
      <c r="X509" s="21">
        <f t="shared" si="96"/>
        <v>52.5</v>
      </c>
      <c r="Y509" s="24">
        <f t="shared" si="89"/>
        <v>55.263157894736842</v>
      </c>
      <c r="Z509" s="25">
        <f t="shared" si="97"/>
        <v>81.695341607011216</v>
      </c>
    </row>
    <row r="510" spans="1:26" x14ac:dyDescent="0.3">
      <c r="A510" s="15" t="s">
        <v>604</v>
      </c>
      <c r="B510" s="15">
        <v>201506</v>
      </c>
      <c r="C510" s="15">
        <v>181642.42499999999</v>
      </c>
      <c r="D510" s="15">
        <v>0.56776607431595405</v>
      </c>
      <c r="E510" s="15">
        <v>0.45175801150723999</v>
      </c>
      <c r="F510" s="15">
        <v>4597.5</v>
      </c>
      <c r="G510" s="15">
        <v>0.92648170863240698</v>
      </c>
      <c r="H510" s="15">
        <v>7.6046697841629499E-2</v>
      </c>
      <c r="I510" s="15">
        <v>0.60520954292353102</v>
      </c>
      <c r="J510" s="15">
        <v>6.9369165416095298</v>
      </c>
      <c r="K510" s="15">
        <v>2</v>
      </c>
      <c r="L510" s="15">
        <v>0</v>
      </c>
      <c r="M510" s="17">
        <f>IF(C510&gt;=250000,10,IF([1]数据测算!F510&gt;=200000,8,IF([1]数据测算!F510&gt;=150000,6,IF([1]数据测算!F510&gt;=100000,5,IF(C510&gt;=50000,3,1)))))*2.5</f>
        <v>15</v>
      </c>
      <c r="N510" s="17">
        <f>IF(F510&gt;=4000,5,IF([1]数据测算!M510&gt;=3000,3,IF([1]数据测算!M510&gt;=2500,1,IF([1]数据测算!M510&gt;=1500,10,IF(F510&gt;=750,8,6)))))</f>
        <v>5</v>
      </c>
      <c r="O510" s="17">
        <f t="shared" si="90"/>
        <v>8</v>
      </c>
      <c r="P510" s="18">
        <f t="shared" si="91"/>
        <v>3.5</v>
      </c>
      <c r="Q510" s="17">
        <f t="shared" si="92"/>
        <v>4</v>
      </c>
      <c r="R510" s="17">
        <f t="shared" si="100"/>
        <v>4</v>
      </c>
      <c r="S510" s="17">
        <f t="shared" si="101"/>
        <v>10</v>
      </c>
      <c r="T510" s="17">
        <f t="shared" si="93"/>
        <v>3</v>
      </c>
      <c r="U510" s="17" t="s">
        <v>94</v>
      </c>
      <c r="V510" s="17">
        <f t="shared" si="94"/>
        <v>4</v>
      </c>
      <c r="W510" s="21">
        <f t="shared" si="95"/>
        <v>95</v>
      </c>
      <c r="X510" s="21">
        <f t="shared" si="96"/>
        <v>56.5</v>
      </c>
      <c r="Y510" s="24">
        <f t="shared" si="89"/>
        <v>59.473684210526315</v>
      </c>
      <c r="Z510" s="25">
        <f t="shared" si="97"/>
        <v>83.852049029460275</v>
      </c>
    </row>
    <row r="511" spans="1:26" x14ac:dyDescent="0.3">
      <c r="A511" s="15" t="s">
        <v>605</v>
      </c>
      <c r="B511" s="15">
        <v>201507</v>
      </c>
      <c r="C511" s="15">
        <v>41856.041666666701</v>
      </c>
      <c r="D511" s="16">
        <v>0.477670944252027</v>
      </c>
      <c r="E511" s="15">
        <v>0.178308038685248</v>
      </c>
      <c r="F511" s="15">
        <v>857.33333333333303</v>
      </c>
      <c r="G511" s="15">
        <v>0.80637187661344101</v>
      </c>
      <c r="H511" s="15">
        <v>4.8598276804912598E-2</v>
      </c>
      <c r="I511" s="15">
        <v>0.48746114543476798</v>
      </c>
      <c r="J511" s="15">
        <v>6.6418845689408101</v>
      </c>
      <c r="K511" s="15">
        <v>2</v>
      </c>
      <c r="L511" s="15">
        <v>0</v>
      </c>
      <c r="M511" s="17">
        <f>IF(C511&gt;=250000,10,IF([1]数据测算!F511&gt;=200000,8,IF([1]数据测算!F511&gt;=150000,6,IF([1]数据测算!F511&gt;=100000,5,IF(C511&gt;=50000,3,1)))))*2.5</f>
        <v>2.5</v>
      </c>
      <c r="N511" s="17">
        <f>IF(F511&gt;=4000,5,IF([1]数据测算!M511&gt;=3000,3,IF([1]数据测算!M511&gt;=2500,1,IF([1]数据测算!M511&gt;=1500,10,IF(F511&gt;=750,8,6)))))</f>
        <v>8</v>
      </c>
      <c r="O511" s="17">
        <f t="shared" si="90"/>
        <v>8</v>
      </c>
      <c r="P511" s="18">
        <f t="shared" si="91"/>
        <v>3.5</v>
      </c>
      <c r="Q511" s="17">
        <f t="shared" si="92"/>
        <v>10</v>
      </c>
      <c r="R511" s="17">
        <f t="shared" si="100"/>
        <v>4</v>
      </c>
      <c r="S511" s="17">
        <f t="shared" si="101"/>
        <v>10</v>
      </c>
      <c r="T511" s="17">
        <f t="shared" si="93"/>
        <v>3</v>
      </c>
      <c r="U511" s="17" t="s">
        <v>94</v>
      </c>
      <c r="V511" s="17">
        <f t="shared" si="94"/>
        <v>4</v>
      </c>
      <c r="W511" s="21">
        <f t="shared" si="95"/>
        <v>95</v>
      </c>
      <c r="X511" s="21">
        <f t="shared" si="96"/>
        <v>53</v>
      </c>
      <c r="Y511" s="24">
        <f t="shared" si="89"/>
        <v>55.789473684210527</v>
      </c>
      <c r="Z511" s="25">
        <f t="shared" si="97"/>
        <v>81.970601926662155</v>
      </c>
    </row>
    <row r="512" spans="1:26" x14ac:dyDescent="0.3">
      <c r="A512" s="15" t="s">
        <v>606</v>
      </c>
      <c r="B512" s="15">
        <v>201505</v>
      </c>
      <c r="C512" s="15">
        <v>195906.00833333301</v>
      </c>
      <c r="D512" s="16">
        <v>0.313089501590674</v>
      </c>
      <c r="E512" s="15">
        <v>8.51325840963119E-2</v>
      </c>
      <c r="F512" s="15">
        <v>411.33333333333297</v>
      </c>
      <c r="G512" s="15">
        <v>0.71325596104164501</v>
      </c>
      <c r="H512" s="15">
        <v>0.188388034356407</v>
      </c>
      <c r="I512" s="15">
        <v>0.71400737448926399</v>
      </c>
      <c r="J512" s="15">
        <v>5.0928540460872496</v>
      </c>
      <c r="K512" s="15">
        <v>1</v>
      </c>
      <c r="L512" s="15">
        <v>0</v>
      </c>
      <c r="M512" s="17">
        <f>IF(C512&gt;=250000,10,IF([1]数据测算!F512&gt;=200000,8,IF([1]数据测算!F512&gt;=150000,6,IF([1]数据测算!F512&gt;=100000,5,IF(C512&gt;=50000,3,1)))))*2.5</f>
        <v>15</v>
      </c>
      <c r="N512" s="17">
        <f>IF(F512&gt;=4000,5,IF([1]数据测算!M512&gt;=3000,3,IF([1]数据测算!M512&gt;=2500,1,IF([1]数据测算!M512&gt;=1500,10,IF(F512&gt;=750,8,6)))))</f>
        <v>6</v>
      </c>
      <c r="O512" s="17">
        <f t="shared" si="90"/>
        <v>8</v>
      </c>
      <c r="P512" s="18">
        <f t="shared" si="91"/>
        <v>5</v>
      </c>
      <c r="Q512" s="17">
        <f t="shared" si="92"/>
        <v>10</v>
      </c>
      <c r="R512" s="17">
        <f t="shared" si="100"/>
        <v>1</v>
      </c>
      <c r="S512" s="17">
        <f t="shared" si="101"/>
        <v>10</v>
      </c>
      <c r="T512" s="17">
        <f t="shared" si="93"/>
        <v>3</v>
      </c>
      <c r="U512" s="17" t="s">
        <v>94</v>
      </c>
      <c r="V512" s="17">
        <f t="shared" si="94"/>
        <v>2</v>
      </c>
      <c r="W512" s="21">
        <f t="shared" si="95"/>
        <v>95</v>
      </c>
      <c r="X512" s="21">
        <f t="shared" si="96"/>
        <v>60</v>
      </c>
      <c r="Y512" s="24">
        <f t="shared" si="89"/>
        <v>63.157894736842103</v>
      </c>
      <c r="Z512" s="25">
        <f t="shared" si="97"/>
        <v>85.659727340642576</v>
      </c>
    </row>
    <row r="513" spans="1:26" x14ac:dyDescent="0.3">
      <c r="A513" s="15" t="s">
        <v>607</v>
      </c>
      <c r="B513" s="15">
        <v>201507</v>
      </c>
      <c r="C513" s="15">
        <v>102421.02499999999</v>
      </c>
      <c r="D513" s="16">
        <v>0.40608357961592101</v>
      </c>
      <c r="E513" s="15">
        <v>0.27461259211087102</v>
      </c>
      <c r="F513" s="15">
        <v>1117.8333333333301</v>
      </c>
      <c r="G513" s="15">
        <v>0.711739533893748</v>
      </c>
      <c r="H513" s="15">
        <v>0.17287936415264701</v>
      </c>
      <c r="I513" s="15">
        <v>0.20575357654346299</v>
      </c>
      <c r="J513" s="15">
        <v>6.4407541248636004</v>
      </c>
      <c r="K513" s="15">
        <v>1</v>
      </c>
      <c r="L513" s="15">
        <v>0</v>
      </c>
      <c r="M513" s="17">
        <f>IF(C513&gt;=250000,10,IF([1]数据测算!F513&gt;=200000,8,IF([1]数据测算!F513&gt;=150000,6,IF([1]数据测算!F513&gt;=100000,5,IF(C513&gt;=50000,3,1)))))*2.5</f>
        <v>12.5</v>
      </c>
      <c r="N513" s="17">
        <f>IF(F513&gt;=4000,5,IF([1]数据测算!M513&gt;=3000,3,IF([1]数据测算!M513&gt;=2500,1,IF([1]数据测算!M513&gt;=1500,10,IF(F513&gt;=750,8,6)))))</f>
        <v>8</v>
      </c>
      <c r="O513" s="17">
        <f t="shared" si="90"/>
        <v>8</v>
      </c>
      <c r="P513" s="18">
        <f t="shared" si="91"/>
        <v>3.5</v>
      </c>
      <c r="Q513" s="17">
        <f t="shared" si="92"/>
        <v>7</v>
      </c>
      <c r="R513" s="17">
        <f t="shared" si="100"/>
        <v>7</v>
      </c>
      <c r="S513" s="17">
        <f t="shared" si="101"/>
        <v>10</v>
      </c>
      <c r="T513" s="17">
        <f t="shared" si="93"/>
        <v>3</v>
      </c>
      <c r="U513" s="17" t="s">
        <v>94</v>
      </c>
      <c r="V513" s="17">
        <f t="shared" si="94"/>
        <v>2</v>
      </c>
      <c r="W513" s="21">
        <f t="shared" si="95"/>
        <v>95</v>
      </c>
      <c r="X513" s="21">
        <f t="shared" si="96"/>
        <v>61</v>
      </c>
      <c r="Y513" s="24">
        <f t="shared" si="89"/>
        <v>64.21052631578948</v>
      </c>
      <c r="Z513" s="25">
        <f t="shared" si="97"/>
        <v>86.163657611882968</v>
      </c>
    </row>
    <row r="514" spans="1:26" x14ac:dyDescent="0.3">
      <c r="A514" s="15" t="s">
        <v>608</v>
      </c>
      <c r="B514" s="15">
        <v>201507</v>
      </c>
      <c r="C514" s="15">
        <v>102421.02499999999</v>
      </c>
      <c r="D514" s="16">
        <v>0.40608357961592101</v>
      </c>
      <c r="E514" s="15">
        <v>0.27461259211087102</v>
      </c>
      <c r="F514" s="15">
        <v>1117.8333333333301</v>
      </c>
      <c r="G514" s="15">
        <v>0.70493080699585797</v>
      </c>
      <c r="H514" s="15">
        <v>0.17287936415264701</v>
      </c>
      <c r="I514" s="15">
        <v>0.20575357654346299</v>
      </c>
      <c r="J514" s="15">
        <v>6.4407541248636004</v>
      </c>
      <c r="K514" s="15">
        <v>1</v>
      </c>
      <c r="L514" s="15">
        <v>0</v>
      </c>
      <c r="M514" s="17">
        <f>IF(C514&gt;=250000,10,IF([1]数据测算!F514&gt;=200000,8,IF([1]数据测算!F514&gt;=150000,6,IF([1]数据测算!F514&gt;=100000,5,IF(C514&gt;=50000,3,1)))))*2.5</f>
        <v>12.5</v>
      </c>
      <c r="N514" s="17">
        <f>IF(F514&gt;=4000,5,IF([1]数据测算!M514&gt;=3000,3,IF([1]数据测算!M514&gt;=2500,1,IF([1]数据测算!M514&gt;=1500,10,IF(F514&gt;=750,8,6)))))</f>
        <v>8</v>
      </c>
      <c r="O514" s="17">
        <f t="shared" si="90"/>
        <v>8</v>
      </c>
      <c r="P514" s="18">
        <f t="shared" si="91"/>
        <v>3.5</v>
      </c>
      <c r="Q514" s="17">
        <f t="shared" si="92"/>
        <v>7</v>
      </c>
      <c r="R514" s="17">
        <f t="shared" si="100"/>
        <v>7</v>
      </c>
      <c r="S514" s="17">
        <f t="shared" si="101"/>
        <v>10</v>
      </c>
      <c r="T514" s="17">
        <f t="shared" si="93"/>
        <v>3</v>
      </c>
      <c r="U514" s="17" t="s">
        <v>94</v>
      </c>
      <c r="V514" s="17">
        <f t="shared" si="94"/>
        <v>2</v>
      </c>
      <c r="W514" s="21">
        <f t="shared" si="95"/>
        <v>95</v>
      </c>
      <c r="X514" s="21">
        <f t="shared" si="96"/>
        <v>61</v>
      </c>
      <c r="Y514" s="24">
        <f t="shared" si="89"/>
        <v>64.21052631578948</v>
      </c>
      <c r="Z514" s="25">
        <f t="shared" si="97"/>
        <v>86.163657611882968</v>
      </c>
    </row>
    <row r="515" spans="1:26" x14ac:dyDescent="0.3">
      <c r="A515" s="15" t="s">
        <v>609</v>
      </c>
      <c r="B515" s="15">
        <v>201505</v>
      </c>
      <c r="C515" s="15">
        <v>167910.243333333</v>
      </c>
      <c r="D515" s="15">
        <v>0.69969026712782401</v>
      </c>
      <c r="E515" s="15">
        <v>0.35301829249342398</v>
      </c>
      <c r="F515" s="15">
        <v>7226</v>
      </c>
      <c r="G515" s="15">
        <v>0.60932183165742604</v>
      </c>
      <c r="H515" s="15">
        <v>0.51134860559605599</v>
      </c>
      <c r="I515" s="15">
        <v>0.67907692889998095</v>
      </c>
      <c r="J515" s="15">
        <v>4.2226020261329102</v>
      </c>
      <c r="K515" s="15">
        <v>0</v>
      </c>
      <c r="L515" s="15">
        <v>0</v>
      </c>
      <c r="M515" s="17">
        <f>IF(C515&gt;=250000,10,IF([1]数据测算!F515&gt;=200000,8,IF([1]数据测算!F515&gt;=150000,6,IF([1]数据测算!F515&gt;=100000,5,IF(C515&gt;=50000,3,1)))))*2.5</f>
        <v>15</v>
      </c>
      <c r="N515" s="17">
        <f>IF(F515&gt;=4000,5,IF([1]数据测算!M515&gt;=3000,3,IF([1]数据测算!M515&gt;=2500,1,IF([1]数据测算!M515&gt;=1500,10,IF(F515&gt;=750,8,6)))))</f>
        <v>5</v>
      </c>
      <c r="O515" s="17">
        <f t="shared" si="90"/>
        <v>10</v>
      </c>
      <c r="P515" s="18">
        <f t="shared" si="91"/>
        <v>2</v>
      </c>
      <c r="Q515" s="17">
        <f t="shared" si="92"/>
        <v>7</v>
      </c>
      <c r="R515" s="17">
        <f t="shared" si="100"/>
        <v>4</v>
      </c>
      <c r="S515" s="17">
        <f t="shared" si="101"/>
        <v>4</v>
      </c>
      <c r="T515" s="17">
        <f t="shared" si="93"/>
        <v>0.75</v>
      </c>
      <c r="U515" s="17" t="s">
        <v>94</v>
      </c>
      <c r="V515" s="17">
        <f t="shared" si="94"/>
        <v>0</v>
      </c>
      <c r="W515" s="21">
        <f t="shared" si="95"/>
        <v>95</v>
      </c>
      <c r="X515" s="21">
        <f t="shared" si="96"/>
        <v>47.75</v>
      </c>
      <c r="Y515" s="24">
        <f t="shared" ref="Y515:Y578" si="102">X515*100/W515</f>
        <v>50.263157894736842</v>
      </c>
      <c r="Z515" s="25">
        <f t="shared" si="97"/>
        <v>78.991760022739314</v>
      </c>
    </row>
    <row r="516" spans="1:26" x14ac:dyDescent="0.3">
      <c r="A516" s="15" t="s">
        <v>610</v>
      </c>
      <c r="B516" s="15">
        <v>201506</v>
      </c>
      <c r="C516" s="15">
        <v>385777.12</v>
      </c>
      <c r="D516" s="15">
        <v>0.95583330100482999</v>
      </c>
      <c r="E516" s="15">
        <v>0.10171660612599601</v>
      </c>
      <c r="F516" s="15">
        <v>4413.8333333333303</v>
      </c>
      <c r="G516" s="15">
        <v>0.46771884915143302</v>
      </c>
      <c r="H516" s="15">
        <v>3.6255299800569997E-2</v>
      </c>
      <c r="I516" s="15">
        <v>0.51697269126183898</v>
      </c>
      <c r="J516" s="15">
        <v>3.6887596258058202</v>
      </c>
      <c r="K516" s="15">
        <v>0</v>
      </c>
      <c r="L516" s="15">
        <v>0</v>
      </c>
      <c r="M516" s="17">
        <f>IF(C516&gt;=250000,10,IF([1]数据测算!F516&gt;=200000,8,IF([1]数据测算!F516&gt;=150000,6,IF([1]数据测算!F516&gt;=100000,5,IF(C516&gt;=50000,3,1)))))*2.5</f>
        <v>25</v>
      </c>
      <c r="N516" s="17">
        <f>IF(F516&gt;=4000,5,IF([1]数据测算!M516&gt;=3000,3,IF([1]数据测算!M516&gt;=2500,1,IF([1]数据测算!M516&gt;=1500,10,IF(F516&gt;=750,8,6)))))</f>
        <v>5</v>
      </c>
      <c r="O516" s="17">
        <f t="shared" ref="O516:O579" si="103">IF(J516&gt;=35,1,IF(J516&gt;=20,3,IF(J516&gt;=10,5,IF(J516&gt;=7,6,IF(J516&gt;=5,8,10)))))</f>
        <v>10</v>
      </c>
      <c r="P516" s="18">
        <f t="shared" ref="P516:P579" si="104">IF(D516&gt;=0.9,1,IF(D516&gt;=0.6,4,IF(D516&gt;=0.4,7,IF(D516&gt;=0,10,""))))*0.5</f>
        <v>0.5</v>
      </c>
      <c r="Q516" s="17">
        <f t="shared" ref="Q516:Q579" si="105">IF(E516&gt;=0.7,1,IF(E516&gt;=0.4,4,IF(E516&gt;=0.2,7,IF(E516&gt;=0,10))))</f>
        <v>10</v>
      </c>
      <c r="R516" s="17">
        <f t="shared" si="100"/>
        <v>4</v>
      </c>
      <c r="S516" s="17">
        <f t="shared" si="101"/>
        <v>10</v>
      </c>
      <c r="T516" s="17">
        <f t="shared" ref="T516:T579" si="106">IF(G516&gt;=230%,10,IF(G516&gt;=160%,7,IF(G516&gt;=70%,4,1)))*0.75</f>
        <v>0.75</v>
      </c>
      <c r="U516" s="17" t="s">
        <v>94</v>
      </c>
      <c r="V516" s="17">
        <f t="shared" ref="V516:V579" si="107">IF(K516=5,10,IF(K516=4,8,IF(K516=3,6,IF(K516=2,4,IF(K516=1,2,0)))))</f>
        <v>0</v>
      </c>
      <c r="W516" s="21">
        <f t="shared" ref="W516:W579" si="108">SUMIFS($M$1:$V$1,M516:V516,"&lt;&gt;null")</f>
        <v>95</v>
      </c>
      <c r="X516" s="21">
        <f t="shared" ref="X516:X579" si="109">SUM(M516:V516)</f>
        <v>65.25</v>
      </c>
      <c r="Y516" s="24">
        <f t="shared" si="102"/>
        <v>68.684210526315795</v>
      </c>
      <c r="Z516" s="25">
        <f t="shared" ref="Z516:Z579" si="110">EXP(LN(Y516)*$AB$15+$AB$16)</f>
        <v>88.247865717086555</v>
      </c>
    </row>
    <row r="517" spans="1:26" x14ac:dyDescent="0.3">
      <c r="A517" s="15" t="s">
        <v>611</v>
      </c>
      <c r="B517" s="15">
        <v>201504</v>
      </c>
      <c r="C517" s="15">
        <v>131045.48</v>
      </c>
      <c r="D517" s="16">
        <v>0.411573217178269</v>
      </c>
      <c r="E517" s="15">
        <v>0.73201961178717001</v>
      </c>
      <c r="F517" s="15">
        <v>201.5</v>
      </c>
      <c r="G517" s="15">
        <v>2.6559289518481899</v>
      </c>
      <c r="H517" s="15" t="s">
        <v>102</v>
      </c>
      <c r="I517" s="15" t="s">
        <v>102</v>
      </c>
      <c r="J517" s="15" t="s">
        <v>102</v>
      </c>
      <c r="K517" s="15">
        <v>5</v>
      </c>
      <c r="L517" s="15">
        <v>0</v>
      </c>
      <c r="M517" s="17">
        <f>IF(C517&gt;=250000,10,IF([1]数据测算!F517&gt;=200000,8,IF([1]数据测算!F517&gt;=150000,6,IF([1]数据测算!F517&gt;=100000,5,IF(C517&gt;=50000,3,1)))))*2.5</f>
        <v>12.5</v>
      </c>
      <c r="N517" s="17">
        <f>IF(F517&gt;=4000,5,IF([1]数据测算!M517&gt;=3000,3,IF([1]数据测算!M517&gt;=2500,1,IF([1]数据测算!M517&gt;=1500,10,IF(F517&gt;=750,8,6)))))</f>
        <v>6</v>
      </c>
      <c r="O517" s="17" t="s">
        <v>103</v>
      </c>
      <c r="P517" s="18">
        <f t="shared" si="104"/>
        <v>3.5</v>
      </c>
      <c r="Q517" s="17">
        <f t="shared" si="105"/>
        <v>1</v>
      </c>
      <c r="R517" s="17" t="s">
        <v>94</v>
      </c>
      <c r="S517" s="17" t="s">
        <v>94</v>
      </c>
      <c r="T517" s="17">
        <f t="shared" si="106"/>
        <v>7.5</v>
      </c>
      <c r="U517" s="17" t="s">
        <v>94</v>
      </c>
      <c r="V517" s="17">
        <f t="shared" si="107"/>
        <v>10</v>
      </c>
      <c r="W517" s="21">
        <f t="shared" si="108"/>
        <v>65</v>
      </c>
      <c r="X517" s="21">
        <f t="shared" si="109"/>
        <v>40.5</v>
      </c>
      <c r="Y517" s="24">
        <f t="shared" si="102"/>
        <v>62.307692307692307</v>
      </c>
      <c r="Z517" s="25">
        <f t="shared" si="110"/>
        <v>85.248736631376929</v>
      </c>
    </row>
    <row r="518" spans="1:26" x14ac:dyDescent="0.3">
      <c r="A518" s="15" t="s">
        <v>612</v>
      </c>
      <c r="B518" s="15">
        <v>201503</v>
      </c>
      <c r="C518" s="15">
        <v>126377.793333333</v>
      </c>
      <c r="D518" s="15">
        <v>0.85749311278125795</v>
      </c>
      <c r="E518" s="15">
        <v>0.37476584419252801</v>
      </c>
      <c r="F518" s="15">
        <v>467.66666666666703</v>
      </c>
      <c r="G518" s="15">
        <v>18.618395482843798</v>
      </c>
      <c r="H518" s="15">
        <v>7.8339862315685696E-2</v>
      </c>
      <c r="I518" s="15">
        <v>0.54618545986299505</v>
      </c>
      <c r="J518" s="15">
        <v>21.663798849016199</v>
      </c>
      <c r="K518" s="15">
        <v>3</v>
      </c>
      <c r="L518" s="15">
        <v>0</v>
      </c>
      <c r="M518" s="17">
        <f>IF(C518&gt;=250000,10,IF([1]数据测算!F518&gt;=200000,8,IF([1]数据测算!F518&gt;=150000,6,IF([1]数据测算!F518&gt;=100000,5,IF(C518&gt;=50000,3,1)))))*2.5</f>
        <v>12.5</v>
      </c>
      <c r="N518" s="17">
        <f>IF(F518&gt;=4000,5,IF([1]数据测算!M518&gt;=3000,3,IF([1]数据测算!M518&gt;=2500,1,IF([1]数据测算!M518&gt;=1500,10,IF(F518&gt;=750,8,6)))))</f>
        <v>6</v>
      </c>
      <c r="O518" s="17">
        <f t="shared" si="103"/>
        <v>3</v>
      </c>
      <c r="P518" s="18">
        <f t="shared" si="104"/>
        <v>2</v>
      </c>
      <c r="Q518" s="17">
        <f t="shared" si="105"/>
        <v>7</v>
      </c>
      <c r="R518" s="17">
        <f t="shared" ref="R518:R556" si="111">IF(I518&gt;=70%,1,IF(I518&gt;=40%,4,IF(I518&gt;=20%,7,IF(I518&gt;=0,10))))</f>
        <v>4</v>
      </c>
      <c r="S518" s="17">
        <f t="shared" ref="S518:S556" si="112">IF(H518&gt;=90%,1,IF(H518&gt;=50%,4,IF(H518&gt;=20%,7,10)))</f>
        <v>10</v>
      </c>
      <c r="T518" s="17">
        <f t="shared" si="106"/>
        <v>7.5</v>
      </c>
      <c r="U518" s="17" t="s">
        <v>94</v>
      </c>
      <c r="V518" s="17">
        <f t="shared" si="107"/>
        <v>6</v>
      </c>
      <c r="W518" s="21">
        <f t="shared" si="108"/>
        <v>95</v>
      </c>
      <c r="X518" s="21">
        <f t="shared" si="109"/>
        <v>58</v>
      </c>
      <c r="Y518" s="24">
        <f t="shared" si="102"/>
        <v>61.05263157894737</v>
      </c>
      <c r="Z518" s="25">
        <f t="shared" si="110"/>
        <v>84.635370215045313</v>
      </c>
    </row>
    <row r="519" spans="1:26" x14ac:dyDescent="0.3">
      <c r="A519" s="15" t="s">
        <v>613</v>
      </c>
      <c r="B519" s="15">
        <v>201505</v>
      </c>
      <c r="C519" s="15">
        <v>479681.28333333298</v>
      </c>
      <c r="D519" s="15">
        <v>0.69183858763577899</v>
      </c>
      <c r="E519" s="15">
        <v>0.23078749948366001</v>
      </c>
      <c r="F519" s="15">
        <v>4574.6666666666697</v>
      </c>
      <c r="G519" s="15">
        <v>2.2065514330301301</v>
      </c>
      <c r="H519" s="15">
        <v>1.98587190250239E-2</v>
      </c>
      <c r="I519" s="15">
        <v>0.51824175104655001</v>
      </c>
      <c r="J519" s="15">
        <v>13.911795037452601</v>
      </c>
      <c r="K519" s="15">
        <v>3</v>
      </c>
      <c r="L519" s="15">
        <v>0</v>
      </c>
      <c r="M519" s="17">
        <f>IF(C519&gt;=250000,10,IF([1]数据测算!F519&gt;=200000,8,IF([1]数据测算!F519&gt;=150000,6,IF([1]数据测算!F519&gt;=100000,5,IF(C519&gt;=50000,3,1)))))*2.5</f>
        <v>25</v>
      </c>
      <c r="N519" s="17">
        <f>IF(F519&gt;=4000,5,IF([1]数据测算!M519&gt;=3000,3,IF([1]数据测算!M519&gt;=2500,1,IF([1]数据测算!M519&gt;=1500,10,IF(F519&gt;=750,8,6)))))</f>
        <v>5</v>
      </c>
      <c r="O519" s="17">
        <f t="shared" si="103"/>
        <v>5</v>
      </c>
      <c r="P519" s="18">
        <f t="shared" si="104"/>
        <v>2</v>
      </c>
      <c r="Q519" s="17">
        <f t="shared" si="105"/>
        <v>7</v>
      </c>
      <c r="R519" s="17">
        <f t="shared" si="111"/>
        <v>4</v>
      </c>
      <c r="S519" s="17">
        <f t="shared" si="112"/>
        <v>10</v>
      </c>
      <c r="T519" s="17">
        <f t="shared" si="106"/>
        <v>5.25</v>
      </c>
      <c r="U519" s="17" t="s">
        <v>94</v>
      </c>
      <c r="V519" s="17">
        <f t="shared" si="107"/>
        <v>6</v>
      </c>
      <c r="W519" s="21">
        <f t="shared" si="108"/>
        <v>95</v>
      </c>
      <c r="X519" s="21">
        <f t="shared" si="109"/>
        <v>69.25</v>
      </c>
      <c r="Y519" s="24">
        <f t="shared" si="102"/>
        <v>72.89473684210526</v>
      </c>
      <c r="Z519" s="25">
        <f t="shared" si="110"/>
        <v>90.130897778646101</v>
      </c>
    </row>
    <row r="520" spans="1:26" x14ac:dyDescent="0.3">
      <c r="A520" s="15" t="s">
        <v>614</v>
      </c>
      <c r="B520" s="15">
        <v>201505</v>
      </c>
      <c r="C520" s="15">
        <v>166601.435</v>
      </c>
      <c r="D520" s="16">
        <v>0.40488097787805499</v>
      </c>
      <c r="E520" s="15">
        <v>0.209680185549113</v>
      </c>
      <c r="F520" s="15">
        <v>725.33333333333303</v>
      </c>
      <c r="G520" s="15">
        <v>1.5503465996152099</v>
      </c>
      <c r="H520" s="15">
        <v>0.168638183431325</v>
      </c>
      <c r="I520" s="15">
        <v>0.28204186478989701</v>
      </c>
      <c r="J520" s="15">
        <v>17.158317976826499</v>
      </c>
      <c r="K520" s="15">
        <v>2</v>
      </c>
      <c r="L520" s="15">
        <v>0</v>
      </c>
      <c r="M520" s="17">
        <f>IF(C520&gt;=250000,10,IF([1]数据测算!F520&gt;=200000,8,IF([1]数据测算!F520&gt;=150000,6,IF([1]数据测算!F520&gt;=100000,5,IF(C520&gt;=50000,3,1)))))*2.5</f>
        <v>15</v>
      </c>
      <c r="N520" s="17">
        <f>IF(F520&gt;=4000,5,IF([1]数据测算!M520&gt;=3000,3,IF([1]数据测算!M520&gt;=2500,1,IF([1]数据测算!M520&gt;=1500,10,IF(F520&gt;=750,8,6)))))</f>
        <v>6</v>
      </c>
      <c r="O520" s="17">
        <f t="shared" si="103"/>
        <v>5</v>
      </c>
      <c r="P520" s="18">
        <f t="shared" si="104"/>
        <v>3.5</v>
      </c>
      <c r="Q520" s="17">
        <f t="shared" si="105"/>
        <v>7</v>
      </c>
      <c r="R520" s="17">
        <f t="shared" si="111"/>
        <v>7</v>
      </c>
      <c r="S520" s="17">
        <f t="shared" si="112"/>
        <v>10</v>
      </c>
      <c r="T520" s="17">
        <f t="shared" si="106"/>
        <v>3</v>
      </c>
      <c r="U520" s="17" t="s">
        <v>94</v>
      </c>
      <c r="V520" s="17">
        <f t="shared" si="107"/>
        <v>4</v>
      </c>
      <c r="W520" s="21">
        <f t="shared" si="108"/>
        <v>95</v>
      </c>
      <c r="X520" s="21">
        <f t="shared" si="109"/>
        <v>60.5</v>
      </c>
      <c r="Y520" s="24">
        <f t="shared" si="102"/>
        <v>63.684210526315788</v>
      </c>
      <c r="Z520" s="25">
        <f t="shared" si="110"/>
        <v>85.912364183834782</v>
      </c>
    </row>
    <row r="521" spans="1:26" x14ac:dyDescent="0.3">
      <c r="A521" s="15" t="s">
        <v>615</v>
      </c>
      <c r="B521" s="15">
        <v>201503</v>
      </c>
      <c r="C521" s="15">
        <v>580361.40333333297</v>
      </c>
      <c r="D521" s="15">
        <v>0.61047996089813195</v>
      </c>
      <c r="E521" s="15">
        <v>0.12278207187527</v>
      </c>
      <c r="F521" s="15">
        <v>9772.5</v>
      </c>
      <c r="G521" s="15">
        <v>1.53049587325036</v>
      </c>
      <c r="H521" s="15">
        <v>1.2727122222230901E-2</v>
      </c>
      <c r="I521" s="15">
        <v>0.58241072541265904</v>
      </c>
      <c r="J521" s="15">
        <v>15.0701831318861</v>
      </c>
      <c r="K521" s="15">
        <v>2</v>
      </c>
      <c r="L521" s="15">
        <v>0</v>
      </c>
      <c r="M521" s="17">
        <f>IF(C521&gt;=250000,10,IF([1]数据测算!F521&gt;=200000,8,IF([1]数据测算!F521&gt;=150000,6,IF([1]数据测算!F521&gt;=100000,5,IF(C521&gt;=50000,3,1)))))*2.5</f>
        <v>25</v>
      </c>
      <c r="N521" s="17">
        <f>IF(F521&gt;=4000,5,IF([1]数据测算!M521&gt;=3000,3,IF([1]数据测算!M521&gt;=2500,1,IF([1]数据测算!M521&gt;=1500,10,IF(F521&gt;=750,8,6)))))</f>
        <v>5</v>
      </c>
      <c r="O521" s="17">
        <f t="shared" si="103"/>
        <v>5</v>
      </c>
      <c r="P521" s="18">
        <f t="shared" si="104"/>
        <v>2</v>
      </c>
      <c r="Q521" s="17">
        <f t="shared" si="105"/>
        <v>10</v>
      </c>
      <c r="R521" s="17">
        <f t="shared" si="111"/>
        <v>4</v>
      </c>
      <c r="S521" s="17">
        <f t="shared" si="112"/>
        <v>10</v>
      </c>
      <c r="T521" s="17">
        <f t="shared" si="106"/>
        <v>3</v>
      </c>
      <c r="U521" s="17" t="s">
        <v>94</v>
      </c>
      <c r="V521" s="17">
        <f t="shared" si="107"/>
        <v>4</v>
      </c>
      <c r="W521" s="21">
        <f t="shared" si="108"/>
        <v>95</v>
      </c>
      <c r="X521" s="21">
        <f t="shared" si="109"/>
        <v>68</v>
      </c>
      <c r="Y521" s="24">
        <f t="shared" si="102"/>
        <v>71.578947368421055</v>
      </c>
      <c r="Z521" s="25">
        <f t="shared" si="110"/>
        <v>89.550166295470476</v>
      </c>
    </row>
    <row r="522" spans="1:26" x14ac:dyDescent="0.3">
      <c r="A522" s="15" t="s">
        <v>616</v>
      </c>
      <c r="B522" s="15">
        <v>201507</v>
      </c>
      <c r="C522" s="15">
        <v>292969.70166666701</v>
      </c>
      <c r="D522" s="15">
        <v>0.50628958287838799</v>
      </c>
      <c r="E522" s="15">
        <v>8.7679062481849201E-2</v>
      </c>
      <c r="F522" s="15">
        <v>2252.8333333333298</v>
      </c>
      <c r="G522" s="15">
        <v>1.47651688978006</v>
      </c>
      <c r="H522" s="15">
        <v>2.5704931383472102E-2</v>
      </c>
      <c r="I522" s="15">
        <v>0.24478059688295001</v>
      </c>
      <c r="J522" s="15">
        <v>26.844219436414399</v>
      </c>
      <c r="K522" s="15">
        <v>3</v>
      </c>
      <c r="L522" s="15">
        <v>0</v>
      </c>
      <c r="M522" s="17">
        <f>IF(C522&gt;=250000,10,IF([1]数据测算!F522&gt;=200000,8,IF([1]数据测算!F522&gt;=150000,6,IF([1]数据测算!F522&gt;=100000,5,IF(C522&gt;=50000,3,1)))))*2.5</f>
        <v>25</v>
      </c>
      <c r="N522" s="17">
        <f>IF(F522&gt;=4000,5,IF([1]数据测算!M522&gt;=3000,3,IF([1]数据测算!M522&gt;=2500,1,IF([1]数据测算!M522&gt;=1500,10,IF(F522&gt;=750,8,6)))))</f>
        <v>10</v>
      </c>
      <c r="O522" s="17">
        <f t="shared" si="103"/>
        <v>3</v>
      </c>
      <c r="P522" s="18">
        <f t="shared" si="104"/>
        <v>3.5</v>
      </c>
      <c r="Q522" s="17">
        <f t="shared" si="105"/>
        <v>10</v>
      </c>
      <c r="R522" s="17">
        <f t="shared" si="111"/>
        <v>7</v>
      </c>
      <c r="S522" s="17">
        <f t="shared" si="112"/>
        <v>10</v>
      </c>
      <c r="T522" s="17">
        <f t="shared" si="106"/>
        <v>3</v>
      </c>
      <c r="U522" s="17" t="s">
        <v>94</v>
      </c>
      <c r="V522" s="17">
        <f t="shared" si="107"/>
        <v>6</v>
      </c>
      <c r="W522" s="21">
        <f t="shared" si="108"/>
        <v>95</v>
      </c>
      <c r="X522" s="21">
        <f t="shared" si="109"/>
        <v>77.5</v>
      </c>
      <c r="Y522" s="24">
        <f t="shared" si="102"/>
        <v>81.578947368421055</v>
      </c>
      <c r="Z522" s="25">
        <f t="shared" si="110"/>
        <v>93.803760818059786</v>
      </c>
    </row>
    <row r="523" spans="1:26" x14ac:dyDescent="0.3">
      <c r="A523" s="15" t="s">
        <v>617</v>
      </c>
      <c r="B523" s="15">
        <v>201506</v>
      </c>
      <c r="C523" s="15">
        <v>49527.356666666703</v>
      </c>
      <c r="D523" s="15">
        <v>0.53744967987437497</v>
      </c>
      <c r="E523" s="15">
        <v>0.14996451346735301</v>
      </c>
      <c r="F523" s="15">
        <v>278</v>
      </c>
      <c r="G523" s="15">
        <v>1.4000121463695601</v>
      </c>
      <c r="H523" s="15">
        <v>0.232165408466079</v>
      </c>
      <c r="I523" s="15">
        <v>0.33734717038663498</v>
      </c>
      <c r="J523" s="15">
        <v>7.26928061139159</v>
      </c>
      <c r="K523" s="15">
        <v>3</v>
      </c>
      <c r="L523" s="15">
        <v>0</v>
      </c>
      <c r="M523" s="17">
        <f>IF(C523&gt;=250000,10,IF([1]数据测算!F523&gt;=200000,8,IF([1]数据测算!F523&gt;=150000,6,IF([1]数据测算!F523&gt;=100000,5,IF(C523&gt;=50000,3,1)))))*2.5</f>
        <v>2.5</v>
      </c>
      <c r="N523" s="17">
        <f>IF(F523&gt;=4000,5,IF([1]数据测算!M523&gt;=3000,3,IF([1]数据测算!M523&gt;=2500,1,IF([1]数据测算!M523&gt;=1500,10,IF(F523&gt;=750,8,6)))))</f>
        <v>6</v>
      </c>
      <c r="O523" s="17">
        <f t="shared" si="103"/>
        <v>6</v>
      </c>
      <c r="P523" s="18">
        <f t="shared" si="104"/>
        <v>3.5</v>
      </c>
      <c r="Q523" s="17">
        <f t="shared" si="105"/>
        <v>10</v>
      </c>
      <c r="R523" s="17">
        <f t="shared" si="111"/>
        <v>7</v>
      </c>
      <c r="S523" s="17">
        <f t="shared" si="112"/>
        <v>7</v>
      </c>
      <c r="T523" s="17">
        <f t="shared" si="106"/>
        <v>3</v>
      </c>
      <c r="U523" s="17" t="s">
        <v>94</v>
      </c>
      <c r="V523" s="17">
        <f t="shared" si="107"/>
        <v>6</v>
      </c>
      <c r="W523" s="21">
        <f t="shared" si="108"/>
        <v>95</v>
      </c>
      <c r="X523" s="21">
        <f t="shared" si="109"/>
        <v>51</v>
      </c>
      <c r="Y523" s="24">
        <f t="shared" si="102"/>
        <v>53.684210526315788</v>
      </c>
      <c r="Z523" s="25">
        <f t="shared" si="110"/>
        <v>80.859273422565664</v>
      </c>
    </row>
    <row r="524" spans="1:26" x14ac:dyDescent="0.3">
      <c r="A524" s="15" t="s">
        <v>618</v>
      </c>
      <c r="B524" s="15">
        <v>201507</v>
      </c>
      <c r="C524" s="15">
        <v>101940.983333333</v>
      </c>
      <c r="D524" s="15">
        <v>0.56989400518659905</v>
      </c>
      <c r="E524" s="15">
        <v>0.29471726644479301</v>
      </c>
      <c r="F524" s="15">
        <v>1786.1666666666699</v>
      </c>
      <c r="G524" s="15">
        <v>1.2312074078478501</v>
      </c>
      <c r="H524" s="15">
        <v>2.8258287668144699E-2</v>
      </c>
      <c r="I524" s="15">
        <v>0.52222063046495204</v>
      </c>
      <c r="J524" s="15">
        <v>13.247138385328601</v>
      </c>
      <c r="K524" s="15">
        <v>2</v>
      </c>
      <c r="L524" s="15">
        <v>0</v>
      </c>
      <c r="M524" s="17">
        <f>IF(C524&gt;=250000,10,IF([1]数据测算!F524&gt;=200000,8,IF([1]数据测算!F524&gt;=150000,6,IF([1]数据测算!F524&gt;=100000,5,IF(C524&gt;=50000,3,1)))))*2.5</f>
        <v>12.5</v>
      </c>
      <c r="N524" s="17">
        <f>IF(F524&gt;=4000,5,IF([1]数据测算!M524&gt;=3000,3,IF([1]数据测算!M524&gt;=2500,1,IF([1]数据测算!M524&gt;=1500,10,IF(F524&gt;=750,8,6)))))</f>
        <v>10</v>
      </c>
      <c r="O524" s="17">
        <f t="shared" si="103"/>
        <v>5</v>
      </c>
      <c r="P524" s="18">
        <f t="shared" si="104"/>
        <v>3.5</v>
      </c>
      <c r="Q524" s="17">
        <f t="shared" si="105"/>
        <v>7</v>
      </c>
      <c r="R524" s="17">
        <f t="shared" si="111"/>
        <v>4</v>
      </c>
      <c r="S524" s="17">
        <f t="shared" si="112"/>
        <v>10</v>
      </c>
      <c r="T524" s="17">
        <f t="shared" si="106"/>
        <v>3</v>
      </c>
      <c r="U524" s="17" t="s">
        <v>94</v>
      </c>
      <c r="V524" s="17">
        <f t="shared" si="107"/>
        <v>4</v>
      </c>
      <c r="W524" s="21">
        <f t="shared" si="108"/>
        <v>95</v>
      </c>
      <c r="X524" s="21">
        <f t="shared" si="109"/>
        <v>59</v>
      </c>
      <c r="Y524" s="24">
        <f t="shared" si="102"/>
        <v>62.10526315789474</v>
      </c>
      <c r="Z524" s="25">
        <f t="shared" si="110"/>
        <v>85.150349127197842</v>
      </c>
    </row>
    <row r="525" spans="1:26" x14ac:dyDescent="0.3">
      <c r="A525" s="15" t="s">
        <v>619</v>
      </c>
      <c r="B525" s="15">
        <v>201505</v>
      </c>
      <c r="C525" s="15">
        <v>283496.57166666701</v>
      </c>
      <c r="D525" s="15">
        <v>0.54456588005984496</v>
      </c>
      <c r="E525" s="15">
        <v>6.7820268995383196E-2</v>
      </c>
      <c r="F525" s="15">
        <v>1373.3333333333301</v>
      </c>
      <c r="G525" s="15">
        <v>0.99629972529718003</v>
      </c>
      <c r="H525" s="15">
        <v>0.10214750007795299</v>
      </c>
      <c r="I525" s="15">
        <v>0.29981021384879902</v>
      </c>
      <c r="J525" s="15">
        <v>7.4321733153294396</v>
      </c>
      <c r="K525" s="15">
        <v>3</v>
      </c>
      <c r="L525" s="15">
        <v>0</v>
      </c>
      <c r="M525" s="17">
        <f>IF(C525&gt;=250000,10,IF([1]数据测算!F525&gt;=200000,8,IF([1]数据测算!F525&gt;=150000,6,IF([1]数据测算!F525&gt;=100000,5,IF(C525&gt;=50000,3,1)))))*2.5</f>
        <v>25</v>
      </c>
      <c r="N525" s="17">
        <f>IF(F525&gt;=4000,5,IF([1]数据测算!M525&gt;=3000,3,IF([1]数据测算!M525&gt;=2500,1,IF([1]数据测算!M525&gt;=1500,10,IF(F525&gt;=750,8,6)))))</f>
        <v>8</v>
      </c>
      <c r="O525" s="17">
        <f t="shared" si="103"/>
        <v>6</v>
      </c>
      <c r="P525" s="18">
        <f t="shared" si="104"/>
        <v>3.5</v>
      </c>
      <c r="Q525" s="17">
        <f t="shared" si="105"/>
        <v>10</v>
      </c>
      <c r="R525" s="17">
        <f t="shared" si="111"/>
        <v>7</v>
      </c>
      <c r="S525" s="17">
        <f t="shared" si="112"/>
        <v>10</v>
      </c>
      <c r="T525" s="17">
        <f t="shared" si="106"/>
        <v>3</v>
      </c>
      <c r="U525" s="17" t="s">
        <v>94</v>
      </c>
      <c r="V525" s="17">
        <f t="shared" si="107"/>
        <v>6</v>
      </c>
      <c r="W525" s="21">
        <f t="shared" si="108"/>
        <v>95</v>
      </c>
      <c r="X525" s="21">
        <f t="shared" si="109"/>
        <v>78.5</v>
      </c>
      <c r="Y525" s="24">
        <f t="shared" si="102"/>
        <v>82.631578947368425</v>
      </c>
      <c r="Z525" s="25">
        <f t="shared" si="110"/>
        <v>94.231505693939852</v>
      </c>
    </row>
    <row r="526" spans="1:26" x14ac:dyDescent="0.3">
      <c r="A526" s="15" t="s">
        <v>620</v>
      </c>
      <c r="B526" s="15">
        <v>201506</v>
      </c>
      <c r="C526" s="15">
        <v>98280.603333333303</v>
      </c>
      <c r="D526" s="15">
        <v>0.83379189708757695</v>
      </c>
      <c r="E526" s="15">
        <v>6.7674729619266003E-2</v>
      </c>
      <c r="F526" s="15">
        <v>1667.3333333333301</v>
      </c>
      <c r="G526" s="15">
        <v>0.86099430639363395</v>
      </c>
      <c r="H526" s="15">
        <v>1.6139805040421801E-2</v>
      </c>
      <c r="I526" s="15">
        <v>0.59772336649055202</v>
      </c>
      <c r="J526" s="15">
        <v>9.2990597396787305</v>
      </c>
      <c r="K526" s="15">
        <v>1</v>
      </c>
      <c r="L526" s="15">
        <v>0</v>
      </c>
      <c r="M526" s="17">
        <f>IF(C526&gt;=250000,10,IF([1]数据测算!F526&gt;=200000,8,IF([1]数据测算!F526&gt;=150000,6,IF([1]数据测算!F526&gt;=100000,5,IF(C526&gt;=50000,3,1)))))*2.5</f>
        <v>7.5</v>
      </c>
      <c r="N526" s="17">
        <f>IF(F526&gt;=4000,5,IF([1]数据测算!M526&gt;=3000,3,IF([1]数据测算!M526&gt;=2500,1,IF([1]数据测算!M526&gt;=1500,10,IF(F526&gt;=750,8,6)))))</f>
        <v>10</v>
      </c>
      <c r="O526" s="17">
        <f t="shared" si="103"/>
        <v>6</v>
      </c>
      <c r="P526" s="18">
        <f t="shared" si="104"/>
        <v>2</v>
      </c>
      <c r="Q526" s="17">
        <f t="shared" si="105"/>
        <v>10</v>
      </c>
      <c r="R526" s="17">
        <f t="shared" si="111"/>
        <v>4</v>
      </c>
      <c r="S526" s="17">
        <f t="shared" si="112"/>
        <v>10</v>
      </c>
      <c r="T526" s="17">
        <f t="shared" si="106"/>
        <v>3</v>
      </c>
      <c r="U526" s="17" t="s">
        <v>94</v>
      </c>
      <c r="V526" s="17">
        <f t="shared" si="107"/>
        <v>2</v>
      </c>
      <c r="W526" s="21">
        <f t="shared" si="108"/>
        <v>95</v>
      </c>
      <c r="X526" s="21">
        <f t="shared" si="109"/>
        <v>54.5</v>
      </c>
      <c r="Y526" s="24">
        <f t="shared" si="102"/>
        <v>57.368421052631582</v>
      </c>
      <c r="Z526" s="25">
        <f t="shared" si="110"/>
        <v>82.78646332407466</v>
      </c>
    </row>
    <row r="527" spans="1:26" x14ac:dyDescent="0.3">
      <c r="A527" s="15" t="s">
        <v>621</v>
      </c>
      <c r="B527" s="15">
        <v>201507</v>
      </c>
      <c r="C527" s="15">
        <v>62453.77</v>
      </c>
      <c r="D527" s="16">
        <v>0.48669400531389201</v>
      </c>
      <c r="E527" s="15">
        <v>0.28791971811382999</v>
      </c>
      <c r="F527" s="15">
        <v>1081.8333333333301</v>
      </c>
      <c r="G527" s="15">
        <v>0.75589548809725604</v>
      </c>
      <c r="H527" s="15">
        <v>8.6233854353007205E-2</v>
      </c>
      <c r="I527" s="15">
        <v>0.63202744756420404</v>
      </c>
      <c r="J527" s="15">
        <v>27.585459327999502</v>
      </c>
      <c r="K527" s="15">
        <v>2</v>
      </c>
      <c r="L527" s="15">
        <v>0</v>
      </c>
      <c r="M527" s="17">
        <f>IF(C527&gt;=250000,10,IF([1]数据测算!F527&gt;=200000,8,IF([1]数据测算!F527&gt;=150000,6,IF([1]数据测算!F527&gt;=100000,5,IF(C527&gt;=50000,3,1)))))*2.5</f>
        <v>7.5</v>
      </c>
      <c r="N527" s="17">
        <f>IF(F527&gt;=4000,5,IF([1]数据测算!M527&gt;=3000,3,IF([1]数据测算!M527&gt;=2500,1,IF([1]数据测算!M527&gt;=1500,10,IF(F527&gt;=750,8,6)))))</f>
        <v>8</v>
      </c>
      <c r="O527" s="17">
        <f t="shared" si="103"/>
        <v>3</v>
      </c>
      <c r="P527" s="18">
        <f t="shared" si="104"/>
        <v>3.5</v>
      </c>
      <c r="Q527" s="17">
        <f t="shared" si="105"/>
        <v>7</v>
      </c>
      <c r="R527" s="17">
        <f t="shared" si="111"/>
        <v>4</v>
      </c>
      <c r="S527" s="17">
        <f t="shared" si="112"/>
        <v>10</v>
      </c>
      <c r="T527" s="17">
        <f t="shared" si="106"/>
        <v>3</v>
      </c>
      <c r="U527" s="17" t="s">
        <v>94</v>
      </c>
      <c r="V527" s="17">
        <f t="shared" si="107"/>
        <v>4</v>
      </c>
      <c r="W527" s="21">
        <f t="shared" si="108"/>
        <v>95</v>
      </c>
      <c r="X527" s="21">
        <f t="shared" si="109"/>
        <v>50</v>
      </c>
      <c r="Y527" s="24">
        <f t="shared" si="102"/>
        <v>52.631578947368418</v>
      </c>
      <c r="Z527" s="25">
        <f t="shared" si="110"/>
        <v>80.29304392470037</v>
      </c>
    </row>
    <row r="528" spans="1:26" x14ac:dyDescent="0.3">
      <c r="A528" s="15" t="s">
        <v>622</v>
      </c>
      <c r="B528" s="15">
        <v>201504</v>
      </c>
      <c r="C528" s="15">
        <v>180043.80666666699</v>
      </c>
      <c r="D528" s="15">
        <v>0.55510239086291702</v>
      </c>
      <c r="E528" s="15">
        <v>0.101284949735608</v>
      </c>
      <c r="F528" s="15">
        <v>1576.3333333333301</v>
      </c>
      <c r="G528" s="15">
        <v>0.69069945845951697</v>
      </c>
      <c r="H528" s="15">
        <v>0.148002669582594</v>
      </c>
      <c r="I528" s="15">
        <v>0.15850103094471099</v>
      </c>
      <c r="J528" s="15">
        <v>7.1550381370691696</v>
      </c>
      <c r="K528" s="15">
        <v>0</v>
      </c>
      <c r="L528" s="15">
        <v>0</v>
      </c>
      <c r="M528" s="17">
        <f>IF(C528&gt;=250000,10,IF([1]数据测算!F528&gt;=200000,8,IF([1]数据测算!F528&gt;=150000,6,IF([1]数据测算!F528&gt;=100000,5,IF(C528&gt;=50000,3,1)))))*2.5</f>
        <v>15</v>
      </c>
      <c r="N528" s="17">
        <f>IF(F528&gt;=4000,5,IF([1]数据测算!M528&gt;=3000,3,IF([1]数据测算!M528&gt;=2500,1,IF([1]数据测算!M528&gt;=1500,10,IF(F528&gt;=750,8,6)))))</f>
        <v>10</v>
      </c>
      <c r="O528" s="17">
        <f t="shared" si="103"/>
        <v>6</v>
      </c>
      <c r="P528" s="18">
        <f t="shared" si="104"/>
        <v>3.5</v>
      </c>
      <c r="Q528" s="17">
        <f t="shared" si="105"/>
        <v>10</v>
      </c>
      <c r="R528" s="17">
        <f t="shared" si="111"/>
        <v>10</v>
      </c>
      <c r="S528" s="17">
        <f t="shared" si="112"/>
        <v>10</v>
      </c>
      <c r="T528" s="17">
        <f t="shared" si="106"/>
        <v>0.75</v>
      </c>
      <c r="U528" s="17" t="s">
        <v>94</v>
      </c>
      <c r="V528" s="17">
        <f t="shared" si="107"/>
        <v>0</v>
      </c>
      <c r="W528" s="21">
        <f t="shared" si="108"/>
        <v>95</v>
      </c>
      <c r="X528" s="21">
        <f t="shared" si="109"/>
        <v>65.25</v>
      </c>
      <c r="Y528" s="24">
        <f t="shared" si="102"/>
        <v>68.684210526315795</v>
      </c>
      <c r="Z528" s="25">
        <f t="shared" si="110"/>
        <v>88.247865717086555</v>
      </c>
    </row>
    <row r="529" spans="1:26" x14ac:dyDescent="0.3">
      <c r="A529" s="15" t="s">
        <v>623</v>
      </c>
      <c r="B529" s="15">
        <v>201505</v>
      </c>
      <c r="C529" s="15">
        <v>686524.55333333299</v>
      </c>
      <c r="D529" s="15">
        <v>1.28877134946766</v>
      </c>
      <c r="E529" s="15">
        <v>0.33342347898681401</v>
      </c>
      <c r="F529" s="15">
        <v>19361.833333333299</v>
      </c>
      <c r="G529" s="15">
        <v>0.42551641012591102</v>
      </c>
      <c r="H529" s="15">
        <v>3.7421302256763399E-2</v>
      </c>
      <c r="I529" s="15">
        <v>0.58764792835048696</v>
      </c>
      <c r="J529" s="15">
        <v>4.4279137986813497</v>
      </c>
      <c r="K529" s="15">
        <v>0</v>
      </c>
      <c r="L529" s="15">
        <v>0</v>
      </c>
      <c r="M529" s="17">
        <f>IF(C529&gt;=250000,10,IF([1]数据测算!F529&gt;=200000,8,IF([1]数据测算!F529&gt;=150000,6,IF([1]数据测算!F529&gt;=100000,5,IF(C529&gt;=50000,3,1)))))*2.5</f>
        <v>25</v>
      </c>
      <c r="N529" s="17">
        <f>IF(F529&gt;=4000,5,IF([1]数据测算!M529&gt;=3000,3,IF([1]数据测算!M529&gt;=2500,1,IF([1]数据测算!M529&gt;=1500,10,IF(F529&gt;=750,8,6)))))</f>
        <v>5</v>
      </c>
      <c r="O529" s="17">
        <f t="shared" si="103"/>
        <v>10</v>
      </c>
      <c r="P529" s="18">
        <f t="shared" si="104"/>
        <v>0.5</v>
      </c>
      <c r="Q529" s="17">
        <f t="shared" si="105"/>
        <v>7</v>
      </c>
      <c r="R529" s="17">
        <f t="shared" si="111"/>
        <v>4</v>
      </c>
      <c r="S529" s="17">
        <f t="shared" si="112"/>
        <v>10</v>
      </c>
      <c r="T529" s="17">
        <f t="shared" si="106"/>
        <v>0.75</v>
      </c>
      <c r="U529" s="17" t="s">
        <v>94</v>
      </c>
      <c r="V529" s="17">
        <f t="shared" si="107"/>
        <v>0</v>
      </c>
      <c r="W529" s="21">
        <f t="shared" si="108"/>
        <v>95</v>
      </c>
      <c r="X529" s="21">
        <f t="shared" si="109"/>
        <v>62.25</v>
      </c>
      <c r="Y529" s="24">
        <f t="shared" si="102"/>
        <v>65.526315789473685</v>
      </c>
      <c r="Z529" s="25">
        <f t="shared" si="110"/>
        <v>86.786131362007865</v>
      </c>
    </row>
    <row r="530" spans="1:26" x14ac:dyDescent="0.3">
      <c r="A530" s="15" t="s">
        <v>624</v>
      </c>
      <c r="B530" s="15">
        <v>201506</v>
      </c>
      <c r="C530" s="15">
        <v>26004.246666666699</v>
      </c>
      <c r="D530" s="16">
        <v>0.39568475273349102</v>
      </c>
      <c r="E530" s="15">
        <v>0.29741076095999203</v>
      </c>
      <c r="F530" s="15">
        <v>153.333333333333</v>
      </c>
      <c r="G530" s="15">
        <v>0.29997660720004199</v>
      </c>
      <c r="H530" s="15">
        <v>0.27365175984366902</v>
      </c>
      <c r="I530" s="15">
        <v>0.35436343464172398</v>
      </c>
      <c r="J530" s="15">
        <v>39.534037739139102</v>
      </c>
      <c r="K530" s="15">
        <v>0</v>
      </c>
      <c r="L530" s="15">
        <v>0</v>
      </c>
      <c r="M530" s="17">
        <f>IF(C530&gt;=250000,10,IF([1]数据测算!F530&gt;=200000,8,IF([1]数据测算!F530&gt;=150000,6,IF([1]数据测算!F530&gt;=100000,5,IF(C530&gt;=50000,3,1)))))*2.5</f>
        <v>2.5</v>
      </c>
      <c r="N530" s="17">
        <f>IF(F530&gt;=4000,5,IF([1]数据测算!M530&gt;=3000,3,IF([1]数据测算!M530&gt;=2500,1,IF([1]数据测算!M530&gt;=1500,10,IF(F530&gt;=750,8,6)))))</f>
        <v>6</v>
      </c>
      <c r="O530" s="17">
        <f t="shared" si="103"/>
        <v>1</v>
      </c>
      <c r="P530" s="18">
        <f t="shared" si="104"/>
        <v>5</v>
      </c>
      <c r="Q530" s="17">
        <f t="shared" si="105"/>
        <v>7</v>
      </c>
      <c r="R530" s="17">
        <f t="shared" si="111"/>
        <v>7</v>
      </c>
      <c r="S530" s="17">
        <f t="shared" si="112"/>
        <v>7</v>
      </c>
      <c r="T530" s="17">
        <f t="shared" si="106"/>
        <v>0.75</v>
      </c>
      <c r="U530" s="17" t="s">
        <v>94</v>
      </c>
      <c r="V530" s="17">
        <f t="shared" si="107"/>
        <v>0</v>
      </c>
      <c r="W530" s="21">
        <f t="shared" si="108"/>
        <v>95</v>
      </c>
      <c r="X530" s="21">
        <f t="shared" si="109"/>
        <v>36.25</v>
      </c>
      <c r="Y530" s="24">
        <f t="shared" si="102"/>
        <v>38.157894736842103</v>
      </c>
      <c r="Z530" s="25">
        <f t="shared" si="110"/>
        <v>71.633565920321161</v>
      </c>
    </row>
    <row r="531" spans="1:26" x14ac:dyDescent="0.3">
      <c r="A531" s="15" t="s">
        <v>625</v>
      </c>
      <c r="B531" s="15">
        <v>201503</v>
      </c>
      <c r="C531" s="15">
        <v>596451.41</v>
      </c>
      <c r="D531" s="15">
        <v>0.70655234928027399</v>
      </c>
      <c r="E531" s="15">
        <v>0.13927801240799001</v>
      </c>
      <c r="F531" s="15">
        <v>3792.5</v>
      </c>
      <c r="G531" s="15">
        <v>7.5248531879454799</v>
      </c>
      <c r="H531" s="15">
        <v>2.2846879123343801E-2</v>
      </c>
      <c r="I531" s="15">
        <v>0.34348255193204602</v>
      </c>
      <c r="J531" s="15">
        <v>20.3438129451823</v>
      </c>
      <c r="K531" s="15">
        <v>4</v>
      </c>
      <c r="L531" s="15">
        <v>0</v>
      </c>
      <c r="M531" s="17">
        <f>IF(C531&gt;=250000,10,IF([1]数据测算!F531&gt;=200000,8,IF([1]数据测算!F531&gt;=150000,6,IF([1]数据测算!F531&gt;=100000,5,IF(C531&gt;=50000,3,1)))))*2.5</f>
        <v>25</v>
      </c>
      <c r="N531" s="17">
        <f>IF(F531&gt;=4000,5,IF([1]数据测算!M531&gt;=3000,3,IF([1]数据测算!M531&gt;=2500,1,IF([1]数据测算!M531&gt;=1500,10,IF(F531&gt;=750,8,6)))))</f>
        <v>3</v>
      </c>
      <c r="O531" s="17">
        <f t="shared" si="103"/>
        <v>3</v>
      </c>
      <c r="P531" s="18">
        <f t="shared" si="104"/>
        <v>2</v>
      </c>
      <c r="Q531" s="17">
        <f t="shared" si="105"/>
        <v>10</v>
      </c>
      <c r="R531" s="17">
        <f t="shared" si="111"/>
        <v>7</v>
      </c>
      <c r="S531" s="17">
        <f t="shared" si="112"/>
        <v>10</v>
      </c>
      <c r="T531" s="17">
        <f t="shared" si="106"/>
        <v>7.5</v>
      </c>
      <c r="U531" s="17" t="s">
        <v>94</v>
      </c>
      <c r="V531" s="17">
        <f t="shared" si="107"/>
        <v>8</v>
      </c>
      <c r="W531" s="21">
        <f t="shared" si="108"/>
        <v>95</v>
      </c>
      <c r="X531" s="21">
        <f t="shared" si="109"/>
        <v>75.5</v>
      </c>
      <c r="Y531" s="24">
        <f t="shared" si="102"/>
        <v>79.473684210526315</v>
      </c>
      <c r="Z531" s="25">
        <f t="shared" si="110"/>
        <v>92.93746682719177</v>
      </c>
    </row>
    <row r="532" spans="1:26" x14ac:dyDescent="0.3">
      <c r="A532" s="15" t="s">
        <v>626</v>
      </c>
      <c r="B532" s="15">
        <v>201507</v>
      </c>
      <c r="C532" s="15">
        <v>490000.86499999999</v>
      </c>
      <c r="D532" s="15">
        <v>0.874601621311202</v>
      </c>
      <c r="E532" s="15">
        <v>0.67362300875187298</v>
      </c>
      <c r="F532" s="15">
        <v>1707.3333333333301</v>
      </c>
      <c r="G532" s="15">
        <v>4.6912050134137901</v>
      </c>
      <c r="H532" s="15">
        <v>4.1914644304554001E-2</v>
      </c>
      <c r="I532" s="15">
        <v>0.48994605271946201</v>
      </c>
      <c r="J532" s="15">
        <v>34.506271999687797</v>
      </c>
      <c r="K532" s="15">
        <v>4</v>
      </c>
      <c r="L532" s="15">
        <v>0</v>
      </c>
      <c r="M532" s="17">
        <f>IF(C532&gt;=250000,10,IF([1]数据测算!F532&gt;=200000,8,IF([1]数据测算!F532&gt;=150000,6,IF([1]数据测算!F532&gt;=100000,5,IF(C532&gt;=50000,3,1)))))*2.5</f>
        <v>25</v>
      </c>
      <c r="N532" s="17">
        <f>IF(F532&gt;=4000,5,IF([1]数据测算!M532&gt;=3000,3,IF([1]数据测算!M532&gt;=2500,1,IF([1]数据测算!M532&gt;=1500,10,IF(F532&gt;=750,8,6)))))</f>
        <v>10</v>
      </c>
      <c r="O532" s="17">
        <f t="shared" si="103"/>
        <v>3</v>
      </c>
      <c r="P532" s="18">
        <f t="shared" si="104"/>
        <v>2</v>
      </c>
      <c r="Q532" s="17">
        <f t="shared" si="105"/>
        <v>4</v>
      </c>
      <c r="R532" s="17">
        <f t="shared" si="111"/>
        <v>4</v>
      </c>
      <c r="S532" s="17">
        <f t="shared" si="112"/>
        <v>10</v>
      </c>
      <c r="T532" s="17">
        <f t="shared" si="106"/>
        <v>7.5</v>
      </c>
      <c r="U532" s="17" t="s">
        <v>94</v>
      </c>
      <c r="V532" s="17">
        <f t="shared" si="107"/>
        <v>8</v>
      </c>
      <c r="W532" s="21">
        <f t="shared" si="108"/>
        <v>95</v>
      </c>
      <c r="X532" s="21">
        <f t="shared" si="109"/>
        <v>73.5</v>
      </c>
      <c r="Y532" s="24">
        <f t="shared" si="102"/>
        <v>77.368421052631575</v>
      </c>
      <c r="Z532" s="25">
        <f t="shared" si="110"/>
        <v>92.056238634514798</v>
      </c>
    </row>
    <row r="533" spans="1:26" x14ac:dyDescent="0.3">
      <c r="A533" s="15" t="s">
        <v>627</v>
      </c>
      <c r="B533" s="15">
        <v>201507</v>
      </c>
      <c r="C533" s="15">
        <v>122721.391666667</v>
      </c>
      <c r="D533" s="16">
        <v>0.15574264588739101</v>
      </c>
      <c r="E533" s="15">
        <v>0.52778683290714101</v>
      </c>
      <c r="F533" s="15">
        <v>396.33333333333297</v>
      </c>
      <c r="G533" s="15">
        <v>3.0385673603934502</v>
      </c>
      <c r="H533" s="15">
        <v>9.6688388402907097E-2</v>
      </c>
      <c r="I533" s="15">
        <v>0.75954598049711297</v>
      </c>
      <c r="J533" s="15">
        <v>12.293057253832799</v>
      </c>
      <c r="K533" s="15">
        <v>3</v>
      </c>
      <c r="L533" s="15">
        <v>0</v>
      </c>
      <c r="M533" s="17">
        <f>IF(C533&gt;=250000,10,IF([1]数据测算!F533&gt;=200000,8,IF([1]数据测算!F533&gt;=150000,6,IF([1]数据测算!F533&gt;=100000,5,IF(C533&gt;=50000,3,1)))))*2.5</f>
        <v>12.5</v>
      </c>
      <c r="N533" s="17">
        <f>IF(F533&gt;=4000,5,IF([1]数据测算!M533&gt;=3000,3,IF([1]数据测算!M533&gt;=2500,1,IF([1]数据测算!M533&gt;=1500,10,IF(F533&gt;=750,8,6)))))</f>
        <v>6</v>
      </c>
      <c r="O533" s="17">
        <f t="shared" si="103"/>
        <v>5</v>
      </c>
      <c r="P533" s="18">
        <f t="shared" si="104"/>
        <v>5</v>
      </c>
      <c r="Q533" s="17">
        <f t="shared" si="105"/>
        <v>4</v>
      </c>
      <c r="R533" s="17">
        <f t="shared" si="111"/>
        <v>1</v>
      </c>
      <c r="S533" s="17">
        <f t="shared" si="112"/>
        <v>10</v>
      </c>
      <c r="T533" s="17">
        <f t="shared" si="106"/>
        <v>7.5</v>
      </c>
      <c r="U533" s="17" t="s">
        <v>94</v>
      </c>
      <c r="V533" s="17">
        <f t="shared" si="107"/>
        <v>6</v>
      </c>
      <c r="W533" s="21">
        <f t="shared" si="108"/>
        <v>95</v>
      </c>
      <c r="X533" s="21">
        <f t="shared" si="109"/>
        <v>57</v>
      </c>
      <c r="Y533" s="24">
        <f t="shared" si="102"/>
        <v>60</v>
      </c>
      <c r="Z533" s="25">
        <f t="shared" si="110"/>
        <v>84.114630841297256</v>
      </c>
    </row>
    <row r="534" spans="1:26" x14ac:dyDescent="0.3">
      <c r="A534" s="15" t="s">
        <v>628</v>
      </c>
      <c r="B534" s="15">
        <v>201505</v>
      </c>
      <c r="C534" s="15">
        <v>306208.09166666702</v>
      </c>
      <c r="D534" s="15">
        <v>0.90534167357678097</v>
      </c>
      <c r="E534" s="15">
        <v>0.13804059908789901</v>
      </c>
      <c r="F534" s="15">
        <v>3543</v>
      </c>
      <c r="G534" s="15">
        <v>2.4430131955544301</v>
      </c>
      <c r="H534" s="15">
        <v>2.8052611229034598E-2</v>
      </c>
      <c r="I534" s="15">
        <v>0.46255990067511299</v>
      </c>
      <c r="J534" s="15">
        <v>6.2666003483130801</v>
      </c>
      <c r="K534" s="15">
        <v>2</v>
      </c>
      <c r="L534" s="15">
        <v>0</v>
      </c>
      <c r="M534" s="17">
        <f>IF(C534&gt;=250000,10,IF([1]数据测算!F534&gt;=200000,8,IF([1]数据测算!F534&gt;=150000,6,IF([1]数据测算!F534&gt;=100000,5,IF(C534&gt;=50000,3,1)))))*2.5</f>
        <v>25</v>
      </c>
      <c r="N534" s="17">
        <f>IF(F534&gt;=4000,5,IF([1]数据测算!M534&gt;=3000,3,IF([1]数据测算!M534&gt;=2500,1,IF([1]数据测算!M534&gt;=1500,10,IF(F534&gt;=750,8,6)))))</f>
        <v>3</v>
      </c>
      <c r="O534" s="17">
        <f t="shared" si="103"/>
        <v>8</v>
      </c>
      <c r="P534" s="18">
        <f t="shared" si="104"/>
        <v>0.5</v>
      </c>
      <c r="Q534" s="17">
        <f t="shared" si="105"/>
        <v>10</v>
      </c>
      <c r="R534" s="17">
        <f t="shared" si="111"/>
        <v>4</v>
      </c>
      <c r="S534" s="17">
        <f t="shared" si="112"/>
        <v>10</v>
      </c>
      <c r="T534" s="17">
        <f t="shared" si="106"/>
        <v>7.5</v>
      </c>
      <c r="U534" s="17" t="s">
        <v>94</v>
      </c>
      <c r="V534" s="17">
        <f t="shared" si="107"/>
        <v>4</v>
      </c>
      <c r="W534" s="21">
        <f t="shared" si="108"/>
        <v>95</v>
      </c>
      <c r="X534" s="21">
        <f t="shared" si="109"/>
        <v>72</v>
      </c>
      <c r="Y534" s="24">
        <f t="shared" si="102"/>
        <v>75.78947368421052</v>
      </c>
      <c r="Z534" s="25">
        <f t="shared" si="110"/>
        <v>91.385112948943473</v>
      </c>
    </row>
    <row r="535" spans="1:26" x14ac:dyDescent="0.3">
      <c r="A535" s="15" t="s">
        <v>629</v>
      </c>
      <c r="B535" s="15">
        <v>201507</v>
      </c>
      <c r="C535" s="15">
        <v>255525.221666667</v>
      </c>
      <c r="D535" s="16">
        <v>0.35736572837024499</v>
      </c>
      <c r="E535" s="15">
        <v>0.53066159933052104</v>
      </c>
      <c r="F535" s="15">
        <v>831</v>
      </c>
      <c r="G535" s="15">
        <v>2.1444708589699899</v>
      </c>
      <c r="H535" s="15">
        <v>0.15010599015894899</v>
      </c>
      <c r="I535" s="15">
        <v>0.22526941183660801</v>
      </c>
      <c r="J535" s="15">
        <v>8.8415368405508108</v>
      </c>
      <c r="K535" s="15">
        <v>2</v>
      </c>
      <c r="L535" s="15">
        <v>0</v>
      </c>
      <c r="M535" s="17">
        <f>IF(C535&gt;=250000,10,IF([1]数据测算!F535&gt;=200000,8,IF([1]数据测算!F535&gt;=150000,6,IF([1]数据测算!F535&gt;=100000,5,IF(C535&gt;=50000,3,1)))))*2.5</f>
        <v>25</v>
      </c>
      <c r="N535" s="17">
        <f>IF(F535&gt;=4000,5,IF([1]数据测算!M535&gt;=3000,3,IF([1]数据测算!M535&gt;=2500,1,IF([1]数据测算!M535&gt;=1500,10,IF(F535&gt;=750,8,6)))))</f>
        <v>8</v>
      </c>
      <c r="O535" s="17">
        <f t="shared" si="103"/>
        <v>6</v>
      </c>
      <c r="P535" s="18">
        <f t="shared" si="104"/>
        <v>5</v>
      </c>
      <c r="Q535" s="17">
        <f t="shared" si="105"/>
        <v>4</v>
      </c>
      <c r="R535" s="17">
        <f t="shared" si="111"/>
        <v>7</v>
      </c>
      <c r="S535" s="17">
        <f t="shared" si="112"/>
        <v>10</v>
      </c>
      <c r="T535" s="17">
        <f t="shared" si="106"/>
        <v>5.25</v>
      </c>
      <c r="U535" s="17" t="s">
        <v>94</v>
      </c>
      <c r="V535" s="17">
        <f t="shared" si="107"/>
        <v>4</v>
      </c>
      <c r="W535" s="21">
        <f t="shared" si="108"/>
        <v>95</v>
      </c>
      <c r="X535" s="21">
        <f t="shared" si="109"/>
        <v>74.25</v>
      </c>
      <c r="Y535" s="24">
        <f t="shared" si="102"/>
        <v>78.15789473684211</v>
      </c>
      <c r="Z535" s="25">
        <f t="shared" si="110"/>
        <v>92.388491082230573</v>
      </c>
    </row>
    <row r="536" spans="1:26" x14ac:dyDescent="0.3">
      <c r="A536" s="15" t="s">
        <v>630</v>
      </c>
      <c r="B536" s="15">
        <v>201505</v>
      </c>
      <c r="C536" s="15">
        <v>167905.75833333301</v>
      </c>
      <c r="D536" s="16">
        <v>0.425902387091813</v>
      </c>
      <c r="E536" s="15">
        <v>0.246654144948491</v>
      </c>
      <c r="F536" s="15">
        <v>824.83333333333303</v>
      </c>
      <c r="G536" s="15">
        <v>1.4166504742794599</v>
      </c>
      <c r="H536" s="15">
        <v>2.3050335782809499E-2</v>
      </c>
      <c r="I536" s="15">
        <v>0.277130012530864</v>
      </c>
      <c r="J536" s="15">
        <v>22.130154750724898</v>
      </c>
      <c r="K536" s="15">
        <v>3</v>
      </c>
      <c r="L536" s="15">
        <v>0</v>
      </c>
      <c r="M536" s="17">
        <f>IF(C536&gt;=250000,10,IF([1]数据测算!F536&gt;=200000,8,IF([1]数据测算!F536&gt;=150000,6,IF([1]数据测算!F536&gt;=100000,5,IF(C536&gt;=50000,3,1)))))*2.5</f>
        <v>15</v>
      </c>
      <c r="N536" s="17">
        <f>IF(F536&gt;=4000,5,IF([1]数据测算!M536&gt;=3000,3,IF([1]数据测算!M536&gt;=2500,1,IF([1]数据测算!M536&gt;=1500,10,IF(F536&gt;=750,8,6)))))</f>
        <v>8</v>
      </c>
      <c r="O536" s="17">
        <f t="shared" si="103"/>
        <v>3</v>
      </c>
      <c r="P536" s="18">
        <f t="shared" si="104"/>
        <v>3.5</v>
      </c>
      <c r="Q536" s="17">
        <f t="shared" si="105"/>
        <v>7</v>
      </c>
      <c r="R536" s="17">
        <f t="shared" si="111"/>
        <v>7</v>
      </c>
      <c r="S536" s="17">
        <f t="shared" si="112"/>
        <v>10</v>
      </c>
      <c r="T536" s="17">
        <f t="shared" si="106"/>
        <v>3</v>
      </c>
      <c r="U536" s="17" t="s">
        <v>94</v>
      </c>
      <c r="V536" s="17">
        <f t="shared" si="107"/>
        <v>6</v>
      </c>
      <c r="W536" s="21">
        <f t="shared" si="108"/>
        <v>95</v>
      </c>
      <c r="X536" s="21">
        <f t="shared" si="109"/>
        <v>62.5</v>
      </c>
      <c r="Y536" s="24">
        <f t="shared" si="102"/>
        <v>65.78947368421052</v>
      </c>
      <c r="Z536" s="25">
        <f t="shared" si="110"/>
        <v>86.909656160207078</v>
      </c>
    </row>
    <row r="537" spans="1:26" x14ac:dyDescent="0.3">
      <c r="A537" s="15" t="s">
        <v>631</v>
      </c>
      <c r="B537" s="15">
        <v>201507</v>
      </c>
      <c r="C537" s="15">
        <v>805190.30166666699</v>
      </c>
      <c r="D537" s="15">
        <v>0.77596540692845195</v>
      </c>
      <c r="E537" s="15">
        <v>3.2579114715227703E-2</v>
      </c>
      <c r="F537" s="15">
        <v>2582.5</v>
      </c>
      <c r="G537" s="15">
        <v>1.1053869284229501</v>
      </c>
      <c r="H537" s="15">
        <v>1.5290834810717699E-2</v>
      </c>
      <c r="I537" s="15">
        <v>0.41553824268578599</v>
      </c>
      <c r="J537" s="15">
        <v>15.514579292971201</v>
      </c>
      <c r="K537" s="15">
        <v>1</v>
      </c>
      <c r="L537" s="15">
        <v>0</v>
      </c>
      <c r="M537" s="17">
        <f>IF(C537&gt;=250000,10,IF([1]数据测算!F537&gt;=200000,8,IF([1]数据测算!F537&gt;=150000,6,IF([1]数据测算!F537&gt;=100000,5,IF(C537&gt;=50000,3,1)))))*2.5</f>
        <v>25</v>
      </c>
      <c r="N537" s="17">
        <f>IF(F537&gt;=4000,5,IF([1]数据测算!M537&gt;=3000,3,IF([1]数据测算!M537&gt;=2500,1,IF([1]数据测算!M537&gt;=1500,10,IF(F537&gt;=750,8,6)))))</f>
        <v>1</v>
      </c>
      <c r="O537" s="17">
        <f t="shared" si="103"/>
        <v>5</v>
      </c>
      <c r="P537" s="18">
        <f t="shared" si="104"/>
        <v>2</v>
      </c>
      <c r="Q537" s="17">
        <f t="shared" si="105"/>
        <v>10</v>
      </c>
      <c r="R537" s="17">
        <f t="shared" si="111"/>
        <v>4</v>
      </c>
      <c r="S537" s="17">
        <f t="shared" si="112"/>
        <v>10</v>
      </c>
      <c r="T537" s="17">
        <f t="shared" si="106"/>
        <v>3</v>
      </c>
      <c r="U537" s="17" t="s">
        <v>94</v>
      </c>
      <c r="V537" s="17">
        <f t="shared" si="107"/>
        <v>2</v>
      </c>
      <c r="W537" s="21">
        <f t="shared" si="108"/>
        <v>95</v>
      </c>
      <c r="X537" s="21">
        <f t="shared" si="109"/>
        <v>62</v>
      </c>
      <c r="Y537" s="24">
        <f t="shared" si="102"/>
        <v>65.263157894736835</v>
      </c>
      <c r="Z537" s="25">
        <f t="shared" si="110"/>
        <v>86.662286107571859</v>
      </c>
    </row>
    <row r="538" spans="1:26" x14ac:dyDescent="0.3">
      <c r="A538" s="15" t="s">
        <v>632</v>
      </c>
      <c r="B538" s="15">
        <v>201507</v>
      </c>
      <c r="C538" s="15">
        <v>442897.96</v>
      </c>
      <c r="D538" s="16">
        <v>0.49993599626508001</v>
      </c>
      <c r="E538" s="15">
        <v>0.832345268724211</v>
      </c>
      <c r="F538" s="15">
        <v>694.5</v>
      </c>
      <c r="G538" s="15">
        <v>1.0998168189939199</v>
      </c>
      <c r="H538" s="15">
        <v>5.6151668398369103E-2</v>
      </c>
      <c r="I538" s="15">
        <v>0.88408117892011895</v>
      </c>
      <c r="J538" s="15">
        <v>3.3630203164908301</v>
      </c>
      <c r="K538" s="15">
        <v>2</v>
      </c>
      <c r="L538" s="15">
        <v>0</v>
      </c>
      <c r="M538" s="17">
        <f>IF(C538&gt;=250000,10,IF([1]数据测算!F538&gt;=200000,8,IF([1]数据测算!F538&gt;=150000,6,IF([1]数据测算!F538&gt;=100000,5,IF(C538&gt;=50000,3,1)))))*2.5</f>
        <v>25</v>
      </c>
      <c r="N538" s="17">
        <f>IF(F538&gt;=4000,5,IF([1]数据测算!M538&gt;=3000,3,IF([1]数据测算!M538&gt;=2500,1,IF([1]数据测算!M538&gt;=1500,10,IF(F538&gt;=750,8,6)))))</f>
        <v>6</v>
      </c>
      <c r="O538" s="17">
        <f t="shared" si="103"/>
        <v>10</v>
      </c>
      <c r="P538" s="18">
        <f t="shared" si="104"/>
        <v>3.5</v>
      </c>
      <c r="Q538" s="17">
        <f t="shared" si="105"/>
        <v>1</v>
      </c>
      <c r="R538" s="17">
        <f t="shared" si="111"/>
        <v>1</v>
      </c>
      <c r="S538" s="17">
        <f t="shared" si="112"/>
        <v>10</v>
      </c>
      <c r="T538" s="17">
        <f t="shared" si="106"/>
        <v>3</v>
      </c>
      <c r="U538" s="17" t="s">
        <v>94</v>
      </c>
      <c r="V538" s="17">
        <f t="shared" si="107"/>
        <v>4</v>
      </c>
      <c r="W538" s="21">
        <f t="shared" si="108"/>
        <v>95</v>
      </c>
      <c r="X538" s="21">
        <f t="shared" si="109"/>
        <v>63.5</v>
      </c>
      <c r="Y538" s="24">
        <f t="shared" si="102"/>
        <v>66.84210526315789</v>
      </c>
      <c r="Z538" s="25">
        <f t="shared" si="110"/>
        <v>87.400592581378547</v>
      </c>
    </row>
    <row r="539" spans="1:26" x14ac:dyDescent="0.3">
      <c r="A539" s="15" t="s">
        <v>633</v>
      </c>
      <c r="B539" s="15">
        <v>201505</v>
      </c>
      <c r="C539" s="15">
        <v>71488.673333333296</v>
      </c>
      <c r="D539" s="15">
        <v>0.52990782948672099</v>
      </c>
      <c r="E539" s="15">
        <v>0.16975701349337499</v>
      </c>
      <c r="F539" s="15">
        <v>699.33333333333303</v>
      </c>
      <c r="G539" s="15">
        <v>1.07586336796841</v>
      </c>
      <c r="H539" s="15">
        <v>5.1792388640085799E-2</v>
      </c>
      <c r="I539" s="15">
        <v>0.48692973696561698</v>
      </c>
      <c r="J539" s="15">
        <v>17.5692065856251</v>
      </c>
      <c r="K539" s="15">
        <v>2</v>
      </c>
      <c r="L539" s="15">
        <v>0</v>
      </c>
      <c r="M539" s="17">
        <f>IF(C539&gt;=250000,10,IF([1]数据测算!F539&gt;=200000,8,IF([1]数据测算!F539&gt;=150000,6,IF([1]数据测算!F539&gt;=100000,5,IF(C539&gt;=50000,3,1)))))*2.5</f>
        <v>7.5</v>
      </c>
      <c r="N539" s="17">
        <f>IF(F539&gt;=4000,5,IF([1]数据测算!M539&gt;=3000,3,IF([1]数据测算!M539&gt;=2500,1,IF([1]数据测算!M539&gt;=1500,10,IF(F539&gt;=750,8,6)))))</f>
        <v>6</v>
      </c>
      <c r="O539" s="17">
        <f t="shared" si="103"/>
        <v>5</v>
      </c>
      <c r="P539" s="18">
        <f t="shared" si="104"/>
        <v>3.5</v>
      </c>
      <c r="Q539" s="17">
        <f t="shared" si="105"/>
        <v>10</v>
      </c>
      <c r="R539" s="17">
        <f t="shared" si="111"/>
        <v>4</v>
      </c>
      <c r="S539" s="17">
        <f t="shared" si="112"/>
        <v>10</v>
      </c>
      <c r="T539" s="17">
        <f t="shared" si="106"/>
        <v>3</v>
      </c>
      <c r="U539" s="17" t="s">
        <v>94</v>
      </c>
      <c r="V539" s="17">
        <f t="shared" si="107"/>
        <v>4</v>
      </c>
      <c r="W539" s="21">
        <f t="shared" si="108"/>
        <v>95</v>
      </c>
      <c r="X539" s="21">
        <f t="shared" si="109"/>
        <v>53</v>
      </c>
      <c r="Y539" s="24">
        <f t="shared" si="102"/>
        <v>55.789473684210527</v>
      </c>
      <c r="Z539" s="25">
        <f t="shared" si="110"/>
        <v>81.970601926662155</v>
      </c>
    </row>
    <row r="540" spans="1:26" x14ac:dyDescent="0.3">
      <c r="A540" s="15" t="s">
        <v>634</v>
      </c>
      <c r="B540" s="15">
        <v>201505</v>
      </c>
      <c r="C540" s="15">
        <v>127532.008333333</v>
      </c>
      <c r="D540" s="15">
        <v>0.56786958811523203</v>
      </c>
      <c r="E540" s="15">
        <v>0.276787354363834</v>
      </c>
      <c r="F540" s="15">
        <v>1214.5</v>
      </c>
      <c r="G540" s="15">
        <v>1.01312928425884</v>
      </c>
      <c r="H540" s="15">
        <v>0.14129785712259499</v>
      </c>
      <c r="I540" s="15">
        <v>0.380275993646362</v>
      </c>
      <c r="J540" s="15">
        <v>20.257652208690601</v>
      </c>
      <c r="K540" s="15">
        <v>2</v>
      </c>
      <c r="L540" s="15">
        <v>0</v>
      </c>
      <c r="M540" s="17">
        <f>IF(C540&gt;=250000,10,IF([1]数据测算!F540&gt;=200000,8,IF([1]数据测算!F540&gt;=150000,6,IF([1]数据测算!F540&gt;=100000,5,IF(C540&gt;=50000,3,1)))))*2.5</f>
        <v>12.5</v>
      </c>
      <c r="N540" s="17">
        <f>IF(F540&gt;=4000,5,IF([1]数据测算!M540&gt;=3000,3,IF([1]数据测算!M540&gt;=2500,1,IF([1]数据测算!M540&gt;=1500,10,IF(F540&gt;=750,8,6)))))</f>
        <v>8</v>
      </c>
      <c r="O540" s="17">
        <f t="shared" si="103"/>
        <v>3</v>
      </c>
      <c r="P540" s="18">
        <f t="shared" si="104"/>
        <v>3.5</v>
      </c>
      <c r="Q540" s="17">
        <f t="shared" si="105"/>
        <v>7</v>
      </c>
      <c r="R540" s="17">
        <f t="shared" si="111"/>
        <v>7</v>
      </c>
      <c r="S540" s="17">
        <f t="shared" si="112"/>
        <v>10</v>
      </c>
      <c r="T540" s="17">
        <f t="shared" si="106"/>
        <v>3</v>
      </c>
      <c r="U540" s="17" t="s">
        <v>94</v>
      </c>
      <c r="V540" s="17">
        <f t="shared" si="107"/>
        <v>4</v>
      </c>
      <c r="W540" s="21">
        <f t="shared" si="108"/>
        <v>95</v>
      </c>
      <c r="X540" s="21">
        <f t="shared" si="109"/>
        <v>58</v>
      </c>
      <c r="Y540" s="24">
        <f t="shared" si="102"/>
        <v>61.05263157894737</v>
      </c>
      <c r="Z540" s="25">
        <f t="shared" si="110"/>
        <v>84.635370215045313</v>
      </c>
    </row>
    <row r="541" spans="1:26" x14ac:dyDescent="0.3">
      <c r="A541" s="15" t="s">
        <v>635</v>
      </c>
      <c r="B541" s="15">
        <v>201507</v>
      </c>
      <c r="C541" s="15">
        <v>102421.02499999999</v>
      </c>
      <c r="D541" s="16">
        <v>0.40608357961592101</v>
      </c>
      <c r="E541" s="15">
        <v>0.27461259211087102</v>
      </c>
      <c r="F541" s="15">
        <v>1117.8333333333301</v>
      </c>
      <c r="G541" s="15">
        <v>0.84655753382269605</v>
      </c>
      <c r="H541" s="15">
        <v>0.20614294066711999</v>
      </c>
      <c r="I541" s="15">
        <v>0.21537144747679801</v>
      </c>
      <c r="J541" s="15">
        <v>7.6872022218328997</v>
      </c>
      <c r="K541" s="15">
        <v>1</v>
      </c>
      <c r="L541" s="15">
        <v>0</v>
      </c>
      <c r="M541" s="17">
        <f>IF(C541&gt;=250000,10,IF([1]数据测算!F541&gt;=200000,8,IF([1]数据测算!F541&gt;=150000,6,IF([1]数据测算!F541&gt;=100000,5,IF(C541&gt;=50000,3,1)))))*2.5</f>
        <v>12.5</v>
      </c>
      <c r="N541" s="17">
        <f>IF(F541&gt;=4000,5,IF([1]数据测算!M541&gt;=3000,3,IF([1]数据测算!M541&gt;=2500,1,IF([1]数据测算!M541&gt;=1500,10,IF(F541&gt;=750,8,6)))))</f>
        <v>8</v>
      </c>
      <c r="O541" s="17">
        <f t="shared" si="103"/>
        <v>6</v>
      </c>
      <c r="P541" s="18">
        <f t="shared" si="104"/>
        <v>3.5</v>
      </c>
      <c r="Q541" s="17">
        <f t="shared" si="105"/>
        <v>7</v>
      </c>
      <c r="R541" s="17">
        <f t="shared" si="111"/>
        <v>7</v>
      </c>
      <c r="S541" s="17">
        <f t="shared" si="112"/>
        <v>7</v>
      </c>
      <c r="T541" s="17">
        <f t="shared" si="106"/>
        <v>3</v>
      </c>
      <c r="U541" s="17" t="s">
        <v>94</v>
      </c>
      <c r="V541" s="17">
        <f t="shared" si="107"/>
        <v>2</v>
      </c>
      <c r="W541" s="21">
        <f t="shared" si="108"/>
        <v>95</v>
      </c>
      <c r="X541" s="21">
        <f t="shared" si="109"/>
        <v>56</v>
      </c>
      <c r="Y541" s="24">
        <f t="shared" si="102"/>
        <v>58.94736842105263</v>
      </c>
      <c r="Z541" s="25">
        <f t="shared" si="110"/>
        <v>83.587963786004494</v>
      </c>
    </row>
    <row r="542" spans="1:26" x14ac:dyDescent="0.3">
      <c r="A542" s="15" t="s">
        <v>636</v>
      </c>
      <c r="B542" s="15">
        <v>201506</v>
      </c>
      <c r="C542" s="15">
        <v>843566.37333333294</v>
      </c>
      <c r="D542" s="15">
        <v>0.76837079527911301</v>
      </c>
      <c r="E542" s="15">
        <v>0.13811555229278</v>
      </c>
      <c r="F542" s="15">
        <v>12065.333333333299</v>
      </c>
      <c r="G542" s="15">
        <v>0.82211245733112603</v>
      </c>
      <c r="H542" s="15">
        <v>1.8465639981875899E-2</v>
      </c>
      <c r="I542" s="15">
        <v>0.45598471402570401</v>
      </c>
      <c r="J542" s="15">
        <v>6.7063099371013601</v>
      </c>
      <c r="K542" s="15">
        <v>1</v>
      </c>
      <c r="L542" s="15">
        <v>0</v>
      </c>
      <c r="M542" s="17">
        <f>IF(C542&gt;=250000,10,IF([1]数据测算!F542&gt;=200000,8,IF([1]数据测算!F542&gt;=150000,6,IF([1]数据测算!F542&gt;=100000,5,IF(C542&gt;=50000,3,1)))))*2.5</f>
        <v>25</v>
      </c>
      <c r="N542" s="17">
        <f>IF(F542&gt;=4000,5,IF([1]数据测算!M542&gt;=3000,3,IF([1]数据测算!M542&gt;=2500,1,IF([1]数据测算!M542&gt;=1500,10,IF(F542&gt;=750,8,6)))))</f>
        <v>5</v>
      </c>
      <c r="O542" s="17">
        <f t="shared" si="103"/>
        <v>8</v>
      </c>
      <c r="P542" s="18">
        <f t="shared" si="104"/>
        <v>2</v>
      </c>
      <c r="Q542" s="17">
        <f t="shared" si="105"/>
        <v>10</v>
      </c>
      <c r="R542" s="17">
        <f t="shared" si="111"/>
        <v>4</v>
      </c>
      <c r="S542" s="17">
        <f t="shared" si="112"/>
        <v>10</v>
      </c>
      <c r="T542" s="17">
        <f t="shared" si="106"/>
        <v>3</v>
      </c>
      <c r="U542" s="17" t="s">
        <v>94</v>
      </c>
      <c r="V542" s="17">
        <f t="shared" si="107"/>
        <v>2</v>
      </c>
      <c r="W542" s="21">
        <f t="shared" si="108"/>
        <v>95</v>
      </c>
      <c r="X542" s="21">
        <f t="shared" si="109"/>
        <v>69</v>
      </c>
      <c r="Y542" s="24">
        <f t="shared" si="102"/>
        <v>72.631578947368425</v>
      </c>
      <c r="Z542" s="25">
        <f t="shared" si="110"/>
        <v>90.015295797481272</v>
      </c>
    </row>
    <row r="543" spans="1:26" x14ac:dyDescent="0.3">
      <c r="A543" s="15" t="s">
        <v>637</v>
      </c>
      <c r="B543" s="15">
        <v>201507</v>
      </c>
      <c r="C543" s="15">
        <v>73687.963333333304</v>
      </c>
      <c r="D543" s="16">
        <v>0.34243576960495098</v>
      </c>
      <c r="E543" s="15">
        <v>0.30511533849957101</v>
      </c>
      <c r="F543" s="15">
        <v>69.3333333333333</v>
      </c>
      <c r="G543" s="15">
        <v>0.81638455567523305</v>
      </c>
      <c r="H543" s="15">
        <v>0.83992967897496795</v>
      </c>
      <c r="I543" s="15">
        <v>0.82601424025231895</v>
      </c>
      <c r="J543" s="15">
        <v>4.8273182605996396</v>
      </c>
      <c r="K543" s="15">
        <v>2</v>
      </c>
      <c r="L543" s="15">
        <v>0</v>
      </c>
      <c r="M543" s="17">
        <f>IF(C543&gt;=250000,10,IF([1]数据测算!F543&gt;=200000,8,IF([1]数据测算!F543&gt;=150000,6,IF([1]数据测算!F543&gt;=100000,5,IF(C543&gt;=50000,3,1)))))*2.5</f>
        <v>7.5</v>
      </c>
      <c r="N543" s="17">
        <f>IF(F543&gt;=4000,5,IF([1]数据测算!M543&gt;=3000,3,IF([1]数据测算!M543&gt;=2500,1,IF([1]数据测算!M543&gt;=1500,10,IF(F543&gt;=750,8,6)))))</f>
        <v>6</v>
      </c>
      <c r="O543" s="17">
        <f t="shared" si="103"/>
        <v>10</v>
      </c>
      <c r="P543" s="18">
        <f t="shared" si="104"/>
        <v>5</v>
      </c>
      <c r="Q543" s="17">
        <f t="shared" si="105"/>
        <v>7</v>
      </c>
      <c r="R543" s="17">
        <f t="shared" si="111"/>
        <v>1</v>
      </c>
      <c r="S543" s="17">
        <f t="shared" si="112"/>
        <v>4</v>
      </c>
      <c r="T543" s="17">
        <f t="shared" si="106"/>
        <v>3</v>
      </c>
      <c r="U543" s="17" t="s">
        <v>94</v>
      </c>
      <c r="V543" s="17">
        <f t="shared" si="107"/>
        <v>4</v>
      </c>
      <c r="W543" s="21">
        <f t="shared" si="108"/>
        <v>95</v>
      </c>
      <c r="X543" s="21">
        <f t="shared" si="109"/>
        <v>47.5</v>
      </c>
      <c r="Y543" s="24">
        <f t="shared" si="102"/>
        <v>50</v>
      </c>
      <c r="Z543" s="25">
        <f t="shared" si="110"/>
        <v>78.844749551820982</v>
      </c>
    </row>
    <row r="544" spans="1:26" x14ac:dyDescent="0.3">
      <c r="A544" s="15" t="s">
        <v>638</v>
      </c>
      <c r="B544" s="15">
        <v>201506</v>
      </c>
      <c r="C544" s="15">
        <v>765042.71666666702</v>
      </c>
      <c r="D544" s="16">
        <v>0.42116017524221699</v>
      </c>
      <c r="E544" s="15">
        <v>0.10773771116902001</v>
      </c>
      <c r="F544" s="15">
        <v>6439.3333333333303</v>
      </c>
      <c r="G544" s="15">
        <v>0.78872313514701697</v>
      </c>
      <c r="H544" s="15">
        <v>2.6301541764394799E-2</v>
      </c>
      <c r="I544" s="15">
        <v>0.86968464315117799</v>
      </c>
      <c r="J544" s="15">
        <v>13.0742109650658</v>
      </c>
      <c r="K544" s="15">
        <v>1</v>
      </c>
      <c r="L544" s="15">
        <v>0</v>
      </c>
      <c r="M544" s="17">
        <f>IF(C544&gt;=250000,10,IF([1]数据测算!F544&gt;=200000,8,IF([1]数据测算!F544&gt;=150000,6,IF([1]数据测算!F544&gt;=100000,5,IF(C544&gt;=50000,3,1)))))*2.5</f>
        <v>25</v>
      </c>
      <c r="N544" s="17">
        <f>IF(F544&gt;=4000,5,IF([1]数据测算!M544&gt;=3000,3,IF([1]数据测算!M544&gt;=2500,1,IF([1]数据测算!M544&gt;=1500,10,IF(F544&gt;=750,8,6)))))</f>
        <v>5</v>
      </c>
      <c r="O544" s="17">
        <f t="shared" si="103"/>
        <v>5</v>
      </c>
      <c r="P544" s="18">
        <f t="shared" si="104"/>
        <v>3.5</v>
      </c>
      <c r="Q544" s="17">
        <f t="shared" si="105"/>
        <v>10</v>
      </c>
      <c r="R544" s="17">
        <f t="shared" si="111"/>
        <v>1</v>
      </c>
      <c r="S544" s="17">
        <f t="shared" si="112"/>
        <v>10</v>
      </c>
      <c r="T544" s="17">
        <f t="shared" si="106"/>
        <v>3</v>
      </c>
      <c r="U544" s="17" t="s">
        <v>94</v>
      </c>
      <c r="V544" s="17">
        <f t="shared" si="107"/>
        <v>2</v>
      </c>
      <c r="W544" s="21">
        <f t="shared" si="108"/>
        <v>95</v>
      </c>
      <c r="X544" s="21">
        <f t="shared" si="109"/>
        <v>64.5</v>
      </c>
      <c r="Y544" s="24">
        <f t="shared" si="102"/>
        <v>67.89473684210526</v>
      </c>
      <c r="Z544" s="25">
        <f t="shared" si="110"/>
        <v>87.886566273773425</v>
      </c>
    </row>
    <row r="545" spans="1:26" x14ac:dyDescent="0.3">
      <c r="A545" s="15" t="s">
        <v>639</v>
      </c>
      <c r="B545" s="15">
        <v>201503</v>
      </c>
      <c r="C545" s="15">
        <v>25176.586666666699</v>
      </c>
      <c r="D545" s="15">
        <v>0.674681988712164</v>
      </c>
      <c r="E545" s="15">
        <v>0.46556029426395101</v>
      </c>
      <c r="F545" s="15">
        <v>231.333333333333</v>
      </c>
      <c r="G545" s="15">
        <v>3.6675378088089801</v>
      </c>
      <c r="H545" s="15">
        <v>0.42590339793200099</v>
      </c>
      <c r="I545" s="15">
        <v>0.696503202238135</v>
      </c>
      <c r="J545" s="15">
        <v>17.429430232941101</v>
      </c>
      <c r="K545" s="15">
        <v>3</v>
      </c>
      <c r="L545" s="15">
        <v>0</v>
      </c>
      <c r="M545" s="17">
        <f>IF(C545&gt;=250000,10,IF([1]数据测算!F545&gt;=200000,8,IF([1]数据测算!F545&gt;=150000,6,IF([1]数据测算!F545&gt;=100000,5,IF(C545&gt;=50000,3,1)))))*2.5</f>
        <v>2.5</v>
      </c>
      <c r="N545" s="17">
        <f>IF(F545&gt;=4000,5,IF([1]数据测算!M545&gt;=3000,3,IF([1]数据测算!M545&gt;=2500,1,IF([1]数据测算!M545&gt;=1500,10,IF(F545&gt;=750,8,6)))))</f>
        <v>6</v>
      </c>
      <c r="O545" s="17">
        <f t="shared" si="103"/>
        <v>5</v>
      </c>
      <c r="P545" s="18">
        <f t="shared" si="104"/>
        <v>2</v>
      </c>
      <c r="Q545" s="17">
        <f t="shared" si="105"/>
        <v>4</v>
      </c>
      <c r="R545" s="17">
        <f t="shared" si="111"/>
        <v>4</v>
      </c>
      <c r="S545" s="17">
        <f t="shared" si="112"/>
        <v>7</v>
      </c>
      <c r="T545" s="17">
        <f t="shared" si="106"/>
        <v>7.5</v>
      </c>
      <c r="U545" s="17" t="s">
        <v>94</v>
      </c>
      <c r="V545" s="17">
        <f t="shared" si="107"/>
        <v>6</v>
      </c>
      <c r="W545" s="21">
        <f t="shared" si="108"/>
        <v>95</v>
      </c>
      <c r="X545" s="21">
        <f t="shared" si="109"/>
        <v>44</v>
      </c>
      <c r="Y545" s="24">
        <f t="shared" si="102"/>
        <v>46.315789473684212</v>
      </c>
      <c r="Z545" s="25">
        <f t="shared" si="110"/>
        <v>76.732029849470223</v>
      </c>
    </row>
    <row r="546" spans="1:26" x14ac:dyDescent="0.3">
      <c r="A546" s="15" t="s">
        <v>640</v>
      </c>
      <c r="B546" s="15">
        <v>201507</v>
      </c>
      <c r="C546" s="15">
        <v>293795.45833333302</v>
      </c>
      <c r="D546" s="15">
        <v>1.19482443489319</v>
      </c>
      <c r="E546" s="15">
        <v>0.31490190099035698</v>
      </c>
      <c r="F546" s="15">
        <v>3089.1666666666702</v>
      </c>
      <c r="G546" s="15">
        <v>3.0151328634527399</v>
      </c>
      <c r="H546" s="15">
        <v>0.100215332422642</v>
      </c>
      <c r="I546" s="15">
        <v>0.29798164395695398</v>
      </c>
      <c r="J546" s="15">
        <v>18.669344409834501</v>
      </c>
      <c r="K546" s="15">
        <v>5</v>
      </c>
      <c r="L546" s="15">
        <v>0</v>
      </c>
      <c r="M546" s="17">
        <f>IF(C546&gt;=250000,10,IF([1]数据测算!F546&gt;=200000,8,IF([1]数据测算!F546&gt;=150000,6,IF([1]数据测算!F546&gt;=100000,5,IF(C546&gt;=50000,3,1)))))*2.5</f>
        <v>25</v>
      </c>
      <c r="N546" s="17">
        <f>IF(F546&gt;=4000,5,IF([1]数据测算!M546&gt;=3000,3,IF([1]数据测算!M546&gt;=2500,1,IF([1]数据测算!M546&gt;=1500,10,IF(F546&gt;=750,8,6)))))</f>
        <v>3</v>
      </c>
      <c r="O546" s="17">
        <f t="shared" si="103"/>
        <v>5</v>
      </c>
      <c r="P546" s="18">
        <f t="shared" si="104"/>
        <v>0.5</v>
      </c>
      <c r="Q546" s="17">
        <f t="shared" si="105"/>
        <v>7</v>
      </c>
      <c r="R546" s="17">
        <f t="shared" si="111"/>
        <v>7</v>
      </c>
      <c r="S546" s="17">
        <f t="shared" si="112"/>
        <v>10</v>
      </c>
      <c r="T546" s="17">
        <f t="shared" si="106"/>
        <v>7.5</v>
      </c>
      <c r="U546" s="17" t="s">
        <v>94</v>
      </c>
      <c r="V546" s="17">
        <f t="shared" si="107"/>
        <v>10</v>
      </c>
      <c r="W546" s="21">
        <f t="shared" si="108"/>
        <v>95</v>
      </c>
      <c r="X546" s="21">
        <f t="shared" si="109"/>
        <v>75</v>
      </c>
      <c r="Y546" s="24">
        <f t="shared" si="102"/>
        <v>78.94736842105263</v>
      </c>
      <c r="Z546" s="25">
        <f t="shared" si="110"/>
        <v>92.718585397435078</v>
      </c>
    </row>
    <row r="547" spans="1:26" x14ac:dyDescent="0.3">
      <c r="A547" s="15" t="s">
        <v>641</v>
      </c>
      <c r="B547" s="15">
        <v>201503</v>
      </c>
      <c r="C547" s="15">
        <v>1611581.4933333299</v>
      </c>
      <c r="D547" s="15">
        <v>1.0161107713928701</v>
      </c>
      <c r="E547" s="15">
        <v>6.2301985422158299E-2</v>
      </c>
      <c r="F547" s="15">
        <v>619.83333333333303</v>
      </c>
      <c r="G547" s="15">
        <v>2.87487045087805</v>
      </c>
      <c r="H547" s="15">
        <v>3.2262289757822402E-2</v>
      </c>
      <c r="I547" s="15">
        <v>0.96826794773814695</v>
      </c>
      <c r="J547" s="15">
        <v>15.9423371097811</v>
      </c>
      <c r="K547" s="15">
        <v>2</v>
      </c>
      <c r="L547" s="15">
        <v>0</v>
      </c>
      <c r="M547" s="17">
        <f>IF(C547&gt;=250000,10,IF([1]数据测算!F547&gt;=200000,8,IF([1]数据测算!F547&gt;=150000,6,IF([1]数据测算!F547&gt;=100000,5,IF(C547&gt;=50000,3,1)))))*2.5</f>
        <v>25</v>
      </c>
      <c r="N547" s="17">
        <f>IF(F547&gt;=4000,5,IF([1]数据测算!M547&gt;=3000,3,IF([1]数据测算!M547&gt;=2500,1,IF([1]数据测算!M547&gt;=1500,10,IF(F547&gt;=750,8,6)))))</f>
        <v>6</v>
      </c>
      <c r="O547" s="17">
        <f t="shared" si="103"/>
        <v>5</v>
      </c>
      <c r="P547" s="18">
        <f t="shared" si="104"/>
        <v>0.5</v>
      </c>
      <c r="Q547" s="17">
        <f t="shared" si="105"/>
        <v>10</v>
      </c>
      <c r="R547" s="17">
        <f t="shared" si="111"/>
        <v>1</v>
      </c>
      <c r="S547" s="17">
        <f t="shared" si="112"/>
        <v>10</v>
      </c>
      <c r="T547" s="17">
        <f t="shared" si="106"/>
        <v>7.5</v>
      </c>
      <c r="U547" s="17" t="s">
        <v>94</v>
      </c>
      <c r="V547" s="17">
        <f t="shared" si="107"/>
        <v>4</v>
      </c>
      <c r="W547" s="21">
        <f t="shared" si="108"/>
        <v>95</v>
      </c>
      <c r="X547" s="21">
        <f t="shared" si="109"/>
        <v>69</v>
      </c>
      <c r="Y547" s="24">
        <f t="shared" si="102"/>
        <v>72.631578947368425</v>
      </c>
      <c r="Z547" s="25">
        <f t="shared" si="110"/>
        <v>90.015295797481272</v>
      </c>
    </row>
    <row r="548" spans="1:26" x14ac:dyDescent="0.3">
      <c r="A548" s="15" t="s">
        <v>642</v>
      </c>
      <c r="B548" s="15">
        <v>201506</v>
      </c>
      <c r="C548" s="15">
        <v>1046276.68333333</v>
      </c>
      <c r="D548" s="15">
        <v>0.75144138794242099</v>
      </c>
      <c r="E548" s="15">
        <v>0.44423419640172301</v>
      </c>
      <c r="F548" s="15">
        <v>15281</v>
      </c>
      <c r="G548" s="15">
        <v>2.3994643312344501</v>
      </c>
      <c r="H548" s="15">
        <v>1.0148545642707899E-2</v>
      </c>
      <c r="I548" s="15">
        <v>0.51184727064820701</v>
      </c>
      <c r="J548" s="15">
        <v>20.232580300054401</v>
      </c>
      <c r="K548" s="15">
        <v>3</v>
      </c>
      <c r="L548" s="15">
        <v>0</v>
      </c>
      <c r="M548" s="17">
        <f>IF(C548&gt;=250000,10,IF([1]数据测算!F548&gt;=200000,8,IF([1]数据测算!F548&gt;=150000,6,IF([1]数据测算!F548&gt;=100000,5,IF(C548&gt;=50000,3,1)))))*2.5</f>
        <v>25</v>
      </c>
      <c r="N548" s="17">
        <f>IF(F548&gt;=4000,5,IF([1]数据测算!M548&gt;=3000,3,IF([1]数据测算!M548&gt;=2500,1,IF([1]数据测算!M548&gt;=1500,10,IF(F548&gt;=750,8,6)))))</f>
        <v>5</v>
      </c>
      <c r="O548" s="17">
        <f t="shared" si="103"/>
        <v>3</v>
      </c>
      <c r="P548" s="18">
        <f t="shared" si="104"/>
        <v>2</v>
      </c>
      <c r="Q548" s="17">
        <f t="shared" si="105"/>
        <v>4</v>
      </c>
      <c r="R548" s="17">
        <f t="shared" si="111"/>
        <v>4</v>
      </c>
      <c r="S548" s="17">
        <f t="shared" si="112"/>
        <v>10</v>
      </c>
      <c r="T548" s="17">
        <f t="shared" si="106"/>
        <v>7.5</v>
      </c>
      <c r="U548" s="17" t="s">
        <v>94</v>
      </c>
      <c r="V548" s="17">
        <f t="shared" si="107"/>
        <v>6</v>
      </c>
      <c r="W548" s="21">
        <f t="shared" si="108"/>
        <v>95</v>
      </c>
      <c r="X548" s="21">
        <f t="shared" si="109"/>
        <v>66.5</v>
      </c>
      <c r="Y548" s="24">
        <f t="shared" si="102"/>
        <v>70</v>
      </c>
      <c r="Z548" s="25">
        <f t="shared" si="110"/>
        <v>88.844124243163463</v>
      </c>
    </row>
    <row r="549" spans="1:26" x14ac:dyDescent="0.3">
      <c r="A549" s="15" t="s">
        <v>643</v>
      </c>
      <c r="B549" s="15">
        <v>201504</v>
      </c>
      <c r="C549" s="15">
        <v>99750.378333333298</v>
      </c>
      <c r="D549" s="15">
        <v>0.54395779334364402</v>
      </c>
      <c r="E549" s="15">
        <v>7.5878313816779897E-2</v>
      </c>
      <c r="F549" s="15">
        <v>672.16666666666697</v>
      </c>
      <c r="G549" s="15">
        <v>1.9437811326735599</v>
      </c>
      <c r="H549" s="15">
        <v>0.10548163377721401</v>
      </c>
      <c r="I549" s="15">
        <v>0.75296168317270296</v>
      </c>
      <c r="J549" s="15">
        <v>11.8289357855103</v>
      </c>
      <c r="K549" s="15">
        <v>1</v>
      </c>
      <c r="L549" s="15">
        <v>0</v>
      </c>
      <c r="M549" s="17">
        <f>IF(C549&gt;=250000,10,IF([1]数据测算!F549&gt;=200000,8,IF([1]数据测算!F549&gt;=150000,6,IF([1]数据测算!F549&gt;=100000,5,IF(C549&gt;=50000,3,1)))))*2.5</f>
        <v>7.5</v>
      </c>
      <c r="N549" s="17">
        <f>IF(F549&gt;=4000,5,IF([1]数据测算!M549&gt;=3000,3,IF([1]数据测算!M549&gt;=2500,1,IF([1]数据测算!M549&gt;=1500,10,IF(F549&gt;=750,8,6)))))</f>
        <v>6</v>
      </c>
      <c r="O549" s="17">
        <f t="shared" si="103"/>
        <v>5</v>
      </c>
      <c r="P549" s="18">
        <f t="shared" si="104"/>
        <v>3.5</v>
      </c>
      <c r="Q549" s="17">
        <f t="shared" si="105"/>
        <v>10</v>
      </c>
      <c r="R549" s="17">
        <f t="shared" si="111"/>
        <v>1</v>
      </c>
      <c r="S549" s="17">
        <f t="shared" si="112"/>
        <v>10</v>
      </c>
      <c r="T549" s="17">
        <f t="shared" si="106"/>
        <v>5.25</v>
      </c>
      <c r="U549" s="17" t="s">
        <v>94</v>
      </c>
      <c r="V549" s="17">
        <f t="shared" si="107"/>
        <v>2</v>
      </c>
      <c r="W549" s="21">
        <f t="shared" si="108"/>
        <v>95</v>
      </c>
      <c r="X549" s="21">
        <f t="shared" si="109"/>
        <v>50.25</v>
      </c>
      <c r="Y549" s="24">
        <f t="shared" si="102"/>
        <v>52.89473684210526</v>
      </c>
      <c r="Z549" s="25">
        <f t="shared" si="110"/>
        <v>80.435281302782698</v>
      </c>
    </row>
    <row r="550" spans="1:26" x14ac:dyDescent="0.3">
      <c r="A550" s="15" t="s">
        <v>644</v>
      </c>
      <c r="B550" s="15">
        <v>201506</v>
      </c>
      <c r="C550" s="15">
        <v>64283.261666666702</v>
      </c>
      <c r="D550" s="16">
        <v>0.44682009902841202</v>
      </c>
      <c r="E550" s="15">
        <v>0.21978550827398799</v>
      </c>
      <c r="F550" s="15">
        <v>557.5</v>
      </c>
      <c r="G550" s="15">
        <v>1.25865863483298</v>
      </c>
      <c r="H550" s="15">
        <v>0.33947708769129398</v>
      </c>
      <c r="I550" s="15">
        <v>0.52556948118319102</v>
      </c>
      <c r="J550" s="15">
        <v>4.4199979689396498</v>
      </c>
      <c r="K550" s="15">
        <v>2</v>
      </c>
      <c r="L550" s="15">
        <v>0</v>
      </c>
      <c r="M550" s="17">
        <f>IF(C550&gt;=250000,10,IF([1]数据测算!F550&gt;=200000,8,IF([1]数据测算!F550&gt;=150000,6,IF([1]数据测算!F550&gt;=100000,5,IF(C550&gt;=50000,3,1)))))*2.5</f>
        <v>7.5</v>
      </c>
      <c r="N550" s="17">
        <f>IF(F550&gt;=4000,5,IF([1]数据测算!M550&gt;=3000,3,IF([1]数据测算!M550&gt;=2500,1,IF([1]数据测算!M550&gt;=1500,10,IF(F550&gt;=750,8,6)))))</f>
        <v>6</v>
      </c>
      <c r="O550" s="17">
        <f t="shared" si="103"/>
        <v>10</v>
      </c>
      <c r="P550" s="18">
        <f t="shared" si="104"/>
        <v>3.5</v>
      </c>
      <c r="Q550" s="17">
        <f t="shared" si="105"/>
        <v>7</v>
      </c>
      <c r="R550" s="17">
        <f t="shared" si="111"/>
        <v>4</v>
      </c>
      <c r="S550" s="17">
        <f t="shared" si="112"/>
        <v>7</v>
      </c>
      <c r="T550" s="17">
        <f t="shared" si="106"/>
        <v>3</v>
      </c>
      <c r="U550" s="17" t="s">
        <v>94</v>
      </c>
      <c r="V550" s="17">
        <f t="shared" si="107"/>
        <v>4</v>
      </c>
      <c r="W550" s="21">
        <f t="shared" si="108"/>
        <v>95</v>
      </c>
      <c r="X550" s="21">
        <f t="shared" si="109"/>
        <v>52</v>
      </c>
      <c r="Y550" s="24">
        <f t="shared" si="102"/>
        <v>54.736842105263158</v>
      </c>
      <c r="Z550" s="25">
        <f t="shared" si="110"/>
        <v>81.418384812090352</v>
      </c>
    </row>
    <row r="551" spans="1:26" x14ac:dyDescent="0.3">
      <c r="A551" s="15" t="s">
        <v>645</v>
      </c>
      <c r="B551" s="15">
        <v>201505</v>
      </c>
      <c r="C551" s="15">
        <v>817803.76833333296</v>
      </c>
      <c r="D551" s="16">
        <v>0.246902787882088</v>
      </c>
      <c r="E551" s="15">
        <v>0.109126570371197</v>
      </c>
      <c r="F551" s="15">
        <v>428.16666666666703</v>
      </c>
      <c r="G551" s="15">
        <v>1.15792488400085</v>
      </c>
      <c r="H551" s="15">
        <v>3.6649447720885298E-2</v>
      </c>
      <c r="I551" s="15">
        <v>0.89972507909575705</v>
      </c>
      <c r="J551" s="15">
        <v>10.0875602368377</v>
      </c>
      <c r="K551" s="15">
        <v>2</v>
      </c>
      <c r="L551" s="15">
        <v>0</v>
      </c>
      <c r="M551" s="17">
        <f>IF(C551&gt;=250000,10,IF([1]数据测算!F551&gt;=200000,8,IF([1]数据测算!F551&gt;=150000,6,IF([1]数据测算!F551&gt;=100000,5,IF(C551&gt;=50000,3,1)))))*2.5</f>
        <v>25</v>
      </c>
      <c r="N551" s="17">
        <f>IF(F551&gt;=4000,5,IF([1]数据测算!M551&gt;=3000,3,IF([1]数据测算!M551&gt;=2500,1,IF([1]数据测算!M551&gt;=1500,10,IF(F551&gt;=750,8,6)))))</f>
        <v>6</v>
      </c>
      <c r="O551" s="17">
        <f t="shared" si="103"/>
        <v>5</v>
      </c>
      <c r="P551" s="18">
        <f t="shared" si="104"/>
        <v>5</v>
      </c>
      <c r="Q551" s="17">
        <f t="shared" si="105"/>
        <v>10</v>
      </c>
      <c r="R551" s="17">
        <f t="shared" si="111"/>
        <v>1</v>
      </c>
      <c r="S551" s="17">
        <f t="shared" si="112"/>
        <v>10</v>
      </c>
      <c r="T551" s="17">
        <f t="shared" si="106"/>
        <v>3</v>
      </c>
      <c r="U551" s="17" t="s">
        <v>94</v>
      </c>
      <c r="V551" s="17">
        <f t="shared" si="107"/>
        <v>4</v>
      </c>
      <c r="W551" s="21">
        <f t="shared" si="108"/>
        <v>95</v>
      </c>
      <c r="X551" s="21">
        <f t="shared" si="109"/>
        <v>69</v>
      </c>
      <c r="Y551" s="24">
        <f t="shared" si="102"/>
        <v>72.631578947368425</v>
      </c>
      <c r="Z551" s="25">
        <f t="shared" si="110"/>
        <v>90.015295797481272</v>
      </c>
    </row>
    <row r="552" spans="1:26" x14ac:dyDescent="0.3">
      <c r="A552" s="15" t="s">
        <v>646</v>
      </c>
      <c r="B552" s="15">
        <v>201507</v>
      </c>
      <c r="C552" s="15">
        <v>75034.366666666698</v>
      </c>
      <c r="D552" s="16">
        <v>0.38140403602441703</v>
      </c>
      <c r="E552" s="15">
        <v>0.32882149496208501</v>
      </c>
      <c r="F552" s="15">
        <v>293.16666666666703</v>
      </c>
      <c r="G552" s="15">
        <v>1.1023093569039299</v>
      </c>
      <c r="H552" s="15">
        <v>0.25132729278917898</v>
      </c>
      <c r="I552" s="15">
        <v>0.65181694798288203</v>
      </c>
      <c r="J552" s="15">
        <v>4.2251306027293198</v>
      </c>
      <c r="K552" s="15">
        <v>2</v>
      </c>
      <c r="L552" s="15">
        <v>0</v>
      </c>
      <c r="M552" s="17">
        <f>IF(C552&gt;=250000,10,IF([1]数据测算!F552&gt;=200000,8,IF([1]数据测算!F552&gt;=150000,6,IF([1]数据测算!F552&gt;=100000,5,IF(C552&gt;=50000,3,1)))))*2.5</f>
        <v>7.5</v>
      </c>
      <c r="N552" s="17">
        <f>IF(F552&gt;=4000,5,IF([1]数据测算!M552&gt;=3000,3,IF([1]数据测算!M552&gt;=2500,1,IF([1]数据测算!M552&gt;=1500,10,IF(F552&gt;=750,8,6)))))</f>
        <v>6</v>
      </c>
      <c r="O552" s="17">
        <f t="shared" si="103"/>
        <v>10</v>
      </c>
      <c r="P552" s="18">
        <f t="shared" si="104"/>
        <v>5</v>
      </c>
      <c r="Q552" s="17">
        <f t="shared" si="105"/>
        <v>7</v>
      </c>
      <c r="R552" s="17">
        <f t="shared" si="111"/>
        <v>4</v>
      </c>
      <c r="S552" s="17">
        <f t="shared" si="112"/>
        <v>7</v>
      </c>
      <c r="T552" s="17">
        <f t="shared" si="106"/>
        <v>3</v>
      </c>
      <c r="U552" s="17" t="s">
        <v>94</v>
      </c>
      <c r="V552" s="17">
        <f t="shared" si="107"/>
        <v>4</v>
      </c>
      <c r="W552" s="21">
        <f t="shared" si="108"/>
        <v>95</v>
      </c>
      <c r="X552" s="21">
        <f t="shared" si="109"/>
        <v>53.5</v>
      </c>
      <c r="Y552" s="24">
        <f t="shared" si="102"/>
        <v>56.315789473684212</v>
      </c>
      <c r="Z552" s="25">
        <f t="shared" si="110"/>
        <v>82.244192021375923</v>
      </c>
    </row>
    <row r="553" spans="1:26" x14ac:dyDescent="0.3">
      <c r="A553" s="15" t="s">
        <v>647</v>
      </c>
      <c r="B553" s="15">
        <v>201506</v>
      </c>
      <c r="C553" s="15">
        <v>142702.65833333301</v>
      </c>
      <c r="D553" s="15">
        <v>1.0937048319126099</v>
      </c>
      <c r="E553" s="15">
        <v>0.28375868249601699</v>
      </c>
      <c r="F553" s="15">
        <v>8036.8333333333303</v>
      </c>
      <c r="G553" s="15">
        <v>0.95772618018318301</v>
      </c>
      <c r="H553" s="15">
        <v>1.7763409178010801E-2</v>
      </c>
      <c r="I553" s="15">
        <v>0.64742099669104003</v>
      </c>
      <c r="J553" s="15">
        <v>7.71978348584926</v>
      </c>
      <c r="K553" s="15">
        <v>2</v>
      </c>
      <c r="L553" s="15">
        <v>1</v>
      </c>
      <c r="M553" s="17">
        <f>IF(C553&gt;=250000,10,IF([1]数据测算!F553&gt;=200000,8,IF([1]数据测算!F553&gt;=150000,6,IF([1]数据测算!F553&gt;=100000,5,IF(C553&gt;=50000,3,1)))))*2.5</f>
        <v>12.5</v>
      </c>
      <c r="N553" s="17">
        <f>IF(F553&gt;=4000,5,IF([1]数据测算!M553&gt;=3000,3,IF([1]数据测算!M553&gt;=2500,1,IF([1]数据测算!M553&gt;=1500,10,IF(F553&gt;=750,8,6)))))</f>
        <v>5</v>
      </c>
      <c r="O553" s="17">
        <f t="shared" si="103"/>
        <v>6</v>
      </c>
      <c r="P553" s="18">
        <f t="shared" si="104"/>
        <v>0.5</v>
      </c>
      <c r="Q553" s="17">
        <f t="shared" si="105"/>
        <v>7</v>
      </c>
      <c r="R553" s="17">
        <f t="shared" si="111"/>
        <v>4</v>
      </c>
      <c r="S553" s="17">
        <f t="shared" si="112"/>
        <v>10</v>
      </c>
      <c r="T553" s="17">
        <f t="shared" si="106"/>
        <v>3</v>
      </c>
      <c r="U553" s="17" t="s">
        <v>94</v>
      </c>
      <c r="V553" s="17">
        <f t="shared" si="107"/>
        <v>4</v>
      </c>
      <c r="W553" s="21">
        <f t="shared" si="108"/>
        <v>95</v>
      </c>
      <c r="X553" s="21">
        <f t="shared" si="109"/>
        <v>52</v>
      </c>
      <c r="Y553" s="24">
        <f t="shared" si="102"/>
        <v>54.736842105263158</v>
      </c>
      <c r="Z553" s="25">
        <f t="shared" si="110"/>
        <v>81.418384812090352</v>
      </c>
    </row>
    <row r="554" spans="1:26" x14ac:dyDescent="0.3">
      <c r="A554" s="15" t="s">
        <v>648</v>
      </c>
      <c r="B554" s="15">
        <v>201505</v>
      </c>
      <c r="C554" s="15">
        <v>94086.9316666667</v>
      </c>
      <c r="D554" s="16">
        <v>0.34407417231496101</v>
      </c>
      <c r="E554" s="15">
        <v>0.66334330295626898</v>
      </c>
      <c r="F554" s="15">
        <v>1170.3333333333301</v>
      </c>
      <c r="G554" s="15">
        <v>0.87666071860890005</v>
      </c>
      <c r="H554" s="15">
        <v>2.8650989571616398E-2</v>
      </c>
      <c r="I554" s="15">
        <v>0.38883526949941299</v>
      </c>
      <c r="J554" s="15">
        <v>11.831884221791899</v>
      </c>
      <c r="K554" s="15">
        <v>1</v>
      </c>
      <c r="L554" s="15">
        <v>0</v>
      </c>
      <c r="M554" s="17">
        <f>IF(C554&gt;=250000,10,IF([1]数据测算!F554&gt;=200000,8,IF([1]数据测算!F554&gt;=150000,6,IF([1]数据测算!F554&gt;=100000,5,IF(C554&gt;=50000,3,1)))))*2.5</f>
        <v>7.5</v>
      </c>
      <c r="N554" s="17">
        <f>IF(F554&gt;=4000,5,IF([1]数据测算!M554&gt;=3000,3,IF([1]数据测算!M554&gt;=2500,1,IF([1]数据测算!M554&gt;=1500,10,IF(F554&gt;=750,8,6)))))</f>
        <v>8</v>
      </c>
      <c r="O554" s="17">
        <f t="shared" si="103"/>
        <v>5</v>
      </c>
      <c r="P554" s="18">
        <f t="shared" si="104"/>
        <v>5</v>
      </c>
      <c r="Q554" s="17">
        <f t="shared" si="105"/>
        <v>4</v>
      </c>
      <c r="R554" s="17">
        <f t="shared" si="111"/>
        <v>7</v>
      </c>
      <c r="S554" s="17">
        <f t="shared" si="112"/>
        <v>10</v>
      </c>
      <c r="T554" s="17">
        <f t="shared" si="106"/>
        <v>3</v>
      </c>
      <c r="U554" s="17" t="s">
        <v>94</v>
      </c>
      <c r="V554" s="17">
        <f t="shared" si="107"/>
        <v>2</v>
      </c>
      <c r="W554" s="21">
        <f t="shared" si="108"/>
        <v>95</v>
      </c>
      <c r="X554" s="21">
        <f t="shared" si="109"/>
        <v>51.5</v>
      </c>
      <c r="Y554" s="24">
        <f t="shared" si="102"/>
        <v>54.210526315789473</v>
      </c>
      <c r="Z554" s="25">
        <f t="shared" si="110"/>
        <v>81.139704621813976</v>
      </c>
    </row>
    <row r="555" spans="1:26" x14ac:dyDescent="0.3">
      <c r="A555" s="15" t="s">
        <v>649</v>
      </c>
      <c r="B555" s="15">
        <v>201506</v>
      </c>
      <c r="C555" s="15">
        <v>109317.40166666701</v>
      </c>
      <c r="D555" s="16">
        <v>0.31731495634621998</v>
      </c>
      <c r="E555" s="15">
        <v>0.26533606026609702</v>
      </c>
      <c r="F555" s="15">
        <v>1796.5</v>
      </c>
      <c r="G555" s="15">
        <v>0.80956583643431801</v>
      </c>
      <c r="H555" s="15">
        <v>4.6841134523531003E-2</v>
      </c>
      <c r="I555" s="15">
        <v>0.49482263396496401</v>
      </c>
      <c r="J555" s="15">
        <v>20.7553767236871</v>
      </c>
      <c r="K555" s="15">
        <v>1</v>
      </c>
      <c r="L555" s="15">
        <v>0</v>
      </c>
      <c r="M555" s="17">
        <f>IF(C555&gt;=250000,10,IF([1]数据测算!F555&gt;=200000,8,IF([1]数据测算!F555&gt;=150000,6,IF([1]数据测算!F555&gt;=100000,5,IF(C555&gt;=50000,3,1)))))*2.5</f>
        <v>12.5</v>
      </c>
      <c r="N555" s="17">
        <f>IF(F555&gt;=4000,5,IF([1]数据测算!M555&gt;=3000,3,IF([1]数据测算!M555&gt;=2500,1,IF([1]数据测算!M555&gt;=1500,10,IF(F555&gt;=750,8,6)))))</f>
        <v>10</v>
      </c>
      <c r="O555" s="17">
        <f t="shared" si="103"/>
        <v>3</v>
      </c>
      <c r="P555" s="18">
        <f t="shared" si="104"/>
        <v>5</v>
      </c>
      <c r="Q555" s="17">
        <f t="shared" si="105"/>
        <v>7</v>
      </c>
      <c r="R555" s="17">
        <f t="shared" si="111"/>
        <v>4</v>
      </c>
      <c r="S555" s="17">
        <f t="shared" si="112"/>
        <v>10</v>
      </c>
      <c r="T555" s="17">
        <f t="shared" si="106"/>
        <v>3</v>
      </c>
      <c r="U555" s="17" t="s">
        <v>94</v>
      </c>
      <c r="V555" s="17">
        <f t="shared" si="107"/>
        <v>2</v>
      </c>
      <c r="W555" s="21">
        <f t="shared" si="108"/>
        <v>95</v>
      </c>
      <c r="X555" s="21">
        <f t="shared" si="109"/>
        <v>56.5</v>
      </c>
      <c r="Y555" s="24">
        <f t="shared" si="102"/>
        <v>59.473684210526315</v>
      </c>
      <c r="Z555" s="25">
        <f t="shared" si="110"/>
        <v>83.852049029460275</v>
      </c>
    </row>
    <row r="556" spans="1:26" x14ac:dyDescent="0.3">
      <c r="A556" s="15" t="s">
        <v>650</v>
      </c>
      <c r="B556" s="15">
        <v>201504</v>
      </c>
      <c r="C556" s="15">
        <v>233132.368333333</v>
      </c>
      <c r="D556" s="15">
        <v>0.84288281567924095</v>
      </c>
      <c r="E556" s="15">
        <v>0.23557083188549</v>
      </c>
      <c r="F556" s="15">
        <v>5136.3333333333303</v>
      </c>
      <c r="G556" s="15">
        <v>0.36024549378047899</v>
      </c>
      <c r="H556" s="15">
        <v>2.2918556697149501E-2</v>
      </c>
      <c r="I556" s="15">
        <v>0.79716109009179803</v>
      </c>
      <c r="J556" s="15">
        <v>6.5105667831687297</v>
      </c>
      <c r="K556" s="15">
        <v>0</v>
      </c>
      <c r="L556" s="15">
        <v>1</v>
      </c>
      <c r="M556" s="17">
        <f>IF(C556&gt;=250000,10,IF([1]数据测算!F556&gt;=200000,8,IF([1]数据测算!F556&gt;=150000,6,IF([1]数据测算!F556&gt;=100000,5,IF(C556&gt;=50000,3,1)))))*2.5</f>
        <v>20</v>
      </c>
      <c r="N556" s="17">
        <f>IF(F556&gt;=4000,5,IF([1]数据测算!M556&gt;=3000,3,IF([1]数据测算!M556&gt;=2500,1,IF([1]数据测算!M556&gt;=1500,10,IF(F556&gt;=750,8,6)))))</f>
        <v>5</v>
      </c>
      <c r="O556" s="17">
        <f t="shared" si="103"/>
        <v>8</v>
      </c>
      <c r="P556" s="18">
        <f t="shared" si="104"/>
        <v>2</v>
      </c>
      <c r="Q556" s="17">
        <f t="shared" si="105"/>
        <v>7</v>
      </c>
      <c r="R556" s="17">
        <f t="shared" si="111"/>
        <v>1</v>
      </c>
      <c r="S556" s="17">
        <f t="shared" si="112"/>
        <v>10</v>
      </c>
      <c r="T556" s="17">
        <f t="shared" si="106"/>
        <v>0.75</v>
      </c>
      <c r="U556" s="17" t="s">
        <v>94</v>
      </c>
      <c r="V556" s="17">
        <f t="shared" si="107"/>
        <v>0</v>
      </c>
      <c r="W556" s="21">
        <f t="shared" si="108"/>
        <v>95</v>
      </c>
      <c r="X556" s="21">
        <f t="shared" si="109"/>
        <v>53.75</v>
      </c>
      <c r="Y556" s="24">
        <f t="shared" si="102"/>
        <v>56.578947368421055</v>
      </c>
      <c r="Z556" s="25">
        <f t="shared" si="110"/>
        <v>82.380368760093276</v>
      </c>
    </row>
    <row r="557" spans="1:26" x14ac:dyDescent="0.3">
      <c r="A557" s="15" t="s">
        <v>651</v>
      </c>
      <c r="B557" s="15">
        <v>201504</v>
      </c>
      <c r="C557" s="15">
        <v>402575.64166666701</v>
      </c>
      <c r="D557" s="15">
        <v>0.86906149781757802</v>
      </c>
      <c r="E557" s="15">
        <v>0.169906276683887</v>
      </c>
      <c r="F557" s="15">
        <v>170.333333333333</v>
      </c>
      <c r="G557" s="15">
        <v>1.0576235402591101</v>
      </c>
      <c r="H557" s="15" t="s">
        <v>102</v>
      </c>
      <c r="I557" s="15" t="s">
        <v>102</v>
      </c>
      <c r="J557" s="15" t="s">
        <v>102</v>
      </c>
      <c r="K557" s="15">
        <v>2</v>
      </c>
      <c r="L557" s="15">
        <v>0</v>
      </c>
      <c r="M557" s="17">
        <f>IF(C557&gt;=250000,10,IF([1]数据测算!F557&gt;=200000,8,IF([1]数据测算!F557&gt;=150000,6,IF([1]数据测算!F557&gt;=100000,5,IF(C557&gt;=50000,3,1)))))*2.5</f>
        <v>25</v>
      </c>
      <c r="N557" s="17">
        <f>IF(F557&gt;=4000,5,IF([1]数据测算!M557&gt;=3000,3,IF([1]数据测算!M557&gt;=2500,1,IF([1]数据测算!M557&gt;=1500,10,IF(F557&gt;=750,8,6)))))</f>
        <v>6</v>
      </c>
      <c r="O557" s="17" t="s">
        <v>103</v>
      </c>
      <c r="P557" s="18">
        <f t="shared" si="104"/>
        <v>2</v>
      </c>
      <c r="Q557" s="17">
        <f t="shared" si="105"/>
        <v>10</v>
      </c>
      <c r="R557" s="17" t="s">
        <v>94</v>
      </c>
      <c r="S557" s="17" t="s">
        <v>94</v>
      </c>
      <c r="T557" s="17">
        <f t="shared" si="106"/>
        <v>3</v>
      </c>
      <c r="U557" s="17" t="s">
        <v>94</v>
      </c>
      <c r="V557" s="17">
        <f t="shared" si="107"/>
        <v>4</v>
      </c>
      <c r="W557" s="21">
        <f t="shared" si="108"/>
        <v>65</v>
      </c>
      <c r="X557" s="21">
        <f t="shared" si="109"/>
        <v>50</v>
      </c>
      <c r="Y557" s="24">
        <f t="shared" si="102"/>
        <v>76.92307692307692</v>
      </c>
      <c r="Z557" s="25">
        <f t="shared" si="110"/>
        <v>91.867848435855493</v>
      </c>
    </row>
    <row r="558" spans="1:26" x14ac:dyDescent="0.3">
      <c r="A558" s="15" t="s">
        <v>652</v>
      </c>
      <c r="B558" s="15">
        <v>201506</v>
      </c>
      <c r="C558" s="15">
        <v>37912.128333333298</v>
      </c>
      <c r="D558" s="16">
        <v>0.32347553930429501</v>
      </c>
      <c r="E558" s="15">
        <v>0.12389033696432999</v>
      </c>
      <c r="F558" s="15">
        <v>281.33333333333297</v>
      </c>
      <c r="G558" s="15">
        <v>0.99145510753827204</v>
      </c>
      <c r="H558" s="15" t="s">
        <v>102</v>
      </c>
      <c r="I558" s="15" t="s">
        <v>102</v>
      </c>
      <c r="J558" s="15" t="s">
        <v>102</v>
      </c>
      <c r="K558" s="15">
        <v>3</v>
      </c>
      <c r="L558" s="15">
        <v>0</v>
      </c>
      <c r="M558" s="17">
        <f>IF(C558&gt;=250000,10,IF([1]数据测算!F558&gt;=200000,8,IF([1]数据测算!F558&gt;=150000,6,IF([1]数据测算!F558&gt;=100000,5,IF(C558&gt;=50000,3,1)))))*2.5</f>
        <v>2.5</v>
      </c>
      <c r="N558" s="17">
        <f>IF(F558&gt;=4000,5,IF([1]数据测算!M558&gt;=3000,3,IF([1]数据测算!M558&gt;=2500,1,IF([1]数据测算!M558&gt;=1500,10,IF(F558&gt;=750,8,6)))))</f>
        <v>6</v>
      </c>
      <c r="O558" s="17" t="s">
        <v>103</v>
      </c>
      <c r="P558" s="18">
        <f t="shared" si="104"/>
        <v>5</v>
      </c>
      <c r="Q558" s="17">
        <f t="shared" si="105"/>
        <v>10</v>
      </c>
      <c r="R558" s="17" t="s">
        <v>94</v>
      </c>
      <c r="S558" s="17" t="s">
        <v>94</v>
      </c>
      <c r="T558" s="17">
        <f t="shared" si="106"/>
        <v>3</v>
      </c>
      <c r="U558" s="17" t="s">
        <v>94</v>
      </c>
      <c r="V558" s="17">
        <f t="shared" si="107"/>
        <v>6</v>
      </c>
      <c r="W558" s="21">
        <f t="shared" si="108"/>
        <v>65</v>
      </c>
      <c r="X558" s="21">
        <f t="shared" si="109"/>
        <v>32.5</v>
      </c>
      <c r="Y558" s="24">
        <f t="shared" si="102"/>
        <v>50</v>
      </c>
      <c r="Z558" s="25">
        <f t="shared" si="110"/>
        <v>78.844749551820982</v>
      </c>
    </row>
    <row r="559" spans="1:26" x14ac:dyDescent="0.3">
      <c r="A559" s="15" t="s">
        <v>653</v>
      </c>
      <c r="B559" s="15">
        <v>201504</v>
      </c>
      <c r="C559" s="15">
        <v>109179.46666666699</v>
      </c>
      <c r="D559" s="15">
        <v>1.53722131470891</v>
      </c>
      <c r="E559" s="15">
        <v>0.53089026808890005</v>
      </c>
      <c r="F559" s="15">
        <v>1128.5</v>
      </c>
      <c r="G559" s="15">
        <v>193.66822265753299</v>
      </c>
      <c r="H559" s="15">
        <v>0.105053760599036</v>
      </c>
      <c r="I559" s="15">
        <v>0.76133211037255599</v>
      </c>
      <c r="J559" s="15">
        <v>8.4125007704180792</v>
      </c>
      <c r="K559" s="15">
        <v>2</v>
      </c>
      <c r="L559" s="15">
        <v>0</v>
      </c>
      <c r="M559" s="17">
        <f>IF(C559&gt;=250000,10,IF([1]数据测算!F559&gt;=200000,8,IF([1]数据测算!F559&gt;=150000,6,IF([1]数据测算!F559&gt;=100000,5,IF(C559&gt;=50000,3,1)))))*2.5</f>
        <v>12.5</v>
      </c>
      <c r="N559" s="17">
        <f>IF(F559&gt;=4000,5,IF([1]数据测算!M559&gt;=3000,3,IF([1]数据测算!M559&gt;=2500,1,IF([1]数据测算!M559&gt;=1500,10,IF(F559&gt;=750,8,6)))))</f>
        <v>8</v>
      </c>
      <c r="O559" s="17">
        <f t="shared" si="103"/>
        <v>6</v>
      </c>
      <c r="P559" s="18">
        <f t="shared" si="104"/>
        <v>0.5</v>
      </c>
      <c r="Q559" s="17">
        <f t="shared" si="105"/>
        <v>4</v>
      </c>
      <c r="R559" s="17">
        <f t="shared" ref="R559:R603" si="113">IF(I559&gt;=70%,1,IF(I559&gt;=40%,4,IF(I559&gt;=20%,7,IF(I559&gt;=0,10))))</f>
        <v>1</v>
      </c>
      <c r="S559" s="17">
        <f t="shared" ref="S559:S603" si="114">IF(H559&gt;=90%,1,IF(H559&gt;=50%,4,IF(H559&gt;=20%,7,10)))</f>
        <v>10</v>
      </c>
      <c r="T559" s="17">
        <f t="shared" si="106"/>
        <v>7.5</v>
      </c>
      <c r="U559" s="17" t="s">
        <v>94</v>
      </c>
      <c r="V559" s="17">
        <f t="shared" si="107"/>
        <v>4</v>
      </c>
      <c r="W559" s="21">
        <f t="shared" si="108"/>
        <v>95</v>
      </c>
      <c r="X559" s="21">
        <f t="shared" si="109"/>
        <v>53.5</v>
      </c>
      <c r="Y559" s="24">
        <f t="shared" si="102"/>
        <v>56.315789473684212</v>
      </c>
      <c r="Z559" s="25">
        <f t="shared" si="110"/>
        <v>82.244192021375923</v>
      </c>
    </row>
    <row r="560" spans="1:26" x14ac:dyDescent="0.3">
      <c r="A560" s="15" t="s">
        <v>654</v>
      </c>
      <c r="B560" s="15">
        <v>201503</v>
      </c>
      <c r="C560" s="15">
        <v>351201.52833333297</v>
      </c>
      <c r="D560" s="15">
        <v>1.03806501223662</v>
      </c>
      <c r="E560" s="15">
        <v>0.18607516331112101</v>
      </c>
      <c r="F560" s="15">
        <v>880.83333333333303</v>
      </c>
      <c r="G560" s="15">
        <v>74.926150400222795</v>
      </c>
      <c r="H560" s="15">
        <v>6.1949411793716103E-2</v>
      </c>
      <c r="I560" s="15">
        <v>0.54682031767026695</v>
      </c>
      <c r="J560" s="15">
        <v>26.366760586234602</v>
      </c>
      <c r="K560" s="15">
        <v>2</v>
      </c>
      <c r="L560" s="15">
        <v>0</v>
      </c>
      <c r="M560" s="17">
        <f>IF(C560&gt;=250000,10,IF([1]数据测算!F560&gt;=200000,8,IF([1]数据测算!F560&gt;=150000,6,IF([1]数据测算!F560&gt;=100000,5,IF(C560&gt;=50000,3,1)))))*2.5</f>
        <v>25</v>
      </c>
      <c r="N560" s="17">
        <f>IF(F560&gt;=4000,5,IF([1]数据测算!M560&gt;=3000,3,IF([1]数据测算!M560&gt;=2500,1,IF([1]数据测算!M560&gt;=1500,10,IF(F560&gt;=750,8,6)))))</f>
        <v>8</v>
      </c>
      <c r="O560" s="17">
        <f t="shared" si="103"/>
        <v>3</v>
      </c>
      <c r="P560" s="18">
        <f t="shared" si="104"/>
        <v>0.5</v>
      </c>
      <c r="Q560" s="17">
        <f t="shared" si="105"/>
        <v>10</v>
      </c>
      <c r="R560" s="17">
        <f t="shared" si="113"/>
        <v>4</v>
      </c>
      <c r="S560" s="17">
        <f t="shared" si="114"/>
        <v>10</v>
      </c>
      <c r="T560" s="17">
        <f t="shared" si="106"/>
        <v>7.5</v>
      </c>
      <c r="U560" s="17" t="s">
        <v>94</v>
      </c>
      <c r="V560" s="17">
        <f t="shared" si="107"/>
        <v>4</v>
      </c>
      <c r="W560" s="21">
        <f t="shared" si="108"/>
        <v>95</v>
      </c>
      <c r="X560" s="21">
        <f t="shared" si="109"/>
        <v>72</v>
      </c>
      <c r="Y560" s="24">
        <f t="shared" si="102"/>
        <v>75.78947368421052</v>
      </c>
      <c r="Z560" s="25">
        <f t="shared" si="110"/>
        <v>91.385112948943473</v>
      </c>
    </row>
    <row r="561" spans="1:26" x14ac:dyDescent="0.3">
      <c r="A561" s="15" t="s">
        <v>655</v>
      </c>
      <c r="B561" s="15">
        <v>201504</v>
      </c>
      <c r="C561" s="15">
        <v>2425918.3416666701</v>
      </c>
      <c r="D561" s="15">
        <v>1.6666922937828199</v>
      </c>
      <c r="E561" s="15">
        <v>0.43513582863973599</v>
      </c>
      <c r="F561" s="15">
        <v>1208.1666666666699</v>
      </c>
      <c r="G561" s="15">
        <v>16.657384099058</v>
      </c>
      <c r="H561" s="15">
        <v>0.55834360779268</v>
      </c>
      <c r="I561" s="15">
        <v>0.69733683058375295</v>
      </c>
      <c r="J561" s="15">
        <v>19.308509181557501</v>
      </c>
      <c r="K561" s="15">
        <v>1</v>
      </c>
      <c r="L561" s="15">
        <v>0</v>
      </c>
      <c r="M561" s="17">
        <f>IF(C561&gt;=250000,10,IF([1]数据测算!F561&gt;=200000,8,IF([1]数据测算!F561&gt;=150000,6,IF([1]数据测算!F561&gt;=100000,5,IF(C561&gt;=50000,3,1)))))*2.5</f>
        <v>25</v>
      </c>
      <c r="N561" s="17">
        <f>IF(F561&gt;=4000,5,IF([1]数据测算!M561&gt;=3000,3,IF([1]数据测算!M561&gt;=2500,1,IF([1]数据测算!M561&gt;=1500,10,IF(F561&gt;=750,8,6)))))</f>
        <v>8</v>
      </c>
      <c r="O561" s="17">
        <f t="shared" si="103"/>
        <v>5</v>
      </c>
      <c r="P561" s="18">
        <f t="shared" si="104"/>
        <v>0.5</v>
      </c>
      <c r="Q561" s="17">
        <f t="shared" si="105"/>
        <v>4</v>
      </c>
      <c r="R561" s="17">
        <f t="shared" si="113"/>
        <v>4</v>
      </c>
      <c r="S561" s="17">
        <f t="shared" si="114"/>
        <v>4</v>
      </c>
      <c r="T561" s="17">
        <f t="shared" si="106"/>
        <v>7.5</v>
      </c>
      <c r="U561" s="17" t="s">
        <v>94</v>
      </c>
      <c r="V561" s="17">
        <f t="shared" si="107"/>
        <v>2</v>
      </c>
      <c r="W561" s="21">
        <f t="shared" si="108"/>
        <v>95</v>
      </c>
      <c r="X561" s="21">
        <f t="shared" si="109"/>
        <v>60</v>
      </c>
      <c r="Y561" s="24">
        <f t="shared" si="102"/>
        <v>63.157894736842103</v>
      </c>
      <c r="Z561" s="25">
        <f t="shared" si="110"/>
        <v>85.659727340642576</v>
      </c>
    </row>
    <row r="562" spans="1:26" x14ac:dyDescent="0.3">
      <c r="A562" s="15" t="s">
        <v>656</v>
      </c>
      <c r="B562" s="15">
        <v>201504</v>
      </c>
      <c r="C562" s="15">
        <v>27654.833333333299</v>
      </c>
      <c r="D562" s="15">
        <v>1.03649494965994</v>
      </c>
      <c r="E562" s="15">
        <v>0.19285408795634801</v>
      </c>
      <c r="F562" s="15">
        <v>44.8333333333333</v>
      </c>
      <c r="G562" s="15">
        <v>13.1752914535692</v>
      </c>
      <c r="H562" s="15">
        <v>0.19755430065457499</v>
      </c>
      <c r="I562" s="15">
        <v>0.63905057804293897</v>
      </c>
      <c r="J562" s="15">
        <v>11.9339792048051</v>
      </c>
      <c r="K562" s="15">
        <v>1</v>
      </c>
      <c r="L562" s="15">
        <v>0</v>
      </c>
      <c r="M562" s="17">
        <f>IF(C562&gt;=250000,10,IF([1]数据测算!F562&gt;=200000,8,IF([1]数据测算!F562&gt;=150000,6,IF([1]数据测算!F562&gt;=100000,5,IF(C562&gt;=50000,3,1)))))*2.5</f>
        <v>2.5</v>
      </c>
      <c r="N562" s="17">
        <f>IF(F562&gt;=4000,5,IF([1]数据测算!M562&gt;=3000,3,IF([1]数据测算!M562&gt;=2500,1,IF([1]数据测算!M562&gt;=1500,10,IF(F562&gt;=750,8,6)))))</f>
        <v>6</v>
      </c>
      <c r="O562" s="17">
        <f t="shared" si="103"/>
        <v>5</v>
      </c>
      <c r="P562" s="18">
        <f t="shared" si="104"/>
        <v>0.5</v>
      </c>
      <c r="Q562" s="17">
        <f t="shared" si="105"/>
        <v>10</v>
      </c>
      <c r="R562" s="17">
        <f t="shared" si="113"/>
        <v>4</v>
      </c>
      <c r="S562" s="17">
        <f t="shared" si="114"/>
        <v>10</v>
      </c>
      <c r="T562" s="17">
        <f t="shared" si="106"/>
        <v>7.5</v>
      </c>
      <c r="U562" s="17" t="s">
        <v>94</v>
      </c>
      <c r="V562" s="17">
        <f t="shared" si="107"/>
        <v>2</v>
      </c>
      <c r="W562" s="21">
        <f t="shared" si="108"/>
        <v>95</v>
      </c>
      <c r="X562" s="21">
        <f t="shared" si="109"/>
        <v>47.5</v>
      </c>
      <c r="Y562" s="24">
        <f t="shared" si="102"/>
        <v>50</v>
      </c>
      <c r="Z562" s="25">
        <f t="shared" si="110"/>
        <v>78.844749551820982</v>
      </c>
    </row>
    <row r="563" spans="1:26" x14ac:dyDescent="0.3">
      <c r="A563" s="15" t="s">
        <v>657</v>
      </c>
      <c r="B563" s="15">
        <v>201505</v>
      </c>
      <c r="C563" s="15">
        <v>151511.79166666701</v>
      </c>
      <c r="D563" s="15">
        <v>1.23483766459847</v>
      </c>
      <c r="E563" s="15">
        <v>0.40498352923528402</v>
      </c>
      <c r="F563" s="15">
        <v>752.66666666666697</v>
      </c>
      <c r="G563" s="15">
        <v>6.4559071038360001</v>
      </c>
      <c r="H563" s="15">
        <v>1.9355836526259398E-2</v>
      </c>
      <c r="I563" s="15">
        <v>0.59465226086751599</v>
      </c>
      <c r="J563" s="15">
        <v>23.4499073026366</v>
      </c>
      <c r="K563" s="15">
        <v>2</v>
      </c>
      <c r="L563" s="15">
        <v>0</v>
      </c>
      <c r="M563" s="17">
        <f>IF(C563&gt;=250000,10,IF([1]数据测算!F563&gt;=200000,8,IF([1]数据测算!F563&gt;=150000,6,IF([1]数据测算!F563&gt;=100000,5,IF(C563&gt;=50000,3,1)))))*2.5</f>
        <v>15</v>
      </c>
      <c r="N563" s="17">
        <f>IF(F563&gt;=4000,5,IF([1]数据测算!M563&gt;=3000,3,IF([1]数据测算!M563&gt;=2500,1,IF([1]数据测算!M563&gt;=1500,10,IF(F563&gt;=750,8,6)))))</f>
        <v>8</v>
      </c>
      <c r="O563" s="17">
        <f t="shared" si="103"/>
        <v>3</v>
      </c>
      <c r="P563" s="18">
        <f t="shared" si="104"/>
        <v>0.5</v>
      </c>
      <c r="Q563" s="17">
        <f t="shared" si="105"/>
        <v>4</v>
      </c>
      <c r="R563" s="17">
        <f t="shared" si="113"/>
        <v>4</v>
      </c>
      <c r="S563" s="17">
        <f t="shared" si="114"/>
        <v>10</v>
      </c>
      <c r="T563" s="17">
        <f t="shared" si="106"/>
        <v>7.5</v>
      </c>
      <c r="U563" s="17" t="s">
        <v>94</v>
      </c>
      <c r="V563" s="17">
        <f t="shared" si="107"/>
        <v>4</v>
      </c>
      <c r="W563" s="21">
        <f t="shared" si="108"/>
        <v>95</v>
      </c>
      <c r="X563" s="21">
        <f t="shared" si="109"/>
        <v>56</v>
      </c>
      <c r="Y563" s="24">
        <f t="shared" si="102"/>
        <v>58.94736842105263</v>
      </c>
      <c r="Z563" s="25">
        <f t="shared" si="110"/>
        <v>83.587963786004494</v>
      </c>
    </row>
    <row r="564" spans="1:26" x14ac:dyDescent="0.3">
      <c r="A564" s="15" t="s">
        <v>658</v>
      </c>
      <c r="B564" s="15">
        <v>201503</v>
      </c>
      <c r="C564" s="15">
        <v>20562.253333333301</v>
      </c>
      <c r="D564" s="15">
        <v>0.617231527386913</v>
      </c>
      <c r="E564" s="15">
        <v>0.14684238731280799</v>
      </c>
      <c r="F564" s="15">
        <v>397.16666666666703</v>
      </c>
      <c r="G564" s="15">
        <v>4.2662367069511804</v>
      </c>
      <c r="H564" s="15">
        <v>7.1446360033874806E-2</v>
      </c>
      <c r="I564" s="15">
        <v>0.75171497002494403</v>
      </c>
      <c r="J564" s="15">
        <v>9.3551329524284004</v>
      </c>
      <c r="K564" s="15">
        <v>3</v>
      </c>
      <c r="L564" s="15">
        <v>0</v>
      </c>
      <c r="M564" s="17">
        <f>IF(C564&gt;=250000,10,IF([1]数据测算!F564&gt;=200000,8,IF([1]数据测算!F564&gt;=150000,6,IF([1]数据测算!F564&gt;=100000,5,IF(C564&gt;=50000,3,1)))))*2.5</f>
        <v>2.5</v>
      </c>
      <c r="N564" s="17">
        <f>IF(F564&gt;=4000,5,IF([1]数据测算!M564&gt;=3000,3,IF([1]数据测算!M564&gt;=2500,1,IF([1]数据测算!M564&gt;=1500,10,IF(F564&gt;=750,8,6)))))</f>
        <v>6</v>
      </c>
      <c r="O564" s="17">
        <f t="shared" si="103"/>
        <v>6</v>
      </c>
      <c r="P564" s="18">
        <f t="shared" si="104"/>
        <v>2</v>
      </c>
      <c r="Q564" s="17">
        <f t="shared" si="105"/>
        <v>10</v>
      </c>
      <c r="R564" s="17">
        <f t="shared" si="113"/>
        <v>1</v>
      </c>
      <c r="S564" s="17">
        <f t="shared" si="114"/>
        <v>10</v>
      </c>
      <c r="T564" s="17">
        <f t="shared" si="106"/>
        <v>7.5</v>
      </c>
      <c r="U564" s="17" t="s">
        <v>94</v>
      </c>
      <c r="V564" s="17">
        <f t="shared" si="107"/>
        <v>6</v>
      </c>
      <c r="W564" s="21">
        <f t="shared" si="108"/>
        <v>95</v>
      </c>
      <c r="X564" s="21">
        <f t="shared" si="109"/>
        <v>51</v>
      </c>
      <c r="Y564" s="24">
        <f t="shared" si="102"/>
        <v>53.684210526315788</v>
      </c>
      <c r="Z564" s="25">
        <f t="shared" si="110"/>
        <v>80.859273422565664</v>
      </c>
    </row>
    <row r="565" spans="1:26" x14ac:dyDescent="0.3">
      <c r="A565" s="15" t="s">
        <v>659</v>
      </c>
      <c r="B565" s="15">
        <v>201506</v>
      </c>
      <c r="C565" s="15">
        <v>728735.48833333305</v>
      </c>
      <c r="D565" s="15">
        <v>0.73010539183704404</v>
      </c>
      <c r="E565" s="15">
        <v>1.1458116852326501</v>
      </c>
      <c r="F565" s="15">
        <v>2385.3333333333298</v>
      </c>
      <c r="G565" s="15">
        <v>3.3458446544688099</v>
      </c>
      <c r="H565" s="15">
        <v>0.140161882032074</v>
      </c>
      <c r="I565" s="15">
        <v>0.86902697230148296</v>
      </c>
      <c r="J565" s="15">
        <v>14.1195080201416</v>
      </c>
      <c r="K565" s="15">
        <v>3</v>
      </c>
      <c r="L565" s="15">
        <v>0</v>
      </c>
      <c r="M565" s="17">
        <f>IF(C565&gt;=250000,10,IF([1]数据测算!F565&gt;=200000,8,IF([1]数据测算!F565&gt;=150000,6,IF([1]数据测算!F565&gt;=100000,5,IF(C565&gt;=50000,3,1)))))*2.5</f>
        <v>25</v>
      </c>
      <c r="N565" s="17">
        <f>IF(F565&gt;=4000,5,IF([1]数据测算!M565&gt;=3000,3,IF([1]数据测算!M565&gt;=2500,1,IF([1]数据测算!M565&gt;=1500,10,IF(F565&gt;=750,8,6)))))</f>
        <v>10</v>
      </c>
      <c r="O565" s="17">
        <f t="shared" si="103"/>
        <v>5</v>
      </c>
      <c r="P565" s="18">
        <f t="shared" si="104"/>
        <v>2</v>
      </c>
      <c r="Q565" s="17">
        <f t="shared" si="105"/>
        <v>1</v>
      </c>
      <c r="R565" s="17">
        <f t="shared" si="113"/>
        <v>1</v>
      </c>
      <c r="S565" s="17">
        <f t="shared" si="114"/>
        <v>10</v>
      </c>
      <c r="T565" s="17">
        <f t="shared" si="106"/>
        <v>7.5</v>
      </c>
      <c r="U565" s="17" t="s">
        <v>94</v>
      </c>
      <c r="V565" s="17">
        <f t="shared" si="107"/>
        <v>6</v>
      </c>
      <c r="W565" s="21">
        <f t="shared" si="108"/>
        <v>95</v>
      </c>
      <c r="X565" s="21">
        <f t="shared" si="109"/>
        <v>67.5</v>
      </c>
      <c r="Y565" s="24">
        <f t="shared" si="102"/>
        <v>71.05263157894737</v>
      </c>
      <c r="Z565" s="25">
        <f t="shared" si="110"/>
        <v>89.31594552622974</v>
      </c>
    </row>
    <row r="566" spans="1:26" x14ac:dyDescent="0.3">
      <c r="A566" s="15" t="s">
        <v>660</v>
      </c>
      <c r="B566" s="15">
        <v>201507</v>
      </c>
      <c r="C566" s="15">
        <v>83374.716666666704</v>
      </c>
      <c r="D566" s="15">
        <v>0.79861234622008603</v>
      </c>
      <c r="E566" s="15">
        <v>0.34633030760820999</v>
      </c>
      <c r="F566" s="15">
        <v>845.66666666666697</v>
      </c>
      <c r="G566" s="15">
        <v>2.7372832419614799</v>
      </c>
      <c r="H566" s="15">
        <v>2.4827118183977499E-2</v>
      </c>
      <c r="I566" s="15">
        <v>0.72234060601947703</v>
      </c>
      <c r="J566" s="15">
        <v>15.9603045163042</v>
      </c>
      <c r="K566" s="15">
        <v>3</v>
      </c>
      <c r="L566" s="15">
        <v>0</v>
      </c>
      <c r="M566" s="17">
        <f>IF(C566&gt;=250000,10,IF([1]数据测算!F566&gt;=200000,8,IF([1]数据测算!F566&gt;=150000,6,IF([1]数据测算!F566&gt;=100000,5,IF(C566&gt;=50000,3,1)))))*2.5</f>
        <v>7.5</v>
      </c>
      <c r="N566" s="17">
        <f>IF(F566&gt;=4000,5,IF([1]数据测算!M566&gt;=3000,3,IF([1]数据测算!M566&gt;=2500,1,IF([1]数据测算!M566&gt;=1500,10,IF(F566&gt;=750,8,6)))))</f>
        <v>8</v>
      </c>
      <c r="O566" s="17">
        <f t="shared" si="103"/>
        <v>5</v>
      </c>
      <c r="P566" s="18">
        <f t="shared" si="104"/>
        <v>2</v>
      </c>
      <c r="Q566" s="17">
        <f t="shared" si="105"/>
        <v>7</v>
      </c>
      <c r="R566" s="17">
        <f t="shared" si="113"/>
        <v>1</v>
      </c>
      <c r="S566" s="17">
        <f t="shared" si="114"/>
        <v>10</v>
      </c>
      <c r="T566" s="17">
        <f t="shared" si="106"/>
        <v>7.5</v>
      </c>
      <c r="U566" s="17" t="s">
        <v>94</v>
      </c>
      <c r="V566" s="17">
        <f t="shared" si="107"/>
        <v>6</v>
      </c>
      <c r="W566" s="21">
        <f t="shared" si="108"/>
        <v>95</v>
      </c>
      <c r="X566" s="21">
        <f t="shared" si="109"/>
        <v>54</v>
      </c>
      <c r="Y566" s="24">
        <f t="shared" si="102"/>
        <v>56.842105263157897</v>
      </c>
      <c r="Z566" s="25">
        <f t="shared" si="110"/>
        <v>82.51613749448093</v>
      </c>
    </row>
    <row r="567" spans="1:26" x14ac:dyDescent="0.3">
      <c r="A567" s="15" t="s">
        <v>661</v>
      </c>
      <c r="B567" s="15">
        <v>201506</v>
      </c>
      <c r="C567" s="15">
        <v>107705.33333333299</v>
      </c>
      <c r="D567" s="15">
        <v>0.71004146208529195</v>
      </c>
      <c r="E567" s="15">
        <v>9.2101167583263699E-2</v>
      </c>
      <c r="F567" s="15">
        <v>288.33333333333297</v>
      </c>
      <c r="G567" s="15">
        <v>1.8733468650559599</v>
      </c>
      <c r="H567" s="15">
        <v>0.15306030136924501</v>
      </c>
      <c r="I567" s="15">
        <v>0.854431188645428</v>
      </c>
      <c r="J567" s="15">
        <v>9.4836665472812491</v>
      </c>
      <c r="K567" s="15">
        <v>2</v>
      </c>
      <c r="L567" s="15">
        <v>0</v>
      </c>
      <c r="M567" s="17">
        <f>IF(C567&gt;=250000,10,IF([1]数据测算!F567&gt;=200000,8,IF([1]数据测算!F567&gt;=150000,6,IF([1]数据测算!F567&gt;=100000,5,IF(C567&gt;=50000,3,1)))))*2.5</f>
        <v>12.5</v>
      </c>
      <c r="N567" s="17">
        <f>IF(F567&gt;=4000,5,IF([1]数据测算!M567&gt;=3000,3,IF([1]数据测算!M567&gt;=2500,1,IF([1]数据测算!M567&gt;=1500,10,IF(F567&gt;=750,8,6)))))</f>
        <v>6</v>
      </c>
      <c r="O567" s="17">
        <f t="shared" si="103"/>
        <v>6</v>
      </c>
      <c r="P567" s="18">
        <f t="shared" si="104"/>
        <v>2</v>
      </c>
      <c r="Q567" s="17">
        <f t="shared" si="105"/>
        <v>10</v>
      </c>
      <c r="R567" s="17">
        <f t="shared" si="113"/>
        <v>1</v>
      </c>
      <c r="S567" s="17">
        <f t="shared" si="114"/>
        <v>10</v>
      </c>
      <c r="T567" s="17">
        <f t="shared" si="106"/>
        <v>5.25</v>
      </c>
      <c r="U567" s="17" t="s">
        <v>94</v>
      </c>
      <c r="V567" s="17">
        <f t="shared" si="107"/>
        <v>4</v>
      </c>
      <c r="W567" s="21">
        <f t="shared" si="108"/>
        <v>95</v>
      </c>
      <c r="X567" s="21">
        <f t="shared" si="109"/>
        <v>56.75</v>
      </c>
      <c r="Y567" s="24">
        <f t="shared" si="102"/>
        <v>59.736842105263158</v>
      </c>
      <c r="Z567" s="25">
        <f t="shared" si="110"/>
        <v>83.983526500307335</v>
      </c>
    </row>
    <row r="568" spans="1:26" x14ac:dyDescent="0.3">
      <c r="A568" s="15" t="s">
        <v>662</v>
      </c>
      <c r="B568" s="15">
        <v>201507</v>
      </c>
      <c r="C568" s="15">
        <v>135228.311666667</v>
      </c>
      <c r="D568" s="15">
        <v>0.56678250346894898</v>
      </c>
      <c r="E568" s="15">
        <v>0.45320224365270101</v>
      </c>
      <c r="F568" s="15">
        <v>1173.6666666666699</v>
      </c>
      <c r="G568" s="15">
        <v>1.8601619850442399</v>
      </c>
      <c r="H568" s="15">
        <v>9.1507305693517699E-2</v>
      </c>
      <c r="I568" s="15">
        <v>0.43518781172346099</v>
      </c>
      <c r="J568" s="15">
        <v>7.07614370688498</v>
      </c>
      <c r="K568" s="15">
        <v>3</v>
      </c>
      <c r="L568" s="15">
        <v>0</v>
      </c>
      <c r="M568" s="17">
        <f>IF(C568&gt;=250000,10,IF([1]数据测算!F568&gt;=200000,8,IF([1]数据测算!F568&gt;=150000,6,IF([1]数据测算!F568&gt;=100000,5,IF(C568&gt;=50000,3,1)))))*2.5</f>
        <v>12.5</v>
      </c>
      <c r="N568" s="17">
        <f>IF(F568&gt;=4000,5,IF([1]数据测算!M568&gt;=3000,3,IF([1]数据测算!M568&gt;=2500,1,IF([1]数据测算!M568&gt;=1500,10,IF(F568&gt;=750,8,6)))))</f>
        <v>8</v>
      </c>
      <c r="O568" s="17">
        <f t="shared" si="103"/>
        <v>6</v>
      </c>
      <c r="P568" s="18">
        <f t="shared" si="104"/>
        <v>3.5</v>
      </c>
      <c r="Q568" s="17">
        <f t="shared" si="105"/>
        <v>4</v>
      </c>
      <c r="R568" s="17">
        <f t="shared" si="113"/>
        <v>4</v>
      </c>
      <c r="S568" s="17">
        <f t="shared" si="114"/>
        <v>10</v>
      </c>
      <c r="T568" s="17">
        <f t="shared" si="106"/>
        <v>5.25</v>
      </c>
      <c r="U568" s="17" t="s">
        <v>94</v>
      </c>
      <c r="V568" s="17">
        <f t="shared" si="107"/>
        <v>6</v>
      </c>
      <c r="W568" s="21">
        <f t="shared" si="108"/>
        <v>95</v>
      </c>
      <c r="X568" s="21">
        <f t="shared" si="109"/>
        <v>59.25</v>
      </c>
      <c r="Y568" s="24">
        <f t="shared" si="102"/>
        <v>62.368421052631582</v>
      </c>
      <c r="Z568" s="25">
        <f t="shared" si="110"/>
        <v>85.278212662592267</v>
      </c>
    </row>
    <row r="569" spans="1:26" x14ac:dyDescent="0.3">
      <c r="A569" s="15" t="s">
        <v>663</v>
      </c>
      <c r="B569" s="15">
        <v>201506</v>
      </c>
      <c r="C569" s="15">
        <v>269184.16666666698</v>
      </c>
      <c r="D569" s="16">
        <v>0.224943465540305</v>
      </c>
      <c r="E569" s="15">
        <v>3.09354480881265E-2</v>
      </c>
      <c r="F569" s="15">
        <v>173.166666666667</v>
      </c>
      <c r="G569" s="15">
        <v>1.6733807668131599</v>
      </c>
      <c r="H569" s="15">
        <v>0.10890986033108099</v>
      </c>
      <c r="I569" s="15">
        <v>0.76032270080475906</v>
      </c>
      <c r="J569" s="15">
        <v>40.938220014080201</v>
      </c>
      <c r="K569" s="15">
        <v>4</v>
      </c>
      <c r="L569" s="15">
        <v>0</v>
      </c>
      <c r="M569" s="17">
        <f>IF(C569&gt;=250000,10,IF([1]数据测算!F569&gt;=200000,8,IF([1]数据测算!F569&gt;=150000,6,IF([1]数据测算!F569&gt;=100000,5,IF(C569&gt;=50000,3,1)))))*2.5</f>
        <v>25</v>
      </c>
      <c r="N569" s="17">
        <f>IF(F569&gt;=4000,5,IF([1]数据测算!M569&gt;=3000,3,IF([1]数据测算!M569&gt;=2500,1,IF([1]数据测算!M569&gt;=1500,10,IF(F569&gt;=750,8,6)))))</f>
        <v>6</v>
      </c>
      <c r="O569" s="17">
        <f t="shared" si="103"/>
        <v>1</v>
      </c>
      <c r="P569" s="18">
        <f t="shared" si="104"/>
        <v>5</v>
      </c>
      <c r="Q569" s="17">
        <f t="shared" si="105"/>
        <v>10</v>
      </c>
      <c r="R569" s="17">
        <f t="shared" si="113"/>
        <v>1</v>
      </c>
      <c r="S569" s="17">
        <f t="shared" si="114"/>
        <v>10</v>
      </c>
      <c r="T569" s="17">
        <f t="shared" si="106"/>
        <v>5.25</v>
      </c>
      <c r="U569" s="17" t="s">
        <v>94</v>
      </c>
      <c r="V569" s="17">
        <f t="shared" si="107"/>
        <v>8</v>
      </c>
      <c r="W569" s="21">
        <f t="shared" si="108"/>
        <v>95</v>
      </c>
      <c r="X569" s="21">
        <f t="shared" si="109"/>
        <v>71.25</v>
      </c>
      <c r="Y569" s="24">
        <f t="shared" si="102"/>
        <v>75</v>
      </c>
      <c r="Z569" s="25">
        <f t="shared" si="110"/>
        <v>91.046163990440292</v>
      </c>
    </row>
    <row r="570" spans="1:26" x14ac:dyDescent="0.3">
      <c r="A570" s="15" t="s">
        <v>664</v>
      </c>
      <c r="B570" s="15">
        <v>201505</v>
      </c>
      <c r="C570" s="15">
        <v>652955.58166666701</v>
      </c>
      <c r="D570" s="16">
        <v>0.453766813060622</v>
      </c>
      <c r="E570" s="15">
        <v>0.17536116776595201</v>
      </c>
      <c r="F570" s="15">
        <v>290.83333333333297</v>
      </c>
      <c r="G570" s="15">
        <v>1.21749149221363</v>
      </c>
      <c r="H570" s="15">
        <v>4.0473874724653601E-2</v>
      </c>
      <c r="I570" s="15">
        <v>0.91036027396400498</v>
      </c>
      <c r="J570" s="15">
        <v>28.381444422865901</v>
      </c>
      <c r="K570" s="15">
        <v>2</v>
      </c>
      <c r="L570" s="15">
        <v>0</v>
      </c>
      <c r="M570" s="17">
        <f>IF(C570&gt;=250000,10,IF([1]数据测算!F570&gt;=200000,8,IF([1]数据测算!F570&gt;=150000,6,IF([1]数据测算!F570&gt;=100000,5,IF(C570&gt;=50000,3,1)))))*2.5</f>
        <v>25</v>
      </c>
      <c r="N570" s="17">
        <f>IF(F570&gt;=4000,5,IF([1]数据测算!M570&gt;=3000,3,IF([1]数据测算!M570&gt;=2500,1,IF([1]数据测算!M570&gt;=1500,10,IF(F570&gt;=750,8,6)))))</f>
        <v>6</v>
      </c>
      <c r="O570" s="17">
        <f t="shared" si="103"/>
        <v>3</v>
      </c>
      <c r="P570" s="18">
        <f t="shared" si="104"/>
        <v>3.5</v>
      </c>
      <c r="Q570" s="17">
        <f t="shared" si="105"/>
        <v>10</v>
      </c>
      <c r="R570" s="17">
        <f t="shared" si="113"/>
        <v>1</v>
      </c>
      <c r="S570" s="17">
        <f t="shared" si="114"/>
        <v>10</v>
      </c>
      <c r="T570" s="17">
        <f t="shared" si="106"/>
        <v>3</v>
      </c>
      <c r="U570" s="17" t="s">
        <v>94</v>
      </c>
      <c r="V570" s="17">
        <f t="shared" si="107"/>
        <v>4</v>
      </c>
      <c r="W570" s="21">
        <f t="shared" si="108"/>
        <v>95</v>
      </c>
      <c r="X570" s="21">
        <f t="shared" si="109"/>
        <v>65.5</v>
      </c>
      <c r="Y570" s="24">
        <f t="shared" si="102"/>
        <v>68.94736842105263</v>
      </c>
      <c r="Z570" s="25">
        <f t="shared" si="110"/>
        <v>88.367703195681131</v>
      </c>
    </row>
    <row r="571" spans="1:26" x14ac:dyDescent="0.3">
      <c r="A571" s="15" t="s">
        <v>665</v>
      </c>
      <c r="B571" s="15">
        <v>201506</v>
      </c>
      <c r="C571" s="15">
        <v>521543.09499999997</v>
      </c>
      <c r="D571" s="15">
        <v>0.65298519813106903</v>
      </c>
      <c r="E571" s="15">
        <v>0.131936476270478</v>
      </c>
      <c r="F571" s="15">
        <v>6701</v>
      </c>
      <c r="G571" s="15">
        <v>1.19194983515084</v>
      </c>
      <c r="H571" s="15">
        <v>1.2997862789267799E-2</v>
      </c>
      <c r="I571" s="15">
        <v>0.64507774620442004</v>
      </c>
      <c r="J571" s="15">
        <v>22.830948660651099</v>
      </c>
      <c r="K571" s="15">
        <v>2</v>
      </c>
      <c r="L571" s="15">
        <v>0</v>
      </c>
      <c r="M571" s="17">
        <f>IF(C571&gt;=250000,10,IF([1]数据测算!F571&gt;=200000,8,IF([1]数据测算!F571&gt;=150000,6,IF([1]数据测算!F571&gt;=100000,5,IF(C571&gt;=50000,3,1)))))*2.5</f>
        <v>25</v>
      </c>
      <c r="N571" s="17">
        <f>IF(F571&gt;=4000,5,IF([1]数据测算!M571&gt;=3000,3,IF([1]数据测算!M571&gt;=2500,1,IF([1]数据测算!M571&gt;=1500,10,IF(F571&gt;=750,8,6)))))</f>
        <v>5</v>
      </c>
      <c r="O571" s="17">
        <f t="shared" si="103"/>
        <v>3</v>
      </c>
      <c r="P571" s="18">
        <f t="shared" si="104"/>
        <v>2</v>
      </c>
      <c r="Q571" s="17">
        <f t="shared" si="105"/>
        <v>10</v>
      </c>
      <c r="R571" s="17">
        <f t="shared" si="113"/>
        <v>4</v>
      </c>
      <c r="S571" s="17">
        <f t="shared" si="114"/>
        <v>10</v>
      </c>
      <c r="T571" s="17">
        <f t="shared" si="106"/>
        <v>3</v>
      </c>
      <c r="U571" s="17" t="s">
        <v>94</v>
      </c>
      <c r="V571" s="17">
        <f t="shared" si="107"/>
        <v>4</v>
      </c>
      <c r="W571" s="21">
        <f t="shared" si="108"/>
        <v>95</v>
      </c>
      <c r="X571" s="21">
        <f t="shared" si="109"/>
        <v>66</v>
      </c>
      <c r="Y571" s="24">
        <f t="shared" si="102"/>
        <v>69.473684210526315</v>
      </c>
      <c r="Z571" s="25">
        <f t="shared" si="110"/>
        <v>88.606495837779903</v>
      </c>
    </row>
    <row r="572" spans="1:26" x14ac:dyDescent="0.3">
      <c r="A572" s="15" t="s">
        <v>666</v>
      </c>
      <c r="B572" s="15">
        <v>201506</v>
      </c>
      <c r="C572" s="15">
        <v>14353.32</v>
      </c>
      <c r="D572" s="16">
        <v>0.49577726570840203</v>
      </c>
      <c r="E572" s="15">
        <v>0.20947461001293799</v>
      </c>
      <c r="F572" s="15">
        <v>93</v>
      </c>
      <c r="G572" s="15">
        <v>1.05357736019953</v>
      </c>
      <c r="H572" s="15">
        <v>0.49882716658570803</v>
      </c>
      <c r="I572" s="15">
        <v>0.72590762417551302</v>
      </c>
      <c r="J572" s="15">
        <v>8.7762486761433198</v>
      </c>
      <c r="K572" s="15">
        <v>3</v>
      </c>
      <c r="L572" s="15">
        <v>0</v>
      </c>
      <c r="M572" s="17">
        <f>IF(C572&gt;=250000,10,IF([1]数据测算!F572&gt;=200000,8,IF([1]数据测算!F572&gt;=150000,6,IF([1]数据测算!F572&gt;=100000,5,IF(C572&gt;=50000,3,1)))))*2.5</f>
        <v>2.5</v>
      </c>
      <c r="N572" s="17">
        <f>IF(F572&gt;=4000,5,IF([1]数据测算!M572&gt;=3000,3,IF([1]数据测算!M572&gt;=2500,1,IF([1]数据测算!M572&gt;=1500,10,IF(F572&gt;=750,8,6)))))</f>
        <v>6</v>
      </c>
      <c r="O572" s="17">
        <f t="shared" si="103"/>
        <v>6</v>
      </c>
      <c r="P572" s="18">
        <f t="shared" si="104"/>
        <v>3.5</v>
      </c>
      <c r="Q572" s="17">
        <f t="shared" si="105"/>
        <v>7</v>
      </c>
      <c r="R572" s="17">
        <f t="shared" si="113"/>
        <v>1</v>
      </c>
      <c r="S572" s="17">
        <f t="shared" si="114"/>
        <v>7</v>
      </c>
      <c r="T572" s="17">
        <f t="shared" si="106"/>
        <v>3</v>
      </c>
      <c r="U572" s="17" t="s">
        <v>94</v>
      </c>
      <c r="V572" s="17">
        <f t="shared" si="107"/>
        <v>6</v>
      </c>
      <c r="W572" s="21">
        <f t="shared" si="108"/>
        <v>95</v>
      </c>
      <c r="X572" s="21">
        <f t="shared" si="109"/>
        <v>42</v>
      </c>
      <c r="Y572" s="24">
        <f t="shared" si="102"/>
        <v>44.210526315789473</v>
      </c>
      <c r="Z572" s="25">
        <f t="shared" si="110"/>
        <v>75.475705944612301</v>
      </c>
    </row>
    <row r="573" spans="1:26" x14ac:dyDescent="0.3">
      <c r="A573" s="15" t="s">
        <v>667</v>
      </c>
      <c r="B573" s="15">
        <v>201506</v>
      </c>
      <c r="C573" s="15">
        <v>569608.90333333297</v>
      </c>
      <c r="D573" s="15">
        <v>0.99355376259223505</v>
      </c>
      <c r="E573" s="15">
        <v>0.29909359745216002</v>
      </c>
      <c r="F573" s="15">
        <v>6884.1666666666697</v>
      </c>
      <c r="G573" s="15">
        <v>0.72881517090953096</v>
      </c>
      <c r="H573" s="15">
        <v>7.7712358018337197E-3</v>
      </c>
      <c r="I573" s="15">
        <v>0.46265452036497301</v>
      </c>
      <c r="J573" s="15">
        <v>7.6153197010640898</v>
      </c>
      <c r="K573" s="15">
        <v>1</v>
      </c>
      <c r="L573" s="15">
        <v>0</v>
      </c>
      <c r="M573" s="17">
        <f>IF(C573&gt;=250000,10,IF([1]数据测算!F573&gt;=200000,8,IF([1]数据测算!F573&gt;=150000,6,IF([1]数据测算!F573&gt;=100000,5,IF(C573&gt;=50000,3,1)))))*2.5</f>
        <v>25</v>
      </c>
      <c r="N573" s="17">
        <f>IF(F573&gt;=4000,5,IF([1]数据测算!M573&gt;=3000,3,IF([1]数据测算!M573&gt;=2500,1,IF([1]数据测算!M573&gt;=1500,10,IF(F573&gt;=750,8,6)))))</f>
        <v>5</v>
      </c>
      <c r="O573" s="17">
        <f t="shared" si="103"/>
        <v>6</v>
      </c>
      <c r="P573" s="18">
        <f t="shared" si="104"/>
        <v>0.5</v>
      </c>
      <c r="Q573" s="17">
        <f t="shared" si="105"/>
        <v>7</v>
      </c>
      <c r="R573" s="17">
        <f t="shared" si="113"/>
        <v>4</v>
      </c>
      <c r="S573" s="17">
        <f t="shared" si="114"/>
        <v>10</v>
      </c>
      <c r="T573" s="17">
        <f t="shared" si="106"/>
        <v>3</v>
      </c>
      <c r="U573" s="17" t="s">
        <v>94</v>
      </c>
      <c r="V573" s="17">
        <f t="shared" si="107"/>
        <v>2</v>
      </c>
      <c r="W573" s="21">
        <f t="shared" si="108"/>
        <v>95</v>
      </c>
      <c r="X573" s="21">
        <f t="shared" si="109"/>
        <v>62.5</v>
      </c>
      <c r="Y573" s="24">
        <f t="shared" si="102"/>
        <v>65.78947368421052</v>
      </c>
      <c r="Z573" s="25">
        <f t="shared" si="110"/>
        <v>86.909656160207078</v>
      </c>
    </row>
    <row r="574" spans="1:26" x14ac:dyDescent="0.3">
      <c r="A574" s="15" t="s">
        <v>668</v>
      </c>
      <c r="B574" s="15">
        <v>201505</v>
      </c>
      <c r="C574" s="15">
        <v>81492.471666666694</v>
      </c>
      <c r="D574" s="15">
        <v>0.52416564432637303</v>
      </c>
      <c r="E574" s="15">
        <v>8.9225710153207197E-2</v>
      </c>
      <c r="F574" s="15">
        <v>2004</v>
      </c>
      <c r="G574" s="15">
        <v>0.56609804695654098</v>
      </c>
      <c r="H574" s="15">
        <v>9.8514584208170497E-2</v>
      </c>
      <c r="I574" s="15">
        <v>0.60207330635374001</v>
      </c>
      <c r="J574" s="15">
        <v>18.289785907065799</v>
      </c>
      <c r="K574" s="15">
        <v>1</v>
      </c>
      <c r="L574" s="15">
        <v>0</v>
      </c>
      <c r="M574" s="17">
        <f>IF(C574&gt;=250000,10,IF([1]数据测算!F574&gt;=200000,8,IF([1]数据测算!F574&gt;=150000,6,IF([1]数据测算!F574&gt;=100000,5,IF(C574&gt;=50000,3,1)))))*2.5</f>
        <v>7.5</v>
      </c>
      <c r="N574" s="17">
        <f>IF(F574&gt;=4000,5,IF([1]数据测算!M574&gt;=3000,3,IF([1]数据测算!M574&gt;=2500,1,IF([1]数据测算!M574&gt;=1500,10,IF(F574&gt;=750,8,6)))))</f>
        <v>10</v>
      </c>
      <c r="O574" s="17">
        <f t="shared" si="103"/>
        <v>5</v>
      </c>
      <c r="P574" s="18">
        <f t="shared" si="104"/>
        <v>3.5</v>
      </c>
      <c r="Q574" s="17">
        <f t="shared" si="105"/>
        <v>10</v>
      </c>
      <c r="R574" s="17">
        <f t="shared" si="113"/>
        <v>4</v>
      </c>
      <c r="S574" s="17">
        <f t="shared" si="114"/>
        <v>10</v>
      </c>
      <c r="T574" s="17">
        <f t="shared" si="106"/>
        <v>0.75</v>
      </c>
      <c r="U574" s="17" t="s">
        <v>94</v>
      </c>
      <c r="V574" s="17">
        <f t="shared" si="107"/>
        <v>2</v>
      </c>
      <c r="W574" s="21">
        <f t="shared" si="108"/>
        <v>95</v>
      </c>
      <c r="X574" s="21">
        <f t="shared" si="109"/>
        <v>52.75</v>
      </c>
      <c r="Y574" s="24">
        <f t="shared" si="102"/>
        <v>55.526315789473685</v>
      </c>
      <c r="Z574" s="25">
        <f t="shared" si="110"/>
        <v>81.833182170173771</v>
      </c>
    </row>
    <row r="575" spans="1:26" x14ac:dyDescent="0.3">
      <c r="A575" s="15" t="s">
        <v>669</v>
      </c>
      <c r="B575" s="15">
        <v>201506</v>
      </c>
      <c r="C575" s="15">
        <v>586000.79</v>
      </c>
      <c r="D575" s="15">
        <v>0.95739235064023798</v>
      </c>
      <c r="E575" s="15">
        <v>0.171750403703891</v>
      </c>
      <c r="F575" s="15">
        <v>5675.3333333333303</v>
      </c>
      <c r="G575" s="15">
        <v>0.48699435818880898</v>
      </c>
      <c r="H575" s="15">
        <v>0.13879898180664499</v>
      </c>
      <c r="I575" s="15">
        <v>0.64745330058349504</v>
      </c>
      <c r="J575" s="15">
        <v>8.1513309528139999</v>
      </c>
      <c r="K575" s="15">
        <v>0</v>
      </c>
      <c r="L575" s="15">
        <v>0</v>
      </c>
      <c r="M575" s="17">
        <f>IF(C575&gt;=250000,10,IF([1]数据测算!F575&gt;=200000,8,IF([1]数据测算!F575&gt;=150000,6,IF([1]数据测算!F575&gt;=100000,5,IF(C575&gt;=50000,3,1)))))*2.5</f>
        <v>25</v>
      </c>
      <c r="N575" s="17">
        <f>IF(F575&gt;=4000,5,IF([1]数据测算!M575&gt;=3000,3,IF([1]数据测算!M575&gt;=2500,1,IF([1]数据测算!M575&gt;=1500,10,IF(F575&gt;=750,8,6)))))</f>
        <v>5</v>
      </c>
      <c r="O575" s="17">
        <f t="shared" si="103"/>
        <v>6</v>
      </c>
      <c r="P575" s="18">
        <f t="shared" si="104"/>
        <v>0.5</v>
      </c>
      <c r="Q575" s="17">
        <f t="shared" si="105"/>
        <v>10</v>
      </c>
      <c r="R575" s="17">
        <f t="shared" si="113"/>
        <v>4</v>
      </c>
      <c r="S575" s="17">
        <f t="shared" si="114"/>
        <v>10</v>
      </c>
      <c r="T575" s="17">
        <f t="shared" si="106"/>
        <v>0.75</v>
      </c>
      <c r="U575" s="17" t="s">
        <v>94</v>
      </c>
      <c r="V575" s="17">
        <f t="shared" si="107"/>
        <v>0</v>
      </c>
      <c r="W575" s="21">
        <f t="shared" si="108"/>
        <v>95</v>
      </c>
      <c r="X575" s="21">
        <f t="shared" si="109"/>
        <v>61.25</v>
      </c>
      <c r="Y575" s="24">
        <f t="shared" si="102"/>
        <v>64.473684210526315</v>
      </c>
      <c r="Z575" s="25">
        <f t="shared" si="110"/>
        <v>86.288806206797204</v>
      </c>
    </row>
    <row r="576" spans="1:26" x14ac:dyDescent="0.3">
      <c r="A576" s="15" t="s">
        <v>670</v>
      </c>
      <c r="B576" s="15">
        <v>201503</v>
      </c>
      <c r="C576" s="15">
        <v>476837.33333333302</v>
      </c>
      <c r="D576" s="15">
        <v>1.6114055867542301</v>
      </c>
      <c r="E576" s="15">
        <v>9.2390096175838696E-2</v>
      </c>
      <c r="F576" s="15">
        <v>3653.3333333333298</v>
      </c>
      <c r="G576" s="15">
        <v>38.897843907149799</v>
      </c>
      <c r="H576" s="15">
        <v>2.89224613436108E-2</v>
      </c>
      <c r="I576" s="15">
        <v>0.426458374929161</v>
      </c>
      <c r="J576" s="15">
        <v>6.7360610838511397</v>
      </c>
      <c r="K576" s="15">
        <v>2</v>
      </c>
      <c r="L576" s="15">
        <v>0</v>
      </c>
      <c r="M576" s="17">
        <f>IF(C576&gt;=250000,10,IF([1]数据测算!F576&gt;=200000,8,IF([1]数据测算!F576&gt;=150000,6,IF([1]数据测算!F576&gt;=100000,5,IF(C576&gt;=50000,3,1)))))*2.5</f>
        <v>25</v>
      </c>
      <c r="N576" s="17">
        <f>IF(F576&gt;=4000,5,IF([1]数据测算!M576&gt;=3000,3,IF([1]数据测算!M576&gt;=2500,1,IF([1]数据测算!M576&gt;=1500,10,IF(F576&gt;=750,8,6)))))</f>
        <v>3</v>
      </c>
      <c r="O576" s="17">
        <f t="shared" si="103"/>
        <v>8</v>
      </c>
      <c r="P576" s="18">
        <f t="shared" si="104"/>
        <v>0.5</v>
      </c>
      <c r="Q576" s="17">
        <f t="shared" si="105"/>
        <v>10</v>
      </c>
      <c r="R576" s="17">
        <f t="shared" si="113"/>
        <v>4</v>
      </c>
      <c r="S576" s="17">
        <f t="shared" si="114"/>
        <v>10</v>
      </c>
      <c r="T576" s="17">
        <f t="shared" si="106"/>
        <v>7.5</v>
      </c>
      <c r="U576" s="17" t="s">
        <v>94</v>
      </c>
      <c r="V576" s="17">
        <f t="shared" si="107"/>
        <v>4</v>
      </c>
      <c r="W576" s="21">
        <f t="shared" si="108"/>
        <v>95</v>
      </c>
      <c r="X576" s="21">
        <f t="shared" si="109"/>
        <v>72</v>
      </c>
      <c r="Y576" s="24">
        <f t="shared" si="102"/>
        <v>75.78947368421052</v>
      </c>
      <c r="Z576" s="25">
        <f t="shared" si="110"/>
        <v>91.385112948943473</v>
      </c>
    </row>
    <row r="577" spans="1:26" x14ac:dyDescent="0.3">
      <c r="A577" s="15" t="s">
        <v>671</v>
      </c>
      <c r="B577" s="15">
        <v>201503</v>
      </c>
      <c r="C577" s="15">
        <v>695179.70333333302</v>
      </c>
      <c r="D577" s="15">
        <v>0.756565091537996</v>
      </c>
      <c r="E577" s="15">
        <v>1.14160016355857</v>
      </c>
      <c r="F577" s="15">
        <v>1091.3333333333301</v>
      </c>
      <c r="G577" s="15">
        <v>4.7292294675067703</v>
      </c>
      <c r="H577" s="15">
        <v>7.5158348460913599E-2</v>
      </c>
      <c r="I577" s="15">
        <v>0.680748908034704</v>
      </c>
      <c r="J577" s="15">
        <v>22.590449001521598</v>
      </c>
      <c r="K577" s="15">
        <v>3</v>
      </c>
      <c r="L577" s="15">
        <v>0</v>
      </c>
      <c r="M577" s="17">
        <f>IF(C577&gt;=250000,10,IF([1]数据测算!F577&gt;=200000,8,IF([1]数据测算!F577&gt;=150000,6,IF([1]数据测算!F577&gt;=100000,5,IF(C577&gt;=50000,3,1)))))*2.5</f>
        <v>25</v>
      </c>
      <c r="N577" s="17">
        <f>IF(F577&gt;=4000,5,IF([1]数据测算!M577&gt;=3000,3,IF([1]数据测算!M577&gt;=2500,1,IF([1]数据测算!M577&gt;=1500,10,IF(F577&gt;=750,8,6)))))</f>
        <v>8</v>
      </c>
      <c r="O577" s="17">
        <f t="shared" si="103"/>
        <v>3</v>
      </c>
      <c r="P577" s="18">
        <f t="shared" si="104"/>
        <v>2</v>
      </c>
      <c r="Q577" s="17">
        <f t="shared" si="105"/>
        <v>1</v>
      </c>
      <c r="R577" s="17">
        <f t="shared" si="113"/>
        <v>4</v>
      </c>
      <c r="S577" s="17">
        <f t="shared" si="114"/>
        <v>10</v>
      </c>
      <c r="T577" s="17">
        <f t="shared" si="106"/>
        <v>7.5</v>
      </c>
      <c r="U577" s="17" t="s">
        <v>94</v>
      </c>
      <c r="V577" s="17">
        <f t="shared" si="107"/>
        <v>6</v>
      </c>
      <c r="W577" s="21">
        <f t="shared" si="108"/>
        <v>95</v>
      </c>
      <c r="X577" s="21">
        <f t="shared" si="109"/>
        <v>66.5</v>
      </c>
      <c r="Y577" s="24">
        <f t="shared" si="102"/>
        <v>70</v>
      </c>
      <c r="Z577" s="25">
        <f t="shared" si="110"/>
        <v>88.844124243163463</v>
      </c>
    </row>
    <row r="578" spans="1:26" x14ac:dyDescent="0.3">
      <c r="A578" s="15" t="s">
        <v>672</v>
      </c>
      <c r="B578" s="15">
        <v>201507</v>
      </c>
      <c r="C578" s="15">
        <v>24079.05</v>
      </c>
      <c r="D578" s="15">
        <v>0.72198411307253796</v>
      </c>
      <c r="E578" s="15">
        <v>0.14134714731366399</v>
      </c>
      <c r="F578" s="15">
        <v>311.16666666666703</v>
      </c>
      <c r="G578" s="15">
        <v>4.6328710638415904</v>
      </c>
      <c r="H578" s="15">
        <v>6.9437756240588996E-2</v>
      </c>
      <c r="I578" s="15">
        <v>0.410111337420483</v>
      </c>
      <c r="J578" s="15">
        <v>5.9993377299429804</v>
      </c>
      <c r="K578" s="15">
        <v>3</v>
      </c>
      <c r="L578" s="15">
        <v>0</v>
      </c>
      <c r="M578" s="17">
        <f>IF(C578&gt;=250000,10,IF([1]数据测算!F578&gt;=200000,8,IF([1]数据测算!F578&gt;=150000,6,IF([1]数据测算!F578&gt;=100000,5,IF(C578&gt;=50000,3,1)))))*2.5</f>
        <v>2.5</v>
      </c>
      <c r="N578" s="17">
        <f>IF(F578&gt;=4000,5,IF([1]数据测算!M578&gt;=3000,3,IF([1]数据测算!M578&gt;=2500,1,IF([1]数据测算!M578&gt;=1500,10,IF(F578&gt;=750,8,6)))))</f>
        <v>6</v>
      </c>
      <c r="O578" s="17">
        <f t="shared" si="103"/>
        <v>8</v>
      </c>
      <c r="P578" s="18">
        <f t="shared" si="104"/>
        <v>2</v>
      </c>
      <c r="Q578" s="17">
        <f t="shared" si="105"/>
        <v>10</v>
      </c>
      <c r="R578" s="17">
        <f t="shared" si="113"/>
        <v>4</v>
      </c>
      <c r="S578" s="17">
        <f t="shared" si="114"/>
        <v>10</v>
      </c>
      <c r="T578" s="17">
        <f t="shared" si="106"/>
        <v>7.5</v>
      </c>
      <c r="U578" s="17" t="s">
        <v>94</v>
      </c>
      <c r="V578" s="17">
        <f t="shared" si="107"/>
        <v>6</v>
      </c>
      <c r="W578" s="21">
        <f t="shared" si="108"/>
        <v>95</v>
      </c>
      <c r="X578" s="21">
        <f t="shared" si="109"/>
        <v>56</v>
      </c>
      <c r="Y578" s="24">
        <f t="shared" si="102"/>
        <v>58.94736842105263</v>
      </c>
      <c r="Z578" s="25">
        <f t="shared" si="110"/>
        <v>83.587963786004494</v>
      </c>
    </row>
    <row r="579" spans="1:26" x14ac:dyDescent="0.3">
      <c r="A579" s="15" t="s">
        <v>673</v>
      </c>
      <c r="B579" s="15">
        <v>201504</v>
      </c>
      <c r="C579" s="15">
        <v>278420.07166666701</v>
      </c>
      <c r="D579" s="15">
        <v>0.77306310563137604</v>
      </c>
      <c r="E579" s="15">
        <v>0.175602269429917</v>
      </c>
      <c r="F579" s="15">
        <v>2961.8333333333298</v>
      </c>
      <c r="G579" s="15">
        <v>3.3088281493348299</v>
      </c>
      <c r="H579" s="15">
        <v>1.2958208753023601E-2</v>
      </c>
      <c r="I579" s="15">
        <v>0.37899609571891102</v>
      </c>
      <c r="J579" s="15">
        <v>9.6871896256196308</v>
      </c>
      <c r="K579" s="15">
        <v>2</v>
      </c>
      <c r="L579" s="15">
        <v>0</v>
      </c>
      <c r="M579" s="17">
        <f>IF(C579&gt;=250000,10,IF([1]数据测算!F579&gt;=200000,8,IF([1]数据测算!F579&gt;=150000,6,IF([1]数据测算!F579&gt;=100000,5,IF(C579&gt;=50000,3,1)))))*2.5</f>
        <v>25</v>
      </c>
      <c r="N579" s="17">
        <f>IF(F579&gt;=4000,5,IF([1]数据测算!M579&gt;=3000,3,IF([1]数据测算!M579&gt;=2500,1,IF([1]数据测算!M579&gt;=1500,10,IF(F579&gt;=750,8,6)))))</f>
        <v>1</v>
      </c>
      <c r="O579" s="17">
        <f t="shared" si="103"/>
        <v>6</v>
      </c>
      <c r="P579" s="18">
        <f t="shared" si="104"/>
        <v>2</v>
      </c>
      <c r="Q579" s="17">
        <f t="shared" si="105"/>
        <v>10</v>
      </c>
      <c r="R579" s="17">
        <f t="shared" si="113"/>
        <v>7</v>
      </c>
      <c r="S579" s="17">
        <f t="shared" si="114"/>
        <v>10</v>
      </c>
      <c r="T579" s="17">
        <f t="shared" si="106"/>
        <v>7.5</v>
      </c>
      <c r="U579" s="17" t="s">
        <v>94</v>
      </c>
      <c r="V579" s="17">
        <f t="shared" si="107"/>
        <v>4</v>
      </c>
      <c r="W579" s="21">
        <f t="shared" si="108"/>
        <v>95</v>
      </c>
      <c r="X579" s="21">
        <f t="shared" si="109"/>
        <v>72.5</v>
      </c>
      <c r="Y579" s="24">
        <f t="shared" ref="Y579:Y642" si="115">X579*100/W579</f>
        <v>76.315789473684205</v>
      </c>
      <c r="Z579" s="25">
        <f t="shared" si="110"/>
        <v>91.609815307034637</v>
      </c>
    </row>
    <row r="580" spans="1:26" x14ac:dyDescent="0.3">
      <c r="A580" s="15" t="s">
        <v>674</v>
      </c>
      <c r="B580" s="15">
        <v>201506</v>
      </c>
      <c r="C580" s="15">
        <v>124076.10666666699</v>
      </c>
      <c r="D580" s="16">
        <v>0.36568407926650798</v>
      </c>
      <c r="E580" s="15">
        <v>0.214634466925157</v>
      </c>
      <c r="F580" s="15">
        <v>44.3333333333333</v>
      </c>
      <c r="G580" s="15">
        <v>2.97703232825276</v>
      </c>
      <c r="H580" s="15">
        <v>0.66986105876178703</v>
      </c>
      <c r="I580" s="15">
        <v>0.77256038385932002</v>
      </c>
      <c r="J580" s="15">
        <v>16.646613434860701</v>
      </c>
      <c r="K580" s="15">
        <v>3</v>
      </c>
      <c r="L580" s="15">
        <v>0</v>
      </c>
      <c r="M580" s="17">
        <f>IF(C580&gt;=250000,10,IF([1]数据测算!F580&gt;=200000,8,IF([1]数据测算!F580&gt;=150000,6,IF([1]数据测算!F580&gt;=100000,5,IF(C580&gt;=50000,3,1)))))*2.5</f>
        <v>12.5</v>
      </c>
      <c r="N580" s="17">
        <f>IF(F580&gt;=4000,5,IF([1]数据测算!M580&gt;=3000,3,IF([1]数据测算!M580&gt;=2500,1,IF([1]数据测算!M580&gt;=1500,10,IF(F580&gt;=750,8,6)))))</f>
        <v>6</v>
      </c>
      <c r="O580" s="17">
        <f t="shared" ref="O580:O643" si="116">IF(J580&gt;=35,1,IF(J580&gt;=20,3,IF(J580&gt;=10,5,IF(J580&gt;=7,6,IF(J580&gt;=5,8,10)))))</f>
        <v>5</v>
      </c>
      <c r="P580" s="18">
        <f t="shared" ref="P580:P643" si="117">IF(D580&gt;=0.9,1,IF(D580&gt;=0.6,4,IF(D580&gt;=0.4,7,IF(D580&gt;=0,10,""))))*0.5</f>
        <v>5</v>
      </c>
      <c r="Q580" s="17">
        <f t="shared" ref="Q580:Q643" si="118">IF(E580&gt;=0.7,1,IF(E580&gt;=0.4,4,IF(E580&gt;=0.2,7,IF(E580&gt;=0,10))))</f>
        <v>7</v>
      </c>
      <c r="R580" s="17">
        <f t="shared" si="113"/>
        <v>1</v>
      </c>
      <c r="S580" s="17">
        <f t="shared" si="114"/>
        <v>4</v>
      </c>
      <c r="T580" s="17">
        <f t="shared" ref="T580:T643" si="119">IF(G580&gt;=230%,10,IF(G580&gt;=160%,7,IF(G580&gt;=70%,4,1)))*0.75</f>
        <v>7.5</v>
      </c>
      <c r="U580" s="17" t="s">
        <v>94</v>
      </c>
      <c r="V580" s="17">
        <f t="shared" ref="V580:V643" si="120">IF(K580=5,10,IF(K580=4,8,IF(K580=3,6,IF(K580=2,4,IF(K580=1,2,0)))))</f>
        <v>6</v>
      </c>
      <c r="W580" s="21">
        <f t="shared" ref="W580:W643" si="121">SUMIFS($M$1:$V$1,M580:V580,"&lt;&gt;null")</f>
        <v>95</v>
      </c>
      <c r="X580" s="21">
        <f t="shared" ref="X580:X643" si="122">SUM(M580:V580)</f>
        <v>54</v>
      </c>
      <c r="Y580" s="24">
        <f t="shared" si="115"/>
        <v>56.842105263157897</v>
      </c>
      <c r="Z580" s="25">
        <f t="shared" ref="Z580:Z643" si="123">EXP(LN(Y580)*$AB$15+$AB$16)</f>
        <v>82.51613749448093</v>
      </c>
    </row>
    <row r="581" spans="1:26" x14ac:dyDescent="0.3">
      <c r="A581" s="15" t="s">
        <v>675</v>
      </c>
      <c r="B581" s="15">
        <v>201506</v>
      </c>
      <c r="C581" s="15">
        <v>448034.30499999999</v>
      </c>
      <c r="D581" s="16">
        <v>0.49218375974231998</v>
      </c>
      <c r="E581" s="15">
        <v>5.0232712234866299E-2</v>
      </c>
      <c r="F581" s="15">
        <v>2703.3333333333298</v>
      </c>
      <c r="G581" s="15">
        <v>2.61774889682109</v>
      </c>
      <c r="H581" s="15">
        <v>2.38305524547931E-2</v>
      </c>
      <c r="I581" s="15">
        <v>0.92751987844134398</v>
      </c>
      <c r="J581" s="15">
        <v>8.1772692950772097</v>
      </c>
      <c r="K581" s="15">
        <v>2</v>
      </c>
      <c r="L581" s="15">
        <v>0</v>
      </c>
      <c r="M581" s="17">
        <f>IF(C581&gt;=250000,10,IF([1]数据测算!F581&gt;=200000,8,IF([1]数据测算!F581&gt;=150000,6,IF([1]数据测算!F581&gt;=100000,5,IF(C581&gt;=50000,3,1)))))*2.5</f>
        <v>25</v>
      </c>
      <c r="N581" s="17">
        <f>IF(F581&gt;=4000,5,IF([1]数据测算!M581&gt;=3000,3,IF([1]数据测算!M581&gt;=2500,1,IF([1]数据测算!M581&gt;=1500,10,IF(F581&gt;=750,8,6)))))</f>
        <v>1</v>
      </c>
      <c r="O581" s="17">
        <f t="shared" si="116"/>
        <v>6</v>
      </c>
      <c r="P581" s="18">
        <f t="shared" si="117"/>
        <v>3.5</v>
      </c>
      <c r="Q581" s="17">
        <f t="shared" si="118"/>
        <v>10</v>
      </c>
      <c r="R581" s="17">
        <f t="shared" si="113"/>
        <v>1</v>
      </c>
      <c r="S581" s="17">
        <f t="shared" si="114"/>
        <v>10</v>
      </c>
      <c r="T581" s="17">
        <f t="shared" si="119"/>
        <v>7.5</v>
      </c>
      <c r="U581" s="17" t="s">
        <v>94</v>
      </c>
      <c r="V581" s="17">
        <f t="shared" si="120"/>
        <v>4</v>
      </c>
      <c r="W581" s="21">
        <f t="shared" si="121"/>
        <v>95</v>
      </c>
      <c r="X581" s="21">
        <f t="shared" si="122"/>
        <v>68</v>
      </c>
      <c r="Y581" s="24">
        <f t="shared" si="115"/>
        <v>71.578947368421055</v>
      </c>
      <c r="Z581" s="25">
        <f t="shared" si="123"/>
        <v>89.550166295470476</v>
      </c>
    </row>
    <row r="582" spans="1:26" x14ac:dyDescent="0.3">
      <c r="A582" s="15" t="s">
        <v>676</v>
      </c>
      <c r="B582" s="15">
        <v>201506</v>
      </c>
      <c r="C582" s="15">
        <v>171052.34</v>
      </c>
      <c r="D582" s="15">
        <v>0.52545356943418098</v>
      </c>
      <c r="E582" s="15">
        <v>0.653589531776821</v>
      </c>
      <c r="F582" s="15">
        <v>1275.5</v>
      </c>
      <c r="G582" s="15">
        <v>2.13235563605275</v>
      </c>
      <c r="H582" s="15">
        <v>3.2489796270123897E-2</v>
      </c>
      <c r="I582" s="15">
        <v>0.30609321551943303</v>
      </c>
      <c r="J582" s="15">
        <v>31.373711788967501</v>
      </c>
      <c r="K582" s="15">
        <v>4</v>
      </c>
      <c r="L582" s="15">
        <v>1</v>
      </c>
      <c r="M582" s="17">
        <f>IF(C582&gt;=250000,10,IF([1]数据测算!F582&gt;=200000,8,IF([1]数据测算!F582&gt;=150000,6,IF([1]数据测算!F582&gt;=100000,5,IF(C582&gt;=50000,3,1)))))*2.5</f>
        <v>15</v>
      </c>
      <c r="N582" s="17">
        <f>IF(F582&gt;=4000,5,IF([1]数据测算!M582&gt;=3000,3,IF([1]数据测算!M582&gt;=2500,1,IF([1]数据测算!M582&gt;=1500,10,IF(F582&gt;=750,8,6)))))</f>
        <v>8</v>
      </c>
      <c r="O582" s="17">
        <f t="shared" si="116"/>
        <v>3</v>
      </c>
      <c r="P582" s="18">
        <f t="shared" si="117"/>
        <v>3.5</v>
      </c>
      <c r="Q582" s="17">
        <f t="shared" si="118"/>
        <v>4</v>
      </c>
      <c r="R582" s="17">
        <f t="shared" si="113"/>
        <v>7</v>
      </c>
      <c r="S582" s="17">
        <f t="shared" si="114"/>
        <v>10</v>
      </c>
      <c r="T582" s="17">
        <f t="shared" si="119"/>
        <v>5.25</v>
      </c>
      <c r="U582" s="17" t="s">
        <v>94</v>
      </c>
      <c r="V582" s="17">
        <f t="shared" si="120"/>
        <v>8</v>
      </c>
      <c r="W582" s="21">
        <f t="shared" si="121"/>
        <v>95</v>
      </c>
      <c r="X582" s="21">
        <f t="shared" si="122"/>
        <v>63.75</v>
      </c>
      <c r="Y582" s="24">
        <f t="shared" si="115"/>
        <v>67.10526315789474</v>
      </c>
      <c r="Z582" s="25">
        <f t="shared" si="123"/>
        <v>87.522546250828015</v>
      </c>
    </row>
    <row r="583" spans="1:26" x14ac:dyDescent="0.3">
      <c r="A583" s="15" t="s">
        <v>677</v>
      </c>
      <c r="B583" s="15">
        <v>201504</v>
      </c>
      <c r="C583" s="15">
        <v>20660.9233333333</v>
      </c>
      <c r="D583" s="15">
        <v>0.68502133963012501</v>
      </c>
      <c r="E583" s="15">
        <v>0.32020641970439701</v>
      </c>
      <c r="F583" s="15">
        <v>336.66666666666703</v>
      </c>
      <c r="G583" s="15">
        <v>1.9542005474792501</v>
      </c>
      <c r="H583" s="15">
        <v>0.107347059422403</v>
      </c>
      <c r="I583" s="15">
        <v>0.22783651749582301</v>
      </c>
      <c r="J583" s="15">
        <v>6.8537263220378</v>
      </c>
      <c r="K583" s="15">
        <v>3</v>
      </c>
      <c r="L583" s="15">
        <v>0</v>
      </c>
      <c r="M583" s="17">
        <f>IF(C583&gt;=250000,10,IF([1]数据测算!F583&gt;=200000,8,IF([1]数据测算!F583&gt;=150000,6,IF([1]数据测算!F583&gt;=100000,5,IF(C583&gt;=50000,3,1)))))*2.5</f>
        <v>2.5</v>
      </c>
      <c r="N583" s="17">
        <f>IF(F583&gt;=4000,5,IF([1]数据测算!M583&gt;=3000,3,IF([1]数据测算!M583&gt;=2500,1,IF([1]数据测算!M583&gt;=1500,10,IF(F583&gt;=750,8,6)))))</f>
        <v>6</v>
      </c>
      <c r="O583" s="17">
        <f t="shared" si="116"/>
        <v>8</v>
      </c>
      <c r="P583" s="18">
        <f t="shared" si="117"/>
        <v>2</v>
      </c>
      <c r="Q583" s="17">
        <f t="shared" si="118"/>
        <v>7</v>
      </c>
      <c r="R583" s="17">
        <f t="shared" si="113"/>
        <v>7</v>
      </c>
      <c r="S583" s="17">
        <f t="shared" si="114"/>
        <v>10</v>
      </c>
      <c r="T583" s="17">
        <f t="shared" si="119"/>
        <v>5.25</v>
      </c>
      <c r="U583" s="17" t="s">
        <v>94</v>
      </c>
      <c r="V583" s="17">
        <f t="shared" si="120"/>
        <v>6</v>
      </c>
      <c r="W583" s="21">
        <f t="shared" si="121"/>
        <v>95</v>
      </c>
      <c r="X583" s="21">
        <f t="shared" si="122"/>
        <v>53.75</v>
      </c>
      <c r="Y583" s="24">
        <f t="shared" si="115"/>
        <v>56.578947368421055</v>
      </c>
      <c r="Z583" s="25">
        <f t="shared" si="123"/>
        <v>82.380368760093276</v>
      </c>
    </row>
    <row r="584" spans="1:26" x14ac:dyDescent="0.3">
      <c r="A584" s="15" t="s">
        <v>678</v>
      </c>
      <c r="B584" s="15">
        <v>201503</v>
      </c>
      <c r="C584" s="15">
        <v>51673.948333333297</v>
      </c>
      <c r="D584" s="15">
        <v>0.66349849142769501</v>
      </c>
      <c r="E584" s="15">
        <v>0.199549703797991</v>
      </c>
      <c r="F584" s="15">
        <v>86.8333333333333</v>
      </c>
      <c r="G584" s="15">
        <v>1.91274879276522</v>
      </c>
      <c r="H584" s="15">
        <v>0.279903282331736</v>
      </c>
      <c r="I584" s="15">
        <v>9.2511440990605001E-2</v>
      </c>
      <c r="J584" s="15">
        <v>10.0313637514631</v>
      </c>
      <c r="K584" s="15">
        <v>3</v>
      </c>
      <c r="L584" s="15">
        <v>0</v>
      </c>
      <c r="M584" s="17">
        <f>IF(C584&gt;=250000,10,IF([1]数据测算!F584&gt;=200000,8,IF([1]数据测算!F584&gt;=150000,6,IF([1]数据测算!F584&gt;=100000,5,IF(C584&gt;=50000,3,1)))))*2.5</f>
        <v>7.5</v>
      </c>
      <c r="N584" s="17">
        <f>IF(F584&gt;=4000,5,IF([1]数据测算!M584&gt;=3000,3,IF([1]数据测算!M584&gt;=2500,1,IF([1]数据测算!M584&gt;=1500,10,IF(F584&gt;=750,8,6)))))</f>
        <v>6</v>
      </c>
      <c r="O584" s="17">
        <f t="shared" si="116"/>
        <v>5</v>
      </c>
      <c r="P584" s="18">
        <f t="shared" si="117"/>
        <v>2</v>
      </c>
      <c r="Q584" s="17">
        <f t="shared" si="118"/>
        <v>10</v>
      </c>
      <c r="R584" s="17">
        <f t="shared" si="113"/>
        <v>10</v>
      </c>
      <c r="S584" s="17">
        <f t="shared" si="114"/>
        <v>7</v>
      </c>
      <c r="T584" s="17">
        <f t="shared" si="119"/>
        <v>5.25</v>
      </c>
      <c r="U584" s="17" t="s">
        <v>94</v>
      </c>
      <c r="V584" s="17">
        <f t="shared" si="120"/>
        <v>6</v>
      </c>
      <c r="W584" s="21">
        <f t="shared" si="121"/>
        <v>95</v>
      </c>
      <c r="X584" s="21">
        <f t="shared" si="122"/>
        <v>58.75</v>
      </c>
      <c r="Y584" s="24">
        <f t="shared" si="115"/>
        <v>61.842105263157897</v>
      </c>
      <c r="Z584" s="25">
        <f t="shared" si="123"/>
        <v>85.022135582323187</v>
      </c>
    </row>
    <row r="585" spans="1:26" x14ac:dyDescent="0.3">
      <c r="A585" s="15" t="s">
        <v>679</v>
      </c>
      <c r="B585" s="15">
        <v>201506</v>
      </c>
      <c r="C585" s="15">
        <v>96519.213333333304</v>
      </c>
      <c r="D585" s="15">
        <v>0.745210976676703</v>
      </c>
      <c r="E585" s="15">
        <v>0.10334623184469199</v>
      </c>
      <c r="F585" s="15">
        <v>734.83333333333303</v>
      </c>
      <c r="G585" s="15">
        <v>1.8299696590815999</v>
      </c>
      <c r="H585" s="15">
        <v>0.163333325551478</v>
      </c>
      <c r="I585" s="15">
        <v>0.70421421732029399</v>
      </c>
      <c r="J585" s="15">
        <v>6.4206994982143897</v>
      </c>
      <c r="K585" s="15">
        <v>2</v>
      </c>
      <c r="L585" s="15">
        <v>1</v>
      </c>
      <c r="M585" s="17">
        <f>IF(C585&gt;=250000,10,IF([1]数据测算!F585&gt;=200000,8,IF([1]数据测算!F585&gt;=150000,6,IF([1]数据测算!F585&gt;=100000,5,IF(C585&gt;=50000,3,1)))))*2.5</f>
        <v>7.5</v>
      </c>
      <c r="N585" s="17">
        <f>IF(F585&gt;=4000,5,IF([1]数据测算!M585&gt;=3000,3,IF([1]数据测算!M585&gt;=2500,1,IF([1]数据测算!M585&gt;=1500,10,IF(F585&gt;=750,8,6)))))</f>
        <v>6</v>
      </c>
      <c r="O585" s="17">
        <f t="shared" si="116"/>
        <v>8</v>
      </c>
      <c r="P585" s="18">
        <f t="shared" si="117"/>
        <v>2</v>
      </c>
      <c r="Q585" s="17">
        <f t="shared" si="118"/>
        <v>10</v>
      </c>
      <c r="R585" s="17">
        <f t="shared" si="113"/>
        <v>1</v>
      </c>
      <c r="S585" s="17">
        <f t="shared" si="114"/>
        <v>10</v>
      </c>
      <c r="T585" s="17">
        <f t="shared" si="119"/>
        <v>5.25</v>
      </c>
      <c r="U585" s="17" t="s">
        <v>94</v>
      </c>
      <c r="V585" s="17">
        <f t="shared" si="120"/>
        <v>4</v>
      </c>
      <c r="W585" s="21">
        <f t="shared" si="121"/>
        <v>95</v>
      </c>
      <c r="X585" s="21">
        <f t="shared" si="122"/>
        <v>53.75</v>
      </c>
      <c r="Y585" s="24">
        <f t="shared" si="115"/>
        <v>56.578947368421055</v>
      </c>
      <c r="Z585" s="25">
        <f t="shared" si="123"/>
        <v>82.380368760093276</v>
      </c>
    </row>
    <row r="586" spans="1:26" x14ac:dyDescent="0.3">
      <c r="A586" s="15" t="s">
        <v>680</v>
      </c>
      <c r="B586" s="15">
        <v>201506</v>
      </c>
      <c r="C586" s="15">
        <v>171919.566666667</v>
      </c>
      <c r="D586" s="15">
        <v>0.63028539747600199</v>
      </c>
      <c r="E586" s="15">
        <v>0.50817679375445601</v>
      </c>
      <c r="F586" s="15">
        <v>201.833333333333</v>
      </c>
      <c r="G586" s="15">
        <v>1.5538238682605401</v>
      </c>
      <c r="H586" s="15">
        <v>0.28585717380596398</v>
      </c>
      <c r="I586" s="15">
        <v>0.76027438055009799</v>
      </c>
      <c r="J586" s="15">
        <v>5.3054167335812998</v>
      </c>
      <c r="K586" s="15">
        <v>3</v>
      </c>
      <c r="L586" s="15">
        <v>0</v>
      </c>
      <c r="M586" s="17">
        <f>IF(C586&gt;=250000,10,IF([1]数据测算!F586&gt;=200000,8,IF([1]数据测算!F586&gt;=150000,6,IF([1]数据测算!F586&gt;=100000,5,IF(C586&gt;=50000,3,1)))))*2.5</f>
        <v>15</v>
      </c>
      <c r="N586" s="17">
        <f>IF(F586&gt;=4000,5,IF([1]数据测算!M586&gt;=3000,3,IF([1]数据测算!M586&gt;=2500,1,IF([1]数据测算!M586&gt;=1500,10,IF(F586&gt;=750,8,6)))))</f>
        <v>6</v>
      </c>
      <c r="O586" s="17">
        <f t="shared" si="116"/>
        <v>8</v>
      </c>
      <c r="P586" s="18">
        <f t="shared" si="117"/>
        <v>2</v>
      </c>
      <c r="Q586" s="17">
        <f t="shared" si="118"/>
        <v>4</v>
      </c>
      <c r="R586" s="17">
        <f t="shared" si="113"/>
        <v>1</v>
      </c>
      <c r="S586" s="17">
        <f t="shared" si="114"/>
        <v>7</v>
      </c>
      <c r="T586" s="17">
        <f t="shared" si="119"/>
        <v>3</v>
      </c>
      <c r="U586" s="17" t="s">
        <v>94</v>
      </c>
      <c r="V586" s="17">
        <f t="shared" si="120"/>
        <v>6</v>
      </c>
      <c r="W586" s="21">
        <f t="shared" si="121"/>
        <v>95</v>
      </c>
      <c r="X586" s="21">
        <f t="shared" si="122"/>
        <v>52</v>
      </c>
      <c r="Y586" s="24">
        <f t="shared" si="115"/>
        <v>54.736842105263158</v>
      </c>
      <c r="Z586" s="25">
        <f t="shared" si="123"/>
        <v>81.418384812090352</v>
      </c>
    </row>
    <row r="587" spans="1:26" x14ac:dyDescent="0.3">
      <c r="A587" s="15" t="s">
        <v>681</v>
      </c>
      <c r="B587" s="15">
        <v>201507</v>
      </c>
      <c r="C587" s="15">
        <v>666501.83333333302</v>
      </c>
      <c r="D587" s="16">
        <v>0.13457700584950899</v>
      </c>
      <c r="E587" s="15">
        <v>0.103959202816842</v>
      </c>
      <c r="F587" s="15">
        <v>326.66666666666703</v>
      </c>
      <c r="G587" s="15">
        <v>1.0430796334544901</v>
      </c>
      <c r="H587" s="15">
        <v>0.13437591938599799</v>
      </c>
      <c r="I587" s="15">
        <v>0.88976680735486402</v>
      </c>
      <c r="J587" s="15">
        <v>19.7492688161608</v>
      </c>
      <c r="K587" s="15">
        <v>1</v>
      </c>
      <c r="L587" s="15">
        <v>0</v>
      </c>
      <c r="M587" s="17">
        <f>IF(C587&gt;=250000,10,IF([1]数据测算!F587&gt;=200000,8,IF([1]数据测算!F587&gt;=150000,6,IF([1]数据测算!F587&gt;=100000,5,IF(C587&gt;=50000,3,1)))))*2.5</f>
        <v>25</v>
      </c>
      <c r="N587" s="17">
        <f>IF(F587&gt;=4000,5,IF([1]数据测算!M587&gt;=3000,3,IF([1]数据测算!M587&gt;=2500,1,IF([1]数据测算!M587&gt;=1500,10,IF(F587&gt;=750,8,6)))))</f>
        <v>6</v>
      </c>
      <c r="O587" s="17">
        <f t="shared" si="116"/>
        <v>5</v>
      </c>
      <c r="P587" s="18">
        <f t="shared" si="117"/>
        <v>5</v>
      </c>
      <c r="Q587" s="17">
        <f t="shared" si="118"/>
        <v>10</v>
      </c>
      <c r="R587" s="17">
        <f t="shared" si="113"/>
        <v>1</v>
      </c>
      <c r="S587" s="17">
        <f t="shared" si="114"/>
        <v>10</v>
      </c>
      <c r="T587" s="17">
        <f t="shared" si="119"/>
        <v>3</v>
      </c>
      <c r="U587" s="17" t="s">
        <v>94</v>
      </c>
      <c r="V587" s="17">
        <f t="shared" si="120"/>
        <v>2</v>
      </c>
      <c r="W587" s="21">
        <f t="shared" si="121"/>
        <v>95</v>
      </c>
      <c r="X587" s="21">
        <f t="shared" si="122"/>
        <v>67</v>
      </c>
      <c r="Y587" s="24">
        <f t="shared" si="115"/>
        <v>70.526315789473685</v>
      </c>
      <c r="Z587" s="25">
        <f t="shared" si="123"/>
        <v>89.080602778171567</v>
      </c>
    </row>
    <row r="588" spans="1:26" x14ac:dyDescent="0.3">
      <c r="A588" s="15" t="s">
        <v>682</v>
      </c>
      <c r="B588" s="15">
        <v>201506</v>
      </c>
      <c r="C588" s="15">
        <v>125941.33333333299</v>
      </c>
      <c r="D588" s="16">
        <v>0.26281808414916802</v>
      </c>
      <c r="E588" s="15">
        <v>0.160409483354537</v>
      </c>
      <c r="F588" s="15">
        <v>44.1666666666667</v>
      </c>
      <c r="G588" s="15">
        <v>0.94315119898704802</v>
      </c>
      <c r="H588" s="15">
        <v>0.58515015660504799</v>
      </c>
      <c r="I588" s="15">
        <v>0.64592297897602802</v>
      </c>
      <c r="J588" s="15">
        <v>8.3155837949599807</v>
      </c>
      <c r="K588" s="15">
        <v>2</v>
      </c>
      <c r="L588" s="15">
        <v>0</v>
      </c>
      <c r="M588" s="17">
        <f>IF(C588&gt;=250000,10,IF([1]数据测算!F588&gt;=200000,8,IF([1]数据测算!F588&gt;=150000,6,IF([1]数据测算!F588&gt;=100000,5,IF(C588&gt;=50000,3,1)))))*2.5</f>
        <v>12.5</v>
      </c>
      <c r="N588" s="17">
        <f>IF(F588&gt;=4000,5,IF([1]数据测算!M588&gt;=3000,3,IF([1]数据测算!M588&gt;=2500,1,IF([1]数据测算!M588&gt;=1500,10,IF(F588&gt;=750,8,6)))))</f>
        <v>6</v>
      </c>
      <c r="O588" s="17">
        <f t="shared" si="116"/>
        <v>6</v>
      </c>
      <c r="P588" s="18">
        <f t="shared" si="117"/>
        <v>5</v>
      </c>
      <c r="Q588" s="17">
        <f t="shared" si="118"/>
        <v>10</v>
      </c>
      <c r="R588" s="17">
        <f t="shared" si="113"/>
        <v>4</v>
      </c>
      <c r="S588" s="17">
        <f t="shared" si="114"/>
        <v>4</v>
      </c>
      <c r="T588" s="17">
        <f t="shared" si="119"/>
        <v>3</v>
      </c>
      <c r="U588" s="17" t="s">
        <v>94</v>
      </c>
      <c r="V588" s="17">
        <f t="shared" si="120"/>
        <v>4</v>
      </c>
      <c r="W588" s="21">
        <f t="shared" si="121"/>
        <v>95</v>
      </c>
      <c r="X588" s="21">
        <f t="shared" si="122"/>
        <v>54.5</v>
      </c>
      <c r="Y588" s="24">
        <f t="shared" si="115"/>
        <v>57.368421052631582</v>
      </c>
      <c r="Z588" s="25">
        <f t="shared" si="123"/>
        <v>82.78646332407466</v>
      </c>
    </row>
    <row r="589" spans="1:26" x14ac:dyDescent="0.3">
      <c r="A589" s="15" t="s">
        <v>683</v>
      </c>
      <c r="B589" s="15">
        <v>201507</v>
      </c>
      <c r="C589" s="15">
        <v>186058.83333333299</v>
      </c>
      <c r="D589" s="16">
        <v>0.48500215243748401</v>
      </c>
      <c r="E589" s="15">
        <v>3.57469170107984E-2</v>
      </c>
      <c r="F589" s="15">
        <v>663.83333333333303</v>
      </c>
      <c r="G589" s="15">
        <v>0.93092519264339002</v>
      </c>
      <c r="H589" s="15">
        <v>2.4634877440784599E-2</v>
      </c>
      <c r="I589" s="15">
        <v>0.51024725186549702</v>
      </c>
      <c r="J589" s="15">
        <v>7.1249013900050802</v>
      </c>
      <c r="K589" s="15">
        <v>2</v>
      </c>
      <c r="L589" s="15">
        <v>0</v>
      </c>
      <c r="M589" s="17">
        <f>IF(C589&gt;=250000,10,IF([1]数据测算!F589&gt;=200000,8,IF([1]数据测算!F589&gt;=150000,6,IF([1]数据测算!F589&gt;=100000,5,IF(C589&gt;=50000,3,1)))))*2.5</f>
        <v>15</v>
      </c>
      <c r="N589" s="17">
        <f>IF(F589&gt;=4000,5,IF([1]数据测算!M589&gt;=3000,3,IF([1]数据测算!M589&gt;=2500,1,IF([1]数据测算!M589&gt;=1500,10,IF(F589&gt;=750,8,6)))))</f>
        <v>6</v>
      </c>
      <c r="O589" s="17">
        <f t="shared" si="116"/>
        <v>6</v>
      </c>
      <c r="P589" s="18">
        <f t="shared" si="117"/>
        <v>3.5</v>
      </c>
      <c r="Q589" s="17">
        <f t="shared" si="118"/>
        <v>10</v>
      </c>
      <c r="R589" s="17">
        <f t="shared" si="113"/>
        <v>4</v>
      </c>
      <c r="S589" s="17">
        <f t="shared" si="114"/>
        <v>10</v>
      </c>
      <c r="T589" s="17">
        <f t="shared" si="119"/>
        <v>3</v>
      </c>
      <c r="U589" s="17" t="s">
        <v>94</v>
      </c>
      <c r="V589" s="17">
        <f t="shared" si="120"/>
        <v>4</v>
      </c>
      <c r="W589" s="21">
        <f t="shared" si="121"/>
        <v>95</v>
      </c>
      <c r="X589" s="21">
        <f t="shared" si="122"/>
        <v>61.5</v>
      </c>
      <c r="Y589" s="24">
        <f t="shared" si="115"/>
        <v>64.736842105263165</v>
      </c>
      <c r="Z589" s="25">
        <f t="shared" si="123"/>
        <v>86.413625692931461</v>
      </c>
    </row>
    <row r="590" spans="1:26" x14ac:dyDescent="0.3">
      <c r="A590" s="15" t="s">
        <v>684</v>
      </c>
      <c r="B590" s="15">
        <v>201507</v>
      </c>
      <c r="C590" s="15">
        <v>163563.031666667</v>
      </c>
      <c r="D590" s="16">
        <v>0.45319997878919799</v>
      </c>
      <c r="E590" s="15">
        <v>0.32891329834937599</v>
      </c>
      <c r="F590" s="15">
        <v>1428.1666666666699</v>
      </c>
      <c r="G590" s="15">
        <v>0.91216030036200102</v>
      </c>
      <c r="H590" s="15">
        <v>0.14448734792882201</v>
      </c>
      <c r="I590" s="15">
        <v>0.32355656509709202</v>
      </c>
      <c r="J590" s="15">
        <v>17.403480023139501</v>
      </c>
      <c r="K590" s="15">
        <v>2</v>
      </c>
      <c r="L590" s="15">
        <v>0</v>
      </c>
      <c r="M590" s="17">
        <f>IF(C590&gt;=250000,10,IF([1]数据测算!F590&gt;=200000,8,IF([1]数据测算!F590&gt;=150000,6,IF([1]数据测算!F590&gt;=100000,5,IF(C590&gt;=50000,3,1)))))*2.5</f>
        <v>15</v>
      </c>
      <c r="N590" s="17">
        <f>IF(F590&gt;=4000,5,IF([1]数据测算!M590&gt;=3000,3,IF([1]数据测算!M590&gt;=2500,1,IF([1]数据测算!M590&gt;=1500,10,IF(F590&gt;=750,8,6)))))</f>
        <v>8</v>
      </c>
      <c r="O590" s="17">
        <f t="shared" si="116"/>
        <v>5</v>
      </c>
      <c r="P590" s="18">
        <f t="shared" si="117"/>
        <v>3.5</v>
      </c>
      <c r="Q590" s="17">
        <f t="shared" si="118"/>
        <v>7</v>
      </c>
      <c r="R590" s="17">
        <f t="shared" si="113"/>
        <v>7</v>
      </c>
      <c r="S590" s="17">
        <f t="shared" si="114"/>
        <v>10</v>
      </c>
      <c r="T590" s="17">
        <f t="shared" si="119"/>
        <v>3</v>
      </c>
      <c r="U590" s="17" t="s">
        <v>94</v>
      </c>
      <c r="V590" s="17">
        <f t="shared" si="120"/>
        <v>4</v>
      </c>
      <c r="W590" s="21">
        <f t="shared" si="121"/>
        <v>95</v>
      </c>
      <c r="X590" s="21">
        <f t="shared" si="122"/>
        <v>62.5</v>
      </c>
      <c r="Y590" s="24">
        <f t="shared" si="115"/>
        <v>65.78947368421052</v>
      </c>
      <c r="Z590" s="25">
        <f t="shared" si="123"/>
        <v>86.909656160207078</v>
      </c>
    </row>
    <row r="591" spans="1:26" x14ac:dyDescent="0.3">
      <c r="A591" s="15" t="s">
        <v>685</v>
      </c>
      <c r="B591" s="15">
        <v>201506</v>
      </c>
      <c r="C591" s="15">
        <v>207913.96666666699</v>
      </c>
      <c r="D591" s="15">
        <v>1.2304550806085099</v>
      </c>
      <c r="E591" s="15">
        <v>0.27254986598339398</v>
      </c>
      <c r="F591" s="15">
        <v>854</v>
      </c>
      <c r="G591" s="15">
        <v>0.442985452311002</v>
      </c>
      <c r="H591" s="15">
        <v>0.12967328031686401</v>
      </c>
      <c r="I591" s="15">
        <v>0.69916215433486895</v>
      </c>
      <c r="J591" s="15">
        <v>8.3801610134136109</v>
      </c>
      <c r="K591" s="15">
        <v>1</v>
      </c>
      <c r="L591" s="15">
        <v>0</v>
      </c>
      <c r="M591" s="17">
        <f>IF(C591&gt;=250000,10,IF([1]数据测算!F591&gt;=200000,8,IF([1]数据测算!F591&gt;=150000,6,IF([1]数据测算!F591&gt;=100000,5,IF(C591&gt;=50000,3,1)))))*2.5</f>
        <v>20</v>
      </c>
      <c r="N591" s="17">
        <f>IF(F591&gt;=4000,5,IF([1]数据测算!M591&gt;=3000,3,IF([1]数据测算!M591&gt;=2500,1,IF([1]数据测算!M591&gt;=1500,10,IF(F591&gt;=750,8,6)))))</f>
        <v>8</v>
      </c>
      <c r="O591" s="17">
        <f t="shared" si="116"/>
        <v>6</v>
      </c>
      <c r="P591" s="18">
        <f t="shared" si="117"/>
        <v>0.5</v>
      </c>
      <c r="Q591" s="17">
        <f t="shared" si="118"/>
        <v>7</v>
      </c>
      <c r="R591" s="17">
        <f t="shared" si="113"/>
        <v>4</v>
      </c>
      <c r="S591" s="17">
        <f t="shared" si="114"/>
        <v>10</v>
      </c>
      <c r="T591" s="17">
        <f t="shared" si="119"/>
        <v>0.75</v>
      </c>
      <c r="U591" s="17" t="s">
        <v>94</v>
      </c>
      <c r="V591" s="17">
        <f t="shared" si="120"/>
        <v>2</v>
      </c>
      <c r="W591" s="21">
        <f t="shared" si="121"/>
        <v>95</v>
      </c>
      <c r="X591" s="21">
        <f t="shared" si="122"/>
        <v>58.25</v>
      </c>
      <c r="Y591" s="24">
        <f t="shared" si="115"/>
        <v>61.315789473684212</v>
      </c>
      <c r="Z591" s="25">
        <f t="shared" si="123"/>
        <v>84.76464862177265</v>
      </c>
    </row>
    <row r="592" spans="1:26" x14ac:dyDescent="0.3">
      <c r="A592" s="15" t="s">
        <v>686</v>
      </c>
      <c r="B592" s="15">
        <v>201503</v>
      </c>
      <c r="C592" s="15">
        <v>65951.414999999994</v>
      </c>
      <c r="D592" s="15">
        <v>0.60526195457434095</v>
      </c>
      <c r="E592" s="15">
        <v>0.32879030324340303</v>
      </c>
      <c r="F592" s="15">
        <v>2129.3333333333298</v>
      </c>
      <c r="G592" s="15">
        <v>55.279763864545203</v>
      </c>
      <c r="H592" s="15">
        <v>0.151148525295562</v>
      </c>
      <c r="I592" s="15">
        <v>0.49965804175526801</v>
      </c>
      <c r="J592" s="15">
        <v>7.6891611115524903</v>
      </c>
      <c r="K592" s="15">
        <v>3</v>
      </c>
      <c r="L592" s="15">
        <v>1</v>
      </c>
      <c r="M592" s="17">
        <f>IF(C592&gt;=250000,10,IF([1]数据测算!F592&gt;=200000,8,IF([1]数据测算!F592&gt;=150000,6,IF([1]数据测算!F592&gt;=100000,5,IF(C592&gt;=50000,3,1)))))*2.5</f>
        <v>7.5</v>
      </c>
      <c r="N592" s="17">
        <f>IF(F592&gt;=4000,5,IF([1]数据测算!M592&gt;=3000,3,IF([1]数据测算!M592&gt;=2500,1,IF([1]数据测算!M592&gt;=1500,10,IF(F592&gt;=750,8,6)))))</f>
        <v>10</v>
      </c>
      <c r="O592" s="17">
        <f t="shared" si="116"/>
        <v>6</v>
      </c>
      <c r="P592" s="18">
        <f t="shared" si="117"/>
        <v>2</v>
      </c>
      <c r="Q592" s="17">
        <f t="shared" si="118"/>
        <v>7</v>
      </c>
      <c r="R592" s="17">
        <f t="shared" si="113"/>
        <v>4</v>
      </c>
      <c r="S592" s="17">
        <f t="shared" si="114"/>
        <v>10</v>
      </c>
      <c r="T592" s="17">
        <f t="shared" si="119"/>
        <v>7.5</v>
      </c>
      <c r="U592" s="17" t="s">
        <v>94</v>
      </c>
      <c r="V592" s="17">
        <f t="shared" si="120"/>
        <v>6</v>
      </c>
      <c r="W592" s="21">
        <f t="shared" si="121"/>
        <v>95</v>
      </c>
      <c r="X592" s="21">
        <f t="shared" si="122"/>
        <v>60</v>
      </c>
      <c r="Y592" s="24">
        <f t="shared" si="115"/>
        <v>63.157894736842103</v>
      </c>
      <c r="Z592" s="25">
        <f t="shared" si="123"/>
        <v>85.659727340642576</v>
      </c>
    </row>
    <row r="593" spans="1:26" x14ac:dyDescent="0.3">
      <c r="A593" s="15" t="s">
        <v>687</v>
      </c>
      <c r="B593" s="15">
        <v>201503</v>
      </c>
      <c r="C593" s="15">
        <v>48451.896666666697</v>
      </c>
      <c r="D593" s="15">
        <v>0.85072121481602103</v>
      </c>
      <c r="E593" s="15">
        <v>0.16508966697091401</v>
      </c>
      <c r="F593" s="15">
        <v>130.833333333333</v>
      </c>
      <c r="G593" s="15">
        <v>33.713860625550197</v>
      </c>
      <c r="H593" s="15">
        <v>0.28560813357348902</v>
      </c>
      <c r="I593" s="15">
        <v>0.470166843914336</v>
      </c>
      <c r="J593" s="15">
        <v>13.996481740342499</v>
      </c>
      <c r="K593" s="15">
        <v>3</v>
      </c>
      <c r="L593" s="15">
        <v>0</v>
      </c>
      <c r="M593" s="17">
        <f>IF(C593&gt;=250000,10,IF([1]数据测算!F593&gt;=200000,8,IF([1]数据测算!F593&gt;=150000,6,IF([1]数据测算!F593&gt;=100000,5,IF(C593&gt;=50000,3,1)))))*2.5</f>
        <v>2.5</v>
      </c>
      <c r="N593" s="17">
        <f>IF(F593&gt;=4000,5,IF([1]数据测算!M593&gt;=3000,3,IF([1]数据测算!M593&gt;=2500,1,IF([1]数据测算!M593&gt;=1500,10,IF(F593&gt;=750,8,6)))))</f>
        <v>6</v>
      </c>
      <c r="O593" s="17">
        <f t="shared" si="116"/>
        <v>5</v>
      </c>
      <c r="P593" s="18">
        <f t="shared" si="117"/>
        <v>2</v>
      </c>
      <c r="Q593" s="17">
        <f t="shared" si="118"/>
        <v>10</v>
      </c>
      <c r="R593" s="17">
        <f t="shared" si="113"/>
        <v>4</v>
      </c>
      <c r="S593" s="17">
        <f t="shared" si="114"/>
        <v>7</v>
      </c>
      <c r="T593" s="17">
        <f t="shared" si="119"/>
        <v>7.5</v>
      </c>
      <c r="U593" s="17" t="s">
        <v>94</v>
      </c>
      <c r="V593" s="17">
        <f t="shared" si="120"/>
        <v>6</v>
      </c>
      <c r="W593" s="21">
        <f t="shared" si="121"/>
        <v>95</v>
      </c>
      <c r="X593" s="21">
        <f t="shared" si="122"/>
        <v>50</v>
      </c>
      <c r="Y593" s="24">
        <f t="shared" si="115"/>
        <v>52.631578947368418</v>
      </c>
      <c r="Z593" s="25">
        <f t="shared" si="123"/>
        <v>80.29304392470037</v>
      </c>
    </row>
    <row r="594" spans="1:26" x14ac:dyDescent="0.3">
      <c r="A594" s="15" t="s">
        <v>688</v>
      </c>
      <c r="B594" s="15">
        <v>201503</v>
      </c>
      <c r="C594" s="15">
        <v>141261.01333333299</v>
      </c>
      <c r="D594" s="15">
        <v>0.86468784642820296</v>
      </c>
      <c r="E594" s="15">
        <v>0.214334402707065</v>
      </c>
      <c r="F594" s="15">
        <v>1398</v>
      </c>
      <c r="G594" s="15">
        <v>4.2488213703548396</v>
      </c>
      <c r="H594" s="15">
        <v>6.0979773203118301E-2</v>
      </c>
      <c r="I594" s="15">
        <v>0.66421249895205003</v>
      </c>
      <c r="J594" s="15">
        <v>10.3946997979734</v>
      </c>
      <c r="K594" s="15">
        <v>3</v>
      </c>
      <c r="L594" s="15">
        <v>0</v>
      </c>
      <c r="M594" s="17">
        <f>IF(C594&gt;=250000,10,IF([1]数据测算!F594&gt;=200000,8,IF([1]数据测算!F594&gt;=150000,6,IF([1]数据测算!F594&gt;=100000,5,IF(C594&gt;=50000,3,1)))))*2.5</f>
        <v>12.5</v>
      </c>
      <c r="N594" s="17">
        <f>IF(F594&gt;=4000,5,IF([1]数据测算!M594&gt;=3000,3,IF([1]数据测算!M594&gt;=2500,1,IF([1]数据测算!M594&gt;=1500,10,IF(F594&gt;=750,8,6)))))</f>
        <v>8</v>
      </c>
      <c r="O594" s="17">
        <f t="shared" si="116"/>
        <v>5</v>
      </c>
      <c r="P594" s="18">
        <f t="shared" si="117"/>
        <v>2</v>
      </c>
      <c r="Q594" s="17">
        <f t="shared" si="118"/>
        <v>7</v>
      </c>
      <c r="R594" s="17">
        <f t="shared" si="113"/>
        <v>4</v>
      </c>
      <c r="S594" s="17">
        <f t="shared" si="114"/>
        <v>10</v>
      </c>
      <c r="T594" s="17">
        <f t="shared" si="119"/>
        <v>7.5</v>
      </c>
      <c r="U594" s="17" t="s">
        <v>94</v>
      </c>
      <c r="V594" s="17">
        <f t="shared" si="120"/>
        <v>6</v>
      </c>
      <c r="W594" s="21">
        <f t="shared" si="121"/>
        <v>95</v>
      </c>
      <c r="X594" s="21">
        <f t="shared" si="122"/>
        <v>62</v>
      </c>
      <c r="Y594" s="24">
        <f t="shared" si="115"/>
        <v>65.263157894736835</v>
      </c>
      <c r="Z594" s="25">
        <f t="shared" si="123"/>
        <v>86.662286107571859</v>
      </c>
    </row>
    <row r="595" spans="1:26" x14ac:dyDescent="0.3">
      <c r="A595" s="15" t="s">
        <v>689</v>
      </c>
      <c r="B595" s="15">
        <v>201508</v>
      </c>
      <c r="C595" s="15">
        <v>255969.14</v>
      </c>
      <c r="D595" s="15">
        <v>0.63906174471250798</v>
      </c>
      <c r="E595" s="15">
        <v>0.126081569776195</v>
      </c>
      <c r="F595" s="15">
        <v>70.1666666666667</v>
      </c>
      <c r="G595" s="15">
        <v>3.6820012180705799</v>
      </c>
      <c r="H595" s="15">
        <v>0.26758625977292899</v>
      </c>
      <c r="I595" s="15">
        <v>0.88080889974552601</v>
      </c>
      <c r="J595" s="15">
        <v>5.1601376336889198</v>
      </c>
      <c r="K595" s="15">
        <v>2</v>
      </c>
      <c r="L595" s="15">
        <v>1</v>
      </c>
      <c r="M595" s="17">
        <f>IF(C595&gt;=250000,10,IF([1]数据测算!F595&gt;=200000,8,IF([1]数据测算!F595&gt;=150000,6,IF([1]数据测算!F595&gt;=100000,5,IF(C595&gt;=50000,3,1)))))*2.5</f>
        <v>25</v>
      </c>
      <c r="N595" s="17">
        <f>IF(F595&gt;=4000,5,IF([1]数据测算!M595&gt;=3000,3,IF([1]数据测算!M595&gt;=2500,1,IF([1]数据测算!M595&gt;=1500,10,IF(F595&gt;=750,8,6)))))</f>
        <v>6</v>
      </c>
      <c r="O595" s="17">
        <f t="shared" si="116"/>
        <v>8</v>
      </c>
      <c r="P595" s="18">
        <f t="shared" si="117"/>
        <v>2</v>
      </c>
      <c r="Q595" s="17">
        <f t="shared" si="118"/>
        <v>10</v>
      </c>
      <c r="R595" s="17">
        <f t="shared" si="113"/>
        <v>1</v>
      </c>
      <c r="S595" s="17">
        <f t="shared" si="114"/>
        <v>7</v>
      </c>
      <c r="T595" s="17">
        <f t="shared" si="119"/>
        <v>7.5</v>
      </c>
      <c r="U595" s="17" t="s">
        <v>94</v>
      </c>
      <c r="V595" s="17">
        <f t="shared" si="120"/>
        <v>4</v>
      </c>
      <c r="W595" s="21">
        <f t="shared" si="121"/>
        <v>95</v>
      </c>
      <c r="X595" s="21">
        <f t="shared" si="122"/>
        <v>70.5</v>
      </c>
      <c r="Y595" s="24">
        <f t="shared" si="115"/>
        <v>74.21052631578948</v>
      </c>
      <c r="Z595" s="25">
        <f t="shared" si="123"/>
        <v>90.704905380483467</v>
      </c>
    </row>
    <row r="596" spans="1:26" x14ac:dyDescent="0.3">
      <c r="A596" s="15" t="s">
        <v>690</v>
      </c>
      <c r="B596" s="15">
        <v>201503</v>
      </c>
      <c r="C596" s="15">
        <v>119495.438333333</v>
      </c>
      <c r="D596" s="15">
        <v>0.73967071238602</v>
      </c>
      <c r="E596" s="15">
        <v>0.26300755922140501</v>
      </c>
      <c r="F596" s="15">
        <v>3326.25</v>
      </c>
      <c r="G596" s="15">
        <v>3.2081342698863899</v>
      </c>
      <c r="H596" s="15">
        <v>9.6665741174794095E-2</v>
      </c>
      <c r="I596" s="15">
        <v>0.40327216546872502</v>
      </c>
      <c r="J596" s="15">
        <v>5.7117975333995901</v>
      </c>
      <c r="K596" s="15">
        <v>2</v>
      </c>
      <c r="L596" s="15">
        <v>1</v>
      </c>
      <c r="M596" s="17">
        <f>IF(C596&gt;=250000,10,IF([1]数据测算!F596&gt;=200000,8,IF([1]数据测算!F596&gt;=150000,6,IF([1]数据测算!F596&gt;=100000,5,IF(C596&gt;=50000,3,1)))))*2.5</f>
        <v>12.5</v>
      </c>
      <c r="N596" s="17">
        <f>IF(F596&gt;=4000,5,IF([1]数据测算!M596&gt;=3000,3,IF([1]数据测算!M596&gt;=2500,1,IF([1]数据测算!M596&gt;=1500,10,IF(F596&gt;=750,8,6)))))</f>
        <v>3</v>
      </c>
      <c r="O596" s="17">
        <f t="shared" si="116"/>
        <v>8</v>
      </c>
      <c r="P596" s="18">
        <f t="shared" si="117"/>
        <v>2</v>
      </c>
      <c r="Q596" s="17">
        <f t="shared" si="118"/>
        <v>7</v>
      </c>
      <c r="R596" s="17">
        <f t="shared" si="113"/>
        <v>4</v>
      </c>
      <c r="S596" s="17">
        <f t="shared" si="114"/>
        <v>10</v>
      </c>
      <c r="T596" s="17">
        <f t="shared" si="119"/>
        <v>7.5</v>
      </c>
      <c r="U596" s="17" t="s">
        <v>94</v>
      </c>
      <c r="V596" s="17">
        <f t="shared" si="120"/>
        <v>4</v>
      </c>
      <c r="W596" s="21">
        <f t="shared" si="121"/>
        <v>95</v>
      </c>
      <c r="X596" s="21">
        <f t="shared" si="122"/>
        <v>58</v>
      </c>
      <c r="Y596" s="24">
        <f t="shared" si="115"/>
        <v>61.05263157894737</v>
      </c>
      <c r="Z596" s="25">
        <f t="shared" si="123"/>
        <v>84.635370215045313</v>
      </c>
    </row>
    <row r="597" spans="1:26" x14ac:dyDescent="0.3">
      <c r="A597" s="15" t="s">
        <v>691</v>
      </c>
      <c r="B597" s="15">
        <v>201506</v>
      </c>
      <c r="C597" s="15">
        <v>734567.50666666694</v>
      </c>
      <c r="D597" s="15">
        <v>0.67596708035903796</v>
      </c>
      <c r="E597" s="15">
        <v>0.26123768616771198</v>
      </c>
      <c r="F597" s="15">
        <v>631.83333333333303</v>
      </c>
      <c r="G597" s="15">
        <v>2.28413335044874</v>
      </c>
      <c r="H597" s="15">
        <v>7.0520553203013703E-2</v>
      </c>
      <c r="I597" s="15">
        <v>0.88614079279740499</v>
      </c>
      <c r="J597" s="15">
        <v>5.2390736183678497</v>
      </c>
      <c r="K597" s="15">
        <v>2</v>
      </c>
      <c r="L597" s="15">
        <v>0</v>
      </c>
      <c r="M597" s="17">
        <f>IF(C597&gt;=250000,10,IF([1]数据测算!F597&gt;=200000,8,IF([1]数据测算!F597&gt;=150000,6,IF([1]数据测算!F597&gt;=100000,5,IF(C597&gt;=50000,3,1)))))*2.5</f>
        <v>25</v>
      </c>
      <c r="N597" s="17">
        <f>IF(F597&gt;=4000,5,IF([1]数据测算!M597&gt;=3000,3,IF([1]数据测算!M597&gt;=2500,1,IF([1]数据测算!M597&gt;=1500,10,IF(F597&gt;=750,8,6)))))</f>
        <v>6</v>
      </c>
      <c r="O597" s="17">
        <f t="shared" si="116"/>
        <v>8</v>
      </c>
      <c r="P597" s="18">
        <f t="shared" si="117"/>
        <v>2</v>
      </c>
      <c r="Q597" s="17">
        <f t="shared" si="118"/>
        <v>7</v>
      </c>
      <c r="R597" s="17">
        <f t="shared" si="113"/>
        <v>1</v>
      </c>
      <c r="S597" s="17">
        <f t="shared" si="114"/>
        <v>10</v>
      </c>
      <c r="T597" s="17">
        <f t="shared" si="119"/>
        <v>5.25</v>
      </c>
      <c r="U597" s="17" t="s">
        <v>94</v>
      </c>
      <c r="V597" s="17">
        <f t="shared" si="120"/>
        <v>4</v>
      </c>
      <c r="W597" s="21">
        <f t="shared" si="121"/>
        <v>95</v>
      </c>
      <c r="X597" s="21">
        <f t="shared" si="122"/>
        <v>68.25</v>
      </c>
      <c r="Y597" s="24">
        <f t="shared" si="115"/>
        <v>71.84210526315789</v>
      </c>
      <c r="Z597" s="25">
        <f t="shared" si="123"/>
        <v>89.666860179616819</v>
      </c>
    </row>
    <row r="598" spans="1:26" x14ac:dyDescent="0.3">
      <c r="A598" s="15" t="s">
        <v>692</v>
      </c>
      <c r="B598" s="15">
        <v>201505</v>
      </c>
      <c r="C598" s="15">
        <v>152142.66500000001</v>
      </c>
      <c r="D598" s="15">
        <v>1.77620173463289</v>
      </c>
      <c r="E598" s="15">
        <v>1.51756894222618</v>
      </c>
      <c r="F598" s="15">
        <v>4272</v>
      </c>
      <c r="G598" s="15">
        <v>2.0305144003356599</v>
      </c>
      <c r="H598" s="15">
        <v>0.424929778563572</v>
      </c>
      <c r="I598" s="15">
        <v>0.935621424949305</v>
      </c>
      <c r="J598" s="15">
        <v>43.525739156431499</v>
      </c>
      <c r="K598" s="15">
        <v>1</v>
      </c>
      <c r="L598" s="15">
        <v>0</v>
      </c>
      <c r="M598" s="17">
        <f>IF(C598&gt;=250000,10,IF([1]数据测算!F598&gt;=200000,8,IF([1]数据测算!F598&gt;=150000,6,IF([1]数据测算!F598&gt;=100000,5,IF(C598&gt;=50000,3,1)))))*2.5</f>
        <v>15</v>
      </c>
      <c r="N598" s="17">
        <f>IF(F598&gt;=4000,5,IF([1]数据测算!M598&gt;=3000,3,IF([1]数据测算!M598&gt;=2500,1,IF([1]数据测算!M598&gt;=1500,10,IF(F598&gt;=750,8,6)))))</f>
        <v>5</v>
      </c>
      <c r="O598" s="17">
        <f t="shared" si="116"/>
        <v>1</v>
      </c>
      <c r="P598" s="18">
        <f t="shared" si="117"/>
        <v>0.5</v>
      </c>
      <c r="Q598" s="17">
        <f t="shared" si="118"/>
        <v>1</v>
      </c>
      <c r="R598" s="17">
        <f t="shared" si="113"/>
        <v>1</v>
      </c>
      <c r="S598" s="17">
        <f t="shared" si="114"/>
        <v>7</v>
      </c>
      <c r="T598" s="17">
        <f t="shared" si="119"/>
        <v>5.25</v>
      </c>
      <c r="U598" s="17" t="s">
        <v>94</v>
      </c>
      <c r="V598" s="17">
        <f t="shared" si="120"/>
        <v>2</v>
      </c>
      <c r="W598" s="21">
        <f t="shared" si="121"/>
        <v>95</v>
      </c>
      <c r="X598" s="21">
        <f t="shared" si="122"/>
        <v>37.75</v>
      </c>
      <c r="Y598" s="24">
        <f t="shared" si="115"/>
        <v>39.736842105263158</v>
      </c>
      <c r="Z598" s="25">
        <f t="shared" si="123"/>
        <v>72.671712459200691</v>
      </c>
    </row>
    <row r="599" spans="1:26" x14ac:dyDescent="0.3">
      <c r="A599" s="15" t="s">
        <v>693</v>
      </c>
      <c r="B599" s="15">
        <v>201510</v>
      </c>
      <c r="C599" s="15">
        <v>597025.66333333298</v>
      </c>
      <c r="D599" s="15">
        <v>1.1698718221728199</v>
      </c>
      <c r="E599" s="15">
        <v>1.45955766614416</v>
      </c>
      <c r="F599" s="15">
        <v>195.666666666667</v>
      </c>
      <c r="G599" s="15">
        <v>1.8248607811244999</v>
      </c>
      <c r="H599" s="15">
        <v>0.98120700992399701</v>
      </c>
      <c r="I599" s="15">
        <v>0.83833107307599397</v>
      </c>
      <c r="J599" s="15">
        <v>5.1982757881362103</v>
      </c>
      <c r="K599" s="15">
        <v>2</v>
      </c>
      <c r="L599" s="15">
        <v>1</v>
      </c>
      <c r="M599" s="17">
        <f>IF(C599&gt;=250000,10,IF([1]数据测算!F599&gt;=200000,8,IF([1]数据测算!F599&gt;=150000,6,IF([1]数据测算!F599&gt;=100000,5,IF(C599&gt;=50000,3,1)))))*2.5</f>
        <v>25</v>
      </c>
      <c r="N599" s="17">
        <f>IF(F599&gt;=4000,5,IF([1]数据测算!M599&gt;=3000,3,IF([1]数据测算!M599&gt;=2500,1,IF([1]数据测算!M599&gt;=1500,10,IF(F599&gt;=750,8,6)))))</f>
        <v>6</v>
      </c>
      <c r="O599" s="17">
        <f t="shared" si="116"/>
        <v>8</v>
      </c>
      <c r="P599" s="18">
        <f t="shared" si="117"/>
        <v>0.5</v>
      </c>
      <c r="Q599" s="17">
        <f t="shared" si="118"/>
        <v>1</v>
      </c>
      <c r="R599" s="17">
        <f t="shared" si="113"/>
        <v>1</v>
      </c>
      <c r="S599" s="17">
        <f t="shared" si="114"/>
        <v>1</v>
      </c>
      <c r="T599" s="17">
        <f t="shared" si="119"/>
        <v>5.25</v>
      </c>
      <c r="U599" s="17" t="s">
        <v>94</v>
      </c>
      <c r="V599" s="17">
        <f t="shared" si="120"/>
        <v>4</v>
      </c>
      <c r="W599" s="21">
        <f t="shared" si="121"/>
        <v>95</v>
      </c>
      <c r="X599" s="21">
        <f t="shared" si="122"/>
        <v>51.75</v>
      </c>
      <c r="Y599" s="24">
        <f t="shared" si="115"/>
        <v>54.473684210526315</v>
      </c>
      <c r="Z599" s="25">
        <f t="shared" si="123"/>
        <v>81.279261850682019</v>
      </c>
    </row>
    <row r="600" spans="1:26" x14ac:dyDescent="0.3">
      <c r="A600" s="15" t="s">
        <v>694</v>
      </c>
      <c r="B600" s="15">
        <v>201505</v>
      </c>
      <c r="C600" s="15">
        <v>703104.34333333303</v>
      </c>
      <c r="D600" s="15">
        <v>1.46188553897901</v>
      </c>
      <c r="E600" s="15">
        <v>0.243546291239401</v>
      </c>
      <c r="F600" s="15">
        <v>2172.3333333333298</v>
      </c>
      <c r="G600" s="15">
        <v>1.3571519627391799</v>
      </c>
      <c r="H600" s="15">
        <v>2.2260402173709601E-2</v>
      </c>
      <c r="I600" s="15">
        <v>0.27208596676212499</v>
      </c>
      <c r="J600" s="15">
        <v>36.441798184727901</v>
      </c>
      <c r="K600" s="15">
        <v>2</v>
      </c>
      <c r="L600" s="15">
        <v>0</v>
      </c>
      <c r="M600" s="17">
        <f>IF(C600&gt;=250000,10,IF([1]数据测算!F600&gt;=200000,8,IF([1]数据测算!F600&gt;=150000,6,IF([1]数据测算!F600&gt;=100000,5,IF(C600&gt;=50000,3,1)))))*2.5</f>
        <v>25</v>
      </c>
      <c r="N600" s="17">
        <f>IF(F600&gt;=4000,5,IF([1]数据测算!M600&gt;=3000,3,IF([1]数据测算!M600&gt;=2500,1,IF([1]数据测算!M600&gt;=1500,10,IF(F600&gt;=750,8,6)))))</f>
        <v>10</v>
      </c>
      <c r="O600" s="17">
        <f t="shared" si="116"/>
        <v>1</v>
      </c>
      <c r="P600" s="18">
        <f t="shared" si="117"/>
        <v>0.5</v>
      </c>
      <c r="Q600" s="17">
        <f t="shared" si="118"/>
        <v>7</v>
      </c>
      <c r="R600" s="17">
        <f t="shared" si="113"/>
        <v>7</v>
      </c>
      <c r="S600" s="17">
        <f t="shared" si="114"/>
        <v>10</v>
      </c>
      <c r="T600" s="17">
        <f t="shared" si="119"/>
        <v>3</v>
      </c>
      <c r="U600" s="17" t="s">
        <v>94</v>
      </c>
      <c r="V600" s="17">
        <f t="shared" si="120"/>
        <v>4</v>
      </c>
      <c r="W600" s="21">
        <f t="shared" si="121"/>
        <v>95</v>
      </c>
      <c r="X600" s="21">
        <f t="shared" si="122"/>
        <v>67.5</v>
      </c>
      <c r="Y600" s="24">
        <f t="shared" si="115"/>
        <v>71.05263157894737</v>
      </c>
      <c r="Z600" s="25">
        <f t="shared" si="123"/>
        <v>89.31594552622974</v>
      </c>
    </row>
    <row r="601" spans="1:26" x14ac:dyDescent="0.3">
      <c r="A601" s="15" t="s">
        <v>695</v>
      </c>
      <c r="B601" s="15">
        <v>201507</v>
      </c>
      <c r="C601" s="15">
        <v>83005.845000000001</v>
      </c>
      <c r="D601" s="16">
        <v>0.38773411630879201</v>
      </c>
      <c r="E601" s="15">
        <v>0.50984644974370896</v>
      </c>
      <c r="F601" s="15">
        <v>522.33333333333303</v>
      </c>
      <c r="G601" s="15">
        <v>1.04323073810649</v>
      </c>
      <c r="H601" s="15">
        <v>0.100423870716022</v>
      </c>
      <c r="I601" s="15">
        <v>0.30934688287899997</v>
      </c>
      <c r="J601" s="15">
        <v>24.978008100264201</v>
      </c>
      <c r="K601" s="15">
        <v>1</v>
      </c>
      <c r="L601" s="15">
        <v>0</v>
      </c>
      <c r="M601" s="17">
        <f>IF(C601&gt;=250000,10,IF([1]数据测算!F601&gt;=200000,8,IF([1]数据测算!F601&gt;=150000,6,IF([1]数据测算!F601&gt;=100000,5,IF(C601&gt;=50000,3,1)))))*2.5</f>
        <v>7.5</v>
      </c>
      <c r="N601" s="17">
        <f>IF(F601&gt;=4000,5,IF([1]数据测算!M601&gt;=3000,3,IF([1]数据测算!M601&gt;=2500,1,IF([1]数据测算!M601&gt;=1500,10,IF(F601&gt;=750,8,6)))))</f>
        <v>6</v>
      </c>
      <c r="O601" s="17">
        <f t="shared" si="116"/>
        <v>3</v>
      </c>
      <c r="P601" s="18">
        <f t="shared" si="117"/>
        <v>5</v>
      </c>
      <c r="Q601" s="17">
        <f t="shared" si="118"/>
        <v>4</v>
      </c>
      <c r="R601" s="17">
        <f t="shared" si="113"/>
        <v>7</v>
      </c>
      <c r="S601" s="17">
        <f t="shared" si="114"/>
        <v>10</v>
      </c>
      <c r="T601" s="17">
        <f t="shared" si="119"/>
        <v>3</v>
      </c>
      <c r="U601" s="17" t="s">
        <v>94</v>
      </c>
      <c r="V601" s="17">
        <f t="shared" si="120"/>
        <v>2</v>
      </c>
      <c r="W601" s="21">
        <f t="shared" si="121"/>
        <v>95</v>
      </c>
      <c r="X601" s="21">
        <f t="shared" si="122"/>
        <v>47.5</v>
      </c>
      <c r="Y601" s="24">
        <f t="shared" si="115"/>
        <v>50</v>
      </c>
      <c r="Z601" s="25">
        <f t="shared" si="123"/>
        <v>78.844749551820982</v>
      </c>
    </row>
    <row r="602" spans="1:26" x14ac:dyDescent="0.3">
      <c r="A602" s="15" t="s">
        <v>696</v>
      </c>
      <c r="B602" s="15">
        <v>201508</v>
      </c>
      <c r="C602" s="15">
        <v>75866.093333333294</v>
      </c>
      <c r="D602" s="16">
        <v>0.21893951543770199</v>
      </c>
      <c r="E602" s="15">
        <v>0.28229839018633301</v>
      </c>
      <c r="F602" s="15">
        <v>109.166666666667</v>
      </c>
      <c r="G602" s="15">
        <v>1.0418225632193201</v>
      </c>
      <c r="H602" s="15">
        <v>0.39683649701517099</v>
      </c>
      <c r="I602" s="15">
        <v>0.44439501233315398</v>
      </c>
      <c r="J602" s="15">
        <v>11.6136936625893</v>
      </c>
      <c r="K602" s="15">
        <v>2</v>
      </c>
      <c r="L602" s="15">
        <v>0</v>
      </c>
      <c r="M602" s="17">
        <f>IF(C602&gt;=250000,10,IF([1]数据测算!F602&gt;=200000,8,IF([1]数据测算!F602&gt;=150000,6,IF([1]数据测算!F602&gt;=100000,5,IF(C602&gt;=50000,3,1)))))*2.5</f>
        <v>7.5</v>
      </c>
      <c r="N602" s="17">
        <f>IF(F602&gt;=4000,5,IF([1]数据测算!M602&gt;=3000,3,IF([1]数据测算!M602&gt;=2500,1,IF([1]数据测算!M602&gt;=1500,10,IF(F602&gt;=750,8,6)))))</f>
        <v>6</v>
      </c>
      <c r="O602" s="17">
        <f t="shared" si="116"/>
        <v>5</v>
      </c>
      <c r="P602" s="18">
        <f t="shared" si="117"/>
        <v>5</v>
      </c>
      <c r="Q602" s="17">
        <f t="shared" si="118"/>
        <v>7</v>
      </c>
      <c r="R602" s="17">
        <f t="shared" si="113"/>
        <v>4</v>
      </c>
      <c r="S602" s="17">
        <f t="shared" si="114"/>
        <v>7</v>
      </c>
      <c r="T602" s="17">
        <f t="shared" si="119"/>
        <v>3</v>
      </c>
      <c r="U602" s="17" t="s">
        <v>94</v>
      </c>
      <c r="V602" s="17">
        <f t="shared" si="120"/>
        <v>4</v>
      </c>
      <c r="W602" s="21">
        <f t="shared" si="121"/>
        <v>95</v>
      </c>
      <c r="X602" s="21">
        <f t="shared" si="122"/>
        <v>48.5</v>
      </c>
      <c r="Y602" s="24">
        <f t="shared" si="115"/>
        <v>51.05263157894737</v>
      </c>
      <c r="Z602" s="25">
        <f t="shared" si="123"/>
        <v>79.429834036358756</v>
      </c>
    </row>
    <row r="603" spans="1:26" x14ac:dyDescent="0.3">
      <c r="A603" s="15" t="s">
        <v>697</v>
      </c>
      <c r="B603" s="15">
        <v>201506</v>
      </c>
      <c r="C603" s="15">
        <v>153257.42000000001</v>
      </c>
      <c r="D603" s="16">
        <v>0.35482209000206899</v>
      </c>
      <c r="E603" s="15">
        <v>0.23031009026128901</v>
      </c>
      <c r="F603" s="15">
        <v>88.1666666666667</v>
      </c>
      <c r="G603" s="15">
        <v>1.0205168517610099</v>
      </c>
      <c r="H603" s="15">
        <v>0.42552389681955199</v>
      </c>
      <c r="I603" s="15">
        <v>0.73937212036900302</v>
      </c>
      <c r="J603" s="15">
        <v>7.4717858457900199</v>
      </c>
      <c r="K603" s="15">
        <v>2</v>
      </c>
      <c r="L603" s="15">
        <v>0</v>
      </c>
      <c r="M603" s="17">
        <f>IF(C603&gt;=250000,10,IF([1]数据测算!F603&gt;=200000,8,IF([1]数据测算!F603&gt;=150000,6,IF([1]数据测算!F603&gt;=100000,5,IF(C603&gt;=50000,3,1)))))*2.5</f>
        <v>15</v>
      </c>
      <c r="N603" s="17">
        <f>IF(F603&gt;=4000,5,IF([1]数据测算!M603&gt;=3000,3,IF([1]数据测算!M603&gt;=2500,1,IF([1]数据测算!M603&gt;=1500,10,IF(F603&gt;=750,8,6)))))</f>
        <v>6</v>
      </c>
      <c r="O603" s="17">
        <f t="shared" si="116"/>
        <v>6</v>
      </c>
      <c r="P603" s="18">
        <f t="shared" si="117"/>
        <v>5</v>
      </c>
      <c r="Q603" s="17">
        <f t="shared" si="118"/>
        <v>7</v>
      </c>
      <c r="R603" s="17">
        <f t="shared" si="113"/>
        <v>1</v>
      </c>
      <c r="S603" s="17">
        <f t="shared" si="114"/>
        <v>7</v>
      </c>
      <c r="T603" s="17">
        <f t="shared" si="119"/>
        <v>3</v>
      </c>
      <c r="U603" s="17" t="s">
        <v>94</v>
      </c>
      <c r="V603" s="17">
        <f t="shared" si="120"/>
        <v>4</v>
      </c>
      <c r="W603" s="21">
        <f t="shared" si="121"/>
        <v>95</v>
      </c>
      <c r="X603" s="21">
        <f t="shared" si="122"/>
        <v>54</v>
      </c>
      <c r="Y603" s="24">
        <f t="shared" si="115"/>
        <v>56.842105263157897</v>
      </c>
      <c r="Z603" s="25">
        <f t="shared" si="123"/>
        <v>82.51613749448093</v>
      </c>
    </row>
    <row r="604" spans="1:26" x14ac:dyDescent="0.3">
      <c r="A604" s="15" t="s">
        <v>698</v>
      </c>
      <c r="B604" s="15">
        <v>201505</v>
      </c>
      <c r="C604" s="15">
        <v>220081.873333333</v>
      </c>
      <c r="D604" s="15">
        <v>0.76955363296383195</v>
      </c>
      <c r="E604" s="15">
        <v>0.14965293896088</v>
      </c>
      <c r="F604" s="15">
        <v>2886.5</v>
      </c>
      <c r="G604" s="15">
        <v>1.71298587751946</v>
      </c>
      <c r="H604" s="15" t="s">
        <v>102</v>
      </c>
      <c r="I604" s="15" t="s">
        <v>102</v>
      </c>
      <c r="J604" s="15" t="s">
        <v>102</v>
      </c>
      <c r="K604" s="15">
        <v>3</v>
      </c>
      <c r="L604" s="15">
        <v>0</v>
      </c>
      <c r="M604" s="17">
        <f>IF(C604&gt;=250000,10,IF([1]数据测算!F604&gt;=200000,8,IF([1]数据测算!F604&gt;=150000,6,IF([1]数据测算!F604&gt;=100000,5,IF(C604&gt;=50000,3,1)))))*2.5</f>
        <v>20</v>
      </c>
      <c r="N604" s="17">
        <f>IF(F604&gt;=4000,5,IF([1]数据测算!M604&gt;=3000,3,IF([1]数据测算!M604&gt;=2500,1,IF([1]数据测算!M604&gt;=1500,10,IF(F604&gt;=750,8,6)))))</f>
        <v>1</v>
      </c>
      <c r="O604" s="17" t="s">
        <v>103</v>
      </c>
      <c r="P604" s="18">
        <f t="shared" si="117"/>
        <v>2</v>
      </c>
      <c r="Q604" s="17">
        <f t="shared" si="118"/>
        <v>10</v>
      </c>
      <c r="R604" s="17" t="s">
        <v>94</v>
      </c>
      <c r="S604" s="17" t="s">
        <v>94</v>
      </c>
      <c r="T604" s="17">
        <f t="shared" si="119"/>
        <v>5.25</v>
      </c>
      <c r="U604" s="17" t="s">
        <v>94</v>
      </c>
      <c r="V604" s="17">
        <f t="shared" si="120"/>
        <v>6</v>
      </c>
      <c r="W604" s="21">
        <f t="shared" si="121"/>
        <v>65</v>
      </c>
      <c r="X604" s="21">
        <f t="shared" si="122"/>
        <v>44.25</v>
      </c>
      <c r="Y604" s="24">
        <f t="shared" si="115"/>
        <v>68.07692307692308</v>
      </c>
      <c r="Z604" s="25">
        <f t="shared" si="123"/>
        <v>87.970182648209928</v>
      </c>
    </row>
    <row r="605" spans="1:26" x14ac:dyDescent="0.3">
      <c r="A605" s="15" t="s">
        <v>699</v>
      </c>
      <c r="B605" s="15">
        <v>201503</v>
      </c>
      <c r="C605" s="15">
        <v>174227.73833333299</v>
      </c>
      <c r="D605" s="15">
        <v>0.94070644475674403</v>
      </c>
      <c r="E605" s="15">
        <v>0.13930244045822901</v>
      </c>
      <c r="F605" s="15">
        <v>1081.5</v>
      </c>
      <c r="G605" s="15">
        <v>28.348524701753401</v>
      </c>
      <c r="H605" s="15">
        <v>9.1768574126183403E-2</v>
      </c>
      <c r="I605" s="15">
        <v>0.44284821029032101</v>
      </c>
      <c r="J605" s="15">
        <v>14.0949483043604</v>
      </c>
      <c r="K605" s="15">
        <v>1</v>
      </c>
      <c r="L605" s="15">
        <v>0</v>
      </c>
      <c r="M605" s="17">
        <f>IF(C605&gt;=250000,10,IF([1]数据测算!F605&gt;=200000,8,IF([1]数据测算!F605&gt;=150000,6,IF([1]数据测算!F605&gt;=100000,5,IF(C605&gt;=50000,3,1)))))*2.5</f>
        <v>15</v>
      </c>
      <c r="N605" s="17">
        <f>IF(F605&gt;=4000,5,IF([1]数据测算!M605&gt;=3000,3,IF([1]数据测算!M605&gt;=2500,1,IF([1]数据测算!M605&gt;=1500,10,IF(F605&gt;=750,8,6)))))</f>
        <v>8</v>
      </c>
      <c r="O605" s="17">
        <f t="shared" si="116"/>
        <v>5</v>
      </c>
      <c r="P605" s="18">
        <f t="shared" si="117"/>
        <v>0.5</v>
      </c>
      <c r="Q605" s="17">
        <f t="shared" si="118"/>
        <v>10</v>
      </c>
      <c r="R605" s="17">
        <f t="shared" ref="R605:R635" si="124">IF(I605&gt;=70%,1,IF(I605&gt;=40%,4,IF(I605&gt;=20%,7,IF(I605&gt;=0,10))))</f>
        <v>4</v>
      </c>
      <c r="S605" s="17">
        <f t="shared" ref="S605:S635" si="125">IF(H605&gt;=90%,1,IF(H605&gt;=50%,4,IF(H605&gt;=20%,7,10)))</f>
        <v>10</v>
      </c>
      <c r="T605" s="17">
        <f t="shared" si="119"/>
        <v>7.5</v>
      </c>
      <c r="U605" s="17" t="s">
        <v>94</v>
      </c>
      <c r="V605" s="17">
        <f t="shared" si="120"/>
        <v>2</v>
      </c>
      <c r="W605" s="21">
        <f t="shared" si="121"/>
        <v>95</v>
      </c>
      <c r="X605" s="21">
        <f t="shared" si="122"/>
        <v>62</v>
      </c>
      <c r="Y605" s="24">
        <f t="shared" si="115"/>
        <v>65.263157894736835</v>
      </c>
      <c r="Z605" s="25">
        <f t="shared" si="123"/>
        <v>86.662286107571859</v>
      </c>
    </row>
    <row r="606" spans="1:26" x14ac:dyDescent="0.3">
      <c r="A606" s="15" t="s">
        <v>700</v>
      </c>
      <c r="B606" s="15">
        <v>201503</v>
      </c>
      <c r="C606" s="15">
        <v>1899524.8983333299</v>
      </c>
      <c r="D606" s="15">
        <v>1.14945448979349</v>
      </c>
      <c r="E606" s="15">
        <v>0.45411316110012501</v>
      </c>
      <c r="F606" s="15">
        <v>1117.5</v>
      </c>
      <c r="G606" s="15">
        <v>6.2802893865576399</v>
      </c>
      <c r="H606" s="15">
        <v>1.62533872501479E-2</v>
      </c>
      <c r="I606" s="15">
        <v>0.80262269951572995</v>
      </c>
      <c r="J606" s="15">
        <v>15.3181103789499</v>
      </c>
      <c r="K606" s="15">
        <v>2</v>
      </c>
      <c r="L606" s="15">
        <v>0</v>
      </c>
      <c r="M606" s="17">
        <f>IF(C606&gt;=250000,10,IF([1]数据测算!F606&gt;=200000,8,IF([1]数据测算!F606&gt;=150000,6,IF([1]数据测算!F606&gt;=100000,5,IF(C606&gt;=50000,3,1)))))*2.5</f>
        <v>25</v>
      </c>
      <c r="N606" s="17">
        <f>IF(F606&gt;=4000,5,IF([1]数据测算!M606&gt;=3000,3,IF([1]数据测算!M606&gt;=2500,1,IF([1]数据测算!M606&gt;=1500,10,IF(F606&gt;=750,8,6)))))</f>
        <v>8</v>
      </c>
      <c r="O606" s="17">
        <f t="shared" si="116"/>
        <v>5</v>
      </c>
      <c r="P606" s="18">
        <f t="shared" si="117"/>
        <v>0.5</v>
      </c>
      <c r="Q606" s="17">
        <f t="shared" si="118"/>
        <v>4</v>
      </c>
      <c r="R606" s="17">
        <f t="shared" si="124"/>
        <v>1</v>
      </c>
      <c r="S606" s="17">
        <f t="shared" si="125"/>
        <v>10</v>
      </c>
      <c r="T606" s="17">
        <f t="shared" si="119"/>
        <v>7.5</v>
      </c>
      <c r="U606" s="17" t="s">
        <v>94</v>
      </c>
      <c r="V606" s="17">
        <f t="shared" si="120"/>
        <v>4</v>
      </c>
      <c r="W606" s="21">
        <f t="shared" si="121"/>
        <v>95</v>
      </c>
      <c r="X606" s="21">
        <f t="shared" si="122"/>
        <v>65</v>
      </c>
      <c r="Y606" s="24">
        <f t="shared" si="115"/>
        <v>68.421052631578945</v>
      </c>
      <c r="Z606" s="25">
        <f t="shared" si="123"/>
        <v>88.127731659721178</v>
      </c>
    </row>
    <row r="607" spans="1:26" x14ac:dyDescent="0.3">
      <c r="A607" s="15" t="s">
        <v>701</v>
      </c>
      <c r="B607" s="15">
        <v>201504</v>
      </c>
      <c r="C607" s="15">
        <v>160372.376666667</v>
      </c>
      <c r="D607" s="16">
        <v>0.45987488799291099</v>
      </c>
      <c r="E607" s="15">
        <v>0.28397662235160298</v>
      </c>
      <c r="F607" s="15">
        <v>1659.1666666666699</v>
      </c>
      <c r="G607" s="15">
        <v>1.4920615997312801</v>
      </c>
      <c r="H607" s="15">
        <v>5.7177314083380303E-2</v>
      </c>
      <c r="I607" s="15">
        <v>0.75399632706341502</v>
      </c>
      <c r="J607" s="15">
        <v>20.240731998739101</v>
      </c>
      <c r="K607" s="15">
        <v>2</v>
      </c>
      <c r="L607" s="15">
        <v>0</v>
      </c>
      <c r="M607" s="17">
        <f>IF(C607&gt;=250000,10,IF([1]数据测算!F607&gt;=200000,8,IF([1]数据测算!F607&gt;=150000,6,IF([1]数据测算!F607&gt;=100000,5,IF(C607&gt;=50000,3,1)))))*2.5</f>
        <v>15</v>
      </c>
      <c r="N607" s="17">
        <f>IF(F607&gt;=4000,5,IF([1]数据测算!M607&gt;=3000,3,IF([1]数据测算!M607&gt;=2500,1,IF([1]数据测算!M607&gt;=1500,10,IF(F607&gt;=750,8,6)))))</f>
        <v>10</v>
      </c>
      <c r="O607" s="17">
        <f t="shared" si="116"/>
        <v>3</v>
      </c>
      <c r="P607" s="18">
        <f t="shared" si="117"/>
        <v>3.5</v>
      </c>
      <c r="Q607" s="17">
        <f t="shared" si="118"/>
        <v>7</v>
      </c>
      <c r="R607" s="17">
        <f t="shared" si="124"/>
        <v>1</v>
      </c>
      <c r="S607" s="17">
        <f t="shared" si="125"/>
        <v>10</v>
      </c>
      <c r="T607" s="17">
        <f t="shared" si="119"/>
        <v>3</v>
      </c>
      <c r="U607" s="17" t="s">
        <v>94</v>
      </c>
      <c r="V607" s="17">
        <f t="shared" si="120"/>
        <v>4</v>
      </c>
      <c r="W607" s="21">
        <f t="shared" si="121"/>
        <v>95</v>
      </c>
      <c r="X607" s="21">
        <f t="shared" si="122"/>
        <v>56.5</v>
      </c>
      <c r="Y607" s="24">
        <f t="shared" si="115"/>
        <v>59.473684210526315</v>
      </c>
      <c r="Z607" s="25">
        <f t="shared" si="123"/>
        <v>83.852049029460275</v>
      </c>
    </row>
    <row r="608" spans="1:26" x14ac:dyDescent="0.3">
      <c r="A608" s="15" t="s">
        <v>702</v>
      </c>
      <c r="B608" s="15">
        <v>201507</v>
      </c>
      <c r="C608" s="15">
        <v>47445.625</v>
      </c>
      <c r="D608" s="15">
        <v>0.93918489175205999</v>
      </c>
      <c r="E608" s="15">
        <v>0.25557989248676699</v>
      </c>
      <c r="F608" s="15">
        <v>35.3333333333333</v>
      </c>
      <c r="G608" s="15">
        <v>1.0443804287443701</v>
      </c>
      <c r="H608" s="15">
        <v>0.27710377862552299</v>
      </c>
      <c r="I608" s="15">
        <v>0.86618799595339202</v>
      </c>
      <c r="J608" s="15">
        <v>8.5545965578923493</v>
      </c>
      <c r="K608" s="15">
        <v>1</v>
      </c>
      <c r="L608" s="15">
        <v>1</v>
      </c>
      <c r="M608" s="17">
        <f>IF(C608&gt;=250000,10,IF([1]数据测算!F608&gt;=200000,8,IF([1]数据测算!F608&gt;=150000,6,IF([1]数据测算!F608&gt;=100000,5,IF(C608&gt;=50000,3,1)))))*2.5</f>
        <v>2.5</v>
      </c>
      <c r="N608" s="17">
        <f>IF(F608&gt;=4000,5,IF([1]数据测算!M608&gt;=3000,3,IF([1]数据测算!M608&gt;=2500,1,IF([1]数据测算!M608&gt;=1500,10,IF(F608&gt;=750,8,6)))))</f>
        <v>6</v>
      </c>
      <c r="O608" s="17">
        <f t="shared" si="116"/>
        <v>6</v>
      </c>
      <c r="P608" s="18">
        <f t="shared" si="117"/>
        <v>0.5</v>
      </c>
      <c r="Q608" s="17">
        <f t="shared" si="118"/>
        <v>7</v>
      </c>
      <c r="R608" s="17">
        <f t="shared" si="124"/>
        <v>1</v>
      </c>
      <c r="S608" s="17">
        <f t="shared" si="125"/>
        <v>7</v>
      </c>
      <c r="T608" s="17">
        <f t="shared" si="119"/>
        <v>3</v>
      </c>
      <c r="U608" s="17" t="s">
        <v>94</v>
      </c>
      <c r="V608" s="17">
        <f t="shared" si="120"/>
        <v>2</v>
      </c>
      <c r="W608" s="21">
        <f t="shared" si="121"/>
        <v>95</v>
      </c>
      <c r="X608" s="21">
        <f t="shared" si="122"/>
        <v>35</v>
      </c>
      <c r="Y608" s="24">
        <f t="shared" si="115"/>
        <v>36.842105263157897</v>
      </c>
      <c r="Z608" s="25">
        <f t="shared" si="123"/>
        <v>70.747063536159317</v>
      </c>
    </row>
    <row r="609" spans="1:26" x14ac:dyDescent="0.3">
      <c r="A609" s="15" t="s">
        <v>703</v>
      </c>
      <c r="B609" s="15">
        <v>201505</v>
      </c>
      <c r="C609" s="15">
        <v>957499.75333333295</v>
      </c>
      <c r="D609" s="15">
        <v>0.70717288814010604</v>
      </c>
      <c r="E609" s="15">
        <v>0.50274215709056802</v>
      </c>
      <c r="F609" s="15">
        <v>2595.3333333333298</v>
      </c>
      <c r="G609" s="15">
        <v>0.81877575602535202</v>
      </c>
      <c r="H609" s="15">
        <v>5.5568551138978801E-2</v>
      </c>
      <c r="I609" s="15">
        <v>0.39670304717233601</v>
      </c>
      <c r="J609" s="15">
        <v>30.160060792688199</v>
      </c>
      <c r="K609" s="15">
        <v>2</v>
      </c>
      <c r="L609" s="15">
        <v>0</v>
      </c>
      <c r="M609" s="17">
        <f>IF(C609&gt;=250000,10,IF([1]数据测算!F609&gt;=200000,8,IF([1]数据测算!F609&gt;=150000,6,IF([1]数据测算!F609&gt;=100000,5,IF(C609&gt;=50000,3,1)))))*2.5</f>
        <v>25</v>
      </c>
      <c r="N609" s="17">
        <f>IF(F609&gt;=4000,5,IF([1]数据测算!M609&gt;=3000,3,IF([1]数据测算!M609&gt;=2500,1,IF([1]数据测算!M609&gt;=1500,10,IF(F609&gt;=750,8,6)))))</f>
        <v>1</v>
      </c>
      <c r="O609" s="17">
        <f t="shared" si="116"/>
        <v>3</v>
      </c>
      <c r="P609" s="18">
        <f t="shared" si="117"/>
        <v>2</v>
      </c>
      <c r="Q609" s="17">
        <f t="shared" si="118"/>
        <v>4</v>
      </c>
      <c r="R609" s="17">
        <f t="shared" si="124"/>
        <v>7</v>
      </c>
      <c r="S609" s="17">
        <f t="shared" si="125"/>
        <v>10</v>
      </c>
      <c r="T609" s="17">
        <f t="shared" si="119"/>
        <v>3</v>
      </c>
      <c r="U609" s="17" t="s">
        <v>94</v>
      </c>
      <c r="V609" s="17">
        <f t="shared" si="120"/>
        <v>4</v>
      </c>
      <c r="W609" s="21">
        <f t="shared" si="121"/>
        <v>95</v>
      </c>
      <c r="X609" s="21">
        <f t="shared" si="122"/>
        <v>59</v>
      </c>
      <c r="Y609" s="24">
        <f t="shared" si="115"/>
        <v>62.10526315789474</v>
      </c>
      <c r="Z609" s="25">
        <f t="shared" si="123"/>
        <v>85.150349127197842</v>
      </c>
    </row>
    <row r="610" spans="1:26" x14ac:dyDescent="0.3">
      <c r="A610" s="15" t="s">
        <v>704</v>
      </c>
      <c r="B610" s="15">
        <v>201506</v>
      </c>
      <c r="C610" s="15">
        <v>313278.90999999997</v>
      </c>
      <c r="D610" s="15">
        <v>0.86390542402774395</v>
      </c>
      <c r="E610" s="15">
        <v>0.24387123145589401</v>
      </c>
      <c r="F610" s="15">
        <v>362.16666666666703</v>
      </c>
      <c r="G610" s="15">
        <v>0.77912180919169005</v>
      </c>
      <c r="H610" s="15">
        <v>0.36008960578139199</v>
      </c>
      <c r="I610" s="15">
        <v>0.51879198387272896</v>
      </c>
      <c r="J610" s="15">
        <v>10.7502846881778</v>
      </c>
      <c r="K610" s="15">
        <v>0</v>
      </c>
      <c r="L610" s="15">
        <v>0</v>
      </c>
      <c r="M610" s="17">
        <f>IF(C610&gt;=250000,10,IF([1]数据测算!F610&gt;=200000,8,IF([1]数据测算!F610&gt;=150000,6,IF([1]数据测算!F610&gt;=100000,5,IF(C610&gt;=50000,3,1)))))*2.5</f>
        <v>25</v>
      </c>
      <c r="N610" s="17">
        <f>IF(F610&gt;=4000,5,IF([1]数据测算!M610&gt;=3000,3,IF([1]数据测算!M610&gt;=2500,1,IF([1]数据测算!M610&gt;=1500,10,IF(F610&gt;=750,8,6)))))</f>
        <v>6</v>
      </c>
      <c r="O610" s="17">
        <f t="shared" si="116"/>
        <v>5</v>
      </c>
      <c r="P610" s="18">
        <f t="shared" si="117"/>
        <v>2</v>
      </c>
      <c r="Q610" s="17">
        <f t="shared" si="118"/>
        <v>7</v>
      </c>
      <c r="R610" s="17">
        <f t="shared" si="124"/>
        <v>4</v>
      </c>
      <c r="S610" s="17">
        <f t="shared" si="125"/>
        <v>7</v>
      </c>
      <c r="T610" s="17">
        <f t="shared" si="119"/>
        <v>3</v>
      </c>
      <c r="U610" s="17" t="s">
        <v>94</v>
      </c>
      <c r="V610" s="17">
        <f t="shared" si="120"/>
        <v>0</v>
      </c>
      <c r="W610" s="21">
        <f t="shared" si="121"/>
        <v>95</v>
      </c>
      <c r="X610" s="21">
        <f t="shared" si="122"/>
        <v>59</v>
      </c>
      <c r="Y610" s="24">
        <f t="shared" si="115"/>
        <v>62.10526315789474</v>
      </c>
      <c r="Z610" s="25">
        <f t="shared" si="123"/>
        <v>85.150349127197842</v>
      </c>
    </row>
    <row r="611" spans="1:26" x14ac:dyDescent="0.3">
      <c r="A611" s="15" t="s">
        <v>705</v>
      </c>
      <c r="B611" s="15">
        <v>201507</v>
      </c>
      <c r="C611" s="15">
        <v>103035</v>
      </c>
      <c r="D611" s="16">
        <v>0.34806421717967001</v>
      </c>
      <c r="E611" s="15">
        <v>8.30721015575204E-2</v>
      </c>
      <c r="F611" s="15">
        <v>828.16666666666697</v>
      </c>
      <c r="G611" s="15">
        <v>0.71977322908367003</v>
      </c>
      <c r="H611" s="15">
        <v>6.2069141967463E-2</v>
      </c>
      <c r="I611" s="15">
        <v>0.53604326621711795</v>
      </c>
      <c r="J611" s="15">
        <v>12.9456861784543</v>
      </c>
      <c r="K611" s="15">
        <v>1</v>
      </c>
      <c r="L611" s="15">
        <v>0</v>
      </c>
      <c r="M611" s="17">
        <f>IF(C611&gt;=250000,10,IF([1]数据测算!F611&gt;=200000,8,IF([1]数据测算!F611&gt;=150000,6,IF([1]数据测算!F611&gt;=100000,5,IF(C611&gt;=50000,3,1)))))*2.5</f>
        <v>12.5</v>
      </c>
      <c r="N611" s="17">
        <f>IF(F611&gt;=4000,5,IF([1]数据测算!M611&gt;=3000,3,IF([1]数据测算!M611&gt;=2500,1,IF([1]数据测算!M611&gt;=1500,10,IF(F611&gt;=750,8,6)))))</f>
        <v>8</v>
      </c>
      <c r="O611" s="17">
        <f t="shared" si="116"/>
        <v>5</v>
      </c>
      <c r="P611" s="18">
        <f t="shared" si="117"/>
        <v>5</v>
      </c>
      <c r="Q611" s="17">
        <f t="shared" si="118"/>
        <v>10</v>
      </c>
      <c r="R611" s="17">
        <f t="shared" si="124"/>
        <v>4</v>
      </c>
      <c r="S611" s="17">
        <f t="shared" si="125"/>
        <v>10</v>
      </c>
      <c r="T611" s="17">
        <f t="shared" si="119"/>
        <v>3</v>
      </c>
      <c r="U611" s="17" t="s">
        <v>94</v>
      </c>
      <c r="V611" s="17">
        <f t="shared" si="120"/>
        <v>2</v>
      </c>
      <c r="W611" s="21">
        <f t="shared" si="121"/>
        <v>95</v>
      </c>
      <c r="X611" s="21">
        <f t="shared" si="122"/>
        <v>59.5</v>
      </c>
      <c r="Y611" s="24">
        <f t="shared" si="115"/>
        <v>62.631578947368418</v>
      </c>
      <c r="Z611" s="25">
        <f t="shared" si="123"/>
        <v>85.405728614805113</v>
      </c>
    </row>
    <row r="612" spans="1:26" x14ac:dyDescent="0.3">
      <c r="A612" s="15" t="s">
        <v>706</v>
      </c>
      <c r="B612" s="15">
        <v>201505</v>
      </c>
      <c r="C612" s="15">
        <v>302176.73833333299</v>
      </c>
      <c r="D612" s="15">
        <v>0.50842454083981203</v>
      </c>
      <c r="E612" s="15">
        <v>0.146831479026717</v>
      </c>
      <c r="F612" s="15">
        <v>2686.5</v>
      </c>
      <c r="G612" s="15">
        <v>0.49217714280346198</v>
      </c>
      <c r="H612" s="15">
        <v>1.1765643562932301E-2</v>
      </c>
      <c r="I612" s="15">
        <v>0.54123252471146199</v>
      </c>
      <c r="J612" s="15">
        <v>17.8824521750428</v>
      </c>
      <c r="K612" s="15">
        <v>0</v>
      </c>
      <c r="L612" s="15">
        <v>0</v>
      </c>
      <c r="M612" s="17">
        <f>IF(C612&gt;=250000,10,IF([1]数据测算!F612&gt;=200000,8,IF([1]数据测算!F612&gt;=150000,6,IF([1]数据测算!F612&gt;=100000,5,IF(C612&gt;=50000,3,1)))))*2.5</f>
        <v>25</v>
      </c>
      <c r="N612" s="17">
        <f>IF(F612&gt;=4000,5,IF([1]数据测算!M612&gt;=3000,3,IF([1]数据测算!M612&gt;=2500,1,IF([1]数据测算!M612&gt;=1500,10,IF(F612&gt;=750,8,6)))))</f>
        <v>1</v>
      </c>
      <c r="O612" s="17">
        <f t="shared" si="116"/>
        <v>5</v>
      </c>
      <c r="P612" s="18">
        <f t="shared" si="117"/>
        <v>3.5</v>
      </c>
      <c r="Q612" s="17">
        <f t="shared" si="118"/>
        <v>10</v>
      </c>
      <c r="R612" s="17">
        <f t="shared" si="124"/>
        <v>4</v>
      </c>
      <c r="S612" s="17">
        <f t="shared" si="125"/>
        <v>10</v>
      </c>
      <c r="T612" s="17">
        <f t="shared" si="119"/>
        <v>0.75</v>
      </c>
      <c r="U612" s="17" t="s">
        <v>94</v>
      </c>
      <c r="V612" s="17">
        <f t="shared" si="120"/>
        <v>0</v>
      </c>
      <c r="W612" s="21">
        <f t="shared" si="121"/>
        <v>95</v>
      </c>
      <c r="X612" s="21">
        <f t="shared" si="122"/>
        <v>59.25</v>
      </c>
      <c r="Y612" s="24">
        <f t="shared" si="115"/>
        <v>62.368421052631582</v>
      </c>
      <c r="Z612" s="25">
        <f t="shared" si="123"/>
        <v>85.278212662592267</v>
      </c>
    </row>
    <row r="613" spans="1:26" x14ac:dyDescent="0.3">
      <c r="A613" s="15" t="s">
        <v>707</v>
      </c>
      <c r="B613" s="15">
        <v>201504</v>
      </c>
      <c r="C613" s="15">
        <v>63982.275000000001</v>
      </c>
      <c r="D613" s="15">
        <v>0.74897527973748701</v>
      </c>
      <c r="E613" s="15">
        <v>0.25020280564137098</v>
      </c>
      <c r="F613" s="15">
        <v>297.66666666666703</v>
      </c>
      <c r="G613" s="15">
        <v>87.191739083756005</v>
      </c>
      <c r="H613" s="15">
        <v>3.33975256767296E-2</v>
      </c>
      <c r="I613" s="15">
        <v>0.71880931090101496</v>
      </c>
      <c r="J613" s="15">
        <v>45.408487099888497</v>
      </c>
      <c r="K613" s="15">
        <v>2</v>
      </c>
      <c r="L613" s="15">
        <v>0</v>
      </c>
      <c r="M613" s="17">
        <f>IF(C613&gt;=250000,10,IF([1]数据测算!F613&gt;=200000,8,IF([1]数据测算!F613&gt;=150000,6,IF([1]数据测算!F613&gt;=100000,5,IF(C613&gt;=50000,3,1)))))*2.5</f>
        <v>7.5</v>
      </c>
      <c r="N613" s="17">
        <f>IF(F613&gt;=4000,5,IF([1]数据测算!M613&gt;=3000,3,IF([1]数据测算!M613&gt;=2500,1,IF([1]数据测算!M613&gt;=1500,10,IF(F613&gt;=750,8,6)))))</f>
        <v>6</v>
      </c>
      <c r="O613" s="17">
        <f t="shared" si="116"/>
        <v>1</v>
      </c>
      <c r="P613" s="18">
        <f t="shared" si="117"/>
        <v>2</v>
      </c>
      <c r="Q613" s="17">
        <f t="shared" si="118"/>
        <v>7</v>
      </c>
      <c r="R613" s="17">
        <f t="shared" si="124"/>
        <v>1</v>
      </c>
      <c r="S613" s="17">
        <f t="shared" si="125"/>
        <v>10</v>
      </c>
      <c r="T613" s="17">
        <f t="shared" si="119"/>
        <v>7.5</v>
      </c>
      <c r="U613" s="17" t="s">
        <v>94</v>
      </c>
      <c r="V613" s="17">
        <f t="shared" si="120"/>
        <v>4</v>
      </c>
      <c r="W613" s="21">
        <f t="shared" si="121"/>
        <v>95</v>
      </c>
      <c r="X613" s="21">
        <f t="shared" si="122"/>
        <v>46</v>
      </c>
      <c r="Y613" s="24">
        <f t="shared" si="115"/>
        <v>48.421052631578945</v>
      </c>
      <c r="Z613" s="25">
        <f t="shared" si="123"/>
        <v>77.952031605974014</v>
      </c>
    </row>
    <row r="614" spans="1:26" x14ac:dyDescent="0.3">
      <c r="A614" s="15" t="s">
        <v>708</v>
      </c>
      <c r="B614" s="15">
        <v>201504</v>
      </c>
      <c r="C614" s="15">
        <v>760254.78833333298</v>
      </c>
      <c r="D614" s="15">
        <v>0.67868080441364997</v>
      </c>
      <c r="E614" s="15">
        <v>0.161362614182681</v>
      </c>
      <c r="F614" s="15">
        <v>316.16666666666703</v>
      </c>
      <c r="G614" s="15">
        <v>23.673062337049799</v>
      </c>
      <c r="H614" s="15">
        <v>5.3508552110841302E-2</v>
      </c>
      <c r="I614" s="15">
        <v>0.82819345674627798</v>
      </c>
      <c r="J614" s="15">
        <v>35.666329899943101</v>
      </c>
      <c r="K614" s="15">
        <v>4</v>
      </c>
      <c r="L614" s="15">
        <v>0</v>
      </c>
      <c r="M614" s="17">
        <f>IF(C614&gt;=250000,10,IF([1]数据测算!F614&gt;=200000,8,IF([1]数据测算!F614&gt;=150000,6,IF([1]数据测算!F614&gt;=100000,5,IF(C614&gt;=50000,3,1)))))*2.5</f>
        <v>25</v>
      </c>
      <c r="N614" s="17">
        <f>IF(F614&gt;=4000,5,IF([1]数据测算!M614&gt;=3000,3,IF([1]数据测算!M614&gt;=2500,1,IF([1]数据测算!M614&gt;=1500,10,IF(F614&gt;=750,8,6)))))</f>
        <v>6</v>
      </c>
      <c r="O614" s="17">
        <f t="shared" si="116"/>
        <v>1</v>
      </c>
      <c r="P614" s="18">
        <f t="shared" si="117"/>
        <v>2</v>
      </c>
      <c r="Q614" s="17">
        <f t="shared" si="118"/>
        <v>10</v>
      </c>
      <c r="R614" s="17">
        <f t="shared" si="124"/>
        <v>1</v>
      </c>
      <c r="S614" s="17">
        <f t="shared" si="125"/>
        <v>10</v>
      </c>
      <c r="T614" s="17">
        <f t="shared" si="119"/>
        <v>7.5</v>
      </c>
      <c r="U614" s="17" t="s">
        <v>94</v>
      </c>
      <c r="V614" s="17">
        <f t="shared" si="120"/>
        <v>8</v>
      </c>
      <c r="W614" s="21">
        <f t="shared" si="121"/>
        <v>95</v>
      </c>
      <c r="X614" s="21">
        <f t="shared" si="122"/>
        <v>70.5</v>
      </c>
      <c r="Y614" s="24">
        <f t="shared" si="115"/>
        <v>74.21052631578948</v>
      </c>
      <c r="Z614" s="25">
        <f t="shared" si="123"/>
        <v>90.704905380483467</v>
      </c>
    </row>
    <row r="615" spans="1:26" x14ac:dyDescent="0.3">
      <c r="A615" s="15" t="s">
        <v>709</v>
      </c>
      <c r="B615" s="15">
        <v>201507</v>
      </c>
      <c r="C615" s="15">
        <v>143462.80333333299</v>
      </c>
      <c r="D615" s="15">
        <v>1.3671785919124699</v>
      </c>
      <c r="E615" s="15">
        <v>0.89046798161587204</v>
      </c>
      <c r="F615" s="15">
        <v>356.16666666666703</v>
      </c>
      <c r="G615" s="15">
        <v>3.22263445304436</v>
      </c>
      <c r="H615" s="15">
        <v>7.1448217992387403E-2</v>
      </c>
      <c r="I615" s="15">
        <v>0.768908926634851</v>
      </c>
      <c r="J615" s="15">
        <v>23.400756151896001</v>
      </c>
      <c r="K615" s="15">
        <v>1</v>
      </c>
      <c r="L615" s="15">
        <v>0</v>
      </c>
      <c r="M615" s="17">
        <f>IF(C615&gt;=250000,10,IF([1]数据测算!F615&gt;=200000,8,IF([1]数据测算!F615&gt;=150000,6,IF([1]数据测算!F615&gt;=100000,5,IF(C615&gt;=50000,3,1)))))*2.5</f>
        <v>12.5</v>
      </c>
      <c r="N615" s="17">
        <f>IF(F615&gt;=4000,5,IF([1]数据测算!M615&gt;=3000,3,IF([1]数据测算!M615&gt;=2500,1,IF([1]数据测算!M615&gt;=1500,10,IF(F615&gt;=750,8,6)))))</f>
        <v>6</v>
      </c>
      <c r="O615" s="17">
        <f t="shared" si="116"/>
        <v>3</v>
      </c>
      <c r="P615" s="18">
        <f t="shared" si="117"/>
        <v>0.5</v>
      </c>
      <c r="Q615" s="17">
        <f t="shared" si="118"/>
        <v>1</v>
      </c>
      <c r="R615" s="17">
        <f t="shared" si="124"/>
        <v>1</v>
      </c>
      <c r="S615" s="17">
        <f t="shared" si="125"/>
        <v>10</v>
      </c>
      <c r="T615" s="17">
        <f t="shared" si="119"/>
        <v>7.5</v>
      </c>
      <c r="U615" s="17" t="s">
        <v>94</v>
      </c>
      <c r="V615" s="17">
        <f t="shared" si="120"/>
        <v>2</v>
      </c>
      <c r="W615" s="21">
        <f t="shared" si="121"/>
        <v>95</v>
      </c>
      <c r="X615" s="21">
        <f t="shared" si="122"/>
        <v>43.5</v>
      </c>
      <c r="Y615" s="24">
        <f t="shared" si="115"/>
        <v>45.789473684210527</v>
      </c>
      <c r="Z615" s="25">
        <f t="shared" si="123"/>
        <v>76.421461003859378</v>
      </c>
    </row>
    <row r="616" spans="1:26" x14ac:dyDescent="0.3">
      <c r="A616" s="15" t="s">
        <v>710</v>
      </c>
      <c r="B616" s="15">
        <v>201507</v>
      </c>
      <c r="C616" s="15">
        <v>222352.33333333299</v>
      </c>
      <c r="D616" s="15">
        <v>1.31959733766183</v>
      </c>
      <c r="E616" s="15">
        <v>7.7192529178835304E-2</v>
      </c>
      <c r="F616" s="15">
        <v>1281.1666666666699</v>
      </c>
      <c r="G616" s="15">
        <v>3.1930713772841601</v>
      </c>
      <c r="H616" s="15">
        <v>2.12093178624796E-2</v>
      </c>
      <c r="I616" s="15">
        <v>0.69160789152997504</v>
      </c>
      <c r="J616" s="15">
        <v>43.902690212125599</v>
      </c>
      <c r="K616" s="15">
        <v>2</v>
      </c>
      <c r="L616" s="15">
        <v>0</v>
      </c>
      <c r="M616" s="17">
        <f>IF(C616&gt;=250000,10,IF([1]数据测算!F616&gt;=200000,8,IF([1]数据测算!F616&gt;=150000,6,IF([1]数据测算!F616&gt;=100000,5,IF(C616&gt;=50000,3,1)))))*2.5</f>
        <v>20</v>
      </c>
      <c r="N616" s="17">
        <f>IF(F616&gt;=4000,5,IF([1]数据测算!M616&gt;=3000,3,IF([1]数据测算!M616&gt;=2500,1,IF([1]数据测算!M616&gt;=1500,10,IF(F616&gt;=750,8,6)))))</f>
        <v>8</v>
      </c>
      <c r="O616" s="17">
        <f t="shared" si="116"/>
        <v>1</v>
      </c>
      <c r="P616" s="18">
        <f t="shared" si="117"/>
        <v>0.5</v>
      </c>
      <c r="Q616" s="17">
        <f t="shared" si="118"/>
        <v>10</v>
      </c>
      <c r="R616" s="17">
        <f t="shared" si="124"/>
        <v>4</v>
      </c>
      <c r="S616" s="17">
        <f t="shared" si="125"/>
        <v>10</v>
      </c>
      <c r="T616" s="17">
        <f t="shared" si="119"/>
        <v>7.5</v>
      </c>
      <c r="U616" s="17" t="s">
        <v>94</v>
      </c>
      <c r="V616" s="17">
        <f t="shared" si="120"/>
        <v>4</v>
      </c>
      <c r="W616" s="21">
        <f t="shared" si="121"/>
        <v>95</v>
      </c>
      <c r="X616" s="21">
        <f t="shared" si="122"/>
        <v>65</v>
      </c>
      <c r="Y616" s="24">
        <f t="shared" si="115"/>
        <v>68.421052631578945</v>
      </c>
      <c r="Z616" s="25">
        <f t="shared" si="123"/>
        <v>88.127731659721178</v>
      </c>
    </row>
    <row r="617" spans="1:26" x14ac:dyDescent="0.3">
      <c r="A617" s="15" t="s">
        <v>711</v>
      </c>
      <c r="B617" s="15">
        <v>201506</v>
      </c>
      <c r="C617" s="15">
        <v>444341.08</v>
      </c>
      <c r="D617" s="15">
        <v>0.64499124341411496</v>
      </c>
      <c r="E617" s="15">
        <v>0.200154749799071</v>
      </c>
      <c r="F617" s="15">
        <v>1989</v>
      </c>
      <c r="G617" s="15">
        <v>2.5510897128939298</v>
      </c>
      <c r="H617" s="15">
        <v>8.3762605265159495E-2</v>
      </c>
      <c r="I617" s="15">
        <v>0.32248495281348399</v>
      </c>
      <c r="J617" s="15">
        <v>20.780255686085901</v>
      </c>
      <c r="K617" s="15">
        <v>2</v>
      </c>
      <c r="L617" s="15">
        <v>0</v>
      </c>
      <c r="M617" s="17">
        <f>IF(C617&gt;=250000,10,IF([1]数据测算!F617&gt;=200000,8,IF([1]数据测算!F617&gt;=150000,6,IF([1]数据测算!F617&gt;=100000,5,IF(C617&gt;=50000,3,1)))))*2.5</f>
        <v>25</v>
      </c>
      <c r="N617" s="17">
        <f>IF(F617&gt;=4000,5,IF([1]数据测算!M617&gt;=3000,3,IF([1]数据测算!M617&gt;=2500,1,IF([1]数据测算!M617&gt;=1500,10,IF(F617&gt;=750,8,6)))))</f>
        <v>10</v>
      </c>
      <c r="O617" s="17">
        <f t="shared" si="116"/>
        <v>3</v>
      </c>
      <c r="P617" s="18">
        <f t="shared" si="117"/>
        <v>2</v>
      </c>
      <c r="Q617" s="17">
        <f t="shared" si="118"/>
        <v>7</v>
      </c>
      <c r="R617" s="17">
        <f t="shared" si="124"/>
        <v>7</v>
      </c>
      <c r="S617" s="17">
        <f t="shared" si="125"/>
        <v>10</v>
      </c>
      <c r="T617" s="17">
        <f t="shared" si="119"/>
        <v>7.5</v>
      </c>
      <c r="U617" s="17" t="s">
        <v>94</v>
      </c>
      <c r="V617" s="17">
        <f t="shared" si="120"/>
        <v>4</v>
      </c>
      <c r="W617" s="21">
        <f t="shared" si="121"/>
        <v>95</v>
      </c>
      <c r="X617" s="21">
        <f t="shared" si="122"/>
        <v>75.5</v>
      </c>
      <c r="Y617" s="24">
        <f t="shared" si="115"/>
        <v>79.473684210526315</v>
      </c>
      <c r="Z617" s="25">
        <f t="shared" si="123"/>
        <v>92.93746682719177</v>
      </c>
    </row>
    <row r="618" spans="1:26" x14ac:dyDescent="0.3">
      <c r="A618" s="15" t="s">
        <v>712</v>
      </c>
      <c r="B618" s="15">
        <v>201507</v>
      </c>
      <c r="C618" s="15">
        <v>58703.5</v>
      </c>
      <c r="D618" s="15">
        <v>1.07101826373811</v>
      </c>
      <c r="E618" s="15">
        <v>0.54856301802516305</v>
      </c>
      <c r="F618" s="15">
        <v>385.5</v>
      </c>
      <c r="G618" s="15">
        <v>2.4172486850022699</v>
      </c>
      <c r="H618" s="15">
        <v>9.9133399598967706E-2</v>
      </c>
      <c r="I618" s="15">
        <v>0.59984673153567103</v>
      </c>
      <c r="J618" s="15">
        <v>10.487913121550701</v>
      </c>
      <c r="K618" s="15">
        <v>2</v>
      </c>
      <c r="L618" s="15">
        <v>0</v>
      </c>
      <c r="M618" s="17">
        <f>IF(C618&gt;=250000,10,IF([1]数据测算!F618&gt;=200000,8,IF([1]数据测算!F618&gt;=150000,6,IF([1]数据测算!F618&gt;=100000,5,IF(C618&gt;=50000,3,1)))))*2.5</f>
        <v>7.5</v>
      </c>
      <c r="N618" s="17">
        <f>IF(F618&gt;=4000,5,IF([1]数据测算!M618&gt;=3000,3,IF([1]数据测算!M618&gt;=2500,1,IF([1]数据测算!M618&gt;=1500,10,IF(F618&gt;=750,8,6)))))</f>
        <v>6</v>
      </c>
      <c r="O618" s="17">
        <f t="shared" si="116"/>
        <v>5</v>
      </c>
      <c r="P618" s="18">
        <f t="shared" si="117"/>
        <v>0.5</v>
      </c>
      <c r="Q618" s="17">
        <f t="shared" si="118"/>
        <v>4</v>
      </c>
      <c r="R618" s="17">
        <f t="shared" si="124"/>
        <v>4</v>
      </c>
      <c r="S618" s="17">
        <f t="shared" si="125"/>
        <v>10</v>
      </c>
      <c r="T618" s="17">
        <f t="shared" si="119"/>
        <v>7.5</v>
      </c>
      <c r="U618" s="17" t="s">
        <v>94</v>
      </c>
      <c r="V618" s="17">
        <f t="shared" si="120"/>
        <v>4</v>
      </c>
      <c r="W618" s="21">
        <f t="shared" si="121"/>
        <v>95</v>
      </c>
      <c r="X618" s="21">
        <f t="shared" si="122"/>
        <v>48.5</v>
      </c>
      <c r="Y618" s="24">
        <f t="shared" si="115"/>
        <v>51.05263157894737</v>
      </c>
      <c r="Z618" s="25">
        <f t="shared" si="123"/>
        <v>79.429834036358756</v>
      </c>
    </row>
    <row r="619" spans="1:26" x14ac:dyDescent="0.3">
      <c r="A619" s="15" t="s">
        <v>713</v>
      </c>
      <c r="B619" s="15">
        <v>201505</v>
      </c>
      <c r="C619" s="15">
        <v>225255.12833333301</v>
      </c>
      <c r="D619" s="15">
        <v>1.0711250414206599</v>
      </c>
      <c r="E619" s="15">
        <v>0.33096471927943</v>
      </c>
      <c r="F619" s="15">
        <v>846</v>
      </c>
      <c r="G619" s="15">
        <v>2.3624303996762199</v>
      </c>
      <c r="H619" s="15">
        <v>0.118608728039196</v>
      </c>
      <c r="I619" s="15">
        <v>0.75047571034238203</v>
      </c>
      <c r="J619" s="15">
        <v>14.944067413587099</v>
      </c>
      <c r="K619" s="15">
        <v>2</v>
      </c>
      <c r="L619" s="15">
        <v>0</v>
      </c>
      <c r="M619" s="17">
        <f>IF(C619&gt;=250000,10,IF([1]数据测算!F619&gt;=200000,8,IF([1]数据测算!F619&gt;=150000,6,IF([1]数据测算!F619&gt;=100000,5,IF(C619&gt;=50000,3,1)))))*2.5</f>
        <v>20</v>
      </c>
      <c r="N619" s="17">
        <f>IF(F619&gt;=4000,5,IF([1]数据测算!M619&gt;=3000,3,IF([1]数据测算!M619&gt;=2500,1,IF([1]数据测算!M619&gt;=1500,10,IF(F619&gt;=750,8,6)))))</f>
        <v>8</v>
      </c>
      <c r="O619" s="17">
        <f t="shared" si="116"/>
        <v>5</v>
      </c>
      <c r="P619" s="18">
        <f t="shared" si="117"/>
        <v>0.5</v>
      </c>
      <c r="Q619" s="17">
        <f t="shared" si="118"/>
        <v>7</v>
      </c>
      <c r="R619" s="17">
        <f t="shared" si="124"/>
        <v>1</v>
      </c>
      <c r="S619" s="17">
        <f t="shared" si="125"/>
        <v>10</v>
      </c>
      <c r="T619" s="17">
        <f t="shared" si="119"/>
        <v>7.5</v>
      </c>
      <c r="U619" s="17" t="s">
        <v>94</v>
      </c>
      <c r="V619" s="17">
        <f t="shared" si="120"/>
        <v>4</v>
      </c>
      <c r="W619" s="21">
        <f t="shared" si="121"/>
        <v>95</v>
      </c>
      <c r="X619" s="21">
        <f t="shared" si="122"/>
        <v>63</v>
      </c>
      <c r="Y619" s="24">
        <f t="shared" si="115"/>
        <v>66.315789473684205</v>
      </c>
      <c r="Z619" s="25">
        <f t="shared" si="123"/>
        <v>87.155752789992988</v>
      </c>
    </row>
    <row r="620" spans="1:26" x14ac:dyDescent="0.3">
      <c r="A620" s="15" t="s">
        <v>714</v>
      </c>
      <c r="B620" s="15">
        <v>201505</v>
      </c>
      <c r="C620" s="15">
        <v>591502.20833333302</v>
      </c>
      <c r="D620" s="15">
        <v>0.96502977919400801</v>
      </c>
      <c r="E620" s="15">
        <v>0.35518453643099901</v>
      </c>
      <c r="F620" s="15">
        <v>3250.5</v>
      </c>
      <c r="G620" s="15">
        <v>1.95582084809872</v>
      </c>
      <c r="H620" s="15">
        <v>3.07205164155465E-2</v>
      </c>
      <c r="I620" s="15">
        <v>0.39807719970635502</v>
      </c>
      <c r="J620" s="15">
        <v>13.1019761307195</v>
      </c>
      <c r="K620" s="15">
        <v>3</v>
      </c>
      <c r="L620" s="15">
        <v>0</v>
      </c>
      <c r="M620" s="17">
        <f>IF(C620&gt;=250000,10,IF([1]数据测算!F620&gt;=200000,8,IF([1]数据测算!F620&gt;=150000,6,IF([1]数据测算!F620&gt;=100000,5,IF(C620&gt;=50000,3,1)))))*2.5</f>
        <v>25</v>
      </c>
      <c r="N620" s="17">
        <f>IF(F620&gt;=4000,5,IF([1]数据测算!M620&gt;=3000,3,IF([1]数据测算!M620&gt;=2500,1,IF([1]数据测算!M620&gt;=1500,10,IF(F620&gt;=750,8,6)))))</f>
        <v>3</v>
      </c>
      <c r="O620" s="17">
        <f t="shared" si="116"/>
        <v>5</v>
      </c>
      <c r="P620" s="18">
        <f t="shared" si="117"/>
        <v>0.5</v>
      </c>
      <c r="Q620" s="17">
        <f t="shared" si="118"/>
        <v>7</v>
      </c>
      <c r="R620" s="17">
        <f t="shared" si="124"/>
        <v>7</v>
      </c>
      <c r="S620" s="17">
        <f t="shared" si="125"/>
        <v>10</v>
      </c>
      <c r="T620" s="17">
        <f t="shared" si="119"/>
        <v>5.25</v>
      </c>
      <c r="U620" s="17" t="s">
        <v>94</v>
      </c>
      <c r="V620" s="17">
        <f t="shared" si="120"/>
        <v>6</v>
      </c>
      <c r="W620" s="21">
        <f t="shared" si="121"/>
        <v>95</v>
      </c>
      <c r="X620" s="21">
        <f t="shared" si="122"/>
        <v>68.75</v>
      </c>
      <c r="Y620" s="24">
        <f t="shared" si="115"/>
        <v>72.368421052631575</v>
      </c>
      <c r="Z620" s="25">
        <f t="shared" si="123"/>
        <v>89.899423286729601</v>
      </c>
    </row>
    <row r="621" spans="1:26" x14ac:dyDescent="0.3">
      <c r="A621" s="15" t="s">
        <v>715</v>
      </c>
      <c r="B621" s="15">
        <v>201506</v>
      </c>
      <c r="C621" s="15">
        <v>65296.666666666701</v>
      </c>
      <c r="D621" s="15">
        <v>0.71616920007552498</v>
      </c>
      <c r="E621" s="15">
        <v>0.248723685202412</v>
      </c>
      <c r="F621" s="15">
        <v>343.16666666666703</v>
      </c>
      <c r="G621" s="15">
        <v>1.8423759104519399</v>
      </c>
      <c r="H621" s="15">
        <v>7.8402649308391206E-2</v>
      </c>
      <c r="I621" s="15">
        <v>0.559183450807612</v>
      </c>
      <c r="J621" s="15">
        <v>6.2385851743341796</v>
      </c>
      <c r="K621" s="15">
        <v>2</v>
      </c>
      <c r="L621" s="15">
        <v>0</v>
      </c>
      <c r="M621" s="17">
        <f>IF(C621&gt;=250000,10,IF([1]数据测算!F621&gt;=200000,8,IF([1]数据测算!F621&gt;=150000,6,IF([1]数据测算!F621&gt;=100000,5,IF(C621&gt;=50000,3,1)))))*2.5</f>
        <v>7.5</v>
      </c>
      <c r="N621" s="17">
        <f>IF(F621&gt;=4000,5,IF([1]数据测算!M621&gt;=3000,3,IF([1]数据测算!M621&gt;=2500,1,IF([1]数据测算!M621&gt;=1500,10,IF(F621&gt;=750,8,6)))))</f>
        <v>6</v>
      </c>
      <c r="O621" s="17">
        <f t="shared" si="116"/>
        <v>8</v>
      </c>
      <c r="P621" s="18">
        <f t="shared" si="117"/>
        <v>2</v>
      </c>
      <c r="Q621" s="17">
        <f t="shared" si="118"/>
        <v>7</v>
      </c>
      <c r="R621" s="17">
        <f t="shared" si="124"/>
        <v>4</v>
      </c>
      <c r="S621" s="17">
        <f t="shared" si="125"/>
        <v>10</v>
      </c>
      <c r="T621" s="17">
        <f t="shared" si="119"/>
        <v>5.25</v>
      </c>
      <c r="U621" s="17" t="s">
        <v>94</v>
      </c>
      <c r="V621" s="17">
        <f t="shared" si="120"/>
        <v>4</v>
      </c>
      <c r="W621" s="21">
        <f t="shared" si="121"/>
        <v>95</v>
      </c>
      <c r="X621" s="21">
        <f t="shared" si="122"/>
        <v>53.75</v>
      </c>
      <c r="Y621" s="24">
        <f t="shared" si="115"/>
        <v>56.578947368421055</v>
      </c>
      <c r="Z621" s="25">
        <f t="shared" si="123"/>
        <v>82.380368760093276</v>
      </c>
    </row>
    <row r="622" spans="1:26" x14ac:dyDescent="0.3">
      <c r="A622" s="15" t="s">
        <v>716</v>
      </c>
      <c r="B622" s="15">
        <v>201505</v>
      </c>
      <c r="C622" s="15">
        <v>217774.5</v>
      </c>
      <c r="D622" s="15">
        <v>1.1138736781438501</v>
      </c>
      <c r="E622" s="15">
        <v>0.47653871815496601</v>
      </c>
      <c r="F622" s="15">
        <v>1113.3333333333301</v>
      </c>
      <c r="G622" s="15">
        <v>1.49987858699775</v>
      </c>
      <c r="H622" s="15">
        <v>2.4565873273945001E-2</v>
      </c>
      <c r="I622" s="15">
        <v>0.53272432312678397</v>
      </c>
      <c r="J622" s="15">
        <v>10.036040659441399</v>
      </c>
      <c r="K622" s="15">
        <v>3</v>
      </c>
      <c r="L622" s="15">
        <v>0</v>
      </c>
      <c r="M622" s="17">
        <f>IF(C622&gt;=250000,10,IF([1]数据测算!F622&gt;=200000,8,IF([1]数据测算!F622&gt;=150000,6,IF([1]数据测算!F622&gt;=100000,5,IF(C622&gt;=50000,3,1)))))*2.5</f>
        <v>20</v>
      </c>
      <c r="N622" s="17">
        <f>IF(F622&gt;=4000,5,IF([1]数据测算!M622&gt;=3000,3,IF([1]数据测算!M622&gt;=2500,1,IF([1]数据测算!M622&gt;=1500,10,IF(F622&gt;=750,8,6)))))</f>
        <v>8</v>
      </c>
      <c r="O622" s="17">
        <f t="shared" si="116"/>
        <v>5</v>
      </c>
      <c r="P622" s="18">
        <f t="shared" si="117"/>
        <v>0.5</v>
      </c>
      <c r="Q622" s="17">
        <f t="shared" si="118"/>
        <v>4</v>
      </c>
      <c r="R622" s="17">
        <f t="shared" si="124"/>
        <v>4</v>
      </c>
      <c r="S622" s="17">
        <f t="shared" si="125"/>
        <v>10</v>
      </c>
      <c r="T622" s="17">
        <f t="shared" si="119"/>
        <v>3</v>
      </c>
      <c r="U622" s="17" t="s">
        <v>94</v>
      </c>
      <c r="V622" s="17">
        <f t="shared" si="120"/>
        <v>6</v>
      </c>
      <c r="W622" s="21">
        <f t="shared" si="121"/>
        <v>95</v>
      </c>
      <c r="X622" s="21">
        <f t="shared" si="122"/>
        <v>60.5</v>
      </c>
      <c r="Y622" s="24">
        <f t="shared" si="115"/>
        <v>63.684210526315788</v>
      </c>
      <c r="Z622" s="25">
        <f t="shared" si="123"/>
        <v>85.912364183834782</v>
      </c>
    </row>
    <row r="623" spans="1:26" x14ac:dyDescent="0.3">
      <c r="A623" s="15" t="s">
        <v>717</v>
      </c>
      <c r="B623" s="15">
        <v>201507</v>
      </c>
      <c r="C623" s="15">
        <v>96461.804999999993</v>
      </c>
      <c r="D623" s="15">
        <v>0.67887660519071902</v>
      </c>
      <c r="E623" s="15">
        <v>0.338850248540909</v>
      </c>
      <c r="F623" s="15">
        <v>860.66666666666697</v>
      </c>
      <c r="G623" s="15">
        <v>1.48337219593959</v>
      </c>
      <c r="H623" s="15">
        <v>1.21080909536515E-2</v>
      </c>
      <c r="I623" s="15">
        <v>0.60155528406238201</v>
      </c>
      <c r="J623" s="15">
        <v>10.8176733601729</v>
      </c>
      <c r="K623" s="15">
        <v>4</v>
      </c>
      <c r="L623" s="15">
        <v>0</v>
      </c>
      <c r="M623" s="17">
        <f>IF(C623&gt;=250000,10,IF([1]数据测算!F623&gt;=200000,8,IF([1]数据测算!F623&gt;=150000,6,IF([1]数据测算!F623&gt;=100000,5,IF(C623&gt;=50000,3,1)))))*2.5</f>
        <v>7.5</v>
      </c>
      <c r="N623" s="17">
        <f>IF(F623&gt;=4000,5,IF([1]数据测算!M623&gt;=3000,3,IF([1]数据测算!M623&gt;=2500,1,IF([1]数据测算!M623&gt;=1500,10,IF(F623&gt;=750,8,6)))))</f>
        <v>8</v>
      </c>
      <c r="O623" s="17">
        <f t="shared" si="116"/>
        <v>5</v>
      </c>
      <c r="P623" s="18">
        <f t="shared" si="117"/>
        <v>2</v>
      </c>
      <c r="Q623" s="17">
        <f t="shared" si="118"/>
        <v>7</v>
      </c>
      <c r="R623" s="17">
        <f t="shared" si="124"/>
        <v>4</v>
      </c>
      <c r="S623" s="17">
        <f t="shared" si="125"/>
        <v>10</v>
      </c>
      <c r="T623" s="17">
        <f t="shared" si="119"/>
        <v>3</v>
      </c>
      <c r="U623" s="17" t="s">
        <v>94</v>
      </c>
      <c r="V623" s="17">
        <f t="shared" si="120"/>
        <v>8</v>
      </c>
      <c r="W623" s="21">
        <f t="shared" si="121"/>
        <v>95</v>
      </c>
      <c r="X623" s="21">
        <f t="shared" si="122"/>
        <v>54.5</v>
      </c>
      <c r="Y623" s="24">
        <f t="shared" si="115"/>
        <v>57.368421052631582</v>
      </c>
      <c r="Z623" s="25">
        <f t="shared" si="123"/>
        <v>82.78646332407466</v>
      </c>
    </row>
    <row r="624" spans="1:26" x14ac:dyDescent="0.3">
      <c r="A624" s="15" t="s">
        <v>718</v>
      </c>
      <c r="B624" s="15">
        <v>201505</v>
      </c>
      <c r="C624" s="15">
        <v>232930.811666667</v>
      </c>
      <c r="D624" s="15">
        <v>0.64172552390362503</v>
      </c>
      <c r="E624" s="15">
        <v>0.25801203363867098</v>
      </c>
      <c r="F624" s="15">
        <v>2242.6666666666702</v>
      </c>
      <c r="G624" s="15">
        <v>1.2545525444514301</v>
      </c>
      <c r="H624" s="15">
        <v>1.8590301379064401E-2</v>
      </c>
      <c r="I624" s="15">
        <v>0.68235713237960105</v>
      </c>
      <c r="J624" s="15">
        <v>6.1452892010818001</v>
      </c>
      <c r="K624" s="15">
        <v>1</v>
      </c>
      <c r="L624" s="15">
        <v>0</v>
      </c>
      <c r="M624" s="17">
        <f>IF(C624&gt;=250000,10,IF([1]数据测算!F624&gt;=200000,8,IF([1]数据测算!F624&gt;=150000,6,IF([1]数据测算!F624&gt;=100000,5,IF(C624&gt;=50000,3,1)))))*2.5</f>
        <v>20</v>
      </c>
      <c r="N624" s="17">
        <f>IF(F624&gt;=4000,5,IF([1]数据测算!M624&gt;=3000,3,IF([1]数据测算!M624&gt;=2500,1,IF([1]数据测算!M624&gt;=1500,10,IF(F624&gt;=750,8,6)))))</f>
        <v>10</v>
      </c>
      <c r="O624" s="17">
        <f t="shared" si="116"/>
        <v>8</v>
      </c>
      <c r="P624" s="18">
        <f t="shared" si="117"/>
        <v>2</v>
      </c>
      <c r="Q624" s="17">
        <f t="shared" si="118"/>
        <v>7</v>
      </c>
      <c r="R624" s="17">
        <f t="shared" si="124"/>
        <v>4</v>
      </c>
      <c r="S624" s="17">
        <f t="shared" si="125"/>
        <v>10</v>
      </c>
      <c r="T624" s="17">
        <f t="shared" si="119"/>
        <v>3</v>
      </c>
      <c r="U624" s="17" t="s">
        <v>94</v>
      </c>
      <c r="V624" s="17">
        <f t="shared" si="120"/>
        <v>2</v>
      </c>
      <c r="W624" s="21">
        <f t="shared" si="121"/>
        <v>95</v>
      </c>
      <c r="X624" s="21">
        <f t="shared" si="122"/>
        <v>66</v>
      </c>
      <c r="Y624" s="24">
        <f t="shared" si="115"/>
        <v>69.473684210526315</v>
      </c>
      <c r="Z624" s="25">
        <f t="shared" si="123"/>
        <v>88.606495837779903</v>
      </c>
    </row>
    <row r="625" spans="1:26" x14ac:dyDescent="0.3">
      <c r="A625" s="15" t="s">
        <v>719</v>
      </c>
      <c r="B625" s="15">
        <v>201505</v>
      </c>
      <c r="C625" s="15">
        <v>439584.22499999998</v>
      </c>
      <c r="D625" s="15">
        <v>0.52730661245987998</v>
      </c>
      <c r="E625" s="15">
        <v>0.190109123073262</v>
      </c>
      <c r="F625" s="15">
        <v>3743.8333333333298</v>
      </c>
      <c r="G625" s="15">
        <v>1.1400274497507601</v>
      </c>
      <c r="H625" s="15">
        <v>2.8488184155645E-2</v>
      </c>
      <c r="I625" s="15">
        <v>0.58833272649087298</v>
      </c>
      <c r="J625" s="15">
        <v>17.868935017867798</v>
      </c>
      <c r="K625" s="15">
        <v>3</v>
      </c>
      <c r="L625" s="15">
        <v>0</v>
      </c>
      <c r="M625" s="17">
        <f>IF(C625&gt;=250000,10,IF([1]数据测算!F625&gt;=200000,8,IF([1]数据测算!F625&gt;=150000,6,IF([1]数据测算!F625&gt;=100000,5,IF(C625&gt;=50000,3,1)))))*2.5</f>
        <v>25</v>
      </c>
      <c r="N625" s="17">
        <f>IF(F625&gt;=4000,5,IF([1]数据测算!M625&gt;=3000,3,IF([1]数据测算!M625&gt;=2500,1,IF([1]数据测算!M625&gt;=1500,10,IF(F625&gt;=750,8,6)))))</f>
        <v>3</v>
      </c>
      <c r="O625" s="17">
        <f t="shared" si="116"/>
        <v>5</v>
      </c>
      <c r="P625" s="18">
        <f t="shared" si="117"/>
        <v>3.5</v>
      </c>
      <c r="Q625" s="17">
        <f t="shared" si="118"/>
        <v>10</v>
      </c>
      <c r="R625" s="17">
        <f t="shared" si="124"/>
        <v>4</v>
      </c>
      <c r="S625" s="17">
        <f t="shared" si="125"/>
        <v>10</v>
      </c>
      <c r="T625" s="17">
        <f t="shared" si="119"/>
        <v>3</v>
      </c>
      <c r="U625" s="17" t="s">
        <v>94</v>
      </c>
      <c r="V625" s="17">
        <f t="shared" si="120"/>
        <v>6</v>
      </c>
      <c r="W625" s="21">
        <f t="shared" si="121"/>
        <v>95</v>
      </c>
      <c r="X625" s="21">
        <f t="shared" si="122"/>
        <v>69.5</v>
      </c>
      <c r="Y625" s="24">
        <f t="shared" si="115"/>
        <v>73.15789473684211</v>
      </c>
      <c r="Z625" s="25">
        <f t="shared" si="123"/>
        <v>90.246230835066527</v>
      </c>
    </row>
    <row r="626" spans="1:26" x14ac:dyDescent="0.3">
      <c r="A626" s="15" t="s">
        <v>720</v>
      </c>
      <c r="B626" s="15">
        <v>201506</v>
      </c>
      <c r="C626" s="15">
        <v>586333.79</v>
      </c>
      <c r="D626" s="15">
        <v>0.86033265344214704</v>
      </c>
      <c r="E626" s="15">
        <v>0.46322918683521502</v>
      </c>
      <c r="F626" s="15">
        <v>2253</v>
      </c>
      <c r="G626" s="15">
        <v>1.1116538152375799</v>
      </c>
      <c r="H626" s="15">
        <v>1.0321764625482399E-2</v>
      </c>
      <c r="I626" s="15">
        <v>0.75215370863918996</v>
      </c>
      <c r="J626" s="15">
        <v>9.7191054186040606</v>
      </c>
      <c r="K626" s="15">
        <v>2</v>
      </c>
      <c r="L626" s="15">
        <v>0</v>
      </c>
      <c r="M626" s="17">
        <f>IF(C626&gt;=250000,10,IF([1]数据测算!F626&gt;=200000,8,IF([1]数据测算!F626&gt;=150000,6,IF([1]数据测算!F626&gt;=100000,5,IF(C626&gt;=50000,3,1)))))*2.5</f>
        <v>25</v>
      </c>
      <c r="N626" s="17">
        <f>IF(F626&gt;=4000,5,IF([1]数据测算!M626&gt;=3000,3,IF([1]数据测算!M626&gt;=2500,1,IF([1]数据测算!M626&gt;=1500,10,IF(F626&gt;=750,8,6)))))</f>
        <v>10</v>
      </c>
      <c r="O626" s="17">
        <f t="shared" si="116"/>
        <v>6</v>
      </c>
      <c r="P626" s="18">
        <f t="shared" si="117"/>
        <v>2</v>
      </c>
      <c r="Q626" s="17">
        <f t="shared" si="118"/>
        <v>4</v>
      </c>
      <c r="R626" s="17">
        <f t="shared" si="124"/>
        <v>1</v>
      </c>
      <c r="S626" s="17">
        <f t="shared" si="125"/>
        <v>10</v>
      </c>
      <c r="T626" s="17">
        <f t="shared" si="119"/>
        <v>3</v>
      </c>
      <c r="U626" s="17" t="s">
        <v>94</v>
      </c>
      <c r="V626" s="17">
        <f t="shared" si="120"/>
        <v>4</v>
      </c>
      <c r="W626" s="21">
        <f t="shared" si="121"/>
        <v>95</v>
      </c>
      <c r="X626" s="21">
        <f t="shared" si="122"/>
        <v>65</v>
      </c>
      <c r="Y626" s="24">
        <f t="shared" si="115"/>
        <v>68.421052631578945</v>
      </c>
      <c r="Z626" s="25">
        <f t="shared" si="123"/>
        <v>88.127731659721178</v>
      </c>
    </row>
    <row r="627" spans="1:26" x14ac:dyDescent="0.3">
      <c r="A627" s="15" t="s">
        <v>721</v>
      </c>
      <c r="B627" s="15">
        <v>201507</v>
      </c>
      <c r="C627" s="15">
        <v>247504.14</v>
      </c>
      <c r="D627" s="16">
        <v>0.32348464234437402</v>
      </c>
      <c r="E627" s="15">
        <v>0.317161533331351</v>
      </c>
      <c r="F627" s="15">
        <v>539.66666666666697</v>
      </c>
      <c r="G627" s="15">
        <v>1.0994526482086</v>
      </c>
      <c r="H627" s="15">
        <v>0.131516827657708</v>
      </c>
      <c r="I627" s="15">
        <v>0.645520606875295</v>
      </c>
      <c r="J627" s="15">
        <v>13.5299515593031</v>
      </c>
      <c r="K627" s="15">
        <v>3</v>
      </c>
      <c r="L627" s="15">
        <v>0</v>
      </c>
      <c r="M627" s="17">
        <f>IF(C627&gt;=250000,10,IF([1]数据测算!F627&gt;=200000,8,IF([1]数据测算!F627&gt;=150000,6,IF([1]数据测算!F627&gt;=100000,5,IF(C627&gt;=50000,3,1)))))*2.5</f>
        <v>20</v>
      </c>
      <c r="N627" s="17">
        <f>IF(F627&gt;=4000,5,IF([1]数据测算!M627&gt;=3000,3,IF([1]数据测算!M627&gt;=2500,1,IF([1]数据测算!M627&gt;=1500,10,IF(F627&gt;=750,8,6)))))</f>
        <v>6</v>
      </c>
      <c r="O627" s="17">
        <f t="shared" si="116"/>
        <v>5</v>
      </c>
      <c r="P627" s="18">
        <f t="shared" si="117"/>
        <v>5</v>
      </c>
      <c r="Q627" s="17">
        <f t="shared" si="118"/>
        <v>7</v>
      </c>
      <c r="R627" s="17">
        <f t="shared" si="124"/>
        <v>4</v>
      </c>
      <c r="S627" s="17">
        <f t="shared" si="125"/>
        <v>10</v>
      </c>
      <c r="T627" s="17">
        <f t="shared" si="119"/>
        <v>3</v>
      </c>
      <c r="U627" s="17" t="s">
        <v>94</v>
      </c>
      <c r="V627" s="17">
        <f t="shared" si="120"/>
        <v>6</v>
      </c>
      <c r="W627" s="21">
        <f t="shared" si="121"/>
        <v>95</v>
      </c>
      <c r="X627" s="21">
        <f t="shared" si="122"/>
        <v>66</v>
      </c>
      <c r="Y627" s="24">
        <f t="shared" si="115"/>
        <v>69.473684210526315</v>
      </c>
      <c r="Z627" s="25">
        <f t="shared" si="123"/>
        <v>88.606495837779903</v>
      </c>
    </row>
    <row r="628" spans="1:26" x14ac:dyDescent="0.3">
      <c r="A628" s="15" t="s">
        <v>722</v>
      </c>
      <c r="B628" s="15">
        <v>201505</v>
      </c>
      <c r="C628" s="15">
        <v>458974.87833333301</v>
      </c>
      <c r="D628" s="15">
        <v>0.65237688453612497</v>
      </c>
      <c r="E628" s="15">
        <v>0.12487753455867701</v>
      </c>
      <c r="F628" s="15">
        <v>5880</v>
      </c>
      <c r="G628" s="15">
        <v>0.97391782774887803</v>
      </c>
      <c r="H628" s="15">
        <v>5.3894075923140397E-2</v>
      </c>
      <c r="I628" s="15">
        <v>0.71778635117287504</v>
      </c>
      <c r="J628" s="15">
        <v>13.981350933630701</v>
      </c>
      <c r="K628" s="15">
        <v>2</v>
      </c>
      <c r="L628" s="15">
        <v>0</v>
      </c>
      <c r="M628" s="17">
        <f>IF(C628&gt;=250000,10,IF([1]数据测算!F628&gt;=200000,8,IF([1]数据测算!F628&gt;=150000,6,IF([1]数据测算!F628&gt;=100000,5,IF(C628&gt;=50000,3,1)))))*2.5</f>
        <v>25</v>
      </c>
      <c r="N628" s="17">
        <f>IF(F628&gt;=4000,5,IF([1]数据测算!M628&gt;=3000,3,IF([1]数据测算!M628&gt;=2500,1,IF([1]数据测算!M628&gt;=1500,10,IF(F628&gt;=750,8,6)))))</f>
        <v>5</v>
      </c>
      <c r="O628" s="17">
        <f t="shared" si="116"/>
        <v>5</v>
      </c>
      <c r="P628" s="18">
        <f t="shared" si="117"/>
        <v>2</v>
      </c>
      <c r="Q628" s="17">
        <f t="shared" si="118"/>
        <v>10</v>
      </c>
      <c r="R628" s="17">
        <f t="shared" si="124"/>
        <v>1</v>
      </c>
      <c r="S628" s="17">
        <f t="shared" si="125"/>
        <v>10</v>
      </c>
      <c r="T628" s="17">
        <f t="shared" si="119"/>
        <v>3</v>
      </c>
      <c r="U628" s="17" t="s">
        <v>94</v>
      </c>
      <c r="V628" s="17">
        <f t="shared" si="120"/>
        <v>4</v>
      </c>
      <c r="W628" s="21">
        <f t="shared" si="121"/>
        <v>95</v>
      </c>
      <c r="X628" s="21">
        <f t="shared" si="122"/>
        <v>65</v>
      </c>
      <c r="Y628" s="24">
        <f t="shared" si="115"/>
        <v>68.421052631578945</v>
      </c>
      <c r="Z628" s="25">
        <f t="shared" si="123"/>
        <v>88.127731659721178</v>
      </c>
    </row>
    <row r="629" spans="1:26" x14ac:dyDescent="0.3">
      <c r="A629" s="15" t="s">
        <v>723</v>
      </c>
      <c r="B629" s="15">
        <v>201504</v>
      </c>
      <c r="C629" s="15">
        <v>402865.49166666699</v>
      </c>
      <c r="D629" s="15">
        <v>0.62993677737348297</v>
      </c>
      <c r="E629" s="15">
        <v>0.29289981828509998</v>
      </c>
      <c r="F629" s="15">
        <v>225.333333333333</v>
      </c>
      <c r="G629" s="15">
        <v>0.84985852606274304</v>
      </c>
      <c r="H629" s="15">
        <v>7.7762598351477905E-2</v>
      </c>
      <c r="I629" s="15">
        <v>0.823823988083214</v>
      </c>
      <c r="J629" s="15">
        <v>19.496249717272999</v>
      </c>
      <c r="K629" s="15">
        <v>1</v>
      </c>
      <c r="L629" s="15">
        <v>0</v>
      </c>
      <c r="M629" s="17">
        <f>IF(C629&gt;=250000,10,IF([1]数据测算!F629&gt;=200000,8,IF([1]数据测算!F629&gt;=150000,6,IF([1]数据测算!F629&gt;=100000,5,IF(C629&gt;=50000,3,1)))))*2.5</f>
        <v>25</v>
      </c>
      <c r="N629" s="17">
        <f>IF(F629&gt;=4000,5,IF([1]数据测算!M629&gt;=3000,3,IF([1]数据测算!M629&gt;=2500,1,IF([1]数据测算!M629&gt;=1500,10,IF(F629&gt;=750,8,6)))))</f>
        <v>6</v>
      </c>
      <c r="O629" s="17">
        <f t="shared" si="116"/>
        <v>5</v>
      </c>
      <c r="P629" s="18">
        <f t="shared" si="117"/>
        <v>2</v>
      </c>
      <c r="Q629" s="17">
        <f t="shared" si="118"/>
        <v>7</v>
      </c>
      <c r="R629" s="17">
        <f t="shared" si="124"/>
        <v>1</v>
      </c>
      <c r="S629" s="17">
        <f t="shared" si="125"/>
        <v>10</v>
      </c>
      <c r="T629" s="17">
        <f t="shared" si="119"/>
        <v>3</v>
      </c>
      <c r="U629" s="17" t="s">
        <v>94</v>
      </c>
      <c r="V629" s="17">
        <f t="shared" si="120"/>
        <v>2</v>
      </c>
      <c r="W629" s="21">
        <f t="shared" si="121"/>
        <v>95</v>
      </c>
      <c r="X629" s="21">
        <f t="shared" si="122"/>
        <v>61</v>
      </c>
      <c r="Y629" s="24">
        <f t="shared" si="115"/>
        <v>64.21052631578948</v>
      </c>
      <c r="Z629" s="25">
        <f t="shared" si="123"/>
        <v>86.163657611882968</v>
      </c>
    </row>
    <row r="630" spans="1:26" x14ac:dyDescent="0.3">
      <c r="A630" s="15" t="s">
        <v>724</v>
      </c>
      <c r="B630" s="15">
        <v>201506</v>
      </c>
      <c r="C630" s="15">
        <v>319389.41666666698</v>
      </c>
      <c r="D630" s="15">
        <v>0.56105586592596801</v>
      </c>
      <c r="E630" s="15">
        <v>0.115219027273715</v>
      </c>
      <c r="F630" s="15">
        <v>2436.5</v>
      </c>
      <c r="G630" s="15">
        <v>0.55608848913435005</v>
      </c>
      <c r="H630" s="15">
        <v>4.7649173806555402E-2</v>
      </c>
      <c r="I630" s="15">
        <v>0.46875321295878197</v>
      </c>
      <c r="J630" s="15">
        <v>7.9975120619293198</v>
      </c>
      <c r="K630" s="15">
        <v>0</v>
      </c>
      <c r="L630" s="15">
        <v>0</v>
      </c>
      <c r="M630" s="17">
        <f>IF(C630&gt;=250000,10,IF([1]数据测算!F630&gt;=200000,8,IF([1]数据测算!F630&gt;=150000,6,IF([1]数据测算!F630&gt;=100000,5,IF(C630&gt;=50000,3,1)))))*2.5</f>
        <v>25</v>
      </c>
      <c r="N630" s="17">
        <f>IF(F630&gt;=4000,5,IF([1]数据测算!M630&gt;=3000,3,IF([1]数据测算!M630&gt;=2500,1,IF([1]数据测算!M630&gt;=1500,10,IF(F630&gt;=750,8,6)))))</f>
        <v>10</v>
      </c>
      <c r="O630" s="17">
        <f t="shared" si="116"/>
        <v>6</v>
      </c>
      <c r="P630" s="18">
        <f t="shared" si="117"/>
        <v>3.5</v>
      </c>
      <c r="Q630" s="17">
        <f t="shared" si="118"/>
        <v>10</v>
      </c>
      <c r="R630" s="17">
        <f t="shared" si="124"/>
        <v>4</v>
      </c>
      <c r="S630" s="17">
        <f t="shared" si="125"/>
        <v>10</v>
      </c>
      <c r="T630" s="17">
        <f t="shared" si="119"/>
        <v>0.75</v>
      </c>
      <c r="U630" s="17" t="s">
        <v>94</v>
      </c>
      <c r="V630" s="17">
        <f t="shared" si="120"/>
        <v>0</v>
      </c>
      <c r="W630" s="21">
        <f t="shared" si="121"/>
        <v>95</v>
      </c>
      <c r="X630" s="21">
        <f t="shared" si="122"/>
        <v>69.25</v>
      </c>
      <c r="Y630" s="24">
        <f t="shared" si="115"/>
        <v>72.89473684210526</v>
      </c>
      <c r="Z630" s="25">
        <f t="shared" si="123"/>
        <v>90.130897778646101</v>
      </c>
    </row>
    <row r="631" spans="1:26" x14ac:dyDescent="0.3">
      <c r="A631" s="15" t="s">
        <v>725</v>
      </c>
      <c r="B631" s="15">
        <v>201508</v>
      </c>
      <c r="C631" s="15">
        <v>86052.29</v>
      </c>
      <c r="D631" s="15">
        <v>0.63772496557108904</v>
      </c>
      <c r="E631" s="15">
        <v>8.5834203157541006E-2</v>
      </c>
      <c r="F631" s="15">
        <v>1963.8333333333301</v>
      </c>
      <c r="G631" s="15">
        <v>39.531186404221302</v>
      </c>
      <c r="H631" s="15">
        <v>6.5465856455401206E-2</v>
      </c>
      <c r="I631" s="15">
        <v>0.86032814940702595</v>
      </c>
      <c r="J631" s="15">
        <v>4.56141697258579</v>
      </c>
      <c r="K631" s="15">
        <v>2</v>
      </c>
      <c r="L631" s="15">
        <v>1</v>
      </c>
      <c r="M631" s="17">
        <f>IF(C631&gt;=250000,10,IF([1]数据测算!F631&gt;=200000,8,IF([1]数据测算!F631&gt;=150000,6,IF([1]数据测算!F631&gt;=100000,5,IF(C631&gt;=50000,3,1)))))*2.5</f>
        <v>7.5</v>
      </c>
      <c r="N631" s="17">
        <f>IF(F631&gt;=4000,5,IF([1]数据测算!M631&gt;=3000,3,IF([1]数据测算!M631&gt;=2500,1,IF([1]数据测算!M631&gt;=1500,10,IF(F631&gt;=750,8,6)))))</f>
        <v>10</v>
      </c>
      <c r="O631" s="17">
        <f t="shared" si="116"/>
        <v>10</v>
      </c>
      <c r="P631" s="18">
        <f t="shared" si="117"/>
        <v>2</v>
      </c>
      <c r="Q631" s="17">
        <f t="shared" si="118"/>
        <v>10</v>
      </c>
      <c r="R631" s="17">
        <f t="shared" si="124"/>
        <v>1</v>
      </c>
      <c r="S631" s="17">
        <f t="shared" si="125"/>
        <v>10</v>
      </c>
      <c r="T631" s="17">
        <f t="shared" si="119"/>
        <v>7.5</v>
      </c>
      <c r="U631" s="17" t="s">
        <v>94</v>
      </c>
      <c r="V631" s="17">
        <f t="shared" si="120"/>
        <v>4</v>
      </c>
      <c r="W631" s="21">
        <f t="shared" si="121"/>
        <v>95</v>
      </c>
      <c r="X631" s="21">
        <f t="shared" si="122"/>
        <v>62</v>
      </c>
      <c r="Y631" s="24">
        <f t="shared" si="115"/>
        <v>65.263157894736835</v>
      </c>
      <c r="Z631" s="25">
        <f t="shared" si="123"/>
        <v>86.662286107571859</v>
      </c>
    </row>
    <row r="632" spans="1:26" x14ac:dyDescent="0.3">
      <c r="A632" s="15" t="s">
        <v>726</v>
      </c>
      <c r="B632" s="15">
        <v>201504</v>
      </c>
      <c r="C632" s="15">
        <v>155084.37166666699</v>
      </c>
      <c r="D632" s="15">
        <v>1.1004777992397901</v>
      </c>
      <c r="E632" s="15">
        <v>0.31353694620486799</v>
      </c>
      <c r="F632" s="15">
        <v>1380.3333333333301</v>
      </c>
      <c r="G632" s="15">
        <v>6.6744299386506301</v>
      </c>
      <c r="H632" s="15">
        <v>2.6866200466228899E-2</v>
      </c>
      <c r="I632" s="15">
        <v>0.51841799326867599</v>
      </c>
      <c r="J632" s="15">
        <v>12.9062443347325</v>
      </c>
      <c r="K632" s="15">
        <v>2</v>
      </c>
      <c r="L632" s="15">
        <v>0</v>
      </c>
      <c r="M632" s="17">
        <f>IF(C632&gt;=250000,10,IF([1]数据测算!F632&gt;=200000,8,IF([1]数据测算!F632&gt;=150000,6,IF([1]数据测算!F632&gt;=100000,5,IF(C632&gt;=50000,3,1)))))*2.5</f>
        <v>15</v>
      </c>
      <c r="N632" s="17">
        <f>IF(F632&gt;=4000,5,IF([1]数据测算!M632&gt;=3000,3,IF([1]数据测算!M632&gt;=2500,1,IF([1]数据测算!M632&gt;=1500,10,IF(F632&gt;=750,8,6)))))</f>
        <v>8</v>
      </c>
      <c r="O632" s="17">
        <f t="shared" si="116"/>
        <v>5</v>
      </c>
      <c r="P632" s="18">
        <f t="shared" si="117"/>
        <v>0.5</v>
      </c>
      <c r="Q632" s="17">
        <f t="shared" si="118"/>
        <v>7</v>
      </c>
      <c r="R632" s="17">
        <f t="shared" si="124"/>
        <v>4</v>
      </c>
      <c r="S632" s="17">
        <f t="shared" si="125"/>
        <v>10</v>
      </c>
      <c r="T632" s="17">
        <f t="shared" si="119"/>
        <v>7.5</v>
      </c>
      <c r="U632" s="17" t="s">
        <v>94</v>
      </c>
      <c r="V632" s="17">
        <f t="shared" si="120"/>
        <v>4</v>
      </c>
      <c r="W632" s="21">
        <f t="shared" si="121"/>
        <v>95</v>
      </c>
      <c r="X632" s="21">
        <f t="shared" si="122"/>
        <v>61</v>
      </c>
      <c r="Y632" s="24">
        <f t="shared" si="115"/>
        <v>64.21052631578948</v>
      </c>
      <c r="Z632" s="25">
        <f t="shared" si="123"/>
        <v>86.163657611882968</v>
      </c>
    </row>
    <row r="633" spans="1:26" x14ac:dyDescent="0.3">
      <c r="A633" s="15" t="s">
        <v>727</v>
      </c>
      <c r="B633" s="15">
        <v>201506</v>
      </c>
      <c r="C633" s="15">
        <v>232276.29333333299</v>
      </c>
      <c r="D633" s="15">
        <v>1.0171485908553499</v>
      </c>
      <c r="E633" s="15">
        <v>0.32129681685642503</v>
      </c>
      <c r="F633" s="15">
        <v>1702.6666666666699</v>
      </c>
      <c r="G633" s="15">
        <v>1.7329124472273301</v>
      </c>
      <c r="H633" s="15">
        <v>2.9951764147441499E-2</v>
      </c>
      <c r="I633" s="15">
        <v>0.82165983169120704</v>
      </c>
      <c r="J633" s="15">
        <v>28.757524781571799</v>
      </c>
      <c r="K633" s="15">
        <v>3</v>
      </c>
      <c r="L633" s="15">
        <v>0</v>
      </c>
      <c r="M633" s="17">
        <f>IF(C633&gt;=250000,10,IF([1]数据测算!F633&gt;=200000,8,IF([1]数据测算!F633&gt;=150000,6,IF([1]数据测算!F633&gt;=100000,5,IF(C633&gt;=50000,3,1)))))*2.5</f>
        <v>20</v>
      </c>
      <c r="N633" s="17">
        <f>IF(F633&gt;=4000,5,IF([1]数据测算!M633&gt;=3000,3,IF([1]数据测算!M633&gt;=2500,1,IF([1]数据测算!M633&gt;=1500,10,IF(F633&gt;=750,8,6)))))</f>
        <v>10</v>
      </c>
      <c r="O633" s="17">
        <f t="shared" si="116"/>
        <v>3</v>
      </c>
      <c r="P633" s="18">
        <f t="shared" si="117"/>
        <v>0.5</v>
      </c>
      <c r="Q633" s="17">
        <f t="shared" si="118"/>
        <v>7</v>
      </c>
      <c r="R633" s="17">
        <f t="shared" si="124"/>
        <v>1</v>
      </c>
      <c r="S633" s="17">
        <f t="shared" si="125"/>
        <v>10</v>
      </c>
      <c r="T633" s="17">
        <f t="shared" si="119"/>
        <v>5.25</v>
      </c>
      <c r="U633" s="17" t="s">
        <v>94</v>
      </c>
      <c r="V633" s="17">
        <f t="shared" si="120"/>
        <v>6</v>
      </c>
      <c r="W633" s="21">
        <f t="shared" si="121"/>
        <v>95</v>
      </c>
      <c r="X633" s="21">
        <f t="shared" si="122"/>
        <v>62.75</v>
      </c>
      <c r="Y633" s="24">
        <f t="shared" si="115"/>
        <v>66.05263157894737</v>
      </c>
      <c r="Z633" s="25">
        <f t="shared" si="123"/>
        <v>87.032862608235547</v>
      </c>
    </row>
    <row r="634" spans="1:26" x14ac:dyDescent="0.3">
      <c r="A634" s="15" t="s">
        <v>728</v>
      </c>
      <c r="B634" s="15">
        <v>201503</v>
      </c>
      <c r="C634" s="15">
        <v>154217.811666667</v>
      </c>
      <c r="D634" s="15">
        <v>0.83517664739315101</v>
      </c>
      <c r="E634" s="15">
        <v>0.32821869059195602</v>
      </c>
      <c r="F634" s="15">
        <v>1112.1666666666699</v>
      </c>
      <c r="G634" s="15">
        <v>1.5645235409680101</v>
      </c>
      <c r="H634" s="15">
        <v>6.9481844922037295E-2</v>
      </c>
      <c r="I634" s="15">
        <v>0.27063300998012202</v>
      </c>
      <c r="J634" s="15">
        <v>37.937299670644698</v>
      </c>
      <c r="K634" s="15">
        <v>3</v>
      </c>
      <c r="L634" s="15">
        <v>0</v>
      </c>
      <c r="M634" s="17">
        <f>IF(C634&gt;=250000,10,IF([1]数据测算!F634&gt;=200000,8,IF([1]数据测算!F634&gt;=150000,6,IF([1]数据测算!F634&gt;=100000,5,IF(C634&gt;=50000,3,1)))))*2.5</f>
        <v>15</v>
      </c>
      <c r="N634" s="17">
        <f>IF(F634&gt;=4000,5,IF([1]数据测算!M634&gt;=3000,3,IF([1]数据测算!M634&gt;=2500,1,IF([1]数据测算!M634&gt;=1500,10,IF(F634&gt;=750,8,6)))))</f>
        <v>8</v>
      </c>
      <c r="O634" s="17">
        <f t="shared" si="116"/>
        <v>1</v>
      </c>
      <c r="P634" s="18">
        <f t="shared" si="117"/>
        <v>2</v>
      </c>
      <c r="Q634" s="17">
        <f t="shared" si="118"/>
        <v>7</v>
      </c>
      <c r="R634" s="17">
        <f t="shared" si="124"/>
        <v>7</v>
      </c>
      <c r="S634" s="17">
        <f t="shared" si="125"/>
        <v>10</v>
      </c>
      <c r="T634" s="17">
        <f t="shared" si="119"/>
        <v>3</v>
      </c>
      <c r="U634" s="17" t="s">
        <v>94</v>
      </c>
      <c r="V634" s="17">
        <f t="shared" si="120"/>
        <v>6</v>
      </c>
      <c r="W634" s="21">
        <f t="shared" si="121"/>
        <v>95</v>
      </c>
      <c r="X634" s="21">
        <f t="shared" si="122"/>
        <v>59</v>
      </c>
      <c r="Y634" s="24">
        <f t="shared" si="115"/>
        <v>62.10526315789474</v>
      </c>
      <c r="Z634" s="25">
        <f t="shared" si="123"/>
        <v>85.150349127197842</v>
      </c>
    </row>
    <row r="635" spans="1:26" x14ac:dyDescent="0.3">
      <c r="A635" s="15" t="s">
        <v>729</v>
      </c>
      <c r="B635" s="15">
        <v>201505</v>
      </c>
      <c r="C635" s="15">
        <v>360151.13333333301</v>
      </c>
      <c r="D635" s="15">
        <v>0.51307500118277405</v>
      </c>
      <c r="E635" s="15">
        <v>0.83315827972012002</v>
      </c>
      <c r="F635" s="15">
        <v>2806</v>
      </c>
      <c r="G635" s="15">
        <v>1.3562171630491899</v>
      </c>
      <c r="H635" s="15">
        <v>2.03940374381286E-2</v>
      </c>
      <c r="I635" s="15">
        <v>0.44175656021350002</v>
      </c>
      <c r="J635" s="15">
        <v>24.976932072773899</v>
      </c>
      <c r="K635" s="15">
        <v>2</v>
      </c>
      <c r="L635" s="15">
        <v>0</v>
      </c>
      <c r="M635" s="17">
        <f>IF(C635&gt;=250000,10,IF([1]数据测算!F635&gt;=200000,8,IF([1]数据测算!F635&gt;=150000,6,IF([1]数据测算!F635&gt;=100000,5,IF(C635&gt;=50000,3,1)))))*2.5</f>
        <v>25</v>
      </c>
      <c r="N635" s="17">
        <f>IF(F635&gt;=4000,5,IF([1]数据测算!M635&gt;=3000,3,IF([1]数据测算!M635&gt;=2500,1,IF([1]数据测算!M635&gt;=1500,10,IF(F635&gt;=750,8,6)))))</f>
        <v>1</v>
      </c>
      <c r="O635" s="17">
        <f t="shared" si="116"/>
        <v>3</v>
      </c>
      <c r="P635" s="18">
        <f t="shared" si="117"/>
        <v>3.5</v>
      </c>
      <c r="Q635" s="17">
        <f t="shared" si="118"/>
        <v>1</v>
      </c>
      <c r="R635" s="17">
        <f t="shared" si="124"/>
        <v>4</v>
      </c>
      <c r="S635" s="17">
        <f t="shared" si="125"/>
        <v>10</v>
      </c>
      <c r="T635" s="17">
        <f t="shared" si="119"/>
        <v>3</v>
      </c>
      <c r="U635" s="17" t="s">
        <v>94</v>
      </c>
      <c r="V635" s="17">
        <f t="shared" si="120"/>
        <v>4</v>
      </c>
      <c r="W635" s="21">
        <f t="shared" si="121"/>
        <v>95</v>
      </c>
      <c r="X635" s="21">
        <f t="shared" si="122"/>
        <v>54.5</v>
      </c>
      <c r="Y635" s="24">
        <f t="shared" si="115"/>
        <v>57.368421052631582</v>
      </c>
      <c r="Z635" s="25">
        <f t="shared" si="123"/>
        <v>82.78646332407466</v>
      </c>
    </row>
    <row r="636" spans="1:26" x14ac:dyDescent="0.3">
      <c r="A636" s="15" t="s">
        <v>730</v>
      </c>
      <c r="B636" s="15">
        <v>201504</v>
      </c>
      <c r="C636" s="15">
        <v>301421.02166666702</v>
      </c>
      <c r="D636" s="15">
        <v>0.60676089339385797</v>
      </c>
      <c r="E636" s="15">
        <v>0.34722303246026098</v>
      </c>
      <c r="F636" s="15">
        <v>1497</v>
      </c>
      <c r="G636" s="15">
        <v>0.7461201246204</v>
      </c>
      <c r="H636" s="15" t="s">
        <v>102</v>
      </c>
      <c r="I636" s="15" t="s">
        <v>102</v>
      </c>
      <c r="J636" s="15" t="s">
        <v>102</v>
      </c>
      <c r="K636" s="15">
        <v>1</v>
      </c>
      <c r="L636" s="15">
        <v>0</v>
      </c>
      <c r="M636" s="17">
        <f>IF(C636&gt;=250000,10,IF([1]数据测算!F636&gt;=200000,8,IF([1]数据测算!F636&gt;=150000,6,IF([1]数据测算!F636&gt;=100000,5,IF(C636&gt;=50000,3,1)))))*2.5</f>
        <v>25</v>
      </c>
      <c r="N636" s="17">
        <f>IF(F636&gt;=4000,5,IF([1]数据测算!M636&gt;=3000,3,IF([1]数据测算!M636&gt;=2500,1,IF([1]数据测算!M636&gt;=1500,10,IF(F636&gt;=750,8,6)))))</f>
        <v>8</v>
      </c>
      <c r="O636" s="17" t="s">
        <v>103</v>
      </c>
      <c r="P636" s="18">
        <f t="shared" si="117"/>
        <v>2</v>
      </c>
      <c r="Q636" s="17">
        <f t="shared" si="118"/>
        <v>7</v>
      </c>
      <c r="R636" s="17" t="s">
        <v>94</v>
      </c>
      <c r="S636" s="17" t="s">
        <v>94</v>
      </c>
      <c r="T636" s="17">
        <f t="shared" si="119"/>
        <v>3</v>
      </c>
      <c r="U636" s="17" t="s">
        <v>94</v>
      </c>
      <c r="V636" s="17">
        <f t="shared" si="120"/>
        <v>2</v>
      </c>
      <c r="W636" s="21">
        <f t="shared" si="121"/>
        <v>65</v>
      </c>
      <c r="X636" s="21">
        <f t="shared" si="122"/>
        <v>47</v>
      </c>
      <c r="Y636" s="24">
        <f t="shared" si="115"/>
        <v>72.307692307692307</v>
      </c>
      <c r="Z636" s="25">
        <f t="shared" si="123"/>
        <v>89.872644887368807</v>
      </c>
    </row>
    <row r="637" spans="1:26" x14ac:dyDescent="0.3">
      <c r="A637" s="15" t="s">
        <v>731</v>
      </c>
      <c r="B637" s="15">
        <v>201503</v>
      </c>
      <c r="C637" s="15">
        <v>71683.963333333304</v>
      </c>
      <c r="D637" s="15">
        <v>0.886515456666642</v>
      </c>
      <c r="E637" s="15">
        <v>0.18819377389316899</v>
      </c>
      <c r="F637" s="15">
        <v>323.83333333333297</v>
      </c>
      <c r="G637" s="15">
        <v>14.704327963192901</v>
      </c>
      <c r="H637" s="15">
        <v>0.141525342884293</v>
      </c>
      <c r="I637" s="15">
        <v>0.19815235462495601</v>
      </c>
      <c r="J637" s="15">
        <v>40.880590746748197</v>
      </c>
      <c r="K637" s="15">
        <v>2</v>
      </c>
      <c r="L637" s="15">
        <v>0</v>
      </c>
      <c r="M637" s="17">
        <f>IF(C637&gt;=250000,10,IF([1]数据测算!F637&gt;=200000,8,IF([1]数据测算!F637&gt;=150000,6,IF([1]数据测算!F637&gt;=100000,5,IF(C637&gt;=50000,3,1)))))*2.5</f>
        <v>7.5</v>
      </c>
      <c r="N637" s="17">
        <f>IF(F637&gt;=4000,5,IF([1]数据测算!M637&gt;=3000,3,IF([1]数据测算!M637&gt;=2500,1,IF([1]数据测算!M637&gt;=1500,10,IF(F637&gt;=750,8,6)))))</f>
        <v>6</v>
      </c>
      <c r="O637" s="17">
        <f t="shared" si="116"/>
        <v>1</v>
      </c>
      <c r="P637" s="18">
        <f t="shared" si="117"/>
        <v>2</v>
      </c>
      <c r="Q637" s="17">
        <f t="shared" si="118"/>
        <v>10</v>
      </c>
      <c r="R637" s="17">
        <f t="shared" ref="R637:R666" si="126">IF(I637&gt;=70%,1,IF(I637&gt;=40%,4,IF(I637&gt;=20%,7,IF(I637&gt;=0,10))))</f>
        <v>10</v>
      </c>
      <c r="S637" s="17">
        <f t="shared" ref="S637:S666" si="127">IF(H637&gt;=90%,1,IF(H637&gt;=50%,4,IF(H637&gt;=20%,7,10)))</f>
        <v>10</v>
      </c>
      <c r="T637" s="17">
        <f t="shared" si="119"/>
        <v>7.5</v>
      </c>
      <c r="U637" s="17" t="s">
        <v>94</v>
      </c>
      <c r="V637" s="17">
        <f t="shared" si="120"/>
        <v>4</v>
      </c>
      <c r="W637" s="21">
        <f t="shared" si="121"/>
        <v>95</v>
      </c>
      <c r="X637" s="21">
        <f t="shared" si="122"/>
        <v>58</v>
      </c>
      <c r="Y637" s="24">
        <f t="shared" si="115"/>
        <v>61.05263157894737</v>
      </c>
      <c r="Z637" s="25">
        <f t="shared" si="123"/>
        <v>84.635370215045313</v>
      </c>
    </row>
    <row r="638" spans="1:26" x14ac:dyDescent="0.3">
      <c r="A638" s="15" t="s">
        <v>732</v>
      </c>
      <c r="B638" s="15">
        <v>201507</v>
      </c>
      <c r="C638" s="15">
        <v>172360.95166666701</v>
      </c>
      <c r="D638" s="15">
        <v>0.81547638285272805</v>
      </c>
      <c r="E638" s="15">
        <v>0.21061160883568</v>
      </c>
      <c r="F638" s="15">
        <v>2538.8333333333298</v>
      </c>
      <c r="G638" s="15">
        <v>10.8189943927425</v>
      </c>
      <c r="H638" s="15">
        <v>8.46735076274793E-2</v>
      </c>
      <c r="I638" s="15">
        <v>0.52927404678590595</v>
      </c>
      <c r="J638" s="15">
        <v>20.9367680669835</v>
      </c>
      <c r="K638" s="15">
        <v>3</v>
      </c>
      <c r="L638" s="15">
        <v>0</v>
      </c>
      <c r="M638" s="17">
        <f>IF(C638&gt;=250000,10,IF([1]数据测算!F638&gt;=200000,8,IF([1]数据测算!F638&gt;=150000,6,IF([1]数据测算!F638&gt;=100000,5,IF(C638&gt;=50000,3,1)))))*2.5</f>
        <v>15</v>
      </c>
      <c r="N638" s="17">
        <f>IF(F638&gt;=4000,5,IF([1]数据测算!M638&gt;=3000,3,IF([1]数据测算!M638&gt;=2500,1,IF([1]数据测算!M638&gt;=1500,10,IF(F638&gt;=750,8,6)))))</f>
        <v>1</v>
      </c>
      <c r="O638" s="17">
        <f t="shared" si="116"/>
        <v>3</v>
      </c>
      <c r="P638" s="18">
        <f t="shared" si="117"/>
        <v>2</v>
      </c>
      <c r="Q638" s="17">
        <f t="shared" si="118"/>
        <v>7</v>
      </c>
      <c r="R638" s="17">
        <f t="shared" si="126"/>
        <v>4</v>
      </c>
      <c r="S638" s="17">
        <f t="shared" si="127"/>
        <v>10</v>
      </c>
      <c r="T638" s="17">
        <f t="shared" si="119"/>
        <v>7.5</v>
      </c>
      <c r="U638" s="17" t="s">
        <v>94</v>
      </c>
      <c r="V638" s="17">
        <f t="shared" si="120"/>
        <v>6</v>
      </c>
      <c r="W638" s="21">
        <f t="shared" si="121"/>
        <v>95</v>
      </c>
      <c r="X638" s="21">
        <f t="shared" si="122"/>
        <v>55.5</v>
      </c>
      <c r="Y638" s="24">
        <f t="shared" si="115"/>
        <v>58.421052631578945</v>
      </c>
      <c r="Z638" s="25">
        <f t="shared" si="123"/>
        <v>83.322352963173088</v>
      </c>
    </row>
    <row r="639" spans="1:26" x14ac:dyDescent="0.3">
      <c r="A639" s="15" t="s">
        <v>733</v>
      </c>
      <c r="B639" s="15">
        <v>201505</v>
      </c>
      <c r="C639" s="15">
        <v>139741.79999999999</v>
      </c>
      <c r="D639" s="15">
        <v>0.75498899568258204</v>
      </c>
      <c r="E639" s="15">
        <v>0.47637208057354102</v>
      </c>
      <c r="F639" s="15">
        <v>1303.3333333333301</v>
      </c>
      <c r="G639" s="15">
        <v>6.3928611376834397</v>
      </c>
      <c r="H639" s="15">
        <v>8.0987885671299706E-2</v>
      </c>
      <c r="I639" s="15">
        <v>0.38004189853345499</v>
      </c>
      <c r="J639" s="15">
        <v>15.231765998271401</v>
      </c>
      <c r="K639" s="15">
        <v>1</v>
      </c>
      <c r="L639" s="15">
        <v>0</v>
      </c>
      <c r="M639" s="17">
        <f>IF(C639&gt;=250000,10,IF([1]数据测算!F639&gt;=200000,8,IF([1]数据测算!F639&gt;=150000,6,IF([1]数据测算!F639&gt;=100000,5,IF(C639&gt;=50000,3,1)))))*2.5</f>
        <v>12.5</v>
      </c>
      <c r="N639" s="17">
        <f>IF(F639&gt;=4000,5,IF([1]数据测算!M639&gt;=3000,3,IF([1]数据测算!M639&gt;=2500,1,IF([1]数据测算!M639&gt;=1500,10,IF(F639&gt;=750,8,6)))))</f>
        <v>8</v>
      </c>
      <c r="O639" s="17">
        <f t="shared" si="116"/>
        <v>5</v>
      </c>
      <c r="P639" s="18">
        <f t="shared" si="117"/>
        <v>2</v>
      </c>
      <c r="Q639" s="17">
        <f t="shared" si="118"/>
        <v>4</v>
      </c>
      <c r="R639" s="17">
        <f t="shared" si="126"/>
        <v>7</v>
      </c>
      <c r="S639" s="17">
        <f t="shared" si="127"/>
        <v>10</v>
      </c>
      <c r="T639" s="17">
        <f t="shared" si="119"/>
        <v>7.5</v>
      </c>
      <c r="U639" s="17" t="s">
        <v>94</v>
      </c>
      <c r="V639" s="17">
        <f t="shared" si="120"/>
        <v>2</v>
      </c>
      <c r="W639" s="21">
        <f t="shared" si="121"/>
        <v>95</v>
      </c>
      <c r="X639" s="21">
        <f t="shared" si="122"/>
        <v>58</v>
      </c>
      <c r="Y639" s="24">
        <f t="shared" si="115"/>
        <v>61.05263157894737</v>
      </c>
      <c r="Z639" s="25">
        <f t="shared" si="123"/>
        <v>84.635370215045313</v>
      </c>
    </row>
    <row r="640" spans="1:26" x14ac:dyDescent="0.3">
      <c r="A640" s="15" t="s">
        <v>734</v>
      </c>
      <c r="B640" s="15">
        <v>201506</v>
      </c>
      <c r="C640" s="15">
        <v>183698.42666666699</v>
      </c>
      <c r="D640" s="15">
        <v>0.94986840992094701</v>
      </c>
      <c r="E640" s="15">
        <v>0.597068973848221</v>
      </c>
      <c r="F640" s="15">
        <v>1422</v>
      </c>
      <c r="G640" s="15">
        <v>3.58974948786443</v>
      </c>
      <c r="H640" s="15">
        <v>1.3520213583771701E-2</v>
      </c>
      <c r="I640" s="15">
        <v>0.79959377209175797</v>
      </c>
      <c r="J640" s="15">
        <v>34.979294412709798</v>
      </c>
      <c r="K640" s="15">
        <v>2</v>
      </c>
      <c r="L640" s="15">
        <v>0</v>
      </c>
      <c r="M640" s="17">
        <f>IF(C640&gt;=250000,10,IF([1]数据测算!F640&gt;=200000,8,IF([1]数据测算!F640&gt;=150000,6,IF([1]数据测算!F640&gt;=100000,5,IF(C640&gt;=50000,3,1)))))*2.5</f>
        <v>15</v>
      </c>
      <c r="N640" s="17">
        <f>IF(F640&gt;=4000,5,IF([1]数据测算!M640&gt;=3000,3,IF([1]数据测算!M640&gt;=2500,1,IF([1]数据测算!M640&gt;=1500,10,IF(F640&gt;=750,8,6)))))</f>
        <v>8</v>
      </c>
      <c r="O640" s="17">
        <f t="shared" si="116"/>
        <v>3</v>
      </c>
      <c r="P640" s="18">
        <f t="shared" si="117"/>
        <v>0.5</v>
      </c>
      <c r="Q640" s="17">
        <f t="shared" si="118"/>
        <v>4</v>
      </c>
      <c r="R640" s="17">
        <f t="shared" si="126"/>
        <v>1</v>
      </c>
      <c r="S640" s="17">
        <f t="shared" si="127"/>
        <v>10</v>
      </c>
      <c r="T640" s="17">
        <f t="shared" si="119"/>
        <v>7.5</v>
      </c>
      <c r="U640" s="17" t="s">
        <v>94</v>
      </c>
      <c r="V640" s="17">
        <f t="shared" si="120"/>
        <v>4</v>
      </c>
      <c r="W640" s="21">
        <f t="shared" si="121"/>
        <v>95</v>
      </c>
      <c r="X640" s="21">
        <f t="shared" si="122"/>
        <v>53</v>
      </c>
      <c r="Y640" s="24">
        <f t="shared" si="115"/>
        <v>55.789473684210527</v>
      </c>
      <c r="Z640" s="25">
        <f t="shared" si="123"/>
        <v>81.970601926662155</v>
      </c>
    </row>
    <row r="641" spans="1:26" x14ac:dyDescent="0.3">
      <c r="A641" s="15" t="s">
        <v>735</v>
      </c>
      <c r="B641" s="15">
        <v>201506</v>
      </c>
      <c r="C641" s="15">
        <v>144240.63666666701</v>
      </c>
      <c r="D641" s="15">
        <v>1.35107543007589</v>
      </c>
      <c r="E641" s="15">
        <v>0.50346658180716597</v>
      </c>
      <c r="F641" s="15">
        <v>2331.3333333333298</v>
      </c>
      <c r="G641" s="15">
        <v>3.38583324299247</v>
      </c>
      <c r="H641" s="15">
        <v>2.57056904334379E-2</v>
      </c>
      <c r="I641" s="15">
        <v>0.504097887851508</v>
      </c>
      <c r="J641" s="15">
        <v>7.7627879407742002</v>
      </c>
      <c r="K641" s="15">
        <v>2</v>
      </c>
      <c r="L641" s="15">
        <v>0</v>
      </c>
      <c r="M641" s="17">
        <f>IF(C641&gt;=250000,10,IF([1]数据测算!F641&gt;=200000,8,IF([1]数据测算!F641&gt;=150000,6,IF([1]数据测算!F641&gt;=100000,5,IF(C641&gt;=50000,3,1)))))*2.5</f>
        <v>12.5</v>
      </c>
      <c r="N641" s="17">
        <f>IF(F641&gt;=4000,5,IF([1]数据测算!M641&gt;=3000,3,IF([1]数据测算!M641&gt;=2500,1,IF([1]数据测算!M641&gt;=1500,10,IF(F641&gt;=750,8,6)))))</f>
        <v>10</v>
      </c>
      <c r="O641" s="17">
        <f t="shared" si="116"/>
        <v>6</v>
      </c>
      <c r="P641" s="18">
        <f t="shared" si="117"/>
        <v>0.5</v>
      </c>
      <c r="Q641" s="17">
        <f t="shared" si="118"/>
        <v>4</v>
      </c>
      <c r="R641" s="17">
        <f t="shared" si="126"/>
        <v>4</v>
      </c>
      <c r="S641" s="17">
        <f t="shared" si="127"/>
        <v>10</v>
      </c>
      <c r="T641" s="17">
        <f t="shared" si="119"/>
        <v>7.5</v>
      </c>
      <c r="U641" s="17" t="s">
        <v>94</v>
      </c>
      <c r="V641" s="17">
        <f t="shared" si="120"/>
        <v>4</v>
      </c>
      <c r="W641" s="21">
        <f t="shared" si="121"/>
        <v>95</v>
      </c>
      <c r="X641" s="21">
        <f t="shared" si="122"/>
        <v>58.5</v>
      </c>
      <c r="Y641" s="24">
        <f t="shared" si="115"/>
        <v>61.578947368421055</v>
      </c>
      <c r="Z641" s="25">
        <f t="shared" si="123"/>
        <v>84.893569574321774</v>
      </c>
    </row>
    <row r="642" spans="1:26" x14ac:dyDescent="0.3">
      <c r="A642" s="15" t="s">
        <v>736</v>
      </c>
      <c r="B642" s="15">
        <v>201504</v>
      </c>
      <c r="C642" s="15">
        <v>397000.20166666701</v>
      </c>
      <c r="D642" s="15">
        <v>0.82690458892802898</v>
      </c>
      <c r="E642" s="15">
        <v>0.63933464925022199</v>
      </c>
      <c r="F642" s="15">
        <v>604.33333333333303</v>
      </c>
      <c r="G642" s="15">
        <v>2.23454885835109</v>
      </c>
      <c r="H642" s="15">
        <v>0.13876844336076799</v>
      </c>
      <c r="I642" s="15">
        <v>0.983665709275792</v>
      </c>
      <c r="J642" s="15">
        <v>5.4463158478013298</v>
      </c>
      <c r="K642" s="15">
        <v>4</v>
      </c>
      <c r="L642" s="15">
        <v>0</v>
      </c>
      <c r="M642" s="17">
        <f>IF(C642&gt;=250000,10,IF([1]数据测算!F642&gt;=200000,8,IF([1]数据测算!F642&gt;=150000,6,IF([1]数据测算!F642&gt;=100000,5,IF(C642&gt;=50000,3,1)))))*2.5</f>
        <v>25</v>
      </c>
      <c r="N642" s="17">
        <f>IF(F642&gt;=4000,5,IF([1]数据测算!M642&gt;=3000,3,IF([1]数据测算!M642&gt;=2500,1,IF([1]数据测算!M642&gt;=1500,10,IF(F642&gt;=750,8,6)))))</f>
        <v>6</v>
      </c>
      <c r="O642" s="17">
        <f t="shared" si="116"/>
        <v>8</v>
      </c>
      <c r="P642" s="18">
        <f t="shared" si="117"/>
        <v>2</v>
      </c>
      <c r="Q642" s="17">
        <f t="shared" si="118"/>
        <v>4</v>
      </c>
      <c r="R642" s="17">
        <f t="shared" si="126"/>
        <v>1</v>
      </c>
      <c r="S642" s="17">
        <f t="shared" si="127"/>
        <v>10</v>
      </c>
      <c r="T642" s="17">
        <f t="shared" si="119"/>
        <v>5.25</v>
      </c>
      <c r="U642" s="17" t="s">
        <v>94</v>
      </c>
      <c r="V642" s="17">
        <f t="shared" si="120"/>
        <v>8</v>
      </c>
      <c r="W642" s="21">
        <f t="shared" si="121"/>
        <v>95</v>
      </c>
      <c r="X642" s="21">
        <f t="shared" si="122"/>
        <v>69.25</v>
      </c>
      <c r="Y642" s="24">
        <f t="shared" si="115"/>
        <v>72.89473684210526</v>
      </c>
      <c r="Z642" s="25">
        <f t="shared" si="123"/>
        <v>90.130897778646101</v>
      </c>
    </row>
    <row r="643" spans="1:26" x14ac:dyDescent="0.3">
      <c r="A643" s="15" t="s">
        <v>737</v>
      </c>
      <c r="B643" s="15">
        <v>201507</v>
      </c>
      <c r="C643" s="15">
        <v>71499.611666666693</v>
      </c>
      <c r="D643" s="15">
        <v>0.93277117150395095</v>
      </c>
      <c r="E643" s="15">
        <v>0.118447018580873</v>
      </c>
      <c r="F643" s="15">
        <v>1625.5</v>
      </c>
      <c r="G643" s="15">
        <v>2.04720978994207</v>
      </c>
      <c r="H643" s="15">
        <v>7.2749962245320293E-2</v>
      </c>
      <c r="I643" s="15">
        <v>0.65868091760202896</v>
      </c>
      <c r="J643" s="15">
        <v>12.468017951680199</v>
      </c>
      <c r="K643" s="15">
        <v>2</v>
      </c>
      <c r="L643" s="15">
        <v>0</v>
      </c>
      <c r="M643" s="17">
        <f>IF(C643&gt;=250000,10,IF([1]数据测算!F643&gt;=200000,8,IF([1]数据测算!F643&gt;=150000,6,IF([1]数据测算!F643&gt;=100000,5,IF(C643&gt;=50000,3,1)))))*2.5</f>
        <v>7.5</v>
      </c>
      <c r="N643" s="17">
        <f>IF(F643&gt;=4000,5,IF([1]数据测算!M643&gt;=3000,3,IF([1]数据测算!M643&gt;=2500,1,IF([1]数据测算!M643&gt;=1500,10,IF(F643&gt;=750,8,6)))))</f>
        <v>10</v>
      </c>
      <c r="O643" s="17">
        <f t="shared" si="116"/>
        <v>5</v>
      </c>
      <c r="P643" s="18">
        <f t="shared" si="117"/>
        <v>0.5</v>
      </c>
      <c r="Q643" s="17">
        <f t="shared" si="118"/>
        <v>10</v>
      </c>
      <c r="R643" s="17">
        <f t="shared" si="126"/>
        <v>4</v>
      </c>
      <c r="S643" s="17">
        <f t="shared" si="127"/>
        <v>10</v>
      </c>
      <c r="T643" s="17">
        <f t="shared" si="119"/>
        <v>5.25</v>
      </c>
      <c r="U643" s="17" t="s">
        <v>94</v>
      </c>
      <c r="V643" s="17">
        <f t="shared" si="120"/>
        <v>4</v>
      </c>
      <c r="W643" s="21">
        <f t="shared" si="121"/>
        <v>95</v>
      </c>
      <c r="X643" s="21">
        <f t="shared" si="122"/>
        <v>56.25</v>
      </c>
      <c r="Y643" s="24">
        <f t="shared" ref="Y643:Y706" si="128">X643*100/W643</f>
        <v>59.210526315789473</v>
      </c>
      <c r="Z643" s="25">
        <f t="shared" si="123"/>
        <v>83.7201957087144</v>
      </c>
    </row>
    <row r="644" spans="1:26" x14ac:dyDescent="0.3">
      <c r="A644" s="15" t="s">
        <v>738</v>
      </c>
      <c r="B644" s="15">
        <v>201505</v>
      </c>
      <c r="C644" s="15">
        <v>110378.251666667</v>
      </c>
      <c r="D644" s="15">
        <v>0.81310448225467102</v>
      </c>
      <c r="E644" s="15">
        <v>0.53861457434306503</v>
      </c>
      <c r="F644" s="15">
        <v>2310</v>
      </c>
      <c r="G644" s="15">
        <v>1.8678283577977699</v>
      </c>
      <c r="H644" s="15">
        <v>4.8747667050618199E-2</v>
      </c>
      <c r="I644" s="15">
        <v>0.82683098575677305</v>
      </c>
      <c r="J644" s="15">
        <v>7.9460835907836502</v>
      </c>
      <c r="K644" s="15">
        <v>3</v>
      </c>
      <c r="L644" s="15">
        <v>0</v>
      </c>
      <c r="M644" s="17">
        <f>IF(C644&gt;=250000,10,IF([1]数据测算!F644&gt;=200000,8,IF([1]数据测算!F644&gt;=150000,6,IF([1]数据测算!F644&gt;=100000,5,IF(C644&gt;=50000,3,1)))))*2.5</f>
        <v>12.5</v>
      </c>
      <c r="N644" s="17">
        <f>IF(F644&gt;=4000,5,IF([1]数据测算!M644&gt;=3000,3,IF([1]数据测算!M644&gt;=2500,1,IF([1]数据测算!M644&gt;=1500,10,IF(F644&gt;=750,8,6)))))</f>
        <v>10</v>
      </c>
      <c r="O644" s="17">
        <f t="shared" ref="O644:O707" si="129">IF(J644&gt;=35,1,IF(J644&gt;=20,3,IF(J644&gt;=10,5,IF(J644&gt;=7,6,IF(J644&gt;=5,8,10)))))</f>
        <v>6</v>
      </c>
      <c r="P644" s="18">
        <f t="shared" ref="P644:P707" si="130">IF(D644&gt;=0.9,1,IF(D644&gt;=0.6,4,IF(D644&gt;=0.4,7,IF(D644&gt;=0,10,""))))*0.5</f>
        <v>2</v>
      </c>
      <c r="Q644" s="17">
        <f t="shared" ref="Q644:Q707" si="131">IF(E644&gt;=0.7,1,IF(E644&gt;=0.4,4,IF(E644&gt;=0.2,7,IF(E644&gt;=0,10))))</f>
        <v>4</v>
      </c>
      <c r="R644" s="17">
        <f t="shared" si="126"/>
        <v>1</v>
      </c>
      <c r="S644" s="17">
        <f t="shared" si="127"/>
        <v>10</v>
      </c>
      <c r="T644" s="17">
        <f t="shared" ref="T644:T707" si="132">IF(G644&gt;=230%,10,IF(G644&gt;=160%,7,IF(G644&gt;=70%,4,1)))*0.75</f>
        <v>5.25</v>
      </c>
      <c r="U644" s="17" t="s">
        <v>94</v>
      </c>
      <c r="V644" s="17">
        <f t="shared" ref="V644:V707" si="133">IF(K644=5,10,IF(K644=4,8,IF(K644=3,6,IF(K644=2,4,IF(K644=1,2,0)))))</f>
        <v>6</v>
      </c>
      <c r="W644" s="21">
        <f t="shared" ref="W644:W707" si="134">SUMIFS($M$1:$V$1,M644:V644,"&lt;&gt;null")</f>
        <v>95</v>
      </c>
      <c r="X644" s="21">
        <f t="shared" ref="X644:X707" si="135">SUM(M644:V644)</f>
        <v>56.75</v>
      </c>
      <c r="Y644" s="24">
        <f t="shared" si="128"/>
        <v>59.736842105263158</v>
      </c>
      <c r="Z644" s="25">
        <f t="shared" ref="Z644:Z707" si="136">EXP(LN(Y644)*$AB$15+$AB$16)</f>
        <v>83.983526500307335</v>
      </c>
    </row>
    <row r="645" spans="1:26" x14ac:dyDescent="0.3">
      <c r="A645" s="15" t="s">
        <v>739</v>
      </c>
      <c r="B645" s="15">
        <v>201506</v>
      </c>
      <c r="C645" s="15">
        <v>43799.696666666699</v>
      </c>
      <c r="D645" s="15">
        <v>0.86830038634387896</v>
      </c>
      <c r="E645" s="15">
        <v>0.367244343193183</v>
      </c>
      <c r="F645" s="15">
        <v>989.16666666666697</v>
      </c>
      <c r="G645" s="15">
        <v>1.53013979171713</v>
      </c>
      <c r="H645" s="15">
        <v>0.157680312966855</v>
      </c>
      <c r="I645" s="15">
        <v>0.53022318854499795</v>
      </c>
      <c r="J645" s="15">
        <v>8.3091725145365896</v>
      </c>
      <c r="K645" s="15">
        <v>2</v>
      </c>
      <c r="L645" s="15">
        <v>0</v>
      </c>
      <c r="M645" s="17">
        <f>IF(C645&gt;=250000,10,IF([1]数据测算!F645&gt;=200000,8,IF([1]数据测算!F645&gt;=150000,6,IF([1]数据测算!F645&gt;=100000,5,IF(C645&gt;=50000,3,1)))))*2.5</f>
        <v>2.5</v>
      </c>
      <c r="N645" s="17">
        <f>IF(F645&gt;=4000,5,IF([1]数据测算!M645&gt;=3000,3,IF([1]数据测算!M645&gt;=2500,1,IF([1]数据测算!M645&gt;=1500,10,IF(F645&gt;=750,8,6)))))</f>
        <v>8</v>
      </c>
      <c r="O645" s="17">
        <f t="shared" si="129"/>
        <v>6</v>
      </c>
      <c r="P645" s="18">
        <f t="shared" si="130"/>
        <v>2</v>
      </c>
      <c r="Q645" s="17">
        <f t="shared" si="131"/>
        <v>7</v>
      </c>
      <c r="R645" s="17">
        <f t="shared" si="126"/>
        <v>4</v>
      </c>
      <c r="S645" s="17">
        <f t="shared" si="127"/>
        <v>10</v>
      </c>
      <c r="T645" s="17">
        <f t="shared" si="132"/>
        <v>3</v>
      </c>
      <c r="U645" s="17" t="s">
        <v>94</v>
      </c>
      <c r="V645" s="17">
        <f t="shared" si="133"/>
        <v>4</v>
      </c>
      <c r="W645" s="21">
        <f t="shared" si="134"/>
        <v>95</v>
      </c>
      <c r="X645" s="21">
        <f t="shared" si="135"/>
        <v>46.5</v>
      </c>
      <c r="Y645" s="24">
        <f t="shared" si="128"/>
        <v>48.94736842105263</v>
      </c>
      <c r="Z645" s="25">
        <f t="shared" si="136"/>
        <v>78.251663594634891</v>
      </c>
    </row>
    <row r="646" spans="1:26" x14ac:dyDescent="0.3">
      <c r="A646" s="15" t="s">
        <v>740</v>
      </c>
      <c r="B646" s="15">
        <v>201503</v>
      </c>
      <c r="C646" s="15">
        <v>507867.27166666702</v>
      </c>
      <c r="D646" s="15">
        <v>0.665375631012874</v>
      </c>
      <c r="E646" s="15">
        <v>4.2804350119963502E-2</v>
      </c>
      <c r="F646" s="15">
        <v>1682</v>
      </c>
      <c r="G646" s="15">
        <v>1.4085504821458701</v>
      </c>
      <c r="H646" s="15">
        <v>2.6255332345801199E-2</v>
      </c>
      <c r="I646" s="15">
        <v>0.49966377326968098</v>
      </c>
      <c r="J646" s="15">
        <v>7.5595066732707403</v>
      </c>
      <c r="K646" s="15">
        <v>3</v>
      </c>
      <c r="L646" s="15">
        <v>0</v>
      </c>
      <c r="M646" s="17">
        <f>IF(C646&gt;=250000,10,IF([1]数据测算!F646&gt;=200000,8,IF([1]数据测算!F646&gt;=150000,6,IF([1]数据测算!F646&gt;=100000,5,IF(C646&gt;=50000,3,1)))))*2.5</f>
        <v>25</v>
      </c>
      <c r="N646" s="17">
        <f>IF(F646&gt;=4000,5,IF([1]数据测算!M646&gt;=3000,3,IF([1]数据测算!M646&gt;=2500,1,IF([1]数据测算!M646&gt;=1500,10,IF(F646&gt;=750,8,6)))))</f>
        <v>10</v>
      </c>
      <c r="O646" s="17">
        <f t="shared" si="129"/>
        <v>6</v>
      </c>
      <c r="P646" s="18">
        <f t="shared" si="130"/>
        <v>2</v>
      </c>
      <c r="Q646" s="17">
        <f t="shared" si="131"/>
        <v>10</v>
      </c>
      <c r="R646" s="17">
        <f t="shared" si="126"/>
        <v>4</v>
      </c>
      <c r="S646" s="17">
        <f t="shared" si="127"/>
        <v>10</v>
      </c>
      <c r="T646" s="17">
        <f t="shared" si="132"/>
        <v>3</v>
      </c>
      <c r="U646" s="17" t="s">
        <v>94</v>
      </c>
      <c r="V646" s="17">
        <f t="shared" si="133"/>
        <v>6</v>
      </c>
      <c r="W646" s="21">
        <f t="shared" si="134"/>
        <v>95</v>
      </c>
      <c r="X646" s="21">
        <f t="shared" si="135"/>
        <v>76</v>
      </c>
      <c r="Y646" s="24">
        <f t="shared" si="128"/>
        <v>80</v>
      </c>
      <c r="Z646" s="25">
        <f t="shared" si="136"/>
        <v>93.155415092045061</v>
      </c>
    </row>
    <row r="647" spans="1:26" x14ac:dyDescent="0.3">
      <c r="A647" s="15" t="s">
        <v>741</v>
      </c>
      <c r="B647" s="15">
        <v>201505</v>
      </c>
      <c r="C647" s="15">
        <v>466929</v>
      </c>
      <c r="D647" s="15">
        <v>0.73310350669205204</v>
      </c>
      <c r="E647" s="15">
        <v>0.10382236675793501</v>
      </c>
      <c r="F647" s="15">
        <v>2549.6666666666702</v>
      </c>
      <c r="G647" s="15">
        <v>1.22545858872417</v>
      </c>
      <c r="H647" s="15">
        <v>2.17836172809018E-2</v>
      </c>
      <c r="I647" s="15">
        <v>0.41472741478036301</v>
      </c>
      <c r="J647" s="15">
        <v>13.6260087862004</v>
      </c>
      <c r="K647" s="15">
        <v>3</v>
      </c>
      <c r="L647" s="15">
        <v>0</v>
      </c>
      <c r="M647" s="17">
        <f>IF(C647&gt;=250000,10,IF([1]数据测算!F647&gt;=200000,8,IF([1]数据测算!F647&gt;=150000,6,IF([1]数据测算!F647&gt;=100000,5,IF(C647&gt;=50000,3,1)))))*2.5</f>
        <v>25</v>
      </c>
      <c r="N647" s="17">
        <f>IF(F647&gt;=4000,5,IF([1]数据测算!M647&gt;=3000,3,IF([1]数据测算!M647&gt;=2500,1,IF([1]数据测算!M647&gt;=1500,10,IF(F647&gt;=750,8,6)))))</f>
        <v>1</v>
      </c>
      <c r="O647" s="17">
        <f t="shared" si="129"/>
        <v>5</v>
      </c>
      <c r="P647" s="18">
        <f t="shared" si="130"/>
        <v>2</v>
      </c>
      <c r="Q647" s="17">
        <f t="shared" si="131"/>
        <v>10</v>
      </c>
      <c r="R647" s="17">
        <f t="shared" si="126"/>
        <v>4</v>
      </c>
      <c r="S647" s="17">
        <f t="shared" si="127"/>
        <v>10</v>
      </c>
      <c r="T647" s="17">
        <f t="shared" si="132"/>
        <v>3</v>
      </c>
      <c r="U647" s="17" t="s">
        <v>94</v>
      </c>
      <c r="V647" s="17">
        <f t="shared" si="133"/>
        <v>6</v>
      </c>
      <c r="W647" s="21">
        <f t="shared" si="134"/>
        <v>95</v>
      </c>
      <c r="X647" s="21">
        <f t="shared" si="135"/>
        <v>66</v>
      </c>
      <c r="Y647" s="24">
        <f t="shared" si="128"/>
        <v>69.473684210526315</v>
      </c>
      <c r="Z647" s="25">
        <f t="shared" si="136"/>
        <v>88.606495837779903</v>
      </c>
    </row>
    <row r="648" spans="1:26" x14ac:dyDescent="0.3">
      <c r="A648" s="15" t="s">
        <v>742</v>
      </c>
      <c r="B648" s="15">
        <v>201506</v>
      </c>
      <c r="C648" s="15">
        <v>68391.416666666701</v>
      </c>
      <c r="D648" s="16">
        <v>0.385643105315357</v>
      </c>
      <c r="E648" s="15">
        <v>0.55556560746870198</v>
      </c>
      <c r="F648" s="15">
        <v>34</v>
      </c>
      <c r="G648" s="15">
        <v>1.0034374919597699</v>
      </c>
      <c r="H648" s="15">
        <v>0.476366841096522</v>
      </c>
      <c r="I648" s="15">
        <v>0.89388467976280594</v>
      </c>
      <c r="J648" s="15">
        <v>12.639064522668599</v>
      </c>
      <c r="K648" s="15">
        <v>3</v>
      </c>
      <c r="L648" s="15">
        <v>0</v>
      </c>
      <c r="M648" s="17">
        <f>IF(C648&gt;=250000,10,IF([1]数据测算!F648&gt;=200000,8,IF([1]数据测算!F648&gt;=150000,6,IF([1]数据测算!F648&gt;=100000,5,IF(C648&gt;=50000,3,1)))))*2.5</f>
        <v>7.5</v>
      </c>
      <c r="N648" s="17">
        <f>IF(F648&gt;=4000,5,IF([1]数据测算!M648&gt;=3000,3,IF([1]数据测算!M648&gt;=2500,1,IF([1]数据测算!M648&gt;=1500,10,IF(F648&gt;=750,8,6)))))</f>
        <v>6</v>
      </c>
      <c r="O648" s="17">
        <f t="shared" si="129"/>
        <v>5</v>
      </c>
      <c r="P648" s="18">
        <f t="shared" si="130"/>
        <v>5</v>
      </c>
      <c r="Q648" s="17">
        <f t="shared" si="131"/>
        <v>4</v>
      </c>
      <c r="R648" s="17">
        <f t="shared" si="126"/>
        <v>1</v>
      </c>
      <c r="S648" s="17">
        <f t="shared" si="127"/>
        <v>7</v>
      </c>
      <c r="T648" s="17">
        <f t="shared" si="132"/>
        <v>3</v>
      </c>
      <c r="U648" s="17" t="s">
        <v>94</v>
      </c>
      <c r="V648" s="17">
        <f t="shared" si="133"/>
        <v>6</v>
      </c>
      <c r="W648" s="21">
        <f t="shared" si="134"/>
        <v>95</v>
      </c>
      <c r="X648" s="21">
        <f t="shared" si="135"/>
        <v>44.5</v>
      </c>
      <c r="Y648" s="24">
        <f t="shared" si="128"/>
        <v>46.842105263157897</v>
      </c>
      <c r="Z648" s="25">
        <f t="shared" si="136"/>
        <v>77.040330156165837</v>
      </c>
    </row>
    <row r="649" spans="1:26" x14ac:dyDescent="0.3">
      <c r="A649" s="15" t="s">
        <v>743</v>
      </c>
      <c r="B649" s="15">
        <v>201505</v>
      </c>
      <c r="C649" s="15">
        <v>308588.27833333297</v>
      </c>
      <c r="D649" s="15">
        <v>0.76004491611286595</v>
      </c>
      <c r="E649" s="15">
        <v>0.728385297540869</v>
      </c>
      <c r="F649" s="15">
        <v>1295.5</v>
      </c>
      <c r="G649" s="15">
        <v>0.84260297655510297</v>
      </c>
      <c r="H649" s="15">
        <v>2.8226052094906799E-2</v>
      </c>
      <c r="I649" s="15">
        <v>0.68082471401519595</v>
      </c>
      <c r="J649" s="15">
        <v>17.560588760874399</v>
      </c>
      <c r="K649" s="15">
        <v>2</v>
      </c>
      <c r="L649" s="15">
        <v>0</v>
      </c>
      <c r="M649" s="17">
        <f>IF(C649&gt;=250000,10,IF([1]数据测算!F649&gt;=200000,8,IF([1]数据测算!F649&gt;=150000,6,IF([1]数据测算!F649&gt;=100000,5,IF(C649&gt;=50000,3,1)))))*2.5</f>
        <v>25</v>
      </c>
      <c r="N649" s="17">
        <f>IF(F649&gt;=4000,5,IF([1]数据测算!M649&gt;=3000,3,IF([1]数据测算!M649&gt;=2500,1,IF([1]数据测算!M649&gt;=1500,10,IF(F649&gt;=750,8,6)))))</f>
        <v>8</v>
      </c>
      <c r="O649" s="17">
        <f t="shared" si="129"/>
        <v>5</v>
      </c>
      <c r="P649" s="18">
        <f t="shared" si="130"/>
        <v>2</v>
      </c>
      <c r="Q649" s="17">
        <f t="shared" si="131"/>
        <v>1</v>
      </c>
      <c r="R649" s="17">
        <f t="shared" si="126"/>
        <v>4</v>
      </c>
      <c r="S649" s="17">
        <f t="shared" si="127"/>
        <v>10</v>
      </c>
      <c r="T649" s="17">
        <f t="shared" si="132"/>
        <v>3</v>
      </c>
      <c r="U649" s="17" t="s">
        <v>94</v>
      </c>
      <c r="V649" s="17">
        <f t="shared" si="133"/>
        <v>4</v>
      </c>
      <c r="W649" s="21">
        <f t="shared" si="134"/>
        <v>95</v>
      </c>
      <c r="X649" s="21">
        <f t="shared" si="135"/>
        <v>62</v>
      </c>
      <c r="Y649" s="24">
        <f t="shared" si="128"/>
        <v>65.263157894736835</v>
      </c>
      <c r="Z649" s="25">
        <f t="shared" si="136"/>
        <v>86.662286107571859</v>
      </c>
    </row>
    <row r="650" spans="1:26" x14ac:dyDescent="0.3">
      <c r="A650" s="15" t="s">
        <v>744</v>
      </c>
      <c r="B650" s="15">
        <v>201504</v>
      </c>
      <c r="C650" s="15">
        <v>307777.22333333298</v>
      </c>
      <c r="D650" s="15">
        <v>0.50910920330284504</v>
      </c>
      <c r="E650" s="15">
        <v>0.22219560713558201</v>
      </c>
      <c r="F650" s="15">
        <v>2105.8333333333298</v>
      </c>
      <c r="G650" s="15">
        <v>0.61686676140164698</v>
      </c>
      <c r="H650" s="15">
        <v>0.486393072069365</v>
      </c>
      <c r="I650" s="15">
        <v>0.67013232565373704</v>
      </c>
      <c r="J650" s="15">
        <v>11.4642943700318</v>
      </c>
      <c r="K650" s="15">
        <v>0</v>
      </c>
      <c r="L650" s="15">
        <v>0</v>
      </c>
      <c r="M650" s="17">
        <f>IF(C650&gt;=250000,10,IF([1]数据测算!F650&gt;=200000,8,IF([1]数据测算!F650&gt;=150000,6,IF([1]数据测算!F650&gt;=100000,5,IF(C650&gt;=50000,3,1)))))*2.5</f>
        <v>25</v>
      </c>
      <c r="N650" s="17">
        <f>IF(F650&gt;=4000,5,IF([1]数据测算!M650&gt;=3000,3,IF([1]数据测算!M650&gt;=2500,1,IF([1]数据测算!M650&gt;=1500,10,IF(F650&gt;=750,8,6)))))</f>
        <v>10</v>
      </c>
      <c r="O650" s="17">
        <f t="shared" si="129"/>
        <v>5</v>
      </c>
      <c r="P650" s="18">
        <f t="shared" si="130"/>
        <v>3.5</v>
      </c>
      <c r="Q650" s="17">
        <f t="shared" si="131"/>
        <v>7</v>
      </c>
      <c r="R650" s="17">
        <f t="shared" si="126"/>
        <v>4</v>
      </c>
      <c r="S650" s="17">
        <f t="shared" si="127"/>
        <v>7</v>
      </c>
      <c r="T650" s="17">
        <f t="shared" si="132"/>
        <v>0.75</v>
      </c>
      <c r="U650" s="17" t="s">
        <v>94</v>
      </c>
      <c r="V650" s="17">
        <f t="shared" si="133"/>
        <v>0</v>
      </c>
      <c r="W650" s="21">
        <f t="shared" si="134"/>
        <v>95</v>
      </c>
      <c r="X650" s="21">
        <f t="shared" si="135"/>
        <v>62.25</v>
      </c>
      <c r="Y650" s="24">
        <f t="shared" si="128"/>
        <v>65.526315789473685</v>
      </c>
      <c r="Z650" s="25">
        <f t="shared" si="136"/>
        <v>86.786131362007865</v>
      </c>
    </row>
    <row r="651" spans="1:26" x14ac:dyDescent="0.3">
      <c r="A651" s="15" t="s">
        <v>745</v>
      </c>
      <c r="B651" s="15">
        <v>201505</v>
      </c>
      <c r="C651" s="15">
        <v>67772.303333333301</v>
      </c>
      <c r="D651" s="15">
        <v>0.81548457232957605</v>
      </c>
      <c r="E651" s="15">
        <v>0.50416733984839701</v>
      </c>
      <c r="F651" s="15">
        <v>2409.3333333333298</v>
      </c>
      <c r="G651" s="15">
        <v>0.598273620789742</v>
      </c>
      <c r="H651" s="15">
        <v>0.19802651098966301</v>
      </c>
      <c r="I651" s="15">
        <v>0.65223947829377704</v>
      </c>
      <c r="J651" s="15">
        <v>12.8833650878054</v>
      </c>
      <c r="K651" s="15">
        <v>0</v>
      </c>
      <c r="L651" s="15">
        <v>0</v>
      </c>
      <c r="M651" s="17">
        <f>IF(C651&gt;=250000,10,IF([1]数据测算!F651&gt;=200000,8,IF([1]数据测算!F651&gt;=150000,6,IF([1]数据测算!F651&gt;=100000,5,IF(C651&gt;=50000,3,1)))))*2.5</f>
        <v>7.5</v>
      </c>
      <c r="N651" s="17">
        <f>IF(F651&gt;=4000,5,IF([1]数据测算!M651&gt;=3000,3,IF([1]数据测算!M651&gt;=2500,1,IF([1]数据测算!M651&gt;=1500,10,IF(F651&gt;=750,8,6)))))</f>
        <v>10</v>
      </c>
      <c r="O651" s="17">
        <f t="shared" si="129"/>
        <v>5</v>
      </c>
      <c r="P651" s="18">
        <f t="shared" si="130"/>
        <v>2</v>
      </c>
      <c r="Q651" s="17">
        <f t="shared" si="131"/>
        <v>4</v>
      </c>
      <c r="R651" s="17">
        <f t="shared" si="126"/>
        <v>4</v>
      </c>
      <c r="S651" s="17">
        <f t="shared" si="127"/>
        <v>10</v>
      </c>
      <c r="T651" s="17">
        <f t="shared" si="132"/>
        <v>0.75</v>
      </c>
      <c r="U651" s="17" t="s">
        <v>94</v>
      </c>
      <c r="V651" s="17">
        <f t="shared" si="133"/>
        <v>0</v>
      </c>
      <c r="W651" s="21">
        <f t="shared" si="134"/>
        <v>95</v>
      </c>
      <c r="X651" s="21">
        <f t="shared" si="135"/>
        <v>43.25</v>
      </c>
      <c r="Y651" s="24">
        <f t="shared" si="128"/>
        <v>45.526315789473685</v>
      </c>
      <c r="Z651" s="25">
        <f t="shared" si="136"/>
        <v>76.265312474467919</v>
      </c>
    </row>
    <row r="652" spans="1:26" x14ac:dyDescent="0.3">
      <c r="A652" s="15" t="s">
        <v>746</v>
      </c>
      <c r="B652" s="15">
        <v>201507</v>
      </c>
      <c r="C652" s="15">
        <v>406869.83333333302</v>
      </c>
      <c r="D652" s="15">
        <v>1.9926465830295801</v>
      </c>
      <c r="E652" s="15">
        <v>0.240604411898201</v>
      </c>
      <c r="F652" s="15">
        <v>216.333333333333</v>
      </c>
      <c r="G652" s="15">
        <v>0.113394075803998</v>
      </c>
      <c r="H652" s="15">
        <v>5.9203592499744002E-2</v>
      </c>
      <c r="I652" s="15">
        <v>0.329120958949213</v>
      </c>
      <c r="J652" s="15">
        <v>29.331932240175298</v>
      </c>
      <c r="K652" s="15">
        <v>0</v>
      </c>
      <c r="L652" s="15">
        <v>0</v>
      </c>
      <c r="M652" s="17">
        <f>IF(C652&gt;=250000,10,IF([1]数据测算!F652&gt;=200000,8,IF([1]数据测算!F652&gt;=150000,6,IF([1]数据测算!F652&gt;=100000,5,IF(C652&gt;=50000,3,1)))))*2.5</f>
        <v>25</v>
      </c>
      <c r="N652" s="17">
        <f>IF(F652&gt;=4000,5,IF([1]数据测算!M652&gt;=3000,3,IF([1]数据测算!M652&gt;=2500,1,IF([1]数据测算!M652&gt;=1500,10,IF(F652&gt;=750,8,6)))))</f>
        <v>6</v>
      </c>
      <c r="O652" s="17">
        <f t="shared" si="129"/>
        <v>3</v>
      </c>
      <c r="P652" s="18">
        <f t="shared" si="130"/>
        <v>0.5</v>
      </c>
      <c r="Q652" s="17">
        <f t="shared" si="131"/>
        <v>7</v>
      </c>
      <c r="R652" s="17">
        <f t="shared" si="126"/>
        <v>7</v>
      </c>
      <c r="S652" s="17">
        <f t="shared" si="127"/>
        <v>10</v>
      </c>
      <c r="T652" s="17">
        <f t="shared" si="132"/>
        <v>0.75</v>
      </c>
      <c r="U652" s="17" t="s">
        <v>94</v>
      </c>
      <c r="V652" s="17">
        <f t="shared" si="133"/>
        <v>0</v>
      </c>
      <c r="W652" s="21">
        <f t="shared" si="134"/>
        <v>95</v>
      </c>
      <c r="X652" s="21">
        <f t="shared" si="135"/>
        <v>59.25</v>
      </c>
      <c r="Y652" s="24">
        <f t="shared" si="128"/>
        <v>62.368421052631582</v>
      </c>
      <c r="Z652" s="25">
        <f t="shared" si="136"/>
        <v>85.278212662592267</v>
      </c>
    </row>
    <row r="653" spans="1:26" x14ac:dyDescent="0.3">
      <c r="A653" s="15" t="s">
        <v>747</v>
      </c>
      <c r="B653" s="15">
        <v>201503</v>
      </c>
      <c r="C653" s="15">
        <v>818891.17500000005</v>
      </c>
      <c r="D653" s="15">
        <v>0.91798307778822197</v>
      </c>
      <c r="E653" s="15">
        <v>0.29523257913192102</v>
      </c>
      <c r="F653" s="15">
        <v>4339</v>
      </c>
      <c r="G653" s="15">
        <v>61.868663067566096</v>
      </c>
      <c r="H653" s="15">
        <v>2.5979679415964001E-2</v>
      </c>
      <c r="I653" s="15">
        <v>0.43425251729492398</v>
      </c>
      <c r="J653" s="15">
        <v>12.357945088973199</v>
      </c>
      <c r="K653" s="15">
        <v>2</v>
      </c>
      <c r="L653" s="15">
        <v>0</v>
      </c>
      <c r="M653" s="17">
        <f>IF(C653&gt;=250000,10,IF([1]数据测算!F653&gt;=200000,8,IF([1]数据测算!F653&gt;=150000,6,IF([1]数据测算!F653&gt;=100000,5,IF(C653&gt;=50000,3,1)))))*2.5</f>
        <v>25</v>
      </c>
      <c r="N653" s="17">
        <f>IF(F653&gt;=4000,5,IF([1]数据测算!M653&gt;=3000,3,IF([1]数据测算!M653&gt;=2500,1,IF([1]数据测算!M653&gt;=1500,10,IF(F653&gt;=750,8,6)))))</f>
        <v>5</v>
      </c>
      <c r="O653" s="17">
        <f t="shared" si="129"/>
        <v>5</v>
      </c>
      <c r="P653" s="18">
        <f t="shared" si="130"/>
        <v>0.5</v>
      </c>
      <c r="Q653" s="17">
        <f t="shared" si="131"/>
        <v>7</v>
      </c>
      <c r="R653" s="17">
        <f t="shared" si="126"/>
        <v>4</v>
      </c>
      <c r="S653" s="17">
        <f t="shared" si="127"/>
        <v>10</v>
      </c>
      <c r="T653" s="17">
        <f t="shared" si="132"/>
        <v>7.5</v>
      </c>
      <c r="U653" s="17" t="s">
        <v>94</v>
      </c>
      <c r="V653" s="17">
        <f t="shared" si="133"/>
        <v>4</v>
      </c>
      <c r="W653" s="21">
        <f t="shared" si="134"/>
        <v>95</v>
      </c>
      <c r="X653" s="21">
        <f t="shared" si="135"/>
        <v>68</v>
      </c>
      <c r="Y653" s="24">
        <f t="shared" si="128"/>
        <v>71.578947368421055</v>
      </c>
      <c r="Z653" s="25">
        <f t="shared" si="136"/>
        <v>89.550166295470476</v>
      </c>
    </row>
    <row r="654" spans="1:26" x14ac:dyDescent="0.3">
      <c r="A654" s="15" t="s">
        <v>748</v>
      </c>
      <c r="B654" s="15">
        <v>201507</v>
      </c>
      <c r="C654" s="15">
        <v>94604</v>
      </c>
      <c r="D654" s="15">
        <v>0.51631335359475905</v>
      </c>
      <c r="E654" s="15">
        <v>0.68666944827255105</v>
      </c>
      <c r="F654" s="15">
        <v>894.83333333333303</v>
      </c>
      <c r="G654" s="15">
        <v>7.0870028957535096</v>
      </c>
      <c r="H654" s="15">
        <v>7.4244569725725601E-2</v>
      </c>
      <c r="I654" s="15">
        <v>0.56108959490233201</v>
      </c>
      <c r="J654" s="15">
        <v>20.4255039548142</v>
      </c>
      <c r="K654" s="15">
        <v>3</v>
      </c>
      <c r="L654" s="15">
        <v>0</v>
      </c>
      <c r="M654" s="17">
        <f>IF(C654&gt;=250000,10,IF([1]数据测算!F654&gt;=200000,8,IF([1]数据测算!F654&gt;=150000,6,IF([1]数据测算!F654&gt;=100000,5,IF(C654&gt;=50000,3,1)))))*2.5</f>
        <v>7.5</v>
      </c>
      <c r="N654" s="17">
        <f>IF(F654&gt;=4000,5,IF([1]数据测算!M654&gt;=3000,3,IF([1]数据测算!M654&gt;=2500,1,IF([1]数据测算!M654&gt;=1500,10,IF(F654&gt;=750,8,6)))))</f>
        <v>8</v>
      </c>
      <c r="O654" s="17">
        <f t="shared" si="129"/>
        <v>3</v>
      </c>
      <c r="P654" s="18">
        <f t="shared" si="130"/>
        <v>3.5</v>
      </c>
      <c r="Q654" s="17">
        <f t="shared" si="131"/>
        <v>4</v>
      </c>
      <c r="R654" s="17">
        <f t="shared" si="126"/>
        <v>4</v>
      </c>
      <c r="S654" s="17">
        <f t="shared" si="127"/>
        <v>10</v>
      </c>
      <c r="T654" s="17">
        <f t="shared" si="132"/>
        <v>7.5</v>
      </c>
      <c r="U654" s="17" t="s">
        <v>94</v>
      </c>
      <c r="V654" s="17">
        <f t="shared" si="133"/>
        <v>6</v>
      </c>
      <c r="W654" s="21">
        <f t="shared" si="134"/>
        <v>95</v>
      </c>
      <c r="X654" s="21">
        <f t="shared" si="135"/>
        <v>53.5</v>
      </c>
      <c r="Y654" s="24">
        <f t="shared" si="128"/>
        <v>56.315789473684212</v>
      </c>
      <c r="Z654" s="25">
        <f t="shared" si="136"/>
        <v>82.244192021375923</v>
      </c>
    </row>
    <row r="655" spans="1:26" x14ac:dyDescent="0.3">
      <c r="A655" s="15" t="s">
        <v>749</v>
      </c>
      <c r="B655" s="15">
        <v>201506</v>
      </c>
      <c r="C655" s="15">
        <v>196500.035</v>
      </c>
      <c r="D655" s="15">
        <v>0.64060191344574602</v>
      </c>
      <c r="E655" s="15">
        <v>0.66126775787745196</v>
      </c>
      <c r="F655" s="15">
        <v>369.16666666666703</v>
      </c>
      <c r="G655" s="15">
        <v>3.4462242366675402</v>
      </c>
      <c r="H655" s="15">
        <v>8.2882476704958394E-2</v>
      </c>
      <c r="I655" s="15">
        <v>0.90823353062268197</v>
      </c>
      <c r="J655" s="15">
        <v>17.126703315756799</v>
      </c>
      <c r="K655" s="15">
        <v>1</v>
      </c>
      <c r="L655" s="15">
        <v>0</v>
      </c>
      <c r="M655" s="17">
        <f>IF(C655&gt;=250000,10,IF([1]数据测算!F655&gt;=200000,8,IF([1]数据测算!F655&gt;=150000,6,IF([1]数据测算!F655&gt;=100000,5,IF(C655&gt;=50000,3,1)))))*2.5</f>
        <v>15</v>
      </c>
      <c r="N655" s="17">
        <f>IF(F655&gt;=4000,5,IF([1]数据测算!M655&gt;=3000,3,IF([1]数据测算!M655&gt;=2500,1,IF([1]数据测算!M655&gt;=1500,10,IF(F655&gt;=750,8,6)))))</f>
        <v>6</v>
      </c>
      <c r="O655" s="17">
        <f t="shared" si="129"/>
        <v>5</v>
      </c>
      <c r="P655" s="18">
        <f t="shared" si="130"/>
        <v>2</v>
      </c>
      <c r="Q655" s="17">
        <f t="shared" si="131"/>
        <v>4</v>
      </c>
      <c r="R655" s="17">
        <f t="shared" si="126"/>
        <v>1</v>
      </c>
      <c r="S655" s="17">
        <f t="shared" si="127"/>
        <v>10</v>
      </c>
      <c r="T655" s="17">
        <f t="shared" si="132"/>
        <v>7.5</v>
      </c>
      <c r="U655" s="17" t="s">
        <v>94</v>
      </c>
      <c r="V655" s="17">
        <f t="shared" si="133"/>
        <v>2</v>
      </c>
      <c r="W655" s="21">
        <f t="shared" si="134"/>
        <v>95</v>
      </c>
      <c r="X655" s="21">
        <f t="shared" si="135"/>
        <v>52.5</v>
      </c>
      <c r="Y655" s="24">
        <f t="shared" si="128"/>
        <v>55.263157894736842</v>
      </c>
      <c r="Z655" s="25">
        <f t="shared" si="136"/>
        <v>81.695341607011216</v>
      </c>
    </row>
    <row r="656" spans="1:26" x14ac:dyDescent="0.3">
      <c r="A656" s="15" t="s">
        <v>750</v>
      </c>
      <c r="B656" s="15">
        <v>201507</v>
      </c>
      <c r="C656" s="15">
        <v>32852.7516666667</v>
      </c>
      <c r="D656" s="15">
        <v>1.0564827915355699</v>
      </c>
      <c r="E656" s="15">
        <v>0.107981298727841</v>
      </c>
      <c r="F656" s="15">
        <v>396.66666666666703</v>
      </c>
      <c r="G656" s="15">
        <v>3.0412969945039499</v>
      </c>
      <c r="H656" s="15">
        <v>0.62554327657401498</v>
      </c>
      <c r="I656" s="15">
        <v>0.62146060738735598</v>
      </c>
      <c r="J656" s="15">
        <v>3.3279982569567399</v>
      </c>
      <c r="K656" s="15">
        <v>2</v>
      </c>
      <c r="L656" s="15">
        <v>0</v>
      </c>
      <c r="M656" s="17">
        <f>IF(C656&gt;=250000,10,IF([1]数据测算!F656&gt;=200000,8,IF([1]数据测算!F656&gt;=150000,6,IF([1]数据测算!F656&gt;=100000,5,IF(C656&gt;=50000,3,1)))))*2.5</f>
        <v>2.5</v>
      </c>
      <c r="N656" s="17">
        <f>IF(F656&gt;=4000,5,IF([1]数据测算!M656&gt;=3000,3,IF([1]数据测算!M656&gt;=2500,1,IF([1]数据测算!M656&gt;=1500,10,IF(F656&gt;=750,8,6)))))</f>
        <v>6</v>
      </c>
      <c r="O656" s="17">
        <f t="shared" si="129"/>
        <v>10</v>
      </c>
      <c r="P656" s="18">
        <f t="shared" si="130"/>
        <v>0.5</v>
      </c>
      <c r="Q656" s="17">
        <f t="shared" si="131"/>
        <v>10</v>
      </c>
      <c r="R656" s="17">
        <f t="shared" si="126"/>
        <v>4</v>
      </c>
      <c r="S656" s="17">
        <f t="shared" si="127"/>
        <v>4</v>
      </c>
      <c r="T656" s="17">
        <f t="shared" si="132"/>
        <v>7.5</v>
      </c>
      <c r="U656" s="17" t="s">
        <v>94</v>
      </c>
      <c r="V656" s="17">
        <f t="shared" si="133"/>
        <v>4</v>
      </c>
      <c r="W656" s="21">
        <f t="shared" si="134"/>
        <v>95</v>
      </c>
      <c r="X656" s="21">
        <f t="shared" si="135"/>
        <v>48.5</v>
      </c>
      <c r="Y656" s="24">
        <f t="shared" si="128"/>
        <v>51.05263157894737</v>
      </c>
      <c r="Z656" s="25">
        <f t="shared" si="136"/>
        <v>79.429834036358756</v>
      </c>
    </row>
    <row r="657" spans="1:26" x14ac:dyDescent="0.3">
      <c r="A657" s="15" t="s">
        <v>751</v>
      </c>
      <c r="B657" s="15">
        <v>201506</v>
      </c>
      <c r="C657" s="15">
        <v>219601.626666667</v>
      </c>
      <c r="D657" s="15">
        <v>0.83263577797626498</v>
      </c>
      <c r="E657" s="15">
        <v>0.439647224532352</v>
      </c>
      <c r="F657" s="15">
        <v>3421.6666666666702</v>
      </c>
      <c r="G657" s="15">
        <v>1.48087675252743</v>
      </c>
      <c r="H657" s="15">
        <v>2.6562342129626999E-2</v>
      </c>
      <c r="I657" s="15">
        <v>0.74168933798486403</v>
      </c>
      <c r="J657" s="15">
        <v>6.2070958680426296</v>
      </c>
      <c r="K657" s="15">
        <v>3</v>
      </c>
      <c r="L657" s="15">
        <v>0</v>
      </c>
      <c r="M657" s="17">
        <f>IF(C657&gt;=250000,10,IF([1]数据测算!F657&gt;=200000,8,IF([1]数据测算!F657&gt;=150000,6,IF([1]数据测算!F657&gt;=100000,5,IF(C657&gt;=50000,3,1)))))*2.5</f>
        <v>20</v>
      </c>
      <c r="N657" s="17">
        <f>IF(F657&gt;=4000,5,IF([1]数据测算!M657&gt;=3000,3,IF([1]数据测算!M657&gt;=2500,1,IF([1]数据测算!M657&gt;=1500,10,IF(F657&gt;=750,8,6)))))</f>
        <v>3</v>
      </c>
      <c r="O657" s="17">
        <f t="shared" si="129"/>
        <v>8</v>
      </c>
      <c r="P657" s="18">
        <f t="shared" si="130"/>
        <v>2</v>
      </c>
      <c r="Q657" s="17">
        <f t="shared" si="131"/>
        <v>4</v>
      </c>
      <c r="R657" s="17">
        <f t="shared" si="126"/>
        <v>1</v>
      </c>
      <c r="S657" s="17">
        <f t="shared" si="127"/>
        <v>10</v>
      </c>
      <c r="T657" s="17">
        <f t="shared" si="132"/>
        <v>3</v>
      </c>
      <c r="U657" s="17" t="s">
        <v>94</v>
      </c>
      <c r="V657" s="17">
        <f t="shared" si="133"/>
        <v>6</v>
      </c>
      <c r="W657" s="21">
        <f t="shared" si="134"/>
        <v>95</v>
      </c>
      <c r="X657" s="21">
        <f t="shared" si="135"/>
        <v>57</v>
      </c>
      <c r="Y657" s="24">
        <f t="shared" si="128"/>
        <v>60</v>
      </c>
      <c r="Z657" s="25">
        <f t="shared" si="136"/>
        <v>84.114630841297256</v>
      </c>
    </row>
    <row r="658" spans="1:26" x14ac:dyDescent="0.3">
      <c r="A658" s="15" t="s">
        <v>752</v>
      </c>
      <c r="B658" s="15">
        <v>201504</v>
      </c>
      <c r="C658" s="15">
        <v>434190.33333333302</v>
      </c>
      <c r="D658" s="15">
        <v>0.59466235786885102</v>
      </c>
      <c r="E658" s="15">
        <v>0.25980113403176702</v>
      </c>
      <c r="F658" s="15">
        <v>591</v>
      </c>
      <c r="G658" s="15">
        <v>1.45562611477063</v>
      </c>
      <c r="H658" s="15">
        <v>6.0880233063711403E-2</v>
      </c>
      <c r="I658" s="15">
        <v>0.86656815217328798</v>
      </c>
      <c r="J658" s="15">
        <v>4.9537722859512501</v>
      </c>
      <c r="K658" s="15">
        <v>1</v>
      </c>
      <c r="L658" s="15">
        <v>0</v>
      </c>
      <c r="M658" s="17">
        <f>IF(C658&gt;=250000,10,IF([1]数据测算!F658&gt;=200000,8,IF([1]数据测算!F658&gt;=150000,6,IF([1]数据测算!F658&gt;=100000,5,IF(C658&gt;=50000,3,1)))))*2.5</f>
        <v>25</v>
      </c>
      <c r="N658" s="17">
        <f>IF(F658&gt;=4000,5,IF([1]数据测算!M658&gt;=3000,3,IF([1]数据测算!M658&gt;=2500,1,IF([1]数据测算!M658&gt;=1500,10,IF(F658&gt;=750,8,6)))))</f>
        <v>6</v>
      </c>
      <c r="O658" s="17">
        <f t="shared" si="129"/>
        <v>10</v>
      </c>
      <c r="P658" s="18">
        <f t="shared" si="130"/>
        <v>3.5</v>
      </c>
      <c r="Q658" s="17">
        <f t="shared" si="131"/>
        <v>7</v>
      </c>
      <c r="R658" s="17">
        <f t="shared" si="126"/>
        <v>1</v>
      </c>
      <c r="S658" s="17">
        <f t="shared" si="127"/>
        <v>10</v>
      </c>
      <c r="T658" s="17">
        <f t="shared" si="132"/>
        <v>3</v>
      </c>
      <c r="U658" s="17" t="s">
        <v>94</v>
      </c>
      <c r="V658" s="17">
        <f t="shared" si="133"/>
        <v>2</v>
      </c>
      <c r="W658" s="21">
        <f t="shared" si="134"/>
        <v>95</v>
      </c>
      <c r="X658" s="21">
        <f t="shared" si="135"/>
        <v>67.5</v>
      </c>
      <c r="Y658" s="24">
        <f t="shared" si="128"/>
        <v>71.05263157894737</v>
      </c>
      <c r="Z658" s="25">
        <f t="shared" si="136"/>
        <v>89.31594552622974</v>
      </c>
    </row>
    <row r="659" spans="1:26" x14ac:dyDescent="0.3">
      <c r="A659" s="15" t="s">
        <v>753</v>
      </c>
      <c r="B659" s="15">
        <v>201505</v>
      </c>
      <c r="C659" s="15">
        <v>578125.39333333296</v>
      </c>
      <c r="D659" s="16">
        <v>0.40811985383036398</v>
      </c>
      <c r="E659" s="15">
        <v>0.29717557154058599</v>
      </c>
      <c r="F659" s="15">
        <v>616.83333333333303</v>
      </c>
      <c r="G659" s="15">
        <v>1.38154975477719</v>
      </c>
      <c r="H659" s="15">
        <v>0.12500068824451499</v>
      </c>
      <c r="I659" s="15">
        <v>0.57351773606928902</v>
      </c>
      <c r="J659" s="15">
        <v>31.8292821175135</v>
      </c>
      <c r="K659" s="15">
        <v>2</v>
      </c>
      <c r="L659" s="15">
        <v>0</v>
      </c>
      <c r="M659" s="17">
        <f>IF(C659&gt;=250000,10,IF([1]数据测算!F659&gt;=200000,8,IF([1]数据测算!F659&gt;=150000,6,IF([1]数据测算!F659&gt;=100000,5,IF(C659&gt;=50000,3,1)))))*2.5</f>
        <v>25</v>
      </c>
      <c r="N659" s="17">
        <f>IF(F659&gt;=4000,5,IF([1]数据测算!M659&gt;=3000,3,IF([1]数据测算!M659&gt;=2500,1,IF([1]数据测算!M659&gt;=1500,10,IF(F659&gt;=750,8,6)))))</f>
        <v>6</v>
      </c>
      <c r="O659" s="17">
        <f t="shared" si="129"/>
        <v>3</v>
      </c>
      <c r="P659" s="18">
        <f t="shared" si="130"/>
        <v>3.5</v>
      </c>
      <c r="Q659" s="17">
        <f t="shared" si="131"/>
        <v>7</v>
      </c>
      <c r="R659" s="17">
        <f t="shared" si="126"/>
        <v>4</v>
      </c>
      <c r="S659" s="17">
        <f t="shared" si="127"/>
        <v>10</v>
      </c>
      <c r="T659" s="17">
        <f t="shared" si="132"/>
        <v>3</v>
      </c>
      <c r="U659" s="17" t="s">
        <v>94</v>
      </c>
      <c r="V659" s="17">
        <f t="shared" si="133"/>
        <v>4</v>
      </c>
      <c r="W659" s="21">
        <f t="shared" si="134"/>
        <v>95</v>
      </c>
      <c r="X659" s="21">
        <f t="shared" si="135"/>
        <v>65.5</v>
      </c>
      <c r="Y659" s="24">
        <f t="shared" si="128"/>
        <v>68.94736842105263</v>
      </c>
      <c r="Z659" s="25">
        <f t="shared" si="136"/>
        <v>88.367703195681131</v>
      </c>
    </row>
    <row r="660" spans="1:26" x14ac:dyDescent="0.3">
      <c r="A660" s="15" t="s">
        <v>754</v>
      </c>
      <c r="B660" s="15">
        <v>201504</v>
      </c>
      <c r="C660" s="15">
        <v>224339.80166666699</v>
      </c>
      <c r="D660" s="15">
        <v>0.904918978722828</v>
      </c>
      <c r="E660" s="15">
        <v>0.36776557212510702</v>
      </c>
      <c r="F660" s="15">
        <v>1067.1666666666699</v>
      </c>
      <c r="G660" s="15">
        <v>1.15207578173426</v>
      </c>
      <c r="H660" s="15">
        <v>0.123298230651363</v>
      </c>
      <c r="I660" s="15">
        <v>0.60347762294370999</v>
      </c>
      <c r="J660" s="15">
        <v>5.7176420872604004</v>
      </c>
      <c r="K660" s="15">
        <v>1</v>
      </c>
      <c r="L660" s="15">
        <v>0</v>
      </c>
      <c r="M660" s="17">
        <f>IF(C660&gt;=250000,10,IF([1]数据测算!F660&gt;=200000,8,IF([1]数据测算!F660&gt;=150000,6,IF([1]数据测算!F660&gt;=100000,5,IF(C660&gt;=50000,3,1)))))*2.5</f>
        <v>20</v>
      </c>
      <c r="N660" s="17">
        <f>IF(F660&gt;=4000,5,IF([1]数据测算!M660&gt;=3000,3,IF([1]数据测算!M660&gt;=2500,1,IF([1]数据测算!M660&gt;=1500,10,IF(F660&gt;=750,8,6)))))</f>
        <v>8</v>
      </c>
      <c r="O660" s="17">
        <f t="shared" si="129"/>
        <v>8</v>
      </c>
      <c r="P660" s="18">
        <f t="shared" si="130"/>
        <v>0.5</v>
      </c>
      <c r="Q660" s="17">
        <f t="shared" si="131"/>
        <v>7</v>
      </c>
      <c r="R660" s="17">
        <f t="shared" si="126"/>
        <v>4</v>
      </c>
      <c r="S660" s="17">
        <f t="shared" si="127"/>
        <v>10</v>
      </c>
      <c r="T660" s="17">
        <f t="shared" si="132"/>
        <v>3</v>
      </c>
      <c r="U660" s="17" t="s">
        <v>94</v>
      </c>
      <c r="V660" s="17">
        <f t="shared" si="133"/>
        <v>2</v>
      </c>
      <c r="W660" s="21">
        <f t="shared" si="134"/>
        <v>95</v>
      </c>
      <c r="X660" s="21">
        <f t="shared" si="135"/>
        <v>62.5</v>
      </c>
      <c r="Y660" s="24">
        <f t="shared" si="128"/>
        <v>65.78947368421052</v>
      </c>
      <c r="Z660" s="25">
        <f t="shared" si="136"/>
        <v>86.909656160207078</v>
      </c>
    </row>
    <row r="661" spans="1:26" x14ac:dyDescent="0.3">
      <c r="A661" s="15" t="s">
        <v>755</v>
      </c>
      <c r="B661" s="15">
        <v>201506</v>
      </c>
      <c r="C661" s="15">
        <v>196932.22333333301</v>
      </c>
      <c r="D661" s="15">
        <v>0.51570200627372198</v>
      </c>
      <c r="E661" s="15">
        <v>0.26622595742010902</v>
      </c>
      <c r="F661" s="15">
        <v>2367.5</v>
      </c>
      <c r="G661" s="15">
        <v>1.0868746152469</v>
      </c>
      <c r="H661" s="15">
        <v>5.1076661943598098E-2</v>
      </c>
      <c r="I661" s="15">
        <v>0.917172829716285</v>
      </c>
      <c r="J661" s="15">
        <v>9.58807532718067</v>
      </c>
      <c r="K661" s="15">
        <v>1</v>
      </c>
      <c r="L661" s="15">
        <v>0</v>
      </c>
      <c r="M661" s="17">
        <f>IF(C661&gt;=250000,10,IF([1]数据测算!F661&gt;=200000,8,IF([1]数据测算!F661&gt;=150000,6,IF([1]数据测算!F661&gt;=100000,5,IF(C661&gt;=50000,3,1)))))*2.5</f>
        <v>15</v>
      </c>
      <c r="N661" s="17">
        <f>IF(F661&gt;=4000,5,IF([1]数据测算!M661&gt;=3000,3,IF([1]数据测算!M661&gt;=2500,1,IF([1]数据测算!M661&gt;=1500,10,IF(F661&gt;=750,8,6)))))</f>
        <v>10</v>
      </c>
      <c r="O661" s="17">
        <f t="shared" si="129"/>
        <v>6</v>
      </c>
      <c r="P661" s="18">
        <f t="shared" si="130"/>
        <v>3.5</v>
      </c>
      <c r="Q661" s="17">
        <f t="shared" si="131"/>
        <v>7</v>
      </c>
      <c r="R661" s="17">
        <f t="shared" si="126"/>
        <v>1</v>
      </c>
      <c r="S661" s="17">
        <f t="shared" si="127"/>
        <v>10</v>
      </c>
      <c r="T661" s="17">
        <f t="shared" si="132"/>
        <v>3</v>
      </c>
      <c r="U661" s="17" t="s">
        <v>94</v>
      </c>
      <c r="V661" s="17">
        <f t="shared" si="133"/>
        <v>2</v>
      </c>
      <c r="W661" s="21">
        <f t="shared" si="134"/>
        <v>95</v>
      </c>
      <c r="X661" s="21">
        <f t="shared" si="135"/>
        <v>57.5</v>
      </c>
      <c r="Y661" s="24">
        <f t="shared" si="128"/>
        <v>60.526315789473685</v>
      </c>
      <c r="Z661" s="25">
        <f t="shared" si="136"/>
        <v>84.375730856813178</v>
      </c>
    </row>
    <row r="662" spans="1:26" x14ac:dyDescent="0.3">
      <c r="A662" s="15" t="s">
        <v>756</v>
      </c>
      <c r="B662" s="15">
        <v>201507</v>
      </c>
      <c r="C662" s="15">
        <v>55432.211666666699</v>
      </c>
      <c r="D662" s="16">
        <v>0.338762336835228</v>
      </c>
      <c r="E662" s="15">
        <v>0.34560620568766898</v>
      </c>
      <c r="F662" s="15">
        <v>399</v>
      </c>
      <c r="G662" s="15">
        <v>0.87452531936326905</v>
      </c>
      <c r="H662" s="15">
        <v>0.20512888985511299</v>
      </c>
      <c r="I662" s="15">
        <v>0.70423140089134095</v>
      </c>
      <c r="J662" s="15">
        <v>6.9159039013759003</v>
      </c>
      <c r="K662" s="15">
        <v>1</v>
      </c>
      <c r="L662" s="15">
        <v>0</v>
      </c>
      <c r="M662" s="17">
        <f>IF(C662&gt;=250000,10,IF([1]数据测算!F662&gt;=200000,8,IF([1]数据测算!F662&gt;=150000,6,IF([1]数据测算!F662&gt;=100000,5,IF(C662&gt;=50000,3,1)))))*2.5</f>
        <v>7.5</v>
      </c>
      <c r="N662" s="17">
        <f>IF(F662&gt;=4000,5,IF([1]数据测算!M662&gt;=3000,3,IF([1]数据测算!M662&gt;=2500,1,IF([1]数据测算!M662&gt;=1500,10,IF(F662&gt;=750,8,6)))))</f>
        <v>6</v>
      </c>
      <c r="O662" s="17">
        <f t="shared" si="129"/>
        <v>8</v>
      </c>
      <c r="P662" s="18">
        <f t="shared" si="130"/>
        <v>5</v>
      </c>
      <c r="Q662" s="17">
        <f t="shared" si="131"/>
        <v>7</v>
      </c>
      <c r="R662" s="17">
        <f t="shared" si="126"/>
        <v>1</v>
      </c>
      <c r="S662" s="17">
        <f t="shared" si="127"/>
        <v>7</v>
      </c>
      <c r="T662" s="17">
        <f t="shared" si="132"/>
        <v>3</v>
      </c>
      <c r="U662" s="17" t="s">
        <v>94</v>
      </c>
      <c r="V662" s="17">
        <f t="shared" si="133"/>
        <v>2</v>
      </c>
      <c r="W662" s="21">
        <f t="shared" si="134"/>
        <v>95</v>
      </c>
      <c r="X662" s="21">
        <f t="shared" si="135"/>
        <v>46.5</v>
      </c>
      <c r="Y662" s="24">
        <f t="shared" si="128"/>
        <v>48.94736842105263</v>
      </c>
      <c r="Z662" s="25">
        <f t="shared" si="136"/>
        <v>78.251663594634891</v>
      </c>
    </row>
    <row r="663" spans="1:26" x14ac:dyDescent="0.3">
      <c r="A663" s="15" t="s">
        <v>757</v>
      </c>
      <c r="B663" s="15">
        <v>201506</v>
      </c>
      <c r="C663" s="15">
        <v>47849.338333333297</v>
      </c>
      <c r="D663" s="16">
        <v>0.48306991880661798</v>
      </c>
      <c r="E663" s="15">
        <v>0.17031689437946401</v>
      </c>
      <c r="F663" s="15">
        <v>543.66666666666697</v>
      </c>
      <c r="G663" s="15">
        <v>0.704704448969109</v>
      </c>
      <c r="H663" s="15">
        <v>0.32175695498657098</v>
      </c>
      <c r="I663" s="15">
        <v>0.45130241679987199</v>
      </c>
      <c r="J663" s="15">
        <v>30.962225804868499</v>
      </c>
      <c r="K663" s="15">
        <v>2</v>
      </c>
      <c r="L663" s="15">
        <v>0</v>
      </c>
      <c r="M663" s="17">
        <f>IF(C663&gt;=250000,10,IF([1]数据测算!F663&gt;=200000,8,IF([1]数据测算!F663&gt;=150000,6,IF([1]数据测算!F663&gt;=100000,5,IF(C663&gt;=50000,3,1)))))*2.5</f>
        <v>2.5</v>
      </c>
      <c r="N663" s="17">
        <f>IF(F663&gt;=4000,5,IF([1]数据测算!M663&gt;=3000,3,IF([1]数据测算!M663&gt;=2500,1,IF([1]数据测算!M663&gt;=1500,10,IF(F663&gt;=750,8,6)))))</f>
        <v>6</v>
      </c>
      <c r="O663" s="17">
        <f t="shared" si="129"/>
        <v>3</v>
      </c>
      <c r="P663" s="18">
        <f t="shared" si="130"/>
        <v>3.5</v>
      </c>
      <c r="Q663" s="17">
        <f t="shared" si="131"/>
        <v>10</v>
      </c>
      <c r="R663" s="17">
        <f t="shared" si="126"/>
        <v>4</v>
      </c>
      <c r="S663" s="17">
        <f t="shared" si="127"/>
        <v>7</v>
      </c>
      <c r="T663" s="17">
        <f t="shared" si="132"/>
        <v>3</v>
      </c>
      <c r="U663" s="17" t="s">
        <v>94</v>
      </c>
      <c r="V663" s="17">
        <f t="shared" si="133"/>
        <v>4</v>
      </c>
      <c r="W663" s="21">
        <f t="shared" si="134"/>
        <v>95</v>
      </c>
      <c r="X663" s="21">
        <f t="shared" si="135"/>
        <v>43</v>
      </c>
      <c r="Y663" s="24">
        <f t="shared" si="128"/>
        <v>45.263157894736842</v>
      </c>
      <c r="Z663" s="25">
        <f t="shared" si="136"/>
        <v>76.108580560876334</v>
      </c>
    </row>
    <row r="664" spans="1:26" x14ac:dyDescent="0.3">
      <c r="A664" s="15" t="s">
        <v>758</v>
      </c>
      <c r="B664" s="15">
        <v>201507</v>
      </c>
      <c r="C664" s="15">
        <v>1395691.5283333301</v>
      </c>
      <c r="D664" s="15">
        <v>0.76770165749518304</v>
      </c>
      <c r="E664" s="15">
        <v>0.177733959176471</v>
      </c>
      <c r="F664" s="15">
        <v>12521.166666666701</v>
      </c>
      <c r="G664" s="15">
        <v>0.62713242286733195</v>
      </c>
      <c r="H664" s="15">
        <v>8.7580107239258603E-3</v>
      </c>
      <c r="I664" s="15">
        <v>0.13441667994193601</v>
      </c>
      <c r="J664" s="15">
        <v>10.177865747851</v>
      </c>
      <c r="K664" s="15">
        <v>1</v>
      </c>
      <c r="L664" s="15">
        <v>0</v>
      </c>
      <c r="M664" s="17">
        <f>IF(C664&gt;=250000,10,IF([1]数据测算!F664&gt;=200000,8,IF([1]数据测算!F664&gt;=150000,6,IF([1]数据测算!F664&gt;=100000,5,IF(C664&gt;=50000,3,1)))))*2.5</f>
        <v>25</v>
      </c>
      <c r="N664" s="17">
        <f>IF(F664&gt;=4000,5,IF([1]数据测算!M664&gt;=3000,3,IF([1]数据测算!M664&gt;=2500,1,IF([1]数据测算!M664&gt;=1500,10,IF(F664&gt;=750,8,6)))))</f>
        <v>5</v>
      </c>
      <c r="O664" s="17">
        <f t="shared" si="129"/>
        <v>5</v>
      </c>
      <c r="P664" s="18">
        <f t="shared" si="130"/>
        <v>2</v>
      </c>
      <c r="Q664" s="17">
        <f t="shared" si="131"/>
        <v>10</v>
      </c>
      <c r="R664" s="17">
        <f t="shared" si="126"/>
        <v>10</v>
      </c>
      <c r="S664" s="17">
        <f t="shared" si="127"/>
        <v>10</v>
      </c>
      <c r="T664" s="17">
        <f t="shared" si="132"/>
        <v>0.75</v>
      </c>
      <c r="U664" s="17" t="s">
        <v>94</v>
      </c>
      <c r="V664" s="17">
        <f t="shared" si="133"/>
        <v>2</v>
      </c>
      <c r="W664" s="21">
        <f t="shared" si="134"/>
        <v>95</v>
      </c>
      <c r="X664" s="21">
        <f t="shared" si="135"/>
        <v>69.75</v>
      </c>
      <c r="Y664" s="24">
        <f t="shared" si="128"/>
        <v>73.421052631578945</v>
      </c>
      <c r="Z664" s="25">
        <f t="shared" si="136"/>
        <v>90.361296556333031</v>
      </c>
    </row>
    <row r="665" spans="1:26" x14ac:dyDescent="0.3">
      <c r="A665" s="15" t="s">
        <v>759</v>
      </c>
      <c r="B665" s="15">
        <v>201506</v>
      </c>
      <c r="C665" s="15">
        <v>132704.05499999999</v>
      </c>
      <c r="D665" s="15">
        <v>0.74199799226040297</v>
      </c>
      <c r="E665" s="15">
        <v>0.21987216558188</v>
      </c>
      <c r="F665" s="15">
        <v>511.83333333333297</v>
      </c>
      <c r="G665" s="15">
        <v>0.546818751158067</v>
      </c>
      <c r="H665" s="15">
        <v>0.28584488618902598</v>
      </c>
      <c r="I665" s="15">
        <v>0.48037507780238897</v>
      </c>
      <c r="J665" s="15">
        <v>5.7335781600088103</v>
      </c>
      <c r="K665" s="15">
        <v>0</v>
      </c>
      <c r="L665" s="15">
        <v>0</v>
      </c>
      <c r="M665" s="17">
        <f>IF(C665&gt;=250000,10,IF([1]数据测算!F665&gt;=200000,8,IF([1]数据测算!F665&gt;=150000,6,IF([1]数据测算!F665&gt;=100000,5,IF(C665&gt;=50000,3,1)))))*2.5</f>
        <v>12.5</v>
      </c>
      <c r="N665" s="17">
        <f>IF(F665&gt;=4000,5,IF([1]数据测算!M665&gt;=3000,3,IF([1]数据测算!M665&gt;=2500,1,IF([1]数据测算!M665&gt;=1500,10,IF(F665&gt;=750,8,6)))))</f>
        <v>6</v>
      </c>
      <c r="O665" s="17">
        <f t="shared" si="129"/>
        <v>8</v>
      </c>
      <c r="P665" s="18">
        <f t="shared" si="130"/>
        <v>2</v>
      </c>
      <c r="Q665" s="17">
        <f t="shared" si="131"/>
        <v>7</v>
      </c>
      <c r="R665" s="17">
        <f t="shared" si="126"/>
        <v>4</v>
      </c>
      <c r="S665" s="17">
        <f t="shared" si="127"/>
        <v>7</v>
      </c>
      <c r="T665" s="17">
        <f t="shared" si="132"/>
        <v>0.75</v>
      </c>
      <c r="U665" s="17" t="s">
        <v>94</v>
      </c>
      <c r="V665" s="17">
        <f t="shared" si="133"/>
        <v>0</v>
      </c>
      <c r="W665" s="21">
        <f t="shared" si="134"/>
        <v>95</v>
      </c>
      <c r="X665" s="21">
        <f t="shared" si="135"/>
        <v>47.25</v>
      </c>
      <c r="Y665" s="24">
        <f t="shared" si="128"/>
        <v>49.736842105263158</v>
      </c>
      <c r="Z665" s="25">
        <f t="shared" si="136"/>
        <v>78.697239064223211</v>
      </c>
    </row>
    <row r="666" spans="1:26" x14ac:dyDescent="0.3">
      <c r="A666" s="15" t="s">
        <v>760</v>
      </c>
      <c r="B666" s="15">
        <v>201507</v>
      </c>
      <c r="C666" s="15">
        <v>58843.743333333303</v>
      </c>
      <c r="D666" s="15">
        <v>1.7877401997281299</v>
      </c>
      <c r="E666" s="15">
        <v>0.460797086460977</v>
      </c>
      <c r="F666" s="15">
        <v>304.83333333333297</v>
      </c>
      <c r="G666" s="15">
        <v>7.5787868989582896E-2</v>
      </c>
      <c r="H666" s="15">
        <v>0.13291064564264199</v>
      </c>
      <c r="I666" s="15">
        <v>0.42900960776624097</v>
      </c>
      <c r="J666" s="15">
        <v>14.725326663614</v>
      </c>
      <c r="K666" s="15">
        <v>0</v>
      </c>
      <c r="L666" s="15">
        <v>0</v>
      </c>
      <c r="M666" s="17">
        <f>IF(C666&gt;=250000,10,IF([1]数据测算!F666&gt;=200000,8,IF([1]数据测算!F666&gt;=150000,6,IF([1]数据测算!F666&gt;=100000,5,IF(C666&gt;=50000,3,1)))))*2.5</f>
        <v>7.5</v>
      </c>
      <c r="N666" s="17">
        <f>IF(F666&gt;=4000,5,IF([1]数据测算!M666&gt;=3000,3,IF([1]数据测算!M666&gt;=2500,1,IF([1]数据测算!M666&gt;=1500,10,IF(F666&gt;=750,8,6)))))</f>
        <v>6</v>
      </c>
      <c r="O666" s="17">
        <f t="shared" si="129"/>
        <v>5</v>
      </c>
      <c r="P666" s="18">
        <f t="shared" si="130"/>
        <v>0.5</v>
      </c>
      <c r="Q666" s="17">
        <f t="shared" si="131"/>
        <v>4</v>
      </c>
      <c r="R666" s="17">
        <f t="shared" si="126"/>
        <v>4</v>
      </c>
      <c r="S666" s="17">
        <f t="shared" si="127"/>
        <v>10</v>
      </c>
      <c r="T666" s="17">
        <f t="shared" si="132"/>
        <v>0.75</v>
      </c>
      <c r="U666" s="17" t="s">
        <v>94</v>
      </c>
      <c r="V666" s="17">
        <f t="shared" si="133"/>
        <v>0</v>
      </c>
      <c r="W666" s="21">
        <f t="shared" si="134"/>
        <v>95</v>
      </c>
      <c r="X666" s="21">
        <f t="shared" si="135"/>
        <v>37.75</v>
      </c>
      <c r="Y666" s="24">
        <f t="shared" si="128"/>
        <v>39.736842105263158</v>
      </c>
      <c r="Z666" s="25">
        <f t="shared" si="136"/>
        <v>72.671712459200691</v>
      </c>
    </row>
    <row r="667" spans="1:26" x14ac:dyDescent="0.3">
      <c r="A667" s="15" t="s">
        <v>761</v>
      </c>
      <c r="B667" s="15">
        <v>201508</v>
      </c>
      <c r="C667" s="15">
        <v>717588.45333333302</v>
      </c>
      <c r="D667" s="16">
        <v>0.17155298472287001</v>
      </c>
      <c r="E667" s="15">
        <v>0.43894638830676302</v>
      </c>
      <c r="F667" s="15">
        <v>225</v>
      </c>
      <c r="G667" s="15">
        <v>2.1850443776846502</v>
      </c>
      <c r="H667" s="15" t="s">
        <v>102</v>
      </c>
      <c r="I667" s="15" t="s">
        <v>102</v>
      </c>
      <c r="J667" s="15" t="s">
        <v>102</v>
      </c>
      <c r="K667" s="15">
        <v>4</v>
      </c>
      <c r="L667" s="15">
        <v>0</v>
      </c>
      <c r="M667" s="17">
        <f>IF(C667&gt;=250000,10,IF([1]数据测算!F667&gt;=200000,8,IF([1]数据测算!F667&gt;=150000,6,IF([1]数据测算!F667&gt;=100000,5,IF(C667&gt;=50000,3,1)))))*2.5</f>
        <v>25</v>
      </c>
      <c r="N667" s="17">
        <f>IF(F667&gt;=4000,5,IF([1]数据测算!M667&gt;=3000,3,IF([1]数据测算!M667&gt;=2500,1,IF([1]数据测算!M667&gt;=1500,10,IF(F667&gt;=750,8,6)))))</f>
        <v>6</v>
      </c>
      <c r="O667" s="17" t="s">
        <v>103</v>
      </c>
      <c r="P667" s="18">
        <f t="shared" si="130"/>
        <v>5</v>
      </c>
      <c r="Q667" s="17">
        <f t="shared" si="131"/>
        <v>4</v>
      </c>
      <c r="R667" s="17" t="s">
        <v>94</v>
      </c>
      <c r="S667" s="17" t="s">
        <v>94</v>
      </c>
      <c r="T667" s="17">
        <f t="shared" si="132"/>
        <v>5.25</v>
      </c>
      <c r="U667" s="17" t="s">
        <v>94</v>
      </c>
      <c r="V667" s="17">
        <f t="shared" si="133"/>
        <v>8</v>
      </c>
      <c r="W667" s="21">
        <f t="shared" si="134"/>
        <v>65</v>
      </c>
      <c r="X667" s="21">
        <f t="shared" si="135"/>
        <v>53.25</v>
      </c>
      <c r="Y667" s="24">
        <f t="shared" si="128"/>
        <v>81.92307692307692</v>
      </c>
      <c r="Z667" s="25">
        <f t="shared" si="136"/>
        <v>93.94399020873179</v>
      </c>
    </row>
    <row r="668" spans="1:26" x14ac:dyDescent="0.3">
      <c r="A668" s="15" t="s">
        <v>762</v>
      </c>
      <c r="B668" s="15">
        <v>201506</v>
      </c>
      <c r="C668" s="15">
        <v>70754.151666666701</v>
      </c>
      <c r="D668" s="16">
        <v>0.380232546689666</v>
      </c>
      <c r="E668" s="15">
        <v>0.200034934309716</v>
      </c>
      <c r="F668" s="15">
        <v>464.66666666666703</v>
      </c>
      <c r="G668" s="15">
        <v>1.0450758300741101</v>
      </c>
      <c r="H668" s="15" t="s">
        <v>102</v>
      </c>
      <c r="I668" s="15" t="s">
        <v>102</v>
      </c>
      <c r="J668" s="15" t="s">
        <v>102</v>
      </c>
      <c r="K668" s="15">
        <v>2</v>
      </c>
      <c r="L668" s="15">
        <v>0</v>
      </c>
      <c r="M668" s="17">
        <f>IF(C668&gt;=250000,10,IF([1]数据测算!F668&gt;=200000,8,IF([1]数据测算!F668&gt;=150000,6,IF([1]数据测算!F668&gt;=100000,5,IF(C668&gt;=50000,3,1)))))*2.5</f>
        <v>7.5</v>
      </c>
      <c r="N668" s="17">
        <f>IF(F668&gt;=4000,5,IF([1]数据测算!M668&gt;=3000,3,IF([1]数据测算!M668&gt;=2500,1,IF([1]数据测算!M668&gt;=1500,10,IF(F668&gt;=750,8,6)))))</f>
        <v>6</v>
      </c>
      <c r="O668" s="17" t="s">
        <v>103</v>
      </c>
      <c r="P668" s="18">
        <f t="shared" si="130"/>
        <v>5</v>
      </c>
      <c r="Q668" s="17">
        <f t="shared" si="131"/>
        <v>7</v>
      </c>
      <c r="R668" s="17" t="s">
        <v>94</v>
      </c>
      <c r="S668" s="17" t="s">
        <v>94</v>
      </c>
      <c r="T668" s="17">
        <f t="shared" si="132"/>
        <v>3</v>
      </c>
      <c r="U668" s="17" t="s">
        <v>94</v>
      </c>
      <c r="V668" s="17">
        <f t="shared" si="133"/>
        <v>4</v>
      </c>
      <c r="W668" s="21">
        <f t="shared" si="134"/>
        <v>65</v>
      </c>
      <c r="X668" s="21">
        <f t="shared" si="135"/>
        <v>32.5</v>
      </c>
      <c r="Y668" s="24">
        <f t="shared" si="128"/>
        <v>50</v>
      </c>
      <c r="Z668" s="25">
        <f t="shared" si="136"/>
        <v>78.844749551820982</v>
      </c>
    </row>
    <row r="669" spans="1:26" x14ac:dyDescent="0.3">
      <c r="A669" s="15" t="s">
        <v>763</v>
      </c>
      <c r="B669" s="15">
        <v>201504</v>
      </c>
      <c r="C669" s="15">
        <v>2828.11333333333</v>
      </c>
      <c r="D669" s="15">
        <v>0.98657288382910202</v>
      </c>
      <c r="E669" s="15">
        <v>1.31044355333421</v>
      </c>
      <c r="F669" s="15">
        <v>6.1666666666666696</v>
      </c>
      <c r="G669" s="15">
        <v>130.22830056783999</v>
      </c>
      <c r="H669" s="15">
        <v>0.51996822235193596</v>
      </c>
      <c r="I669" s="15">
        <v>0.87221677598658298</v>
      </c>
      <c r="J669" s="15">
        <v>28.445509159826699</v>
      </c>
      <c r="K669" s="15">
        <v>2</v>
      </c>
      <c r="L669" s="15">
        <v>0</v>
      </c>
      <c r="M669" s="17">
        <f>IF(C669&gt;=250000,10,IF([1]数据测算!F669&gt;=200000,8,IF([1]数据测算!F669&gt;=150000,6,IF([1]数据测算!F669&gt;=100000,5,IF(C669&gt;=50000,3,1)))))*2.5</f>
        <v>2.5</v>
      </c>
      <c r="N669" s="17">
        <f>IF(F669&gt;=4000,5,IF([1]数据测算!M669&gt;=3000,3,IF([1]数据测算!M669&gt;=2500,1,IF([1]数据测算!M669&gt;=1500,10,IF(F669&gt;=750,8,6)))))</f>
        <v>6</v>
      </c>
      <c r="O669" s="17">
        <f t="shared" si="129"/>
        <v>3</v>
      </c>
      <c r="P669" s="18">
        <f t="shared" si="130"/>
        <v>0.5</v>
      </c>
      <c r="Q669" s="17">
        <f t="shared" si="131"/>
        <v>1</v>
      </c>
      <c r="R669" s="17">
        <f t="shared" ref="R669:R699" si="137">IF(I669&gt;=70%,1,IF(I669&gt;=40%,4,IF(I669&gt;=20%,7,IF(I669&gt;=0,10))))</f>
        <v>1</v>
      </c>
      <c r="S669" s="17">
        <f t="shared" ref="S669:S699" si="138">IF(H669&gt;=90%,1,IF(H669&gt;=50%,4,IF(H669&gt;=20%,7,10)))</f>
        <v>4</v>
      </c>
      <c r="T669" s="17">
        <f t="shared" si="132"/>
        <v>7.5</v>
      </c>
      <c r="U669" s="17" t="s">
        <v>94</v>
      </c>
      <c r="V669" s="17">
        <f t="shared" si="133"/>
        <v>4</v>
      </c>
      <c r="W669" s="21">
        <f t="shared" si="134"/>
        <v>95</v>
      </c>
      <c r="X669" s="21">
        <f t="shared" si="135"/>
        <v>29.5</v>
      </c>
      <c r="Y669" s="24">
        <f t="shared" si="128"/>
        <v>31.05263157894737</v>
      </c>
      <c r="Z669" s="25">
        <f t="shared" si="136"/>
        <v>66.582637754462368</v>
      </c>
    </row>
    <row r="670" spans="1:26" x14ac:dyDescent="0.3">
      <c r="A670" s="15" t="s">
        <v>764</v>
      </c>
      <c r="B670" s="15">
        <v>201506</v>
      </c>
      <c r="C670" s="15">
        <v>37801.533333333296</v>
      </c>
      <c r="D670" s="15">
        <v>0.81820351585734497</v>
      </c>
      <c r="E670" s="15">
        <v>0.57894499169164104</v>
      </c>
      <c r="F670" s="15">
        <v>284.16666666666703</v>
      </c>
      <c r="G670" s="15">
        <v>1.3778764668105601</v>
      </c>
      <c r="H670" s="15">
        <v>5.0516437577675197E-2</v>
      </c>
      <c r="I670" s="15">
        <v>0.59344328598389096</v>
      </c>
      <c r="J670" s="15">
        <v>17.042662617068899</v>
      </c>
      <c r="K670" s="15">
        <v>2</v>
      </c>
      <c r="L670" s="15">
        <v>0</v>
      </c>
      <c r="M670" s="17">
        <f>IF(C670&gt;=250000,10,IF([1]数据测算!F670&gt;=200000,8,IF([1]数据测算!F670&gt;=150000,6,IF([1]数据测算!F670&gt;=100000,5,IF(C670&gt;=50000,3,1)))))*2.5</f>
        <v>2.5</v>
      </c>
      <c r="N670" s="17">
        <f>IF(F670&gt;=4000,5,IF([1]数据测算!M670&gt;=3000,3,IF([1]数据测算!M670&gt;=2500,1,IF([1]数据测算!M670&gt;=1500,10,IF(F670&gt;=750,8,6)))))</f>
        <v>6</v>
      </c>
      <c r="O670" s="17">
        <f t="shared" si="129"/>
        <v>5</v>
      </c>
      <c r="P670" s="18">
        <f t="shared" si="130"/>
        <v>2</v>
      </c>
      <c r="Q670" s="17">
        <f t="shared" si="131"/>
        <v>4</v>
      </c>
      <c r="R670" s="17">
        <f t="shared" si="137"/>
        <v>4</v>
      </c>
      <c r="S670" s="17">
        <f t="shared" si="138"/>
        <v>10</v>
      </c>
      <c r="T670" s="17">
        <f t="shared" si="132"/>
        <v>3</v>
      </c>
      <c r="U670" s="17" t="s">
        <v>94</v>
      </c>
      <c r="V670" s="17">
        <f t="shared" si="133"/>
        <v>4</v>
      </c>
      <c r="W670" s="21">
        <f t="shared" si="134"/>
        <v>95</v>
      </c>
      <c r="X670" s="21">
        <f t="shared" si="135"/>
        <v>40.5</v>
      </c>
      <c r="Y670" s="24">
        <f t="shared" si="128"/>
        <v>42.631578947368418</v>
      </c>
      <c r="Z670" s="25">
        <f t="shared" si="136"/>
        <v>74.507900983962131</v>
      </c>
    </row>
    <row r="671" spans="1:26" x14ac:dyDescent="0.3">
      <c r="A671" s="15" t="s">
        <v>765</v>
      </c>
      <c r="B671" s="15">
        <v>201505</v>
      </c>
      <c r="C671" s="15">
        <v>50068.97</v>
      </c>
      <c r="D671" s="15">
        <v>0.65663400267352001</v>
      </c>
      <c r="E671" s="15">
        <v>0.29018058068365499</v>
      </c>
      <c r="F671" s="15">
        <v>2408.3333333333298</v>
      </c>
      <c r="G671" s="15">
        <v>1.0171794885743699</v>
      </c>
      <c r="H671" s="15">
        <v>0.13351828104298599</v>
      </c>
      <c r="I671" s="15">
        <v>0.66545274232735896</v>
      </c>
      <c r="J671" s="15">
        <v>14.100280885234101</v>
      </c>
      <c r="K671" s="15">
        <v>1</v>
      </c>
      <c r="L671" s="15">
        <v>0</v>
      </c>
      <c r="M671" s="17">
        <f>IF(C671&gt;=250000,10,IF([1]数据测算!F671&gt;=200000,8,IF([1]数据测算!F671&gt;=150000,6,IF([1]数据测算!F671&gt;=100000,5,IF(C671&gt;=50000,3,1)))))*2.5</f>
        <v>7.5</v>
      </c>
      <c r="N671" s="17">
        <f>IF(F671&gt;=4000,5,IF([1]数据测算!M671&gt;=3000,3,IF([1]数据测算!M671&gt;=2500,1,IF([1]数据测算!M671&gt;=1500,10,IF(F671&gt;=750,8,6)))))</f>
        <v>10</v>
      </c>
      <c r="O671" s="17">
        <f t="shared" si="129"/>
        <v>5</v>
      </c>
      <c r="P671" s="18">
        <f t="shared" si="130"/>
        <v>2</v>
      </c>
      <c r="Q671" s="17">
        <f t="shared" si="131"/>
        <v>7</v>
      </c>
      <c r="R671" s="17">
        <f t="shared" si="137"/>
        <v>4</v>
      </c>
      <c r="S671" s="17">
        <f t="shared" si="138"/>
        <v>10</v>
      </c>
      <c r="T671" s="17">
        <f t="shared" si="132"/>
        <v>3</v>
      </c>
      <c r="U671" s="17" t="s">
        <v>94</v>
      </c>
      <c r="V671" s="17">
        <f t="shared" si="133"/>
        <v>2</v>
      </c>
      <c r="W671" s="21">
        <f t="shared" si="134"/>
        <v>95</v>
      </c>
      <c r="X671" s="21">
        <f t="shared" si="135"/>
        <v>50.5</v>
      </c>
      <c r="Y671" s="24">
        <f t="shared" si="128"/>
        <v>53.157894736842103</v>
      </c>
      <c r="Z671" s="25">
        <f t="shared" si="136"/>
        <v>80.577062882333877</v>
      </c>
    </row>
    <row r="672" spans="1:26" x14ac:dyDescent="0.3">
      <c r="A672" s="15" t="s">
        <v>766</v>
      </c>
      <c r="B672" s="15">
        <v>201507</v>
      </c>
      <c r="C672" s="15">
        <v>150992.226666667</v>
      </c>
      <c r="D672" s="15">
        <v>0.61254630585831105</v>
      </c>
      <c r="E672" s="15">
        <v>0.17823628354278001</v>
      </c>
      <c r="F672" s="15">
        <v>206.833333333333</v>
      </c>
      <c r="G672" s="15">
        <v>0.96229627577528898</v>
      </c>
      <c r="H672" s="15">
        <v>0.33311520161298402</v>
      </c>
      <c r="I672" s="15">
        <v>0.17644796648347399</v>
      </c>
      <c r="J672" s="15">
        <v>18.558959972639901</v>
      </c>
      <c r="K672" s="15">
        <v>3</v>
      </c>
      <c r="L672" s="15">
        <v>0</v>
      </c>
      <c r="M672" s="17">
        <f>IF(C672&gt;=250000,10,IF([1]数据测算!F672&gt;=200000,8,IF([1]数据测算!F672&gt;=150000,6,IF([1]数据测算!F672&gt;=100000,5,IF(C672&gt;=50000,3,1)))))*2.5</f>
        <v>15</v>
      </c>
      <c r="N672" s="17">
        <f>IF(F672&gt;=4000,5,IF([1]数据测算!M672&gt;=3000,3,IF([1]数据测算!M672&gt;=2500,1,IF([1]数据测算!M672&gt;=1500,10,IF(F672&gt;=750,8,6)))))</f>
        <v>6</v>
      </c>
      <c r="O672" s="17">
        <f t="shared" si="129"/>
        <v>5</v>
      </c>
      <c r="P672" s="18">
        <f t="shared" si="130"/>
        <v>2</v>
      </c>
      <c r="Q672" s="17">
        <f t="shared" si="131"/>
        <v>10</v>
      </c>
      <c r="R672" s="17">
        <f t="shared" si="137"/>
        <v>10</v>
      </c>
      <c r="S672" s="17">
        <f t="shared" si="138"/>
        <v>7</v>
      </c>
      <c r="T672" s="17">
        <f t="shared" si="132"/>
        <v>3</v>
      </c>
      <c r="U672" s="17" t="s">
        <v>94</v>
      </c>
      <c r="V672" s="17">
        <f t="shared" si="133"/>
        <v>6</v>
      </c>
      <c r="W672" s="21">
        <f t="shared" si="134"/>
        <v>95</v>
      </c>
      <c r="X672" s="21">
        <f t="shared" si="135"/>
        <v>64</v>
      </c>
      <c r="Y672" s="24">
        <f t="shared" si="128"/>
        <v>67.368421052631575</v>
      </c>
      <c r="Z672" s="25">
        <f t="shared" si="136"/>
        <v>87.644191774260946</v>
      </c>
    </row>
    <row r="673" spans="1:26" x14ac:dyDescent="0.3">
      <c r="A673" s="15" t="s">
        <v>767</v>
      </c>
      <c r="B673" s="15">
        <v>201506</v>
      </c>
      <c r="C673" s="15">
        <v>665743.691666667</v>
      </c>
      <c r="D673" s="15">
        <v>0.64652209074937295</v>
      </c>
      <c r="E673" s="15">
        <v>0.124360204141201</v>
      </c>
      <c r="F673" s="15">
        <v>327.83333333333297</v>
      </c>
      <c r="G673" s="15">
        <v>0.91998022010187097</v>
      </c>
      <c r="H673" s="15">
        <v>0.18307947602285299</v>
      </c>
      <c r="I673" s="15">
        <v>0.64075313323372796</v>
      </c>
      <c r="J673" s="15">
        <v>8.7011789073911601</v>
      </c>
      <c r="K673" s="15">
        <v>1</v>
      </c>
      <c r="L673" s="15">
        <v>0</v>
      </c>
      <c r="M673" s="17">
        <f>IF(C673&gt;=250000,10,IF([1]数据测算!F673&gt;=200000,8,IF([1]数据测算!F673&gt;=150000,6,IF([1]数据测算!F673&gt;=100000,5,IF(C673&gt;=50000,3,1)))))*2.5</f>
        <v>25</v>
      </c>
      <c r="N673" s="17">
        <f>IF(F673&gt;=4000,5,IF([1]数据测算!M673&gt;=3000,3,IF([1]数据测算!M673&gt;=2500,1,IF([1]数据测算!M673&gt;=1500,10,IF(F673&gt;=750,8,6)))))</f>
        <v>6</v>
      </c>
      <c r="O673" s="17">
        <f t="shared" si="129"/>
        <v>6</v>
      </c>
      <c r="P673" s="18">
        <f t="shared" si="130"/>
        <v>2</v>
      </c>
      <c r="Q673" s="17">
        <f t="shared" si="131"/>
        <v>10</v>
      </c>
      <c r="R673" s="17">
        <f t="shared" si="137"/>
        <v>4</v>
      </c>
      <c r="S673" s="17">
        <f t="shared" si="138"/>
        <v>10</v>
      </c>
      <c r="T673" s="17">
        <f t="shared" si="132"/>
        <v>3</v>
      </c>
      <c r="U673" s="17" t="s">
        <v>94</v>
      </c>
      <c r="V673" s="17">
        <f t="shared" si="133"/>
        <v>2</v>
      </c>
      <c r="W673" s="21">
        <f t="shared" si="134"/>
        <v>95</v>
      </c>
      <c r="X673" s="21">
        <f t="shared" si="135"/>
        <v>68</v>
      </c>
      <c r="Y673" s="24">
        <f t="shared" si="128"/>
        <v>71.578947368421055</v>
      </c>
      <c r="Z673" s="25">
        <f t="shared" si="136"/>
        <v>89.550166295470476</v>
      </c>
    </row>
    <row r="674" spans="1:26" x14ac:dyDescent="0.3">
      <c r="A674" s="15" t="s">
        <v>768</v>
      </c>
      <c r="B674" s="15">
        <v>201507</v>
      </c>
      <c r="C674" s="15">
        <v>189459.08333333299</v>
      </c>
      <c r="D674" s="16">
        <v>0.48603862162716499</v>
      </c>
      <c r="E674" s="15">
        <v>0.46772152763131197</v>
      </c>
      <c r="F674" s="15">
        <v>1475.5</v>
      </c>
      <c r="G674" s="15">
        <v>0.72929498543599502</v>
      </c>
      <c r="H674" s="15">
        <v>2.4060242600648801E-2</v>
      </c>
      <c r="I674" s="15">
        <v>0.61690646975993402</v>
      </c>
      <c r="J674" s="15">
        <v>21.959399495736299</v>
      </c>
      <c r="K674" s="15">
        <v>1</v>
      </c>
      <c r="L674" s="15">
        <v>0</v>
      </c>
      <c r="M674" s="17">
        <f>IF(C674&gt;=250000,10,IF([1]数据测算!F674&gt;=200000,8,IF([1]数据测算!F674&gt;=150000,6,IF([1]数据测算!F674&gt;=100000,5,IF(C674&gt;=50000,3,1)))))*2.5</f>
        <v>15</v>
      </c>
      <c r="N674" s="17">
        <f>IF(F674&gt;=4000,5,IF([1]数据测算!M674&gt;=3000,3,IF([1]数据测算!M674&gt;=2500,1,IF([1]数据测算!M674&gt;=1500,10,IF(F674&gt;=750,8,6)))))</f>
        <v>8</v>
      </c>
      <c r="O674" s="17">
        <f t="shared" si="129"/>
        <v>3</v>
      </c>
      <c r="P674" s="18">
        <f t="shared" si="130"/>
        <v>3.5</v>
      </c>
      <c r="Q674" s="17">
        <f t="shared" si="131"/>
        <v>4</v>
      </c>
      <c r="R674" s="17">
        <f t="shared" si="137"/>
        <v>4</v>
      </c>
      <c r="S674" s="17">
        <f t="shared" si="138"/>
        <v>10</v>
      </c>
      <c r="T674" s="17">
        <f t="shared" si="132"/>
        <v>3</v>
      </c>
      <c r="U674" s="17" t="s">
        <v>94</v>
      </c>
      <c r="V674" s="17">
        <f t="shared" si="133"/>
        <v>2</v>
      </c>
      <c r="W674" s="21">
        <f t="shared" si="134"/>
        <v>95</v>
      </c>
      <c r="X674" s="21">
        <f t="shared" si="135"/>
        <v>52.5</v>
      </c>
      <c r="Y674" s="24">
        <f t="shared" si="128"/>
        <v>55.263157894736842</v>
      </c>
      <c r="Z674" s="25">
        <f t="shared" si="136"/>
        <v>81.695341607011216</v>
      </c>
    </row>
    <row r="675" spans="1:26" x14ac:dyDescent="0.3">
      <c r="A675" s="15" t="s">
        <v>769</v>
      </c>
      <c r="B675" s="15">
        <v>201504</v>
      </c>
      <c r="C675" s="15">
        <v>6245656.3333333302</v>
      </c>
      <c r="D675" s="15">
        <v>1.0097304294606499</v>
      </c>
      <c r="E675" s="15">
        <v>0.35846881360511001</v>
      </c>
      <c r="F675" s="15">
        <v>2944.6666666666702</v>
      </c>
      <c r="G675" s="15">
        <v>0.62234034361050505</v>
      </c>
      <c r="H675" s="15">
        <v>6.1255570029043797E-2</v>
      </c>
      <c r="I675" s="15">
        <v>0.23014588447259501</v>
      </c>
      <c r="J675" s="15">
        <v>47.470943771823102</v>
      </c>
      <c r="K675" s="15">
        <v>1</v>
      </c>
      <c r="L675" s="15">
        <v>0</v>
      </c>
      <c r="M675" s="17">
        <f>IF(C675&gt;=250000,10,IF([1]数据测算!F675&gt;=200000,8,IF([1]数据测算!F675&gt;=150000,6,IF([1]数据测算!F675&gt;=100000,5,IF(C675&gt;=50000,3,1)))))*2.5</f>
        <v>25</v>
      </c>
      <c r="N675" s="17">
        <f>IF(F675&gt;=4000,5,IF([1]数据测算!M675&gt;=3000,3,IF([1]数据测算!M675&gt;=2500,1,IF([1]数据测算!M675&gt;=1500,10,IF(F675&gt;=750,8,6)))))</f>
        <v>1</v>
      </c>
      <c r="O675" s="17">
        <f t="shared" si="129"/>
        <v>1</v>
      </c>
      <c r="P675" s="18">
        <f t="shared" si="130"/>
        <v>0.5</v>
      </c>
      <c r="Q675" s="17">
        <f t="shared" si="131"/>
        <v>7</v>
      </c>
      <c r="R675" s="17">
        <f t="shared" si="137"/>
        <v>7</v>
      </c>
      <c r="S675" s="17">
        <f t="shared" si="138"/>
        <v>10</v>
      </c>
      <c r="T675" s="17">
        <f t="shared" si="132"/>
        <v>0.75</v>
      </c>
      <c r="U675" s="17" t="s">
        <v>94</v>
      </c>
      <c r="V675" s="17">
        <f t="shared" si="133"/>
        <v>2</v>
      </c>
      <c r="W675" s="21">
        <f t="shared" si="134"/>
        <v>95</v>
      </c>
      <c r="X675" s="21">
        <f t="shared" si="135"/>
        <v>54.25</v>
      </c>
      <c r="Y675" s="24">
        <f t="shared" si="128"/>
        <v>57.10526315789474</v>
      </c>
      <c r="Z675" s="25">
        <f t="shared" si="136"/>
        <v>82.651501327432499</v>
      </c>
    </row>
    <row r="676" spans="1:26" x14ac:dyDescent="0.3">
      <c r="A676" s="15" t="s">
        <v>770</v>
      </c>
      <c r="B676" s="15">
        <v>201505</v>
      </c>
      <c r="C676" s="15">
        <v>71149.703333333295</v>
      </c>
      <c r="D676" s="15">
        <v>0.729265920975392</v>
      </c>
      <c r="E676" s="15">
        <v>0.28246282234296199</v>
      </c>
      <c r="F676" s="15">
        <v>1801</v>
      </c>
      <c r="G676" s="15">
        <v>0.47498593446156401</v>
      </c>
      <c r="H676" s="15">
        <v>6.3300600426435497E-2</v>
      </c>
      <c r="I676" s="15">
        <v>0.87615041724418197</v>
      </c>
      <c r="J676" s="15">
        <v>13.3727573079943</v>
      </c>
      <c r="K676" s="15">
        <v>0</v>
      </c>
      <c r="L676" s="15">
        <v>0</v>
      </c>
      <c r="M676" s="17">
        <f>IF(C676&gt;=250000,10,IF([1]数据测算!F676&gt;=200000,8,IF([1]数据测算!F676&gt;=150000,6,IF([1]数据测算!F676&gt;=100000,5,IF(C676&gt;=50000,3,1)))))*2.5</f>
        <v>7.5</v>
      </c>
      <c r="N676" s="17">
        <f>IF(F676&gt;=4000,5,IF([1]数据测算!M676&gt;=3000,3,IF([1]数据测算!M676&gt;=2500,1,IF([1]数据测算!M676&gt;=1500,10,IF(F676&gt;=750,8,6)))))</f>
        <v>10</v>
      </c>
      <c r="O676" s="17">
        <f t="shared" si="129"/>
        <v>5</v>
      </c>
      <c r="P676" s="18">
        <f t="shared" si="130"/>
        <v>2</v>
      </c>
      <c r="Q676" s="17">
        <f t="shared" si="131"/>
        <v>7</v>
      </c>
      <c r="R676" s="17">
        <f t="shared" si="137"/>
        <v>1</v>
      </c>
      <c r="S676" s="17">
        <f t="shared" si="138"/>
        <v>10</v>
      </c>
      <c r="T676" s="17">
        <f t="shared" si="132"/>
        <v>0.75</v>
      </c>
      <c r="U676" s="17" t="s">
        <v>94</v>
      </c>
      <c r="V676" s="17">
        <f t="shared" si="133"/>
        <v>0</v>
      </c>
      <c r="W676" s="21">
        <f t="shared" si="134"/>
        <v>95</v>
      </c>
      <c r="X676" s="21">
        <f t="shared" si="135"/>
        <v>43.25</v>
      </c>
      <c r="Y676" s="24">
        <f t="shared" si="128"/>
        <v>45.526315789473685</v>
      </c>
      <c r="Z676" s="25">
        <f t="shared" si="136"/>
        <v>76.265312474467919</v>
      </c>
    </row>
    <row r="677" spans="1:26" x14ac:dyDescent="0.3">
      <c r="A677" s="15" t="s">
        <v>771</v>
      </c>
      <c r="B677" s="15">
        <v>201505</v>
      </c>
      <c r="C677" s="15">
        <v>91659.43</v>
      </c>
      <c r="D677" s="15">
        <v>0.81698949800895304</v>
      </c>
      <c r="E677" s="15">
        <v>0.15764755670670899</v>
      </c>
      <c r="F677" s="15">
        <v>2285.1666666666702</v>
      </c>
      <c r="G677" s="15">
        <v>0.26804162211131899</v>
      </c>
      <c r="H677" s="15">
        <v>0.11414450582475499</v>
      </c>
      <c r="I677" s="15">
        <v>0.400951932735648</v>
      </c>
      <c r="J677" s="15">
        <v>5.6640916142312197</v>
      </c>
      <c r="K677" s="15">
        <v>0</v>
      </c>
      <c r="L677" s="15">
        <v>0</v>
      </c>
      <c r="M677" s="17">
        <f>IF(C677&gt;=250000,10,IF([1]数据测算!F677&gt;=200000,8,IF([1]数据测算!F677&gt;=150000,6,IF([1]数据测算!F677&gt;=100000,5,IF(C677&gt;=50000,3,1)))))*2.5</f>
        <v>7.5</v>
      </c>
      <c r="N677" s="17">
        <f>IF(F677&gt;=4000,5,IF([1]数据测算!M677&gt;=3000,3,IF([1]数据测算!M677&gt;=2500,1,IF([1]数据测算!M677&gt;=1500,10,IF(F677&gt;=750,8,6)))))</f>
        <v>10</v>
      </c>
      <c r="O677" s="17">
        <f t="shared" si="129"/>
        <v>8</v>
      </c>
      <c r="P677" s="18">
        <f t="shared" si="130"/>
        <v>2</v>
      </c>
      <c r="Q677" s="17">
        <f t="shared" si="131"/>
        <v>10</v>
      </c>
      <c r="R677" s="17">
        <f t="shared" si="137"/>
        <v>4</v>
      </c>
      <c r="S677" s="17">
        <f t="shared" si="138"/>
        <v>10</v>
      </c>
      <c r="T677" s="17">
        <f t="shared" si="132"/>
        <v>0.75</v>
      </c>
      <c r="U677" s="17" t="s">
        <v>94</v>
      </c>
      <c r="V677" s="17">
        <f t="shared" si="133"/>
        <v>0</v>
      </c>
      <c r="W677" s="21">
        <f t="shared" si="134"/>
        <v>95</v>
      </c>
      <c r="X677" s="21">
        <f t="shared" si="135"/>
        <v>52.25</v>
      </c>
      <c r="Y677" s="24">
        <f t="shared" si="128"/>
        <v>55</v>
      </c>
      <c r="Z677" s="25">
        <f t="shared" si="136"/>
        <v>81.557076935494067</v>
      </c>
    </row>
    <row r="678" spans="1:26" x14ac:dyDescent="0.3">
      <c r="A678" s="15" t="s">
        <v>772</v>
      </c>
      <c r="B678" s="15">
        <v>201505</v>
      </c>
      <c r="C678" s="15">
        <v>90180</v>
      </c>
      <c r="D678" s="15">
        <v>1.2029059350891</v>
      </c>
      <c r="E678" s="15">
        <v>1.32617344516589</v>
      </c>
      <c r="F678" s="15">
        <v>133.166666666667</v>
      </c>
      <c r="G678" s="15">
        <v>3.5267613302989602</v>
      </c>
      <c r="H678" s="15">
        <v>0.10927406610999001</v>
      </c>
      <c r="I678" s="15">
        <v>0.40668336498728402</v>
      </c>
      <c r="J678" s="15">
        <v>10.8889666880319</v>
      </c>
      <c r="K678" s="15">
        <v>3</v>
      </c>
      <c r="L678" s="15">
        <v>0</v>
      </c>
      <c r="M678" s="17">
        <f>IF(C678&gt;=250000,10,IF([1]数据测算!F678&gt;=200000,8,IF([1]数据测算!F678&gt;=150000,6,IF([1]数据测算!F678&gt;=100000,5,IF(C678&gt;=50000,3,1)))))*2.5</f>
        <v>7.5</v>
      </c>
      <c r="N678" s="17">
        <f>IF(F678&gt;=4000,5,IF([1]数据测算!M678&gt;=3000,3,IF([1]数据测算!M678&gt;=2500,1,IF([1]数据测算!M678&gt;=1500,10,IF(F678&gt;=750,8,6)))))</f>
        <v>6</v>
      </c>
      <c r="O678" s="17">
        <f t="shared" si="129"/>
        <v>5</v>
      </c>
      <c r="P678" s="18">
        <f t="shared" si="130"/>
        <v>0.5</v>
      </c>
      <c r="Q678" s="17">
        <f t="shared" si="131"/>
        <v>1</v>
      </c>
      <c r="R678" s="17">
        <f t="shared" si="137"/>
        <v>4</v>
      </c>
      <c r="S678" s="17">
        <f t="shared" si="138"/>
        <v>10</v>
      </c>
      <c r="T678" s="17">
        <f t="shared" si="132"/>
        <v>7.5</v>
      </c>
      <c r="U678" s="17" t="s">
        <v>94</v>
      </c>
      <c r="V678" s="17">
        <f t="shared" si="133"/>
        <v>6</v>
      </c>
      <c r="W678" s="21">
        <f t="shared" si="134"/>
        <v>95</v>
      </c>
      <c r="X678" s="21">
        <f t="shared" si="135"/>
        <v>47.5</v>
      </c>
      <c r="Y678" s="24">
        <f t="shared" si="128"/>
        <v>50</v>
      </c>
      <c r="Z678" s="25">
        <f t="shared" si="136"/>
        <v>78.844749551820982</v>
      </c>
    </row>
    <row r="679" spans="1:26" x14ac:dyDescent="0.3">
      <c r="A679" s="15" t="s">
        <v>773</v>
      </c>
      <c r="B679" s="15">
        <v>201506</v>
      </c>
      <c r="C679" s="15">
        <v>397532.53333333298</v>
      </c>
      <c r="D679" s="15">
        <v>1.0156638935991</v>
      </c>
      <c r="E679" s="15">
        <v>0.51503229470268796</v>
      </c>
      <c r="F679" s="15">
        <v>319.16666666666703</v>
      </c>
      <c r="G679" s="15">
        <v>2.5872510642372402</v>
      </c>
      <c r="H679" s="15">
        <v>6.2743329308013199E-2</v>
      </c>
      <c r="I679" s="15">
        <v>0.77790115564414297</v>
      </c>
      <c r="J679" s="15">
        <v>11.339601052635199</v>
      </c>
      <c r="K679" s="15">
        <v>2</v>
      </c>
      <c r="L679" s="15">
        <v>0</v>
      </c>
      <c r="M679" s="17">
        <f>IF(C679&gt;=250000,10,IF([1]数据测算!F679&gt;=200000,8,IF([1]数据测算!F679&gt;=150000,6,IF([1]数据测算!F679&gt;=100000,5,IF(C679&gt;=50000,3,1)))))*2.5</f>
        <v>25</v>
      </c>
      <c r="N679" s="17">
        <f>IF(F679&gt;=4000,5,IF([1]数据测算!M679&gt;=3000,3,IF([1]数据测算!M679&gt;=2500,1,IF([1]数据测算!M679&gt;=1500,10,IF(F679&gt;=750,8,6)))))</f>
        <v>6</v>
      </c>
      <c r="O679" s="17">
        <f t="shared" si="129"/>
        <v>5</v>
      </c>
      <c r="P679" s="18">
        <f t="shared" si="130"/>
        <v>0.5</v>
      </c>
      <c r="Q679" s="17">
        <f t="shared" si="131"/>
        <v>4</v>
      </c>
      <c r="R679" s="17">
        <f t="shared" si="137"/>
        <v>1</v>
      </c>
      <c r="S679" s="17">
        <f t="shared" si="138"/>
        <v>10</v>
      </c>
      <c r="T679" s="17">
        <f t="shared" si="132"/>
        <v>7.5</v>
      </c>
      <c r="U679" s="17" t="s">
        <v>94</v>
      </c>
      <c r="V679" s="17">
        <f t="shared" si="133"/>
        <v>4</v>
      </c>
      <c r="W679" s="21">
        <f t="shared" si="134"/>
        <v>95</v>
      </c>
      <c r="X679" s="21">
        <f t="shared" si="135"/>
        <v>63</v>
      </c>
      <c r="Y679" s="24">
        <f t="shared" si="128"/>
        <v>66.315789473684205</v>
      </c>
      <c r="Z679" s="25">
        <f t="shared" si="136"/>
        <v>87.155752789992988</v>
      </c>
    </row>
    <row r="680" spans="1:26" x14ac:dyDescent="0.3">
      <c r="A680" s="15" t="s">
        <v>774</v>
      </c>
      <c r="B680" s="15">
        <v>201507</v>
      </c>
      <c r="C680" s="15">
        <v>166046.16666666701</v>
      </c>
      <c r="D680" s="15">
        <v>1.3044273348836699</v>
      </c>
      <c r="E680" s="15">
        <v>1.1753136113357501</v>
      </c>
      <c r="F680" s="15">
        <v>459.16666666666703</v>
      </c>
      <c r="G680" s="15">
        <v>2.1504478454381202</v>
      </c>
      <c r="H680" s="15">
        <v>0.23480486255595101</v>
      </c>
      <c r="I680" s="15">
        <v>0.31912714173891199</v>
      </c>
      <c r="J680" s="15">
        <v>18.824851490503999</v>
      </c>
      <c r="K680" s="15">
        <v>2</v>
      </c>
      <c r="L680" s="15">
        <v>0</v>
      </c>
      <c r="M680" s="17">
        <f>IF(C680&gt;=250000,10,IF([1]数据测算!F680&gt;=200000,8,IF([1]数据测算!F680&gt;=150000,6,IF([1]数据测算!F680&gt;=100000,5,IF(C680&gt;=50000,3,1)))))*2.5</f>
        <v>15</v>
      </c>
      <c r="N680" s="17">
        <f>IF(F680&gt;=4000,5,IF([1]数据测算!M680&gt;=3000,3,IF([1]数据测算!M680&gt;=2500,1,IF([1]数据测算!M680&gt;=1500,10,IF(F680&gt;=750,8,6)))))</f>
        <v>6</v>
      </c>
      <c r="O680" s="17">
        <f t="shared" si="129"/>
        <v>5</v>
      </c>
      <c r="P680" s="18">
        <f t="shared" si="130"/>
        <v>0.5</v>
      </c>
      <c r="Q680" s="17">
        <f t="shared" si="131"/>
        <v>1</v>
      </c>
      <c r="R680" s="17">
        <f t="shared" si="137"/>
        <v>7</v>
      </c>
      <c r="S680" s="17">
        <f t="shared" si="138"/>
        <v>7</v>
      </c>
      <c r="T680" s="17">
        <f t="shared" si="132"/>
        <v>5.25</v>
      </c>
      <c r="U680" s="17" t="s">
        <v>94</v>
      </c>
      <c r="V680" s="17">
        <f t="shared" si="133"/>
        <v>4</v>
      </c>
      <c r="W680" s="21">
        <f t="shared" si="134"/>
        <v>95</v>
      </c>
      <c r="X680" s="21">
        <f t="shared" si="135"/>
        <v>50.75</v>
      </c>
      <c r="Y680" s="24">
        <f t="shared" si="128"/>
        <v>53.421052631578945</v>
      </c>
      <c r="Z680" s="25">
        <f t="shared" si="136"/>
        <v>80.718392369588884</v>
      </c>
    </row>
    <row r="681" spans="1:26" x14ac:dyDescent="0.3">
      <c r="A681" s="15" t="s">
        <v>775</v>
      </c>
      <c r="B681" s="15">
        <v>201506</v>
      </c>
      <c r="C681" s="15">
        <v>468363.47333333298</v>
      </c>
      <c r="D681" s="16">
        <v>0.496053291367197</v>
      </c>
      <c r="E681" s="15">
        <v>0.20337078090556701</v>
      </c>
      <c r="F681" s="15">
        <v>3062.8333333333298</v>
      </c>
      <c r="G681" s="15">
        <v>1.79377590180629</v>
      </c>
      <c r="H681" s="15">
        <v>2.1784568262797399E-2</v>
      </c>
      <c r="I681" s="15">
        <v>0.40918647136912101</v>
      </c>
      <c r="J681" s="15">
        <v>18.858219636429801</v>
      </c>
      <c r="K681" s="15">
        <v>1</v>
      </c>
      <c r="L681" s="15">
        <v>0</v>
      </c>
      <c r="M681" s="17">
        <f>IF(C681&gt;=250000,10,IF([1]数据测算!F681&gt;=200000,8,IF([1]数据测算!F681&gt;=150000,6,IF([1]数据测算!F681&gt;=100000,5,IF(C681&gt;=50000,3,1)))))*2.5</f>
        <v>25</v>
      </c>
      <c r="N681" s="17">
        <f>IF(F681&gt;=4000,5,IF([1]数据测算!M681&gt;=3000,3,IF([1]数据测算!M681&gt;=2500,1,IF([1]数据测算!M681&gt;=1500,10,IF(F681&gt;=750,8,6)))))</f>
        <v>3</v>
      </c>
      <c r="O681" s="17">
        <f t="shared" si="129"/>
        <v>5</v>
      </c>
      <c r="P681" s="18">
        <f t="shared" si="130"/>
        <v>3.5</v>
      </c>
      <c r="Q681" s="17">
        <f t="shared" si="131"/>
        <v>7</v>
      </c>
      <c r="R681" s="17">
        <f t="shared" si="137"/>
        <v>4</v>
      </c>
      <c r="S681" s="17">
        <f t="shared" si="138"/>
        <v>10</v>
      </c>
      <c r="T681" s="17">
        <f t="shared" si="132"/>
        <v>5.25</v>
      </c>
      <c r="U681" s="17" t="s">
        <v>94</v>
      </c>
      <c r="V681" s="17">
        <f t="shared" si="133"/>
        <v>2</v>
      </c>
      <c r="W681" s="21">
        <f t="shared" si="134"/>
        <v>95</v>
      </c>
      <c r="X681" s="21">
        <f t="shared" si="135"/>
        <v>64.75</v>
      </c>
      <c r="Y681" s="24">
        <f t="shared" si="128"/>
        <v>68.15789473684211</v>
      </c>
      <c r="Z681" s="25">
        <f t="shared" si="136"/>
        <v>88.007299144662113</v>
      </c>
    </row>
    <row r="682" spans="1:26" x14ac:dyDescent="0.3">
      <c r="A682" s="15" t="s">
        <v>776</v>
      </c>
      <c r="B682" s="15">
        <v>201505</v>
      </c>
      <c r="C682" s="15">
        <v>286601.62</v>
      </c>
      <c r="D682" s="15">
        <v>0.71873521158426801</v>
      </c>
      <c r="E682" s="15">
        <v>0.37981920961442101</v>
      </c>
      <c r="F682" s="15">
        <v>1670.6666666666699</v>
      </c>
      <c r="G682" s="15">
        <v>1.6814323243487901</v>
      </c>
      <c r="H682" s="15">
        <v>1.98459674634749E-2</v>
      </c>
      <c r="I682" s="15">
        <v>0.43891803767315701</v>
      </c>
      <c r="J682" s="15">
        <v>22.895774686292899</v>
      </c>
      <c r="K682" s="15">
        <v>2</v>
      </c>
      <c r="L682" s="15">
        <v>0</v>
      </c>
      <c r="M682" s="17">
        <f>IF(C682&gt;=250000,10,IF([1]数据测算!F682&gt;=200000,8,IF([1]数据测算!F682&gt;=150000,6,IF([1]数据测算!F682&gt;=100000,5,IF(C682&gt;=50000,3,1)))))*2.5</f>
        <v>25</v>
      </c>
      <c r="N682" s="17">
        <f>IF(F682&gt;=4000,5,IF([1]数据测算!M682&gt;=3000,3,IF([1]数据测算!M682&gt;=2500,1,IF([1]数据测算!M682&gt;=1500,10,IF(F682&gt;=750,8,6)))))</f>
        <v>10</v>
      </c>
      <c r="O682" s="17">
        <f t="shared" si="129"/>
        <v>3</v>
      </c>
      <c r="P682" s="18">
        <f t="shared" si="130"/>
        <v>2</v>
      </c>
      <c r="Q682" s="17">
        <f t="shared" si="131"/>
        <v>7</v>
      </c>
      <c r="R682" s="17">
        <f t="shared" si="137"/>
        <v>4</v>
      </c>
      <c r="S682" s="17">
        <f t="shared" si="138"/>
        <v>10</v>
      </c>
      <c r="T682" s="17">
        <f t="shared" si="132"/>
        <v>5.25</v>
      </c>
      <c r="U682" s="17" t="s">
        <v>94</v>
      </c>
      <c r="V682" s="17">
        <f t="shared" si="133"/>
        <v>4</v>
      </c>
      <c r="W682" s="21">
        <f t="shared" si="134"/>
        <v>95</v>
      </c>
      <c r="X682" s="21">
        <f t="shared" si="135"/>
        <v>70.25</v>
      </c>
      <c r="Y682" s="24">
        <f t="shared" si="128"/>
        <v>73.94736842105263</v>
      </c>
      <c r="Z682" s="25">
        <f t="shared" si="136"/>
        <v>90.590632276694294</v>
      </c>
    </row>
    <row r="683" spans="1:26" x14ac:dyDescent="0.3">
      <c r="A683" s="15" t="s">
        <v>777</v>
      </c>
      <c r="B683" s="15">
        <v>201505</v>
      </c>
      <c r="C683" s="15">
        <v>224980.72333333301</v>
      </c>
      <c r="D683" s="15">
        <v>0.76951060237951696</v>
      </c>
      <c r="E683" s="15">
        <v>0.113781371419945</v>
      </c>
      <c r="F683" s="15">
        <v>1311.5</v>
      </c>
      <c r="G683" s="15">
        <v>1.34811882316842</v>
      </c>
      <c r="H683" s="15">
        <v>4.4668325852982901E-2</v>
      </c>
      <c r="I683" s="15">
        <v>0.57963725358850304</v>
      </c>
      <c r="J683" s="15">
        <v>23.807339379847001</v>
      </c>
      <c r="K683" s="15">
        <v>2</v>
      </c>
      <c r="L683" s="15">
        <v>0</v>
      </c>
      <c r="M683" s="17">
        <f>IF(C683&gt;=250000,10,IF([1]数据测算!F683&gt;=200000,8,IF([1]数据测算!F683&gt;=150000,6,IF([1]数据测算!F683&gt;=100000,5,IF(C683&gt;=50000,3,1)))))*2.5</f>
        <v>20</v>
      </c>
      <c r="N683" s="17">
        <f>IF(F683&gt;=4000,5,IF([1]数据测算!M683&gt;=3000,3,IF([1]数据测算!M683&gt;=2500,1,IF([1]数据测算!M683&gt;=1500,10,IF(F683&gt;=750,8,6)))))</f>
        <v>8</v>
      </c>
      <c r="O683" s="17">
        <f t="shared" si="129"/>
        <v>3</v>
      </c>
      <c r="P683" s="18">
        <f t="shared" si="130"/>
        <v>2</v>
      </c>
      <c r="Q683" s="17">
        <f t="shared" si="131"/>
        <v>10</v>
      </c>
      <c r="R683" s="17">
        <f t="shared" si="137"/>
        <v>4</v>
      </c>
      <c r="S683" s="17">
        <f t="shared" si="138"/>
        <v>10</v>
      </c>
      <c r="T683" s="17">
        <f t="shared" si="132"/>
        <v>3</v>
      </c>
      <c r="U683" s="17" t="s">
        <v>94</v>
      </c>
      <c r="V683" s="17">
        <f t="shared" si="133"/>
        <v>4</v>
      </c>
      <c r="W683" s="21">
        <f t="shared" si="134"/>
        <v>95</v>
      </c>
      <c r="X683" s="21">
        <f t="shared" si="135"/>
        <v>64</v>
      </c>
      <c r="Y683" s="24">
        <f t="shared" si="128"/>
        <v>67.368421052631575</v>
      </c>
      <c r="Z683" s="25">
        <f t="shared" si="136"/>
        <v>87.644191774260946</v>
      </c>
    </row>
    <row r="684" spans="1:26" x14ac:dyDescent="0.3">
      <c r="A684" s="15" t="s">
        <v>778</v>
      </c>
      <c r="B684" s="15">
        <v>201505</v>
      </c>
      <c r="C684" s="15">
        <v>237474.04500000001</v>
      </c>
      <c r="D684" s="15">
        <v>0.74559166096124196</v>
      </c>
      <c r="E684" s="15">
        <v>0.113231729915326</v>
      </c>
      <c r="F684" s="15">
        <v>1250.3333333333301</v>
      </c>
      <c r="G684" s="15">
        <v>1.0747167575496099</v>
      </c>
      <c r="H684" s="15">
        <v>3.9534201161843301E-2</v>
      </c>
      <c r="I684" s="15">
        <v>0.52082539899906899</v>
      </c>
      <c r="J684" s="15">
        <v>9.6606080381382409</v>
      </c>
      <c r="K684" s="15">
        <v>1</v>
      </c>
      <c r="L684" s="15">
        <v>0</v>
      </c>
      <c r="M684" s="17">
        <f>IF(C684&gt;=250000,10,IF([1]数据测算!F684&gt;=200000,8,IF([1]数据测算!F684&gt;=150000,6,IF([1]数据测算!F684&gt;=100000,5,IF(C684&gt;=50000,3,1)))))*2.5</f>
        <v>20</v>
      </c>
      <c r="N684" s="17">
        <f>IF(F684&gt;=4000,5,IF([1]数据测算!M684&gt;=3000,3,IF([1]数据测算!M684&gt;=2500,1,IF([1]数据测算!M684&gt;=1500,10,IF(F684&gt;=750,8,6)))))</f>
        <v>8</v>
      </c>
      <c r="O684" s="17">
        <f t="shared" si="129"/>
        <v>6</v>
      </c>
      <c r="P684" s="18">
        <f t="shared" si="130"/>
        <v>2</v>
      </c>
      <c r="Q684" s="17">
        <f t="shared" si="131"/>
        <v>10</v>
      </c>
      <c r="R684" s="17">
        <f t="shared" si="137"/>
        <v>4</v>
      </c>
      <c r="S684" s="17">
        <f t="shared" si="138"/>
        <v>10</v>
      </c>
      <c r="T684" s="17">
        <f t="shared" si="132"/>
        <v>3</v>
      </c>
      <c r="U684" s="17" t="s">
        <v>94</v>
      </c>
      <c r="V684" s="17">
        <f t="shared" si="133"/>
        <v>2</v>
      </c>
      <c r="W684" s="21">
        <f t="shared" si="134"/>
        <v>95</v>
      </c>
      <c r="X684" s="21">
        <f t="shared" si="135"/>
        <v>65</v>
      </c>
      <c r="Y684" s="24">
        <f t="shared" si="128"/>
        <v>68.421052631578945</v>
      </c>
      <c r="Z684" s="25">
        <f t="shared" si="136"/>
        <v>88.127731659721178</v>
      </c>
    </row>
    <row r="685" spans="1:26" x14ac:dyDescent="0.3">
      <c r="A685" s="15" t="s">
        <v>779</v>
      </c>
      <c r="B685" s="15">
        <v>201505</v>
      </c>
      <c r="C685" s="15">
        <v>363764.21166666702</v>
      </c>
      <c r="D685" s="15">
        <v>0.57577892959152499</v>
      </c>
      <c r="E685" s="15">
        <v>0.18074262083548401</v>
      </c>
      <c r="F685" s="15">
        <v>2487</v>
      </c>
      <c r="G685" s="15">
        <v>0.75819217874103195</v>
      </c>
      <c r="H685" s="15">
        <v>0.220173292308568</v>
      </c>
      <c r="I685" s="15">
        <v>0.56288021042641501</v>
      </c>
      <c r="J685" s="15">
        <v>20.92309942704</v>
      </c>
      <c r="K685" s="15">
        <v>0</v>
      </c>
      <c r="L685" s="15">
        <v>0</v>
      </c>
      <c r="M685" s="17">
        <f>IF(C685&gt;=250000,10,IF([1]数据测算!F685&gt;=200000,8,IF([1]数据测算!F685&gt;=150000,6,IF([1]数据测算!F685&gt;=100000,5,IF(C685&gt;=50000,3,1)))))*2.5</f>
        <v>25</v>
      </c>
      <c r="N685" s="17">
        <f>IF(F685&gt;=4000,5,IF([1]数据测算!M685&gt;=3000,3,IF([1]数据测算!M685&gt;=2500,1,IF([1]数据测算!M685&gt;=1500,10,IF(F685&gt;=750,8,6)))))</f>
        <v>10</v>
      </c>
      <c r="O685" s="17">
        <f t="shared" si="129"/>
        <v>3</v>
      </c>
      <c r="P685" s="18">
        <f t="shared" si="130"/>
        <v>3.5</v>
      </c>
      <c r="Q685" s="17">
        <f t="shared" si="131"/>
        <v>10</v>
      </c>
      <c r="R685" s="17">
        <f t="shared" si="137"/>
        <v>4</v>
      </c>
      <c r="S685" s="17">
        <f t="shared" si="138"/>
        <v>7</v>
      </c>
      <c r="T685" s="17">
        <f t="shared" si="132"/>
        <v>3</v>
      </c>
      <c r="U685" s="17" t="s">
        <v>94</v>
      </c>
      <c r="V685" s="17">
        <f t="shared" si="133"/>
        <v>0</v>
      </c>
      <c r="W685" s="21">
        <f t="shared" si="134"/>
        <v>95</v>
      </c>
      <c r="X685" s="21">
        <f t="shared" si="135"/>
        <v>65.5</v>
      </c>
      <c r="Y685" s="24">
        <f t="shared" si="128"/>
        <v>68.94736842105263</v>
      </c>
      <c r="Z685" s="25">
        <f t="shared" si="136"/>
        <v>88.367703195681131</v>
      </c>
    </row>
    <row r="686" spans="1:26" x14ac:dyDescent="0.3">
      <c r="A686" s="15" t="s">
        <v>780</v>
      </c>
      <c r="B686" s="15">
        <v>201505</v>
      </c>
      <c r="C686" s="15">
        <v>418235.73499999999</v>
      </c>
      <c r="D686" s="15">
        <v>1.02953573734555</v>
      </c>
      <c r="E686" s="15">
        <v>9.16117932661486E-2</v>
      </c>
      <c r="F686" s="15">
        <v>9059.6666666666697</v>
      </c>
      <c r="G686" s="15">
        <v>0.53162190688398803</v>
      </c>
      <c r="H686" s="15">
        <v>6.08261494624175E-3</v>
      </c>
      <c r="I686" s="15">
        <v>0.49713576178865998</v>
      </c>
      <c r="J686" s="15">
        <v>12.9734552457437</v>
      </c>
      <c r="K686" s="15">
        <v>0</v>
      </c>
      <c r="L686" s="15">
        <v>0</v>
      </c>
      <c r="M686" s="17">
        <f>IF(C686&gt;=250000,10,IF([1]数据测算!F686&gt;=200000,8,IF([1]数据测算!F686&gt;=150000,6,IF([1]数据测算!F686&gt;=100000,5,IF(C686&gt;=50000,3,1)))))*2.5</f>
        <v>25</v>
      </c>
      <c r="N686" s="17">
        <f>IF(F686&gt;=4000,5,IF([1]数据测算!M686&gt;=3000,3,IF([1]数据测算!M686&gt;=2500,1,IF([1]数据测算!M686&gt;=1500,10,IF(F686&gt;=750,8,6)))))</f>
        <v>5</v>
      </c>
      <c r="O686" s="17">
        <f t="shared" si="129"/>
        <v>5</v>
      </c>
      <c r="P686" s="18">
        <f t="shared" si="130"/>
        <v>0.5</v>
      </c>
      <c r="Q686" s="17">
        <f t="shared" si="131"/>
        <v>10</v>
      </c>
      <c r="R686" s="17">
        <f t="shared" si="137"/>
        <v>4</v>
      </c>
      <c r="S686" s="17">
        <f t="shared" si="138"/>
        <v>10</v>
      </c>
      <c r="T686" s="17">
        <f t="shared" si="132"/>
        <v>0.75</v>
      </c>
      <c r="U686" s="17" t="s">
        <v>94</v>
      </c>
      <c r="V686" s="17">
        <f t="shared" si="133"/>
        <v>0</v>
      </c>
      <c r="W686" s="21">
        <f t="shared" si="134"/>
        <v>95</v>
      </c>
      <c r="X686" s="21">
        <f t="shared" si="135"/>
        <v>60.25</v>
      </c>
      <c r="Y686" s="24">
        <f t="shared" si="128"/>
        <v>63.421052631578945</v>
      </c>
      <c r="Z686" s="25">
        <f t="shared" si="136"/>
        <v>85.786214833849115</v>
      </c>
    </row>
    <row r="687" spans="1:26" x14ac:dyDescent="0.3">
      <c r="A687" s="15" t="s">
        <v>781</v>
      </c>
      <c r="B687" s="15">
        <v>201503</v>
      </c>
      <c r="C687" s="15">
        <v>416681.5</v>
      </c>
      <c r="D687" s="15">
        <v>1.01104967529088</v>
      </c>
      <c r="E687" s="15">
        <v>0.2117390110373</v>
      </c>
      <c r="F687" s="15">
        <v>222.333333333333</v>
      </c>
      <c r="G687" s="15">
        <v>31.544341768292401</v>
      </c>
      <c r="H687" s="15">
        <v>6.9341702210257802E-2</v>
      </c>
      <c r="I687" s="15">
        <v>0.362116305134492</v>
      </c>
      <c r="J687" s="15">
        <v>19.865602284126901</v>
      </c>
      <c r="K687" s="15">
        <v>1</v>
      </c>
      <c r="L687" s="15">
        <v>0</v>
      </c>
      <c r="M687" s="17">
        <f>IF(C687&gt;=250000,10,IF([1]数据测算!F687&gt;=200000,8,IF([1]数据测算!F687&gt;=150000,6,IF([1]数据测算!F687&gt;=100000,5,IF(C687&gt;=50000,3,1)))))*2.5</f>
        <v>25</v>
      </c>
      <c r="N687" s="17">
        <f>IF(F687&gt;=4000,5,IF([1]数据测算!M687&gt;=3000,3,IF([1]数据测算!M687&gt;=2500,1,IF([1]数据测算!M687&gt;=1500,10,IF(F687&gt;=750,8,6)))))</f>
        <v>6</v>
      </c>
      <c r="O687" s="17">
        <f t="shared" si="129"/>
        <v>5</v>
      </c>
      <c r="P687" s="18">
        <f t="shared" si="130"/>
        <v>0.5</v>
      </c>
      <c r="Q687" s="17">
        <f t="shared" si="131"/>
        <v>7</v>
      </c>
      <c r="R687" s="17">
        <f t="shared" si="137"/>
        <v>7</v>
      </c>
      <c r="S687" s="17">
        <f t="shared" si="138"/>
        <v>10</v>
      </c>
      <c r="T687" s="17">
        <f t="shared" si="132"/>
        <v>7.5</v>
      </c>
      <c r="U687" s="17" t="s">
        <v>94</v>
      </c>
      <c r="V687" s="17">
        <f t="shared" si="133"/>
        <v>2</v>
      </c>
      <c r="W687" s="21">
        <f t="shared" si="134"/>
        <v>95</v>
      </c>
      <c r="X687" s="21">
        <f t="shared" si="135"/>
        <v>70</v>
      </c>
      <c r="Y687" s="24">
        <f t="shared" si="128"/>
        <v>73.684210526315795</v>
      </c>
      <c r="Z687" s="25">
        <f t="shared" si="136"/>
        <v>90.476096516982409</v>
      </c>
    </row>
    <row r="688" spans="1:26" x14ac:dyDescent="0.3">
      <c r="A688" s="15" t="s">
        <v>782</v>
      </c>
      <c r="B688" s="15">
        <v>201506</v>
      </c>
      <c r="C688" s="15">
        <v>33672.148333333302</v>
      </c>
      <c r="D688" s="15">
        <v>0.94439946629658</v>
      </c>
      <c r="E688" s="15">
        <v>0.51442617543568303</v>
      </c>
      <c r="F688" s="15">
        <v>817</v>
      </c>
      <c r="G688" s="15">
        <v>20.896253502683201</v>
      </c>
      <c r="H688" s="15">
        <v>0.233889583850482</v>
      </c>
      <c r="I688" s="15">
        <v>0.50765800669392203</v>
      </c>
      <c r="J688" s="15">
        <v>2.0320324041815301</v>
      </c>
      <c r="K688" s="15">
        <v>1</v>
      </c>
      <c r="L688" s="15">
        <v>0</v>
      </c>
      <c r="M688" s="17">
        <f>IF(C688&gt;=250000,10,IF([1]数据测算!F688&gt;=200000,8,IF([1]数据测算!F688&gt;=150000,6,IF([1]数据测算!F688&gt;=100000,5,IF(C688&gt;=50000,3,1)))))*2.5</f>
        <v>2.5</v>
      </c>
      <c r="N688" s="17">
        <f>IF(F688&gt;=4000,5,IF([1]数据测算!M688&gt;=3000,3,IF([1]数据测算!M688&gt;=2500,1,IF([1]数据测算!M688&gt;=1500,10,IF(F688&gt;=750,8,6)))))</f>
        <v>8</v>
      </c>
      <c r="O688" s="17">
        <f t="shared" si="129"/>
        <v>10</v>
      </c>
      <c r="P688" s="18">
        <f t="shared" si="130"/>
        <v>0.5</v>
      </c>
      <c r="Q688" s="17">
        <f t="shared" si="131"/>
        <v>4</v>
      </c>
      <c r="R688" s="17">
        <f t="shared" si="137"/>
        <v>4</v>
      </c>
      <c r="S688" s="17">
        <f t="shared" si="138"/>
        <v>7</v>
      </c>
      <c r="T688" s="17">
        <f t="shared" si="132"/>
        <v>7.5</v>
      </c>
      <c r="U688" s="17" t="s">
        <v>94</v>
      </c>
      <c r="V688" s="17">
        <f t="shared" si="133"/>
        <v>2</v>
      </c>
      <c r="W688" s="21">
        <f t="shared" si="134"/>
        <v>95</v>
      </c>
      <c r="X688" s="21">
        <f t="shared" si="135"/>
        <v>45.5</v>
      </c>
      <c r="Y688" s="24">
        <f t="shared" si="128"/>
        <v>47.89473684210526</v>
      </c>
      <c r="Z688" s="25">
        <f t="shared" si="136"/>
        <v>77.650291062261033</v>
      </c>
    </row>
    <row r="689" spans="1:26" x14ac:dyDescent="0.3">
      <c r="A689" s="15" t="s">
        <v>783</v>
      </c>
      <c r="B689" s="15">
        <v>201506</v>
      </c>
      <c r="C689" s="15">
        <v>86150.455000000002</v>
      </c>
      <c r="D689" s="15">
        <v>1.18917149298321</v>
      </c>
      <c r="E689" s="15">
        <v>0.26072836596412702</v>
      </c>
      <c r="F689" s="15">
        <v>466.16666666666703</v>
      </c>
      <c r="G689" s="15">
        <v>8.1734388822670905</v>
      </c>
      <c r="H689" s="15">
        <v>3.3421344083128801E-2</v>
      </c>
      <c r="I689" s="15">
        <v>0.49194330302970601</v>
      </c>
      <c r="J689" s="15">
        <v>24.6508518879962</v>
      </c>
      <c r="K689" s="15">
        <v>2</v>
      </c>
      <c r="L689" s="15">
        <v>0</v>
      </c>
      <c r="M689" s="17">
        <f>IF(C689&gt;=250000,10,IF([1]数据测算!F689&gt;=200000,8,IF([1]数据测算!F689&gt;=150000,6,IF([1]数据测算!F689&gt;=100000,5,IF(C689&gt;=50000,3,1)))))*2.5</f>
        <v>7.5</v>
      </c>
      <c r="N689" s="17">
        <f>IF(F689&gt;=4000,5,IF([1]数据测算!M689&gt;=3000,3,IF([1]数据测算!M689&gt;=2500,1,IF([1]数据测算!M689&gt;=1500,10,IF(F689&gt;=750,8,6)))))</f>
        <v>6</v>
      </c>
      <c r="O689" s="17">
        <f t="shared" si="129"/>
        <v>3</v>
      </c>
      <c r="P689" s="18">
        <f t="shared" si="130"/>
        <v>0.5</v>
      </c>
      <c r="Q689" s="17">
        <f t="shared" si="131"/>
        <v>7</v>
      </c>
      <c r="R689" s="17">
        <f t="shared" si="137"/>
        <v>4</v>
      </c>
      <c r="S689" s="17">
        <f t="shared" si="138"/>
        <v>10</v>
      </c>
      <c r="T689" s="17">
        <f t="shared" si="132"/>
        <v>7.5</v>
      </c>
      <c r="U689" s="17" t="s">
        <v>94</v>
      </c>
      <c r="V689" s="17">
        <f t="shared" si="133"/>
        <v>4</v>
      </c>
      <c r="W689" s="21">
        <f t="shared" si="134"/>
        <v>95</v>
      </c>
      <c r="X689" s="21">
        <f t="shared" si="135"/>
        <v>49.5</v>
      </c>
      <c r="Y689" s="24">
        <f t="shared" si="128"/>
        <v>52.10526315789474</v>
      </c>
      <c r="Z689" s="25">
        <f t="shared" si="136"/>
        <v>80.007186701616135</v>
      </c>
    </row>
    <row r="690" spans="1:26" x14ac:dyDescent="0.3">
      <c r="A690" s="15" t="s">
        <v>784</v>
      </c>
      <c r="B690" s="15">
        <v>201505</v>
      </c>
      <c r="C690" s="15">
        <v>120771.103333333</v>
      </c>
      <c r="D690" s="15">
        <v>0.730711585727574</v>
      </c>
      <c r="E690" s="15">
        <v>0.26191587636376101</v>
      </c>
      <c r="F690" s="15">
        <v>1010.83333333333</v>
      </c>
      <c r="G690" s="15">
        <v>5.8588631883515303</v>
      </c>
      <c r="H690" s="15">
        <v>6.3439466029389102E-2</v>
      </c>
      <c r="I690" s="15">
        <v>0.69266073478246204</v>
      </c>
      <c r="J690" s="15">
        <v>23.356939399082101</v>
      </c>
      <c r="K690" s="15">
        <v>2</v>
      </c>
      <c r="L690" s="15">
        <v>0</v>
      </c>
      <c r="M690" s="17">
        <f>IF(C690&gt;=250000,10,IF([1]数据测算!F690&gt;=200000,8,IF([1]数据测算!F690&gt;=150000,6,IF([1]数据测算!F690&gt;=100000,5,IF(C690&gt;=50000,3,1)))))*2.5</f>
        <v>12.5</v>
      </c>
      <c r="N690" s="17">
        <f>IF(F690&gt;=4000,5,IF([1]数据测算!M690&gt;=3000,3,IF([1]数据测算!M690&gt;=2500,1,IF([1]数据测算!M690&gt;=1500,10,IF(F690&gt;=750,8,6)))))</f>
        <v>8</v>
      </c>
      <c r="O690" s="17">
        <f t="shared" si="129"/>
        <v>3</v>
      </c>
      <c r="P690" s="18">
        <f t="shared" si="130"/>
        <v>2</v>
      </c>
      <c r="Q690" s="17">
        <f t="shared" si="131"/>
        <v>7</v>
      </c>
      <c r="R690" s="17">
        <f t="shared" si="137"/>
        <v>4</v>
      </c>
      <c r="S690" s="17">
        <f t="shared" si="138"/>
        <v>10</v>
      </c>
      <c r="T690" s="17">
        <f t="shared" si="132"/>
        <v>7.5</v>
      </c>
      <c r="U690" s="17" t="s">
        <v>94</v>
      </c>
      <c r="V690" s="17">
        <f t="shared" si="133"/>
        <v>4</v>
      </c>
      <c r="W690" s="21">
        <f t="shared" si="134"/>
        <v>95</v>
      </c>
      <c r="X690" s="21">
        <f t="shared" si="135"/>
        <v>58</v>
      </c>
      <c r="Y690" s="24">
        <f t="shared" si="128"/>
        <v>61.05263157894737</v>
      </c>
      <c r="Z690" s="25">
        <f t="shared" si="136"/>
        <v>84.635370215045313</v>
      </c>
    </row>
    <row r="691" spans="1:26" x14ac:dyDescent="0.3">
      <c r="A691" s="15" t="s">
        <v>785</v>
      </c>
      <c r="B691" s="15">
        <v>201506</v>
      </c>
      <c r="C691" s="15">
        <v>1005425.66</v>
      </c>
      <c r="D691" s="15">
        <v>0.99458267874612705</v>
      </c>
      <c r="E691" s="15">
        <v>0.21396979096227201</v>
      </c>
      <c r="F691" s="15">
        <v>474.5</v>
      </c>
      <c r="G691" s="15">
        <v>4.4515979282057296</v>
      </c>
      <c r="H691" s="15">
        <v>4.6786049199889601E-2</v>
      </c>
      <c r="I691" s="15">
        <v>0.96863809916584098</v>
      </c>
      <c r="J691" s="15">
        <v>8.9068056182389199</v>
      </c>
      <c r="K691" s="15">
        <v>4</v>
      </c>
      <c r="L691" s="15">
        <v>0</v>
      </c>
      <c r="M691" s="17">
        <f>IF(C691&gt;=250000,10,IF([1]数据测算!F691&gt;=200000,8,IF([1]数据测算!F691&gt;=150000,6,IF([1]数据测算!F691&gt;=100000,5,IF(C691&gt;=50000,3,1)))))*2.5</f>
        <v>25</v>
      </c>
      <c r="N691" s="17">
        <f>IF(F691&gt;=4000,5,IF([1]数据测算!M691&gt;=3000,3,IF([1]数据测算!M691&gt;=2500,1,IF([1]数据测算!M691&gt;=1500,10,IF(F691&gt;=750,8,6)))))</f>
        <v>6</v>
      </c>
      <c r="O691" s="17">
        <f t="shared" si="129"/>
        <v>6</v>
      </c>
      <c r="P691" s="18">
        <f t="shared" si="130"/>
        <v>0.5</v>
      </c>
      <c r="Q691" s="17">
        <f t="shared" si="131"/>
        <v>7</v>
      </c>
      <c r="R691" s="17">
        <f t="shared" si="137"/>
        <v>1</v>
      </c>
      <c r="S691" s="17">
        <f t="shared" si="138"/>
        <v>10</v>
      </c>
      <c r="T691" s="17">
        <f t="shared" si="132"/>
        <v>7.5</v>
      </c>
      <c r="U691" s="17" t="s">
        <v>94</v>
      </c>
      <c r="V691" s="17">
        <f t="shared" si="133"/>
        <v>8</v>
      </c>
      <c r="W691" s="21">
        <f t="shared" si="134"/>
        <v>95</v>
      </c>
      <c r="X691" s="21">
        <f t="shared" si="135"/>
        <v>71</v>
      </c>
      <c r="Y691" s="24">
        <f t="shared" si="128"/>
        <v>74.736842105263165</v>
      </c>
      <c r="Z691" s="25">
        <f t="shared" si="136"/>
        <v>90.93266972815988</v>
      </c>
    </row>
    <row r="692" spans="1:26" x14ac:dyDescent="0.3">
      <c r="A692" s="15" t="s">
        <v>786</v>
      </c>
      <c r="B692" s="15">
        <v>201506</v>
      </c>
      <c r="C692" s="15">
        <v>60744.4866666667</v>
      </c>
      <c r="D692" s="15">
        <v>0.62553785475105905</v>
      </c>
      <c r="E692" s="15">
        <v>0.141827519143641</v>
      </c>
      <c r="F692" s="15">
        <v>624</v>
      </c>
      <c r="G692" s="15">
        <v>3.6588570669762199</v>
      </c>
      <c r="H692" s="15">
        <v>9.0490378180367703E-2</v>
      </c>
      <c r="I692" s="15">
        <v>0.62183351788591901</v>
      </c>
      <c r="J692" s="15">
        <v>21.364382336679601</v>
      </c>
      <c r="K692" s="15">
        <v>1</v>
      </c>
      <c r="L692" s="15">
        <v>0</v>
      </c>
      <c r="M692" s="17">
        <f>IF(C692&gt;=250000,10,IF([1]数据测算!F692&gt;=200000,8,IF([1]数据测算!F692&gt;=150000,6,IF([1]数据测算!F692&gt;=100000,5,IF(C692&gt;=50000,3,1)))))*2.5</f>
        <v>7.5</v>
      </c>
      <c r="N692" s="17">
        <f>IF(F692&gt;=4000,5,IF([1]数据测算!M692&gt;=3000,3,IF([1]数据测算!M692&gt;=2500,1,IF([1]数据测算!M692&gt;=1500,10,IF(F692&gt;=750,8,6)))))</f>
        <v>6</v>
      </c>
      <c r="O692" s="17">
        <f t="shared" si="129"/>
        <v>3</v>
      </c>
      <c r="P692" s="18">
        <f t="shared" si="130"/>
        <v>2</v>
      </c>
      <c r="Q692" s="17">
        <f t="shared" si="131"/>
        <v>10</v>
      </c>
      <c r="R692" s="17">
        <f t="shared" si="137"/>
        <v>4</v>
      </c>
      <c r="S692" s="17">
        <f t="shared" si="138"/>
        <v>10</v>
      </c>
      <c r="T692" s="17">
        <f t="shared" si="132"/>
        <v>7.5</v>
      </c>
      <c r="U692" s="17" t="s">
        <v>94</v>
      </c>
      <c r="V692" s="17">
        <f t="shared" si="133"/>
        <v>2</v>
      </c>
      <c r="W692" s="21">
        <f t="shared" si="134"/>
        <v>95</v>
      </c>
      <c r="X692" s="21">
        <f t="shared" si="135"/>
        <v>52</v>
      </c>
      <c r="Y692" s="24">
        <f t="shared" si="128"/>
        <v>54.736842105263158</v>
      </c>
      <c r="Z692" s="25">
        <f t="shared" si="136"/>
        <v>81.418384812090352</v>
      </c>
    </row>
    <row r="693" spans="1:26" x14ac:dyDescent="0.3">
      <c r="A693" s="15" t="s">
        <v>787</v>
      </c>
      <c r="B693" s="15">
        <v>201506</v>
      </c>
      <c r="C693" s="15">
        <v>76819.195000000007</v>
      </c>
      <c r="D693" s="15">
        <v>0.80215259675580297</v>
      </c>
      <c r="E693" s="15">
        <v>0.41183046876412299</v>
      </c>
      <c r="F693" s="15">
        <v>635.33333333333303</v>
      </c>
      <c r="G693" s="15">
        <v>3.6298646829930599</v>
      </c>
      <c r="H693" s="15">
        <v>4.8307427458457598E-2</v>
      </c>
      <c r="I693" s="15">
        <v>0.57579422851224105</v>
      </c>
      <c r="J693" s="15">
        <v>20.363506715785899</v>
      </c>
      <c r="K693" s="15">
        <v>2</v>
      </c>
      <c r="L693" s="15">
        <v>0</v>
      </c>
      <c r="M693" s="17">
        <f>IF(C693&gt;=250000,10,IF([1]数据测算!F693&gt;=200000,8,IF([1]数据测算!F693&gt;=150000,6,IF([1]数据测算!F693&gt;=100000,5,IF(C693&gt;=50000,3,1)))))*2.5</f>
        <v>7.5</v>
      </c>
      <c r="N693" s="17">
        <f>IF(F693&gt;=4000,5,IF([1]数据测算!M693&gt;=3000,3,IF([1]数据测算!M693&gt;=2500,1,IF([1]数据测算!M693&gt;=1500,10,IF(F693&gt;=750,8,6)))))</f>
        <v>6</v>
      </c>
      <c r="O693" s="17">
        <f t="shared" si="129"/>
        <v>3</v>
      </c>
      <c r="P693" s="18">
        <f t="shared" si="130"/>
        <v>2</v>
      </c>
      <c r="Q693" s="17">
        <f t="shared" si="131"/>
        <v>4</v>
      </c>
      <c r="R693" s="17">
        <f t="shared" si="137"/>
        <v>4</v>
      </c>
      <c r="S693" s="17">
        <f t="shared" si="138"/>
        <v>10</v>
      </c>
      <c r="T693" s="17">
        <f t="shared" si="132"/>
        <v>7.5</v>
      </c>
      <c r="U693" s="17" t="s">
        <v>94</v>
      </c>
      <c r="V693" s="17">
        <f t="shared" si="133"/>
        <v>4</v>
      </c>
      <c r="W693" s="21">
        <f t="shared" si="134"/>
        <v>95</v>
      </c>
      <c r="X693" s="21">
        <f t="shared" si="135"/>
        <v>48</v>
      </c>
      <c r="Y693" s="24">
        <f t="shared" si="128"/>
        <v>50.526315789473685</v>
      </c>
      <c r="Z693" s="25">
        <f t="shared" si="136"/>
        <v>79.138274776528391</v>
      </c>
    </row>
    <row r="694" spans="1:26" x14ac:dyDescent="0.3">
      <c r="A694" s="15" t="s">
        <v>788</v>
      </c>
      <c r="B694" s="15">
        <v>201505</v>
      </c>
      <c r="C694" s="15">
        <v>217622.976666667</v>
      </c>
      <c r="D694" s="15">
        <v>0.89934216061308603</v>
      </c>
      <c r="E694" s="15">
        <v>8.7807059019635897E-2</v>
      </c>
      <c r="F694" s="15">
        <v>120.833333333333</v>
      </c>
      <c r="G694" s="15">
        <v>3.36115464872957</v>
      </c>
      <c r="H694" s="15">
        <v>0.50806407901780304</v>
      </c>
      <c r="I694" s="15">
        <v>0.715219298756121</v>
      </c>
      <c r="J694" s="15">
        <v>11.1152130016602</v>
      </c>
      <c r="K694" s="15">
        <v>2</v>
      </c>
      <c r="L694" s="15">
        <v>0</v>
      </c>
      <c r="M694" s="17">
        <f>IF(C694&gt;=250000,10,IF([1]数据测算!F694&gt;=200000,8,IF([1]数据测算!F694&gt;=150000,6,IF([1]数据测算!F694&gt;=100000,5,IF(C694&gt;=50000,3,1)))))*2.5</f>
        <v>20</v>
      </c>
      <c r="N694" s="17">
        <f>IF(F694&gt;=4000,5,IF([1]数据测算!M694&gt;=3000,3,IF([1]数据测算!M694&gt;=2500,1,IF([1]数据测算!M694&gt;=1500,10,IF(F694&gt;=750,8,6)))))</f>
        <v>6</v>
      </c>
      <c r="O694" s="17">
        <f t="shared" si="129"/>
        <v>5</v>
      </c>
      <c r="P694" s="18">
        <f t="shared" si="130"/>
        <v>2</v>
      </c>
      <c r="Q694" s="17">
        <f t="shared" si="131"/>
        <v>10</v>
      </c>
      <c r="R694" s="17">
        <f t="shared" si="137"/>
        <v>1</v>
      </c>
      <c r="S694" s="17">
        <f t="shared" si="138"/>
        <v>4</v>
      </c>
      <c r="T694" s="17">
        <f t="shared" si="132"/>
        <v>7.5</v>
      </c>
      <c r="U694" s="17" t="s">
        <v>94</v>
      </c>
      <c r="V694" s="17">
        <f t="shared" si="133"/>
        <v>4</v>
      </c>
      <c r="W694" s="21">
        <f t="shared" si="134"/>
        <v>95</v>
      </c>
      <c r="X694" s="21">
        <f t="shared" si="135"/>
        <v>59.5</v>
      </c>
      <c r="Y694" s="24">
        <f t="shared" si="128"/>
        <v>62.631578947368418</v>
      </c>
      <c r="Z694" s="25">
        <f t="shared" si="136"/>
        <v>85.405728614805113</v>
      </c>
    </row>
    <row r="695" spans="1:26" x14ac:dyDescent="0.3">
      <c r="A695" s="15" t="s">
        <v>789</v>
      </c>
      <c r="B695" s="15">
        <v>201505</v>
      </c>
      <c r="C695" s="15">
        <v>125627.425</v>
      </c>
      <c r="D695" s="15">
        <v>0.85579171519077002</v>
      </c>
      <c r="E695" s="15">
        <v>0.73907458424979899</v>
      </c>
      <c r="F695" s="15">
        <v>435.33333333333297</v>
      </c>
      <c r="G695" s="15">
        <v>1.57997971545079</v>
      </c>
      <c r="H695" s="15">
        <v>1.8573399266934101E-2</v>
      </c>
      <c r="I695" s="15">
        <v>0.68293611942864096</v>
      </c>
      <c r="J695" s="15">
        <v>16.010405256844599</v>
      </c>
      <c r="K695" s="15">
        <v>3</v>
      </c>
      <c r="L695" s="15">
        <v>0</v>
      </c>
      <c r="M695" s="17">
        <f>IF(C695&gt;=250000,10,IF([1]数据测算!F695&gt;=200000,8,IF([1]数据测算!F695&gt;=150000,6,IF([1]数据测算!F695&gt;=100000,5,IF(C695&gt;=50000,3,1)))))*2.5</f>
        <v>12.5</v>
      </c>
      <c r="N695" s="17">
        <f>IF(F695&gt;=4000,5,IF([1]数据测算!M695&gt;=3000,3,IF([1]数据测算!M695&gt;=2500,1,IF([1]数据测算!M695&gt;=1500,10,IF(F695&gt;=750,8,6)))))</f>
        <v>6</v>
      </c>
      <c r="O695" s="17">
        <f t="shared" si="129"/>
        <v>5</v>
      </c>
      <c r="P695" s="18">
        <f t="shared" si="130"/>
        <v>2</v>
      </c>
      <c r="Q695" s="17">
        <f t="shared" si="131"/>
        <v>1</v>
      </c>
      <c r="R695" s="17">
        <f t="shared" si="137"/>
        <v>4</v>
      </c>
      <c r="S695" s="17">
        <f t="shared" si="138"/>
        <v>10</v>
      </c>
      <c r="T695" s="17">
        <f t="shared" si="132"/>
        <v>3</v>
      </c>
      <c r="U695" s="17" t="s">
        <v>94</v>
      </c>
      <c r="V695" s="17">
        <f t="shared" si="133"/>
        <v>6</v>
      </c>
      <c r="W695" s="21">
        <f t="shared" si="134"/>
        <v>95</v>
      </c>
      <c r="X695" s="21">
        <f t="shared" si="135"/>
        <v>49.5</v>
      </c>
      <c r="Y695" s="24">
        <f t="shared" si="128"/>
        <v>52.10526315789474</v>
      </c>
      <c r="Z695" s="25">
        <f t="shared" si="136"/>
        <v>80.007186701616135</v>
      </c>
    </row>
    <row r="696" spans="1:26" x14ac:dyDescent="0.3">
      <c r="A696" s="15" t="s">
        <v>790</v>
      </c>
      <c r="B696" s="15">
        <v>201506</v>
      </c>
      <c r="C696" s="15">
        <v>43799.696666666699</v>
      </c>
      <c r="D696" s="15">
        <v>0.86830038634387896</v>
      </c>
      <c r="E696" s="15">
        <v>0.367244343193183</v>
      </c>
      <c r="F696" s="15">
        <v>989.16666666666697</v>
      </c>
      <c r="G696" s="15">
        <v>1.53013979171713</v>
      </c>
      <c r="H696" s="15">
        <v>0.14400603164387701</v>
      </c>
      <c r="I696" s="15">
        <v>0.530067735823612</v>
      </c>
      <c r="J696" s="15">
        <v>8.3919184326093301</v>
      </c>
      <c r="K696" s="15">
        <v>2</v>
      </c>
      <c r="L696" s="15">
        <v>0</v>
      </c>
      <c r="M696" s="17">
        <f>IF(C696&gt;=250000,10,IF([1]数据测算!F696&gt;=200000,8,IF([1]数据测算!F696&gt;=150000,6,IF([1]数据测算!F696&gt;=100000,5,IF(C696&gt;=50000,3,1)))))*2.5</f>
        <v>2.5</v>
      </c>
      <c r="N696" s="17">
        <f>IF(F696&gt;=4000,5,IF([1]数据测算!M696&gt;=3000,3,IF([1]数据测算!M696&gt;=2500,1,IF([1]数据测算!M696&gt;=1500,10,IF(F696&gt;=750,8,6)))))</f>
        <v>8</v>
      </c>
      <c r="O696" s="17">
        <f t="shared" si="129"/>
        <v>6</v>
      </c>
      <c r="P696" s="18">
        <f t="shared" si="130"/>
        <v>2</v>
      </c>
      <c r="Q696" s="17">
        <f t="shared" si="131"/>
        <v>7</v>
      </c>
      <c r="R696" s="17">
        <f t="shared" si="137"/>
        <v>4</v>
      </c>
      <c r="S696" s="17">
        <f t="shared" si="138"/>
        <v>10</v>
      </c>
      <c r="T696" s="17">
        <f t="shared" si="132"/>
        <v>3</v>
      </c>
      <c r="U696" s="17" t="s">
        <v>94</v>
      </c>
      <c r="V696" s="17">
        <f t="shared" si="133"/>
        <v>4</v>
      </c>
      <c r="W696" s="21">
        <f t="shared" si="134"/>
        <v>95</v>
      </c>
      <c r="X696" s="21">
        <f t="shared" si="135"/>
        <v>46.5</v>
      </c>
      <c r="Y696" s="24">
        <f t="shared" si="128"/>
        <v>48.94736842105263</v>
      </c>
      <c r="Z696" s="25">
        <f t="shared" si="136"/>
        <v>78.251663594634891</v>
      </c>
    </row>
    <row r="697" spans="1:26" x14ac:dyDescent="0.3">
      <c r="A697" s="15" t="s">
        <v>791</v>
      </c>
      <c r="B697" s="15">
        <v>201506</v>
      </c>
      <c r="C697" s="15">
        <v>277741.94</v>
      </c>
      <c r="D697" s="15">
        <v>0.66551828772447996</v>
      </c>
      <c r="E697" s="15">
        <v>0.17988972452702101</v>
      </c>
      <c r="F697" s="15">
        <v>2791.3333333333298</v>
      </c>
      <c r="G697" s="15">
        <v>1.2178511202073199</v>
      </c>
      <c r="H697" s="15">
        <v>2.9704997063369099E-2</v>
      </c>
      <c r="I697" s="15">
        <v>0.55851228644842099</v>
      </c>
      <c r="J697" s="15">
        <v>17.484994736182799</v>
      </c>
      <c r="K697" s="15">
        <v>1</v>
      </c>
      <c r="L697" s="15">
        <v>0</v>
      </c>
      <c r="M697" s="17">
        <f>IF(C697&gt;=250000,10,IF([1]数据测算!F697&gt;=200000,8,IF([1]数据测算!F697&gt;=150000,6,IF([1]数据测算!F697&gt;=100000,5,IF(C697&gt;=50000,3,1)))))*2.5</f>
        <v>25</v>
      </c>
      <c r="N697" s="17">
        <f>IF(F697&gt;=4000,5,IF([1]数据测算!M697&gt;=3000,3,IF([1]数据测算!M697&gt;=2500,1,IF([1]数据测算!M697&gt;=1500,10,IF(F697&gt;=750,8,6)))))</f>
        <v>1</v>
      </c>
      <c r="O697" s="17">
        <f t="shared" si="129"/>
        <v>5</v>
      </c>
      <c r="P697" s="18">
        <f t="shared" si="130"/>
        <v>2</v>
      </c>
      <c r="Q697" s="17">
        <f t="shared" si="131"/>
        <v>10</v>
      </c>
      <c r="R697" s="17">
        <f t="shared" si="137"/>
        <v>4</v>
      </c>
      <c r="S697" s="17">
        <f t="shared" si="138"/>
        <v>10</v>
      </c>
      <c r="T697" s="17">
        <f t="shared" si="132"/>
        <v>3</v>
      </c>
      <c r="U697" s="17" t="s">
        <v>94</v>
      </c>
      <c r="V697" s="17">
        <f t="shared" si="133"/>
        <v>2</v>
      </c>
      <c r="W697" s="21">
        <f t="shared" si="134"/>
        <v>95</v>
      </c>
      <c r="X697" s="21">
        <f t="shared" si="135"/>
        <v>62</v>
      </c>
      <c r="Y697" s="24">
        <f t="shared" si="128"/>
        <v>65.263157894736835</v>
      </c>
      <c r="Z697" s="25">
        <f t="shared" si="136"/>
        <v>86.662286107571859</v>
      </c>
    </row>
    <row r="698" spans="1:26" x14ac:dyDescent="0.3">
      <c r="A698" s="15" t="s">
        <v>792</v>
      </c>
      <c r="B698" s="15">
        <v>201508</v>
      </c>
      <c r="C698" s="15">
        <v>511124.381666667</v>
      </c>
      <c r="D698" s="15">
        <v>0.54780833781112104</v>
      </c>
      <c r="E698" s="15">
        <v>0.10157053296049499</v>
      </c>
      <c r="F698" s="15">
        <v>3946.8333333333298</v>
      </c>
      <c r="G698" s="15">
        <v>1.1531586039088</v>
      </c>
      <c r="H698" s="15">
        <v>2.34322904247205E-2</v>
      </c>
      <c r="I698" s="15">
        <v>0.42250406673552798</v>
      </c>
      <c r="J698" s="15">
        <v>8.8351133789990595</v>
      </c>
      <c r="K698" s="15">
        <v>2</v>
      </c>
      <c r="L698" s="15">
        <v>0</v>
      </c>
      <c r="M698" s="17">
        <f>IF(C698&gt;=250000,10,IF([1]数据测算!F698&gt;=200000,8,IF([1]数据测算!F698&gt;=150000,6,IF([1]数据测算!F698&gt;=100000,5,IF(C698&gt;=50000,3,1)))))*2.5</f>
        <v>25</v>
      </c>
      <c r="N698" s="17">
        <f>IF(F698&gt;=4000,5,IF([1]数据测算!M698&gt;=3000,3,IF([1]数据测算!M698&gt;=2500,1,IF([1]数据测算!M698&gt;=1500,10,IF(F698&gt;=750,8,6)))))</f>
        <v>3</v>
      </c>
      <c r="O698" s="17">
        <f t="shared" si="129"/>
        <v>6</v>
      </c>
      <c r="P698" s="18">
        <f t="shared" si="130"/>
        <v>3.5</v>
      </c>
      <c r="Q698" s="17">
        <f t="shared" si="131"/>
        <v>10</v>
      </c>
      <c r="R698" s="17">
        <f t="shared" si="137"/>
        <v>4</v>
      </c>
      <c r="S698" s="17">
        <f t="shared" si="138"/>
        <v>10</v>
      </c>
      <c r="T698" s="17">
        <f t="shared" si="132"/>
        <v>3</v>
      </c>
      <c r="U698" s="17" t="s">
        <v>94</v>
      </c>
      <c r="V698" s="17">
        <f t="shared" si="133"/>
        <v>4</v>
      </c>
      <c r="W698" s="21">
        <f t="shared" si="134"/>
        <v>95</v>
      </c>
      <c r="X698" s="21">
        <f t="shared" si="135"/>
        <v>68.5</v>
      </c>
      <c r="Y698" s="24">
        <f t="shared" si="128"/>
        <v>72.10526315789474</v>
      </c>
      <c r="Z698" s="25">
        <f t="shared" si="136"/>
        <v>89.783278626094031</v>
      </c>
    </row>
    <row r="699" spans="1:26" x14ac:dyDescent="0.3">
      <c r="A699" s="15" t="s">
        <v>793</v>
      </c>
      <c r="B699" s="15">
        <v>201507</v>
      </c>
      <c r="C699" s="15">
        <v>91445.1816666667</v>
      </c>
      <c r="D699" s="15">
        <v>0.71310754437861601</v>
      </c>
      <c r="E699" s="15">
        <v>0.11868282730334</v>
      </c>
      <c r="F699" s="15">
        <v>1044.8333333333301</v>
      </c>
      <c r="G699" s="15">
        <v>1.10907860047469</v>
      </c>
      <c r="H699" s="15">
        <v>5.0595244996779698E-2</v>
      </c>
      <c r="I699" s="15">
        <v>0.52953510514611501</v>
      </c>
      <c r="J699" s="15">
        <v>16.219265701026298</v>
      </c>
      <c r="K699" s="15">
        <v>3</v>
      </c>
      <c r="L699" s="15">
        <v>0</v>
      </c>
      <c r="M699" s="17">
        <f>IF(C699&gt;=250000,10,IF([1]数据测算!F699&gt;=200000,8,IF([1]数据测算!F699&gt;=150000,6,IF([1]数据测算!F699&gt;=100000,5,IF(C699&gt;=50000,3,1)))))*2.5</f>
        <v>7.5</v>
      </c>
      <c r="N699" s="17">
        <f>IF(F699&gt;=4000,5,IF([1]数据测算!M699&gt;=3000,3,IF([1]数据测算!M699&gt;=2500,1,IF([1]数据测算!M699&gt;=1500,10,IF(F699&gt;=750,8,6)))))</f>
        <v>8</v>
      </c>
      <c r="O699" s="17">
        <f t="shared" si="129"/>
        <v>5</v>
      </c>
      <c r="P699" s="18">
        <f t="shared" si="130"/>
        <v>2</v>
      </c>
      <c r="Q699" s="17">
        <f t="shared" si="131"/>
        <v>10</v>
      </c>
      <c r="R699" s="17">
        <f t="shared" si="137"/>
        <v>4</v>
      </c>
      <c r="S699" s="17">
        <f t="shared" si="138"/>
        <v>10</v>
      </c>
      <c r="T699" s="17">
        <f t="shared" si="132"/>
        <v>3</v>
      </c>
      <c r="U699" s="17" t="s">
        <v>94</v>
      </c>
      <c r="V699" s="17">
        <f t="shared" si="133"/>
        <v>6</v>
      </c>
      <c r="W699" s="21">
        <f t="shared" si="134"/>
        <v>95</v>
      </c>
      <c r="X699" s="21">
        <f t="shared" si="135"/>
        <v>55.5</v>
      </c>
      <c r="Y699" s="24">
        <f t="shared" si="128"/>
        <v>58.421052631578945</v>
      </c>
      <c r="Z699" s="25">
        <f t="shared" si="136"/>
        <v>83.322352963173088</v>
      </c>
    </row>
    <row r="700" spans="1:26" x14ac:dyDescent="0.3">
      <c r="A700" s="15" t="s">
        <v>794</v>
      </c>
      <c r="B700" s="15">
        <v>201505</v>
      </c>
      <c r="C700" s="15">
        <v>232116.85833333299</v>
      </c>
      <c r="D700" s="15">
        <v>1.1501873332838699</v>
      </c>
      <c r="E700" s="15">
        <v>0.68546128957010399</v>
      </c>
      <c r="F700" s="15">
        <v>165.333333333333</v>
      </c>
      <c r="G700" s="15">
        <v>1.0840841022104999</v>
      </c>
      <c r="H700" s="15" t="s">
        <v>102</v>
      </c>
      <c r="I700" s="15" t="s">
        <v>102</v>
      </c>
      <c r="J700" s="15" t="s">
        <v>102</v>
      </c>
      <c r="K700" s="15">
        <v>2</v>
      </c>
      <c r="L700" s="15">
        <v>0</v>
      </c>
      <c r="M700" s="17">
        <f>IF(C700&gt;=250000,10,IF([1]数据测算!F700&gt;=200000,8,IF([1]数据测算!F700&gt;=150000,6,IF([1]数据测算!F700&gt;=100000,5,IF(C700&gt;=50000,3,1)))))*2.5</f>
        <v>20</v>
      </c>
      <c r="N700" s="17">
        <f>IF(F700&gt;=4000,5,IF([1]数据测算!M700&gt;=3000,3,IF([1]数据测算!M700&gt;=2500,1,IF([1]数据测算!M700&gt;=1500,10,IF(F700&gt;=750,8,6)))))</f>
        <v>6</v>
      </c>
      <c r="O700" s="17" t="s">
        <v>103</v>
      </c>
      <c r="P700" s="18">
        <f t="shared" si="130"/>
        <v>0.5</v>
      </c>
      <c r="Q700" s="17">
        <f t="shared" si="131"/>
        <v>4</v>
      </c>
      <c r="R700" s="17" t="s">
        <v>94</v>
      </c>
      <c r="S700" s="17" t="s">
        <v>94</v>
      </c>
      <c r="T700" s="17">
        <f t="shared" si="132"/>
        <v>3</v>
      </c>
      <c r="U700" s="17" t="s">
        <v>94</v>
      </c>
      <c r="V700" s="17">
        <f t="shared" si="133"/>
        <v>4</v>
      </c>
      <c r="W700" s="21">
        <f t="shared" si="134"/>
        <v>65</v>
      </c>
      <c r="X700" s="21">
        <f t="shared" si="135"/>
        <v>37.5</v>
      </c>
      <c r="Y700" s="24">
        <f t="shared" si="128"/>
        <v>57.692307692307693</v>
      </c>
      <c r="Z700" s="25">
        <f t="shared" si="136"/>
        <v>82.952023236984147</v>
      </c>
    </row>
    <row r="701" spans="1:26" x14ac:dyDescent="0.3">
      <c r="A701" s="15" t="s">
        <v>795</v>
      </c>
      <c r="B701" s="15">
        <v>201506</v>
      </c>
      <c r="C701" s="15">
        <v>1368132.5</v>
      </c>
      <c r="D701" s="16">
        <v>0.31037959646407298</v>
      </c>
      <c r="E701" s="15">
        <v>0.20584299185862401</v>
      </c>
      <c r="F701" s="15">
        <v>381.16666666666703</v>
      </c>
      <c r="G701" s="15">
        <v>1.0548561362914799</v>
      </c>
      <c r="H701" s="15">
        <v>3.8917408995802302E-2</v>
      </c>
      <c r="I701" s="15">
        <v>0.84719740521373699</v>
      </c>
      <c r="J701" s="15">
        <v>41.113155115033599</v>
      </c>
      <c r="K701" s="15">
        <v>1</v>
      </c>
      <c r="L701" s="15">
        <v>0</v>
      </c>
      <c r="M701" s="17">
        <f>IF(C701&gt;=250000,10,IF([1]数据测算!F701&gt;=200000,8,IF([1]数据测算!F701&gt;=150000,6,IF([1]数据测算!F701&gt;=100000,5,IF(C701&gt;=50000,3,1)))))*2.5</f>
        <v>25</v>
      </c>
      <c r="N701" s="17">
        <f>IF(F701&gt;=4000,5,IF([1]数据测算!M701&gt;=3000,3,IF([1]数据测算!M701&gt;=2500,1,IF([1]数据测算!M701&gt;=1500,10,IF(F701&gt;=750,8,6)))))</f>
        <v>6</v>
      </c>
      <c r="O701" s="17">
        <f t="shared" si="129"/>
        <v>1</v>
      </c>
      <c r="P701" s="18">
        <f t="shared" si="130"/>
        <v>5</v>
      </c>
      <c r="Q701" s="17">
        <f t="shared" si="131"/>
        <v>7</v>
      </c>
      <c r="R701" s="17">
        <f t="shared" ref="R701:R733" si="139">IF(I701&gt;=70%,1,IF(I701&gt;=40%,4,IF(I701&gt;=20%,7,IF(I701&gt;=0,10))))</f>
        <v>1</v>
      </c>
      <c r="S701" s="17">
        <f t="shared" ref="S701:S733" si="140">IF(H701&gt;=90%,1,IF(H701&gt;=50%,4,IF(H701&gt;=20%,7,10)))</f>
        <v>10</v>
      </c>
      <c r="T701" s="17">
        <f t="shared" si="132"/>
        <v>3</v>
      </c>
      <c r="U701" s="17" t="s">
        <v>94</v>
      </c>
      <c r="V701" s="17">
        <f t="shared" si="133"/>
        <v>2</v>
      </c>
      <c r="W701" s="21">
        <f t="shared" si="134"/>
        <v>95</v>
      </c>
      <c r="X701" s="21">
        <f t="shared" si="135"/>
        <v>60</v>
      </c>
      <c r="Y701" s="24">
        <f t="shared" si="128"/>
        <v>63.157894736842103</v>
      </c>
      <c r="Z701" s="25">
        <f t="shared" si="136"/>
        <v>85.659727340642576</v>
      </c>
    </row>
    <row r="702" spans="1:26" x14ac:dyDescent="0.3">
      <c r="A702" s="15" t="s">
        <v>796</v>
      </c>
      <c r="B702" s="15">
        <v>201507</v>
      </c>
      <c r="C702" s="15">
        <v>49561.191666666702</v>
      </c>
      <c r="D702" s="16">
        <v>0.49301741615004502</v>
      </c>
      <c r="E702" s="15">
        <v>0.29183080281200602</v>
      </c>
      <c r="F702" s="15">
        <v>2314.1666666666702</v>
      </c>
      <c r="G702" s="15">
        <v>1.0139867412461401</v>
      </c>
      <c r="H702" s="15">
        <v>8.0133683475198794E-2</v>
      </c>
      <c r="I702" s="15">
        <v>0.58525157764872304</v>
      </c>
      <c r="J702" s="15">
        <v>11.3169204856968</v>
      </c>
      <c r="K702" s="15">
        <v>1</v>
      </c>
      <c r="L702" s="15">
        <v>0</v>
      </c>
      <c r="M702" s="17">
        <f>IF(C702&gt;=250000,10,IF([1]数据测算!F702&gt;=200000,8,IF([1]数据测算!F702&gt;=150000,6,IF([1]数据测算!F702&gt;=100000,5,IF(C702&gt;=50000,3,1)))))*2.5</f>
        <v>2.5</v>
      </c>
      <c r="N702" s="17">
        <f>IF(F702&gt;=4000,5,IF([1]数据测算!M702&gt;=3000,3,IF([1]数据测算!M702&gt;=2500,1,IF([1]数据测算!M702&gt;=1500,10,IF(F702&gt;=750,8,6)))))</f>
        <v>10</v>
      </c>
      <c r="O702" s="17">
        <f t="shared" si="129"/>
        <v>5</v>
      </c>
      <c r="P702" s="18">
        <f t="shared" si="130"/>
        <v>3.5</v>
      </c>
      <c r="Q702" s="17">
        <f t="shared" si="131"/>
        <v>7</v>
      </c>
      <c r="R702" s="17">
        <f t="shared" si="139"/>
        <v>4</v>
      </c>
      <c r="S702" s="17">
        <f t="shared" si="140"/>
        <v>10</v>
      </c>
      <c r="T702" s="17">
        <f t="shared" si="132"/>
        <v>3</v>
      </c>
      <c r="U702" s="17" t="s">
        <v>94</v>
      </c>
      <c r="V702" s="17">
        <f t="shared" si="133"/>
        <v>2</v>
      </c>
      <c r="W702" s="21">
        <f t="shared" si="134"/>
        <v>95</v>
      </c>
      <c r="X702" s="21">
        <f t="shared" si="135"/>
        <v>47</v>
      </c>
      <c r="Y702" s="24">
        <f t="shared" si="128"/>
        <v>49.473684210526315</v>
      </c>
      <c r="Z702" s="25">
        <f t="shared" si="136"/>
        <v>78.549224200118374</v>
      </c>
    </row>
    <row r="703" spans="1:26" x14ac:dyDescent="0.3">
      <c r="A703" s="15" t="s">
        <v>797</v>
      </c>
      <c r="B703" s="15">
        <v>201506</v>
      </c>
      <c r="C703" s="15">
        <v>586369.39</v>
      </c>
      <c r="D703" s="15">
        <v>0.97495503872540101</v>
      </c>
      <c r="E703" s="15">
        <v>0.49601520151802903</v>
      </c>
      <c r="F703" s="15">
        <v>1079.3333333333301</v>
      </c>
      <c r="G703" s="15">
        <v>0.98625416957003698</v>
      </c>
      <c r="H703" s="15">
        <v>4.3704906010355003E-2</v>
      </c>
      <c r="I703" s="15">
        <v>0.66341483063043805</v>
      </c>
      <c r="J703" s="15">
        <v>25.354856739896999</v>
      </c>
      <c r="K703" s="15">
        <v>2</v>
      </c>
      <c r="L703" s="15">
        <v>0</v>
      </c>
      <c r="M703" s="17">
        <f>IF(C703&gt;=250000,10,IF([1]数据测算!F703&gt;=200000,8,IF([1]数据测算!F703&gt;=150000,6,IF([1]数据测算!F703&gt;=100000,5,IF(C703&gt;=50000,3,1)))))*2.5</f>
        <v>25</v>
      </c>
      <c r="N703" s="17">
        <f>IF(F703&gt;=4000,5,IF([1]数据测算!M703&gt;=3000,3,IF([1]数据测算!M703&gt;=2500,1,IF([1]数据测算!M703&gt;=1500,10,IF(F703&gt;=750,8,6)))))</f>
        <v>8</v>
      </c>
      <c r="O703" s="17">
        <f t="shared" si="129"/>
        <v>3</v>
      </c>
      <c r="P703" s="18">
        <f t="shared" si="130"/>
        <v>0.5</v>
      </c>
      <c r="Q703" s="17">
        <f t="shared" si="131"/>
        <v>4</v>
      </c>
      <c r="R703" s="17">
        <f t="shared" si="139"/>
        <v>4</v>
      </c>
      <c r="S703" s="17">
        <f t="shared" si="140"/>
        <v>10</v>
      </c>
      <c r="T703" s="17">
        <f t="shared" si="132"/>
        <v>3</v>
      </c>
      <c r="U703" s="17" t="s">
        <v>94</v>
      </c>
      <c r="V703" s="17">
        <f t="shared" si="133"/>
        <v>4</v>
      </c>
      <c r="W703" s="21">
        <f t="shared" si="134"/>
        <v>95</v>
      </c>
      <c r="X703" s="21">
        <f t="shared" si="135"/>
        <v>61.5</v>
      </c>
      <c r="Y703" s="24">
        <f t="shared" si="128"/>
        <v>64.736842105263165</v>
      </c>
      <c r="Z703" s="25">
        <f t="shared" si="136"/>
        <v>86.413625692931461</v>
      </c>
    </row>
    <row r="704" spans="1:26" x14ac:dyDescent="0.3">
      <c r="A704" s="15" t="s">
        <v>798</v>
      </c>
      <c r="B704" s="15">
        <v>201506</v>
      </c>
      <c r="C704" s="15">
        <v>34652.006666666697</v>
      </c>
      <c r="D704" s="16">
        <v>0.344890787318337</v>
      </c>
      <c r="E704" s="15">
        <v>0.236623502679398</v>
      </c>
      <c r="F704" s="15">
        <v>31.3333333333333</v>
      </c>
      <c r="G704" s="15">
        <v>0.75542181010860598</v>
      </c>
      <c r="H704" s="15">
        <v>0.84545015517172095</v>
      </c>
      <c r="I704" s="15">
        <v>0.53797498007770606</v>
      </c>
      <c r="J704" s="15">
        <v>11.5069173176195</v>
      </c>
      <c r="K704" s="15">
        <v>2</v>
      </c>
      <c r="L704" s="15">
        <v>0</v>
      </c>
      <c r="M704" s="17">
        <f>IF(C704&gt;=250000,10,IF([1]数据测算!F704&gt;=200000,8,IF([1]数据测算!F704&gt;=150000,6,IF([1]数据测算!F704&gt;=100000,5,IF(C704&gt;=50000,3,1)))))*2.5</f>
        <v>2.5</v>
      </c>
      <c r="N704" s="17">
        <f>IF(F704&gt;=4000,5,IF([1]数据测算!M704&gt;=3000,3,IF([1]数据测算!M704&gt;=2500,1,IF([1]数据测算!M704&gt;=1500,10,IF(F704&gt;=750,8,6)))))</f>
        <v>6</v>
      </c>
      <c r="O704" s="17">
        <f t="shared" si="129"/>
        <v>5</v>
      </c>
      <c r="P704" s="18">
        <f t="shared" si="130"/>
        <v>5</v>
      </c>
      <c r="Q704" s="17">
        <f t="shared" si="131"/>
        <v>7</v>
      </c>
      <c r="R704" s="17">
        <f t="shared" si="139"/>
        <v>4</v>
      </c>
      <c r="S704" s="17">
        <f t="shared" si="140"/>
        <v>4</v>
      </c>
      <c r="T704" s="17">
        <f t="shared" si="132"/>
        <v>3</v>
      </c>
      <c r="U704" s="17" t="s">
        <v>94</v>
      </c>
      <c r="V704" s="17">
        <f t="shared" si="133"/>
        <v>4</v>
      </c>
      <c r="W704" s="21">
        <f t="shared" si="134"/>
        <v>95</v>
      </c>
      <c r="X704" s="21">
        <f t="shared" si="135"/>
        <v>40.5</v>
      </c>
      <c r="Y704" s="24">
        <f t="shared" si="128"/>
        <v>42.631578947368418</v>
      </c>
      <c r="Z704" s="25">
        <f t="shared" si="136"/>
        <v>74.507900983962131</v>
      </c>
    </row>
    <row r="705" spans="1:26" x14ac:dyDescent="0.3">
      <c r="A705" s="15" t="s">
        <v>799</v>
      </c>
      <c r="B705" s="15">
        <v>201507</v>
      </c>
      <c r="C705" s="15">
        <v>41907.074999999997</v>
      </c>
      <c r="D705" s="15">
        <v>1.40828596712479</v>
      </c>
      <c r="E705" s="15">
        <v>8.4514940656433599E-2</v>
      </c>
      <c r="F705" s="15">
        <v>427</v>
      </c>
      <c r="G705" s="15">
        <v>0.61382681247000204</v>
      </c>
      <c r="H705" s="15">
        <v>5.5518650257853797E-2</v>
      </c>
      <c r="I705" s="15">
        <v>0.22744441452953801</v>
      </c>
      <c r="J705" s="15">
        <v>9.9333016132618894</v>
      </c>
      <c r="K705" s="15">
        <v>1</v>
      </c>
      <c r="L705" s="15">
        <v>0</v>
      </c>
      <c r="M705" s="17">
        <f>IF(C705&gt;=250000,10,IF([1]数据测算!F705&gt;=200000,8,IF([1]数据测算!F705&gt;=150000,6,IF([1]数据测算!F705&gt;=100000,5,IF(C705&gt;=50000,3,1)))))*2.5</f>
        <v>2.5</v>
      </c>
      <c r="N705" s="17">
        <f>IF(F705&gt;=4000,5,IF([1]数据测算!M705&gt;=3000,3,IF([1]数据测算!M705&gt;=2500,1,IF([1]数据测算!M705&gt;=1500,10,IF(F705&gt;=750,8,6)))))</f>
        <v>6</v>
      </c>
      <c r="O705" s="17">
        <f t="shared" si="129"/>
        <v>6</v>
      </c>
      <c r="P705" s="18">
        <f t="shared" si="130"/>
        <v>0.5</v>
      </c>
      <c r="Q705" s="17">
        <f t="shared" si="131"/>
        <v>10</v>
      </c>
      <c r="R705" s="17">
        <f t="shared" si="139"/>
        <v>7</v>
      </c>
      <c r="S705" s="17">
        <f t="shared" si="140"/>
        <v>10</v>
      </c>
      <c r="T705" s="17">
        <f t="shared" si="132"/>
        <v>0.75</v>
      </c>
      <c r="U705" s="17" t="s">
        <v>94</v>
      </c>
      <c r="V705" s="17">
        <f t="shared" si="133"/>
        <v>2</v>
      </c>
      <c r="W705" s="21">
        <f t="shared" si="134"/>
        <v>95</v>
      </c>
      <c r="X705" s="21">
        <f t="shared" si="135"/>
        <v>44.75</v>
      </c>
      <c r="Y705" s="24">
        <f t="shared" si="128"/>
        <v>47.10526315789474</v>
      </c>
      <c r="Z705" s="25">
        <f t="shared" si="136"/>
        <v>77.193642713083719</v>
      </c>
    </row>
    <row r="706" spans="1:26" x14ac:dyDescent="0.3">
      <c r="A706" s="15" t="s">
        <v>800</v>
      </c>
      <c r="B706" s="15">
        <v>201507</v>
      </c>
      <c r="C706" s="15">
        <v>100095</v>
      </c>
      <c r="D706" s="15">
        <v>0.54197172606799504</v>
      </c>
      <c r="E706" s="15">
        <v>0.14284536531363901</v>
      </c>
      <c r="F706" s="15">
        <v>50.8333333333333</v>
      </c>
      <c r="G706" s="15">
        <v>0.56729303980983303</v>
      </c>
      <c r="H706" s="15">
        <v>0.25811275287174001</v>
      </c>
      <c r="I706" s="15">
        <v>0.92329384833900996</v>
      </c>
      <c r="J706" s="15">
        <v>7.4284596629066302</v>
      </c>
      <c r="K706" s="15">
        <v>1</v>
      </c>
      <c r="L706" s="15">
        <v>0</v>
      </c>
      <c r="M706" s="17">
        <f>IF(C706&gt;=250000,10,IF([1]数据测算!F706&gt;=200000,8,IF([1]数据测算!F706&gt;=150000,6,IF([1]数据测算!F706&gt;=100000,5,IF(C706&gt;=50000,3,1)))))*2.5</f>
        <v>12.5</v>
      </c>
      <c r="N706" s="17">
        <f>IF(F706&gt;=4000,5,IF([1]数据测算!M706&gt;=3000,3,IF([1]数据测算!M706&gt;=2500,1,IF([1]数据测算!M706&gt;=1500,10,IF(F706&gt;=750,8,6)))))</f>
        <v>6</v>
      </c>
      <c r="O706" s="17">
        <f t="shared" si="129"/>
        <v>6</v>
      </c>
      <c r="P706" s="18">
        <f t="shared" si="130"/>
        <v>3.5</v>
      </c>
      <c r="Q706" s="17">
        <f t="shared" si="131"/>
        <v>10</v>
      </c>
      <c r="R706" s="17">
        <f t="shared" si="139"/>
        <v>1</v>
      </c>
      <c r="S706" s="17">
        <f t="shared" si="140"/>
        <v>7</v>
      </c>
      <c r="T706" s="17">
        <f t="shared" si="132"/>
        <v>0.75</v>
      </c>
      <c r="U706" s="17" t="s">
        <v>94</v>
      </c>
      <c r="V706" s="17">
        <f t="shared" si="133"/>
        <v>2</v>
      </c>
      <c r="W706" s="21">
        <f t="shared" si="134"/>
        <v>95</v>
      </c>
      <c r="X706" s="21">
        <f t="shared" si="135"/>
        <v>48.75</v>
      </c>
      <c r="Y706" s="24">
        <f t="shared" si="128"/>
        <v>51.315789473684212</v>
      </c>
      <c r="Z706" s="25">
        <f t="shared" si="136"/>
        <v>79.574886850258466</v>
      </c>
    </row>
    <row r="707" spans="1:26" x14ac:dyDescent="0.3">
      <c r="A707" s="15" t="s">
        <v>801</v>
      </c>
      <c r="B707" s="15">
        <v>201507</v>
      </c>
      <c r="C707" s="15">
        <v>146558.10666666701</v>
      </c>
      <c r="D707" s="15">
        <v>0.82446271014000405</v>
      </c>
      <c r="E707" s="15">
        <v>8.8687353882600295E-2</v>
      </c>
      <c r="F707" s="15">
        <v>1303.8333333333301</v>
      </c>
      <c r="G707" s="15">
        <v>0.54378349108846902</v>
      </c>
      <c r="H707" s="15">
        <v>4.0260876160223398E-2</v>
      </c>
      <c r="I707" s="15">
        <v>0.69556252450604605</v>
      </c>
      <c r="J707" s="15">
        <v>24.639254681292499</v>
      </c>
      <c r="K707" s="15">
        <v>1</v>
      </c>
      <c r="L707" s="15">
        <v>0</v>
      </c>
      <c r="M707" s="17">
        <f>IF(C707&gt;=250000,10,IF([1]数据测算!F707&gt;=200000,8,IF([1]数据测算!F707&gt;=150000,6,IF([1]数据测算!F707&gt;=100000,5,IF(C707&gt;=50000,3,1)))))*2.5</f>
        <v>12.5</v>
      </c>
      <c r="N707" s="17">
        <f>IF(F707&gt;=4000,5,IF([1]数据测算!M707&gt;=3000,3,IF([1]数据测算!M707&gt;=2500,1,IF([1]数据测算!M707&gt;=1500,10,IF(F707&gt;=750,8,6)))))</f>
        <v>8</v>
      </c>
      <c r="O707" s="17">
        <f t="shared" si="129"/>
        <v>3</v>
      </c>
      <c r="P707" s="18">
        <f t="shared" si="130"/>
        <v>2</v>
      </c>
      <c r="Q707" s="17">
        <f t="shared" si="131"/>
        <v>10</v>
      </c>
      <c r="R707" s="17">
        <f t="shared" si="139"/>
        <v>4</v>
      </c>
      <c r="S707" s="17">
        <f t="shared" si="140"/>
        <v>10</v>
      </c>
      <c r="T707" s="17">
        <f t="shared" si="132"/>
        <v>0.75</v>
      </c>
      <c r="U707" s="17" t="s">
        <v>94</v>
      </c>
      <c r="V707" s="17">
        <f t="shared" si="133"/>
        <v>2</v>
      </c>
      <c r="W707" s="21">
        <f t="shared" si="134"/>
        <v>95</v>
      </c>
      <c r="X707" s="21">
        <f t="shared" si="135"/>
        <v>52.25</v>
      </c>
      <c r="Y707" s="24">
        <f t="shared" ref="Y707:Y770" si="141">X707*100/W707</f>
        <v>55</v>
      </c>
      <c r="Z707" s="25">
        <f t="shared" si="136"/>
        <v>81.557076935494067</v>
      </c>
    </row>
    <row r="708" spans="1:26" x14ac:dyDescent="0.3">
      <c r="A708" s="15" t="s">
        <v>802</v>
      </c>
      <c r="B708" s="15">
        <v>201506</v>
      </c>
      <c r="C708" s="15">
        <v>106426.32</v>
      </c>
      <c r="D708" s="15">
        <v>1.0182905030890701</v>
      </c>
      <c r="E708" s="15">
        <v>6.2950202515958203E-2</v>
      </c>
      <c r="F708" s="15">
        <v>355.33333333333297</v>
      </c>
      <c r="G708" s="15">
        <v>0.464585869062836</v>
      </c>
      <c r="H708" s="15">
        <v>0.12912614164005001</v>
      </c>
      <c r="I708" s="15">
        <v>0.211655607810495</v>
      </c>
      <c r="J708" s="15">
        <v>1.02904041448952</v>
      </c>
      <c r="K708" s="15">
        <v>0</v>
      </c>
      <c r="L708" s="15">
        <v>0</v>
      </c>
      <c r="M708" s="17">
        <f>IF(C708&gt;=250000,10,IF([1]数据测算!F708&gt;=200000,8,IF([1]数据测算!F708&gt;=150000,6,IF([1]数据测算!F708&gt;=100000,5,IF(C708&gt;=50000,3,1)))))*2.5</f>
        <v>12.5</v>
      </c>
      <c r="N708" s="17">
        <f>IF(F708&gt;=4000,5,IF([1]数据测算!M708&gt;=3000,3,IF([1]数据测算!M708&gt;=2500,1,IF([1]数据测算!M708&gt;=1500,10,IF(F708&gt;=750,8,6)))))</f>
        <v>6</v>
      </c>
      <c r="O708" s="17">
        <f t="shared" ref="O708:O771" si="142">IF(J708&gt;=35,1,IF(J708&gt;=20,3,IF(J708&gt;=10,5,IF(J708&gt;=7,6,IF(J708&gt;=5,8,10)))))</f>
        <v>10</v>
      </c>
      <c r="P708" s="18">
        <f t="shared" ref="P708:P771" si="143">IF(D708&gt;=0.9,1,IF(D708&gt;=0.6,4,IF(D708&gt;=0.4,7,IF(D708&gt;=0,10,""))))*0.5</f>
        <v>0.5</v>
      </c>
      <c r="Q708" s="17">
        <f t="shared" ref="Q708:Q771" si="144">IF(E708&gt;=0.7,1,IF(E708&gt;=0.4,4,IF(E708&gt;=0.2,7,IF(E708&gt;=0,10))))</f>
        <v>10</v>
      </c>
      <c r="R708" s="17">
        <f t="shared" si="139"/>
        <v>7</v>
      </c>
      <c r="S708" s="17">
        <f t="shared" si="140"/>
        <v>10</v>
      </c>
      <c r="T708" s="17">
        <f t="shared" ref="T708:T771" si="145">IF(G708&gt;=230%,10,IF(G708&gt;=160%,7,IF(G708&gt;=70%,4,1)))*0.75</f>
        <v>0.75</v>
      </c>
      <c r="U708" s="17" t="s">
        <v>94</v>
      </c>
      <c r="V708" s="17">
        <f t="shared" ref="V708:V771" si="146">IF(K708=5,10,IF(K708=4,8,IF(K708=3,6,IF(K708=2,4,IF(K708=1,2,0)))))</f>
        <v>0</v>
      </c>
      <c r="W708" s="21">
        <f t="shared" ref="W708:W771" si="147">SUMIFS($M$1:$V$1,M708:V708,"&lt;&gt;null")</f>
        <v>95</v>
      </c>
      <c r="X708" s="21">
        <f t="shared" ref="X708:X771" si="148">SUM(M708:V708)</f>
        <v>56.75</v>
      </c>
      <c r="Y708" s="24">
        <f t="shared" si="141"/>
        <v>59.736842105263158</v>
      </c>
      <c r="Z708" s="25">
        <f t="shared" ref="Z708:Z771" si="149">EXP(LN(Y708)*$AB$15+$AB$16)</f>
        <v>83.983526500307335</v>
      </c>
    </row>
    <row r="709" spans="1:26" x14ac:dyDescent="0.3">
      <c r="A709" s="15" t="s">
        <v>803</v>
      </c>
      <c r="B709" s="15">
        <v>201505</v>
      </c>
      <c r="C709" s="15">
        <v>12960.0916666667</v>
      </c>
      <c r="D709" s="15">
        <v>0.59972007305051001</v>
      </c>
      <c r="E709" s="15">
        <v>0.149339957011562</v>
      </c>
      <c r="F709" s="15">
        <v>100</v>
      </c>
      <c r="G709" s="15">
        <v>0.45045220249462598</v>
      </c>
      <c r="H709" s="15">
        <v>0.24939945552860299</v>
      </c>
      <c r="I709" s="15">
        <v>0.97013522543109298</v>
      </c>
      <c r="J709" s="15">
        <v>8.6521200440495001</v>
      </c>
      <c r="K709" s="15">
        <v>1</v>
      </c>
      <c r="L709" s="15">
        <v>0</v>
      </c>
      <c r="M709" s="17">
        <f>IF(C709&gt;=250000,10,IF([1]数据测算!F709&gt;=200000,8,IF([1]数据测算!F709&gt;=150000,6,IF([1]数据测算!F709&gt;=100000,5,IF(C709&gt;=50000,3,1)))))*2.5</f>
        <v>2.5</v>
      </c>
      <c r="N709" s="17">
        <f>IF(F709&gt;=4000,5,IF([1]数据测算!M709&gt;=3000,3,IF([1]数据测算!M709&gt;=2500,1,IF([1]数据测算!M709&gt;=1500,10,IF(F709&gt;=750,8,6)))))</f>
        <v>6</v>
      </c>
      <c r="O709" s="17">
        <f t="shared" si="142"/>
        <v>6</v>
      </c>
      <c r="P709" s="18">
        <f t="shared" si="143"/>
        <v>3.5</v>
      </c>
      <c r="Q709" s="17">
        <f t="shared" si="144"/>
        <v>10</v>
      </c>
      <c r="R709" s="17">
        <f t="shared" si="139"/>
        <v>1</v>
      </c>
      <c r="S709" s="17">
        <f t="shared" si="140"/>
        <v>7</v>
      </c>
      <c r="T709" s="17">
        <f t="shared" si="145"/>
        <v>0.75</v>
      </c>
      <c r="U709" s="17" t="s">
        <v>94</v>
      </c>
      <c r="V709" s="17">
        <f t="shared" si="146"/>
        <v>2</v>
      </c>
      <c r="W709" s="21">
        <f t="shared" si="147"/>
        <v>95</v>
      </c>
      <c r="X709" s="21">
        <f t="shared" si="148"/>
        <v>38.75</v>
      </c>
      <c r="Y709" s="24">
        <f t="shared" si="141"/>
        <v>40.789473684210527</v>
      </c>
      <c r="Z709" s="25">
        <f t="shared" si="149"/>
        <v>73.349104150180963</v>
      </c>
    </row>
    <row r="710" spans="1:26" x14ac:dyDescent="0.3">
      <c r="A710" s="15" t="s">
        <v>804</v>
      </c>
      <c r="B710" s="15">
        <v>201505</v>
      </c>
      <c r="C710" s="15">
        <v>77810.44</v>
      </c>
      <c r="D710" s="15">
        <v>1.2045406564485801</v>
      </c>
      <c r="E710" s="15">
        <v>0.16354040993659499</v>
      </c>
      <c r="F710" s="15">
        <v>967.16666666666697</v>
      </c>
      <c r="G710" s="15">
        <v>0.38637847309458201</v>
      </c>
      <c r="H710" s="15">
        <v>0.90405646558969599</v>
      </c>
      <c r="I710" s="15">
        <v>0.65087825043470304</v>
      </c>
      <c r="J710" s="15">
        <v>2.21988660286496</v>
      </c>
      <c r="K710" s="15">
        <v>0</v>
      </c>
      <c r="L710" s="15">
        <v>0</v>
      </c>
      <c r="M710" s="17">
        <f>IF(C710&gt;=250000,10,IF([1]数据测算!F710&gt;=200000,8,IF([1]数据测算!F710&gt;=150000,6,IF([1]数据测算!F710&gt;=100000,5,IF(C710&gt;=50000,3,1)))))*2.5</f>
        <v>7.5</v>
      </c>
      <c r="N710" s="17">
        <f>IF(F710&gt;=4000,5,IF([1]数据测算!M710&gt;=3000,3,IF([1]数据测算!M710&gt;=2500,1,IF([1]数据测算!M710&gt;=1500,10,IF(F710&gt;=750,8,6)))))</f>
        <v>8</v>
      </c>
      <c r="O710" s="17">
        <f t="shared" si="142"/>
        <v>10</v>
      </c>
      <c r="P710" s="18">
        <f t="shared" si="143"/>
        <v>0.5</v>
      </c>
      <c r="Q710" s="17">
        <f t="shared" si="144"/>
        <v>10</v>
      </c>
      <c r="R710" s="17">
        <f t="shared" si="139"/>
        <v>4</v>
      </c>
      <c r="S710" s="17">
        <f t="shared" si="140"/>
        <v>1</v>
      </c>
      <c r="T710" s="17">
        <f t="shared" si="145"/>
        <v>0.75</v>
      </c>
      <c r="U710" s="17" t="s">
        <v>94</v>
      </c>
      <c r="V710" s="17">
        <f t="shared" si="146"/>
        <v>0</v>
      </c>
      <c r="W710" s="21">
        <f t="shared" si="147"/>
        <v>95</v>
      </c>
      <c r="X710" s="21">
        <f t="shared" si="148"/>
        <v>41.75</v>
      </c>
      <c r="Y710" s="24">
        <f t="shared" si="141"/>
        <v>43.94736842105263</v>
      </c>
      <c r="Z710" s="25">
        <f t="shared" si="149"/>
        <v>75.315971492172082</v>
      </c>
    </row>
    <row r="711" spans="1:26" x14ac:dyDescent="0.3">
      <c r="A711" s="15" t="s">
        <v>805</v>
      </c>
      <c r="B711" s="15">
        <v>201503</v>
      </c>
      <c r="C711" s="15">
        <v>168387.91666666701</v>
      </c>
      <c r="D711" s="15">
        <v>0.96945387724521204</v>
      </c>
      <c r="E711" s="15">
        <v>9.38000375144869E-2</v>
      </c>
      <c r="F711" s="15">
        <v>3294</v>
      </c>
      <c r="G711" s="15">
        <v>33.485584881790302</v>
      </c>
      <c r="H711" s="15">
        <v>3.05480407142611E-2</v>
      </c>
      <c r="I711" s="15">
        <v>0.49651144222218302</v>
      </c>
      <c r="J711" s="15">
        <v>11.9960433477154</v>
      </c>
      <c r="K711" s="15">
        <v>2</v>
      </c>
      <c r="L711" s="15">
        <v>0</v>
      </c>
      <c r="M711" s="17">
        <f>IF(C711&gt;=250000,10,IF([1]数据测算!F711&gt;=200000,8,IF([1]数据测算!F711&gt;=150000,6,IF([1]数据测算!F711&gt;=100000,5,IF(C711&gt;=50000,3,1)))))*2.5</f>
        <v>15</v>
      </c>
      <c r="N711" s="17">
        <f>IF(F711&gt;=4000,5,IF([1]数据测算!M711&gt;=3000,3,IF([1]数据测算!M711&gt;=2500,1,IF([1]数据测算!M711&gt;=1500,10,IF(F711&gt;=750,8,6)))))</f>
        <v>3</v>
      </c>
      <c r="O711" s="17">
        <f t="shared" si="142"/>
        <v>5</v>
      </c>
      <c r="P711" s="18">
        <f t="shared" si="143"/>
        <v>0.5</v>
      </c>
      <c r="Q711" s="17">
        <f t="shared" si="144"/>
        <v>10</v>
      </c>
      <c r="R711" s="17">
        <f t="shared" si="139"/>
        <v>4</v>
      </c>
      <c r="S711" s="17">
        <f t="shared" si="140"/>
        <v>10</v>
      </c>
      <c r="T711" s="17">
        <f t="shared" si="145"/>
        <v>7.5</v>
      </c>
      <c r="U711" s="17" t="s">
        <v>94</v>
      </c>
      <c r="V711" s="17">
        <f t="shared" si="146"/>
        <v>4</v>
      </c>
      <c r="W711" s="21">
        <f t="shared" si="147"/>
        <v>95</v>
      </c>
      <c r="X711" s="21">
        <f t="shared" si="148"/>
        <v>59</v>
      </c>
      <c r="Y711" s="24">
        <f t="shared" si="141"/>
        <v>62.10526315789474</v>
      </c>
      <c r="Z711" s="25">
        <f t="shared" si="149"/>
        <v>85.150349127197842</v>
      </c>
    </row>
    <row r="712" spans="1:26" x14ac:dyDescent="0.3">
      <c r="A712" s="15" t="s">
        <v>806</v>
      </c>
      <c r="B712" s="15">
        <v>201506</v>
      </c>
      <c r="C712" s="15">
        <v>214895.41833333299</v>
      </c>
      <c r="D712" s="15">
        <v>0.87259615011752101</v>
      </c>
      <c r="E712" s="15">
        <v>0.27912844904580902</v>
      </c>
      <c r="F712" s="15">
        <v>3174.6666666666702</v>
      </c>
      <c r="G712" s="15">
        <v>1.91737746621453</v>
      </c>
      <c r="H712" s="15">
        <v>1.4529773924564501E-2</v>
      </c>
      <c r="I712" s="15">
        <v>0.52193048339360504</v>
      </c>
      <c r="J712" s="15">
        <v>15.7388443345422</v>
      </c>
      <c r="K712" s="15">
        <v>2</v>
      </c>
      <c r="L712" s="15">
        <v>0</v>
      </c>
      <c r="M712" s="17">
        <f>IF(C712&gt;=250000,10,IF([1]数据测算!F712&gt;=200000,8,IF([1]数据测算!F712&gt;=150000,6,IF([1]数据测算!F712&gt;=100000,5,IF(C712&gt;=50000,3,1)))))*2.5</f>
        <v>20</v>
      </c>
      <c r="N712" s="17">
        <f>IF(F712&gt;=4000,5,IF([1]数据测算!M712&gt;=3000,3,IF([1]数据测算!M712&gt;=2500,1,IF([1]数据测算!M712&gt;=1500,10,IF(F712&gt;=750,8,6)))))</f>
        <v>3</v>
      </c>
      <c r="O712" s="17">
        <f t="shared" si="142"/>
        <v>5</v>
      </c>
      <c r="P712" s="18">
        <f t="shared" si="143"/>
        <v>2</v>
      </c>
      <c r="Q712" s="17">
        <f t="shared" si="144"/>
        <v>7</v>
      </c>
      <c r="R712" s="17">
        <f t="shared" si="139"/>
        <v>4</v>
      </c>
      <c r="S712" s="17">
        <f t="shared" si="140"/>
        <v>10</v>
      </c>
      <c r="T712" s="17">
        <f t="shared" si="145"/>
        <v>5.25</v>
      </c>
      <c r="U712" s="17" t="s">
        <v>94</v>
      </c>
      <c r="V712" s="17">
        <f t="shared" si="146"/>
        <v>4</v>
      </c>
      <c r="W712" s="21">
        <f t="shared" si="147"/>
        <v>95</v>
      </c>
      <c r="X712" s="21">
        <f t="shared" si="148"/>
        <v>60.25</v>
      </c>
      <c r="Y712" s="24">
        <f t="shared" si="141"/>
        <v>63.421052631578945</v>
      </c>
      <c r="Z712" s="25">
        <f t="shared" si="149"/>
        <v>85.786214833849115</v>
      </c>
    </row>
    <row r="713" spans="1:26" x14ac:dyDescent="0.3">
      <c r="A713" s="15" t="s">
        <v>807</v>
      </c>
      <c r="B713" s="15">
        <v>201504</v>
      </c>
      <c r="C713" s="15">
        <v>120585.668333333</v>
      </c>
      <c r="D713" s="15">
        <v>0.93756771875692402</v>
      </c>
      <c r="E713" s="15">
        <v>6.0995528989591603E-2</v>
      </c>
      <c r="F713" s="15">
        <v>1428.5</v>
      </c>
      <c r="G713" s="15">
        <v>1.20983713282489</v>
      </c>
      <c r="H713" s="15">
        <v>0.169270206838598</v>
      </c>
      <c r="I713" s="15">
        <v>0.69058903140086503</v>
      </c>
      <c r="J713" s="15">
        <v>5.3351387382223399</v>
      </c>
      <c r="K713" s="15">
        <v>1</v>
      </c>
      <c r="L713" s="15">
        <v>0</v>
      </c>
      <c r="M713" s="17">
        <f>IF(C713&gt;=250000,10,IF([1]数据测算!F713&gt;=200000,8,IF([1]数据测算!F713&gt;=150000,6,IF([1]数据测算!F713&gt;=100000,5,IF(C713&gt;=50000,3,1)))))*2.5</f>
        <v>12.5</v>
      </c>
      <c r="N713" s="17">
        <f>IF(F713&gt;=4000,5,IF([1]数据测算!M713&gt;=3000,3,IF([1]数据测算!M713&gt;=2500,1,IF([1]数据测算!M713&gt;=1500,10,IF(F713&gt;=750,8,6)))))</f>
        <v>8</v>
      </c>
      <c r="O713" s="17">
        <f t="shared" si="142"/>
        <v>8</v>
      </c>
      <c r="P713" s="18">
        <f t="shared" si="143"/>
        <v>0.5</v>
      </c>
      <c r="Q713" s="17">
        <f t="shared" si="144"/>
        <v>10</v>
      </c>
      <c r="R713" s="17">
        <f t="shared" si="139"/>
        <v>4</v>
      </c>
      <c r="S713" s="17">
        <f t="shared" si="140"/>
        <v>10</v>
      </c>
      <c r="T713" s="17">
        <f t="shared" si="145"/>
        <v>3</v>
      </c>
      <c r="U713" s="17" t="s">
        <v>94</v>
      </c>
      <c r="V713" s="17">
        <f t="shared" si="146"/>
        <v>2</v>
      </c>
      <c r="W713" s="21">
        <f t="shared" si="147"/>
        <v>95</v>
      </c>
      <c r="X713" s="21">
        <f t="shared" si="148"/>
        <v>58</v>
      </c>
      <c r="Y713" s="24">
        <f t="shared" si="141"/>
        <v>61.05263157894737</v>
      </c>
      <c r="Z713" s="25">
        <f t="shared" si="149"/>
        <v>84.635370215045313</v>
      </c>
    </row>
    <row r="714" spans="1:26" x14ac:dyDescent="0.3">
      <c r="A714" s="15" t="s">
        <v>808</v>
      </c>
      <c r="B714" s="15">
        <v>201506</v>
      </c>
      <c r="C714" s="15">
        <v>924761.5</v>
      </c>
      <c r="D714" s="15">
        <v>0.99330969055982399</v>
      </c>
      <c r="E714" s="15">
        <v>0.2227757944638</v>
      </c>
      <c r="F714" s="15">
        <v>7453.5</v>
      </c>
      <c r="G714" s="15">
        <v>1.2078851558839301</v>
      </c>
      <c r="H714" s="15">
        <v>1.3997679981400101E-2</v>
      </c>
      <c r="I714" s="15">
        <v>0.55860074085044698</v>
      </c>
      <c r="J714" s="15">
        <v>24.5120515823536</v>
      </c>
      <c r="K714" s="15">
        <v>1</v>
      </c>
      <c r="L714" s="15">
        <v>0</v>
      </c>
      <c r="M714" s="17">
        <f>IF(C714&gt;=250000,10,IF([1]数据测算!F714&gt;=200000,8,IF([1]数据测算!F714&gt;=150000,6,IF([1]数据测算!F714&gt;=100000,5,IF(C714&gt;=50000,3,1)))))*2.5</f>
        <v>25</v>
      </c>
      <c r="N714" s="17">
        <f>IF(F714&gt;=4000,5,IF([1]数据测算!M714&gt;=3000,3,IF([1]数据测算!M714&gt;=2500,1,IF([1]数据测算!M714&gt;=1500,10,IF(F714&gt;=750,8,6)))))</f>
        <v>5</v>
      </c>
      <c r="O714" s="17">
        <f t="shared" si="142"/>
        <v>3</v>
      </c>
      <c r="P714" s="18">
        <f t="shared" si="143"/>
        <v>0.5</v>
      </c>
      <c r="Q714" s="17">
        <f t="shared" si="144"/>
        <v>7</v>
      </c>
      <c r="R714" s="17">
        <f t="shared" si="139"/>
        <v>4</v>
      </c>
      <c r="S714" s="17">
        <f t="shared" si="140"/>
        <v>10</v>
      </c>
      <c r="T714" s="17">
        <f t="shared" si="145"/>
        <v>3</v>
      </c>
      <c r="U714" s="17" t="s">
        <v>94</v>
      </c>
      <c r="V714" s="17">
        <f t="shared" si="146"/>
        <v>2</v>
      </c>
      <c r="W714" s="21">
        <f t="shared" si="147"/>
        <v>95</v>
      </c>
      <c r="X714" s="21">
        <f t="shared" si="148"/>
        <v>59.5</v>
      </c>
      <c r="Y714" s="24">
        <f t="shared" si="141"/>
        <v>62.631578947368418</v>
      </c>
      <c r="Z714" s="25">
        <f t="shared" si="149"/>
        <v>85.405728614805113</v>
      </c>
    </row>
    <row r="715" spans="1:26" x14ac:dyDescent="0.3">
      <c r="A715" s="15" t="s">
        <v>809</v>
      </c>
      <c r="B715" s="15">
        <v>201505</v>
      </c>
      <c r="C715" s="15">
        <v>141091.506666667</v>
      </c>
      <c r="D715" s="15">
        <v>0.75410586498733601</v>
      </c>
      <c r="E715" s="15">
        <v>0.19427278156758601</v>
      </c>
      <c r="F715" s="15">
        <v>522.33333333333303</v>
      </c>
      <c r="G715" s="15">
        <v>1.0973968927164099</v>
      </c>
      <c r="H715" s="15">
        <v>9.1400520127430607E-2</v>
      </c>
      <c r="I715" s="15">
        <v>0.84686353367066303</v>
      </c>
      <c r="J715" s="15">
        <v>5.0662479244432701</v>
      </c>
      <c r="K715" s="15">
        <v>2</v>
      </c>
      <c r="L715" s="15">
        <v>0</v>
      </c>
      <c r="M715" s="17">
        <f>IF(C715&gt;=250000,10,IF([1]数据测算!F715&gt;=200000,8,IF([1]数据测算!F715&gt;=150000,6,IF([1]数据测算!F715&gt;=100000,5,IF(C715&gt;=50000,3,1)))))*2.5</f>
        <v>12.5</v>
      </c>
      <c r="N715" s="17">
        <f>IF(F715&gt;=4000,5,IF([1]数据测算!M715&gt;=3000,3,IF([1]数据测算!M715&gt;=2500,1,IF([1]数据测算!M715&gt;=1500,10,IF(F715&gt;=750,8,6)))))</f>
        <v>6</v>
      </c>
      <c r="O715" s="17">
        <f t="shared" si="142"/>
        <v>8</v>
      </c>
      <c r="P715" s="18">
        <f t="shared" si="143"/>
        <v>2</v>
      </c>
      <c r="Q715" s="17">
        <f t="shared" si="144"/>
        <v>10</v>
      </c>
      <c r="R715" s="17">
        <f t="shared" si="139"/>
        <v>1</v>
      </c>
      <c r="S715" s="17">
        <f t="shared" si="140"/>
        <v>10</v>
      </c>
      <c r="T715" s="17">
        <f t="shared" si="145"/>
        <v>3</v>
      </c>
      <c r="U715" s="17" t="s">
        <v>94</v>
      </c>
      <c r="V715" s="17">
        <f t="shared" si="146"/>
        <v>4</v>
      </c>
      <c r="W715" s="21">
        <f t="shared" si="147"/>
        <v>95</v>
      </c>
      <c r="X715" s="21">
        <f t="shared" si="148"/>
        <v>56.5</v>
      </c>
      <c r="Y715" s="24">
        <f t="shared" si="141"/>
        <v>59.473684210526315</v>
      </c>
      <c r="Z715" s="25">
        <f t="shared" si="149"/>
        <v>83.852049029460275</v>
      </c>
    </row>
    <row r="716" spans="1:26" x14ac:dyDescent="0.3">
      <c r="A716" s="15" t="s">
        <v>810</v>
      </c>
      <c r="B716" s="15">
        <v>201505</v>
      </c>
      <c r="C716" s="15">
        <v>101469.20833333299</v>
      </c>
      <c r="D716" s="15">
        <v>0.70577854343384305</v>
      </c>
      <c r="E716" s="15">
        <v>6.18493993664751E-2</v>
      </c>
      <c r="F716" s="15">
        <v>852.66666666666697</v>
      </c>
      <c r="G716" s="15">
        <v>1.0297916282379</v>
      </c>
      <c r="H716" s="15">
        <v>0.24813459292043499</v>
      </c>
      <c r="I716" s="15">
        <v>0.46148903549115899</v>
      </c>
      <c r="J716" s="15">
        <v>16.341903160277301</v>
      </c>
      <c r="K716" s="15">
        <v>1</v>
      </c>
      <c r="L716" s="15">
        <v>0</v>
      </c>
      <c r="M716" s="17">
        <f>IF(C716&gt;=250000,10,IF([1]数据测算!F716&gt;=200000,8,IF([1]数据测算!F716&gt;=150000,6,IF([1]数据测算!F716&gt;=100000,5,IF(C716&gt;=50000,3,1)))))*2.5</f>
        <v>12.5</v>
      </c>
      <c r="N716" s="17">
        <f>IF(F716&gt;=4000,5,IF([1]数据测算!M716&gt;=3000,3,IF([1]数据测算!M716&gt;=2500,1,IF([1]数据测算!M716&gt;=1500,10,IF(F716&gt;=750,8,6)))))</f>
        <v>8</v>
      </c>
      <c r="O716" s="17">
        <f t="shared" si="142"/>
        <v>5</v>
      </c>
      <c r="P716" s="18">
        <f t="shared" si="143"/>
        <v>2</v>
      </c>
      <c r="Q716" s="17">
        <f t="shared" si="144"/>
        <v>10</v>
      </c>
      <c r="R716" s="17">
        <f t="shared" si="139"/>
        <v>4</v>
      </c>
      <c r="S716" s="17">
        <f t="shared" si="140"/>
        <v>7</v>
      </c>
      <c r="T716" s="17">
        <f t="shared" si="145"/>
        <v>3</v>
      </c>
      <c r="U716" s="17" t="s">
        <v>94</v>
      </c>
      <c r="V716" s="17">
        <f t="shared" si="146"/>
        <v>2</v>
      </c>
      <c r="W716" s="21">
        <f t="shared" si="147"/>
        <v>95</v>
      </c>
      <c r="X716" s="21">
        <f t="shared" si="148"/>
        <v>53.5</v>
      </c>
      <c r="Y716" s="24">
        <f t="shared" si="141"/>
        <v>56.315789473684212</v>
      </c>
      <c r="Z716" s="25">
        <f t="shared" si="149"/>
        <v>82.244192021375923</v>
      </c>
    </row>
    <row r="717" spans="1:26" x14ac:dyDescent="0.3">
      <c r="A717" s="15" t="s">
        <v>811</v>
      </c>
      <c r="B717" s="15">
        <v>201506</v>
      </c>
      <c r="C717" s="15">
        <v>213567.30666666699</v>
      </c>
      <c r="D717" s="15">
        <v>0.68019870263122995</v>
      </c>
      <c r="E717" s="15">
        <v>5.5734230297884602E-2</v>
      </c>
      <c r="F717" s="15">
        <v>690.16666666666697</v>
      </c>
      <c r="G717" s="15">
        <v>0.64403005621513498</v>
      </c>
      <c r="H717" s="15">
        <v>5.86620276783743E-2</v>
      </c>
      <c r="I717" s="15">
        <v>0.46894896420964799</v>
      </c>
      <c r="J717" s="15">
        <v>19.702401334009199</v>
      </c>
      <c r="K717" s="15">
        <v>0</v>
      </c>
      <c r="L717" s="15">
        <v>0</v>
      </c>
      <c r="M717" s="17">
        <f>IF(C717&gt;=250000,10,IF([1]数据测算!F717&gt;=200000,8,IF([1]数据测算!F717&gt;=150000,6,IF([1]数据测算!F717&gt;=100000,5,IF(C717&gt;=50000,3,1)))))*2.5</f>
        <v>20</v>
      </c>
      <c r="N717" s="17">
        <f>IF(F717&gt;=4000,5,IF([1]数据测算!M717&gt;=3000,3,IF([1]数据测算!M717&gt;=2500,1,IF([1]数据测算!M717&gt;=1500,10,IF(F717&gt;=750,8,6)))))</f>
        <v>6</v>
      </c>
      <c r="O717" s="17">
        <f t="shared" si="142"/>
        <v>5</v>
      </c>
      <c r="P717" s="18">
        <f t="shared" si="143"/>
        <v>2</v>
      </c>
      <c r="Q717" s="17">
        <f t="shared" si="144"/>
        <v>10</v>
      </c>
      <c r="R717" s="17">
        <f t="shared" si="139"/>
        <v>4</v>
      </c>
      <c r="S717" s="17">
        <f t="shared" si="140"/>
        <v>10</v>
      </c>
      <c r="T717" s="17">
        <f t="shared" si="145"/>
        <v>0.75</v>
      </c>
      <c r="U717" s="17" t="s">
        <v>94</v>
      </c>
      <c r="V717" s="17">
        <f t="shared" si="146"/>
        <v>0</v>
      </c>
      <c r="W717" s="21">
        <f t="shared" si="147"/>
        <v>95</v>
      </c>
      <c r="X717" s="21">
        <f t="shared" si="148"/>
        <v>57.75</v>
      </c>
      <c r="Y717" s="24">
        <f t="shared" si="141"/>
        <v>60.789473684210527</v>
      </c>
      <c r="Z717" s="25">
        <f t="shared" si="149"/>
        <v>84.505731815855569</v>
      </c>
    </row>
    <row r="718" spans="1:26" x14ac:dyDescent="0.3">
      <c r="A718" s="15" t="s">
        <v>812</v>
      </c>
      <c r="B718" s="15">
        <v>201505</v>
      </c>
      <c r="C718" s="15">
        <v>198842.04</v>
      </c>
      <c r="D718" s="15">
        <v>0.93143556969383201</v>
      </c>
      <c r="E718" s="15">
        <v>0.109684094311393</v>
      </c>
      <c r="F718" s="15">
        <v>1757</v>
      </c>
      <c r="G718" s="15">
        <v>0.36165765959271301</v>
      </c>
      <c r="H718" s="15">
        <v>5.9167486422719601E-2</v>
      </c>
      <c r="I718" s="15">
        <v>0.40870186850997098</v>
      </c>
      <c r="J718" s="15">
        <v>19.499220721640199</v>
      </c>
      <c r="K718" s="15">
        <v>0</v>
      </c>
      <c r="L718" s="15">
        <v>0</v>
      </c>
      <c r="M718" s="17">
        <f>IF(C718&gt;=250000,10,IF([1]数据测算!F718&gt;=200000,8,IF([1]数据测算!F718&gt;=150000,6,IF([1]数据测算!F718&gt;=100000,5,IF(C718&gt;=50000,3,1)))))*2.5</f>
        <v>15</v>
      </c>
      <c r="N718" s="17">
        <f>IF(F718&gt;=4000,5,IF([1]数据测算!M718&gt;=3000,3,IF([1]数据测算!M718&gt;=2500,1,IF([1]数据测算!M718&gt;=1500,10,IF(F718&gt;=750,8,6)))))</f>
        <v>10</v>
      </c>
      <c r="O718" s="17">
        <f t="shared" si="142"/>
        <v>5</v>
      </c>
      <c r="P718" s="18">
        <f t="shared" si="143"/>
        <v>0.5</v>
      </c>
      <c r="Q718" s="17">
        <f t="shared" si="144"/>
        <v>10</v>
      </c>
      <c r="R718" s="17">
        <f t="shared" si="139"/>
        <v>4</v>
      </c>
      <c r="S718" s="17">
        <f t="shared" si="140"/>
        <v>10</v>
      </c>
      <c r="T718" s="17">
        <f t="shared" si="145"/>
        <v>0.75</v>
      </c>
      <c r="U718" s="17" t="s">
        <v>94</v>
      </c>
      <c r="V718" s="17">
        <f t="shared" si="146"/>
        <v>0</v>
      </c>
      <c r="W718" s="21">
        <f t="shared" si="147"/>
        <v>95</v>
      </c>
      <c r="X718" s="21">
        <f t="shared" si="148"/>
        <v>55.25</v>
      </c>
      <c r="Y718" s="24">
        <f t="shared" si="141"/>
        <v>58.157894736842103</v>
      </c>
      <c r="Z718" s="25">
        <f t="shared" si="149"/>
        <v>83.18896839405275</v>
      </c>
    </row>
    <row r="719" spans="1:26" x14ac:dyDescent="0.3">
      <c r="A719" s="15" t="s">
        <v>813</v>
      </c>
      <c r="B719" s="15">
        <v>201504</v>
      </c>
      <c r="C719" s="15">
        <v>235876.44333333301</v>
      </c>
      <c r="D719" s="15">
        <v>0.85527288570937199</v>
      </c>
      <c r="E719" s="15">
        <v>0.37059997550135798</v>
      </c>
      <c r="F719" s="15">
        <v>1244.1666666666699</v>
      </c>
      <c r="G719" s="15">
        <v>393.47495109385898</v>
      </c>
      <c r="H719" s="15">
        <v>6.2672325061499501E-2</v>
      </c>
      <c r="I719" s="15">
        <v>0.52791576656695405</v>
      </c>
      <c r="J719" s="15">
        <v>16.295321492984801</v>
      </c>
      <c r="K719" s="15">
        <v>2</v>
      </c>
      <c r="L719" s="15">
        <v>0</v>
      </c>
      <c r="M719" s="17">
        <f>IF(C719&gt;=250000,10,IF([1]数据测算!F719&gt;=200000,8,IF([1]数据测算!F719&gt;=150000,6,IF([1]数据测算!F719&gt;=100000,5,IF(C719&gt;=50000,3,1)))))*2.5</f>
        <v>20</v>
      </c>
      <c r="N719" s="17">
        <f>IF(F719&gt;=4000,5,IF([1]数据测算!M719&gt;=3000,3,IF([1]数据测算!M719&gt;=2500,1,IF([1]数据测算!M719&gt;=1500,10,IF(F719&gt;=750,8,6)))))</f>
        <v>8</v>
      </c>
      <c r="O719" s="17">
        <f t="shared" si="142"/>
        <v>5</v>
      </c>
      <c r="P719" s="18">
        <f t="shared" si="143"/>
        <v>2</v>
      </c>
      <c r="Q719" s="17">
        <f t="shared" si="144"/>
        <v>7</v>
      </c>
      <c r="R719" s="17">
        <f t="shared" si="139"/>
        <v>4</v>
      </c>
      <c r="S719" s="17">
        <f t="shared" si="140"/>
        <v>10</v>
      </c>
      <c r="T719" s="17">
        <f t="shared" si="145"/>
        <v>7.5</v>
      </c>
      <c r="U719" s="17" t="s">
        <v>94</v>
      </c>
      <c r="V719" s="17">
        <f t="shared" si="146"/>
        <v>4</v>
      </c>
      <c r="W719" s="21">
        <f t="shared" si="147"/>
        <v>95</v>
      </c>
      <c r="X719" s="21">
        <f t="shared" si="148"/>
        <v>67.5</v>
      </c>
      <c r="Y719" s="24">
        <f t="shared" si="141"/>
        <v>71.05263157894737</v>
      </c>
      <c r="Z719" s="25">
        <f t="shared" si="149"/>
        <v>89.31594552622974</v>
      </c>
    </row>
    <row r="720" spans="1:26" x14ac:dyDescent="0.3">
      <c r="A720" s="15" t="s">
        <v>814</v>
      </c>
      <c r="B720" s="15">
        <v>201504</v>
      </c>
      <c r="C720" s="15">
        <v>91212.388333333307</v>
      </c>
      <c r="D720" s="15">
        <v>0.79369236859445202</v>
      </c>
      <c r="E720" s="15">
        <v>0.48212211674507999</v>
      </c>
      <c r="F720" s="15">
        <v>1797</v>
      </c>
      <c r="G720" s="15">
        <v>10.118896974502199</v>
      </c>
      <c r="H720" s="15">
        <v>1.8754895675097302E-2</v>
      </c>
      <c r="I720" s="15">
        <v>0.74588693694623298</v>
      </c>
      <c r="J720" s="15">
        <v>31.169904828078</v>
      </c>
      <c r="K720" s="15">
        <v>3</v>
      </c>
      <c r="L720" s="15">
        <v>0</v>
      </c>
      <c r="M720" s="17">
        <f>IF(C720&gt;=250000,10,IF([1]数据测算!F720&gt;=200000,8,IF([1]数据测算!F720&gt;=150000,6,IF([1]数据测算!F720&gt;=100000,5,IF(C720&gt;=50000,3,1)))))*2.5</f>
        <v>7.5</v>
      </c>
      <c r="N720" s="17">
        <f>IF(F720&gt;=4000,5,IF([1]数据测算!M720&gt;=3000,3,IF([1]数据测算!M720&gt;=2500,1,IF([1]数据测算!M720&gt;=1500,10,IF(F720&gt;=750,8,6)))))</f>
        <v>10</v>
      </c>
      <c r="O720" s="17">
        <f t="shared" si="142"/>
        <v>3</v>
      </c>
      <c r="P720" s="18">
        <f t="shared" si="143"/>
        <v>2</v>
      </c>
      <c r="Q720" s="17">
        <f t="shared" si="144"/>
        <v>4</v>
      </c>
      <c r="R720" s="17">
        <f t="shared" si="139"/>
        <v>1</v>
      </c>
      <c r="S720" s="17">
        <f t="shared" si="140"/>
        <v>10</v>
      </c>
      <c r="T720" s="17">
        <f t="shared" si="145"/>
        <v>7.5</v>
      </c>
      <c r="U720" s="17" t="s">
        <v>94</v>
      </c>
      <c r="V720" s="17">
        <f t="shared" si="146"/>
        <v>6</v>
      </c>
      <c r="W720" s="21">
        <f t="shared" si="147"/>
        <v>95</v>
      </c>
      <c r="X720" s="21">
        <f t="shared" si="148"/>
        <v>51</v>
      </c>
      <c r="Y720" s="24">
        <f t="shared" si="141"/>
        <v>53.684210526315788</v>
      </c>
      <c r="Z720" s="25">
        <f t="shared" si="149"/>
        <v>80.859273422565664</v>
      </c>
    </row>
    <row r="721" spans="1:26" x14ac:dyDescent="0.3">
      <c r="A721" s="15" t="s">
        <v>815</v>
      </c>
      <c r="B721" s="15">
        <v>201506</v>
      </c>
      <c r="C721" s="15">
        <v>262624.67166666698</v>
      </c>
      <c r="D721" s="15">
        <v>0.71477135207828402</v>
      </c>
      <c r="E721" s="15">
        <v>0.63515928449340697</v>
      </c>
      <c r="F721" s="15">
        <v>478.33333333333297</v>
      </c>
      <c r="G721" s="15">
        <v>2.91189238373265</v>
      </c>
      <c r="H721" s="15">
        <v>6.6468524778568294E-2</v>
      </c>
      <c r="I721" s="15">
        <v>0.52632321066326804</v>
      </c>
      <c r="J721" s="15">
        <v>19.409717105186701</v>
      </c>
      <c r="K721" s="15">
        <v>3</v>
      </c>
      <c r="L721" s="15">
        <v>0</v>
      </c>
      <c r="M721" s="17">
        <f>IF(C721&gt;=250000,10,IF([1]数据测算!F721&gt;=200000,8,IF([1]数据测算!F721&gt;=150000,6,IF([1]数据测算!F721&gt;=100000,5,IF(C721&gt;=50000,3,1)))))*2.5</f>
        <v>25</v>
      </c>
      <c r="N721" s="17">
        <f>IF(F721&gt;=4000,5,IF([1]数据测算!M721&gt;=3000,3,IF([1]数据测算!M721&gt;=2500,1,IF([1]数据测算!M721&gt;=1500,10,IF(F721&gt;=750,8,6)))))</f>
        <v>6</v>
      </c>
      <c r="O721" s="17">
        <f t="shared" si="142"/>
        <v>5</v>
      </c>
      <c r="P721" s="18">
        <f t="shared" si="143"/>
        <v>2</v>
      </c>
      <c r="Q721" s="17">
        <f t="shared" si="144"/>
        <v>4</v>
      </c>
      <c r="R721" s="17">
        <f t="shared" si="139"/>
        <v>4</v>
      </c>
      <c r="S721" s="17">
        <f t="shared" si="140"/>
        <v>10</v>
      </c>
      <c r="T721" s="17">
        <f t="shared" si="145"/>
        <v>7.5</v>
      </c>
      <c r="U721" s="17" t="s">
        <v>94</v>
      </c>
      <c r="V721" s="17">
        <f t="shared" si="146"/>
        <v>6</v>
      </c>
      <c r="W721" s="21">
        <f t="shared" si="147"/>
        <v>95</v>
      </c>
      <c r="X721" s="21">
        <f t="shared" si="148"/>
        <v>69.5</v>
      </c>
      <c r="Y721" s="24">
        <f t="shared" si="141"/>
        <v>73.15789473684211</v>
      </c>
      <c r="Z721" s="25">
        <f t="shared" si="149"/>
        <v>90.246230835066527</v>
      </c>
    </row>
    <row r="722" spans="1:26" x14ac:dyDescent="0.3">
      <c r="A722" s="15" t="s">
        <v>816</v>
      </c>
      <c r="B722" s="15">
        <v>201507</v>
      </c>
      <c r="C722" s="15">
        <v>52407.516666666699</v>
      </c>
      <c r="D722" s="15">
        <v>0.89285453249414104</v>
      </c>
      <c r="E722" s="15">
        <v>0.23806665336771701</v>
      </c>
      <c r="F722" s="15">
        <v>371.5</v>
      </c>
      <c r="G722" s="15">
        <v>1.72875343403161</v>
      </c>
      <c r="H722" s="15">
        <v>3.1695487383486903E-2</v>
      </c>
      <c r="I722" s="15">
        <v>0.41008614672774302</v>
      </c>
      <c r="J722" s="15">
        <v>30.684396655325099</v>
      </c>
      <c r="K722" s="15">
        <v>2</v>
      </c>
      <c r="L722" s="15">
        <v>0</v>
      </c>
      <c r="M722" s="17">
        <f>IF(C722&gt;=250000,10,IF([1]数据测算!F722&gt;=200000,8,IF([1]数据测算!F722&gt;=150000,6,IF([1]数据测算!F722&gt;=100000,5,IF(C722&gt;=50000,3,1)))))*2.5</f>
        <v>7.5</v>
      </c>
      <c r="N722" s="17">
        <f>IF(F722&gt;=4000,5,IF([1]数据测算!M722&gt;=3000,3,IF([1]数据测算!M722&gt;=2500,1,IF([1]数据测算!M722&gt;=1500,10,IF(F722&gt;=750,8,6)))))</f>
        <v>6</v>
      </c>
      <c r="O722" s="17">
        <f t="shared" si="142"/>
        <v>3</v>
      </c>
      <c r="P722" s="18">
        <f t="shared" si="143"/>
        <v>2</v>
      </c>
      <c r="Q722" s="17">
        <f t="shared" si="144"/>
        <v>7</v>
      </c>
      <c r="R722" s="17">
        <f t="shared" si="139"/>
        <v>4</v>
      </c>
      <c r="S722" s="17">
        <f t="shared" si="140"/>
        <v>10</v>
      </c>
      <c r="T722" s="17">
        <f t="shared" si="145"/>
        <v>5.25</v>
      </c>
      <c r="U722" s="17" t="s">
        <v>94</v>
      </c>
      <c r="V722" s="17">
        <f t="shared" si="146"/>
        <v>4</v>
      </c>
      <c r="W722" s="21">
        <f t="shared" si="147"/>
        <v>95</v>
      </c>
      <c r="X722" s="21">
        <f t="shared" si="148"/>
        <v>48.75</v>
      </c>
      <c r="Y722" s="24">
        <f t="shared" si="141"/>
        <v>51.315789473684212</v>
      </c>
      <c r="Z722" s="25">
        <f t="shared" si="149"/>
        <v>79.574886850258466</v>
      </c>
    </row>
    <row r="723" spans="1:26" x14ac:dyDescent="0.3">
      <c r="A723" s="15" t="s">
        <v>817</v>
      </c>
      <c r="B723" s="15">
        <v>201504</v>
      </c>
      <c r="C723" s="15">
        <v>60381.003333333298</v>
      </c>
      <c r="D723" s="15">
        <v>0.95562479418136503</v>
      </c>
      <c r="E723" s="15">
        <v>0.71674186493008996</v>
      </c>
      <c r="F723" s="15">
        <v>579.83333333333303</v>
      </c>
      <c r="G723" s="15">
        <v>1.63359052190086</v>
      </c>
      <c r="H723" s="15">
        <v>0.32065131419877202</v>
      </c>
      <c r="I723" s="15">
        <v>0.368818110736297</v>
      </c>
      <c r="J723" s="15">
        <v>15.4894864827746</v>
      </c>
      <c r="K723" s="15">
        <v>1</v>
      </c>
      <c r="L723" s="15">
        <v>0</v>
      </c>
      <c r="M723" s="17">
        <f>IF(C723&gt;=250000,10,IF([1]数据测算!F723&gt;=200000,8,IF([1]数据测算!F723&gt;=150000,6,IF([1]数据测算!F723&gt;=100000,5,IF(C723&gt;=50000,3,1)))))*2.5</f>
        <v>7.5</v>
      </c>
      <c r="N723" s="17">
        <f>IF(F723&gt;=4000,5,IF([1]数据测算!M723&gt;=3000,3,IF([1]数据测算!M723&gt;=2500,1,IF([1]数据测算!M723&gt;=1500,10,IF(F723&gt;=750,8,6)))))</f>
        <v>6</v>
      </c>
      <c r="O723" s="17">
        <f t="shared" si="142"/>
        <v>5</v>
      </c>
      <c r="P723" s="18">
        <f t="shared" si="143"/>
        <v>0.5</v>
      </c>
      <c r="Q723" s="17">
        <f t="shared" si="144"/>
        <v>1</v>
      </c>
      <c r="R723" s="17">
        <f t="shared" si="139"/>
        <v>7</v>
      </c>
      <c r="S723" s="17">
        <f t="shared" si="140"/>
        <v>7</v>
      </c>
      <c r="T723" s="17">
        <f t="shared" si="145"/>
        <v>5.25</v>
      </c>
      <c r="U723" s="17" t="s">
        <v>94</v>
      </c>
      <c r="V723" s="17">
        <f t="shared" si="146"/>
        <v>2</v>
      </c>
      <c r="W723" s="21">
        <f t="shared" si="147"/>
        <v>95</v>
      </c>
      <c r="X723" s="21">
        <f t="shared" si="148"/>
        <v>41.25</v>
      </c>
      <c r="Y723" s="24">
        <f t="shared" si="141"/>
        <v>43.421052631578945</v>
      </c>
      <c r="Z723" s="25">
        <f t="shared" si="149"/>
        <v>74.994641654393774</v>
      </c>
    </row>
    <row r="724" spans="1:26" x14ac:dyDescent="0.3">
      <c r="A724" s="15" t="s">
        <v>818</v>
      </c>
      <c r="B724" s="15">
        <v>201506</v>
      </c>
      <c r="C724" s="15">
        <v>109646.405</v>
      </c>
      <c r="D724" s="15">
        <v>0.60914948823421</v>
      </c>
      <c r="E724" s="15">
        <v>0.189183522971058</v>
      </c>
      <c r="F724" s="15">
        <v>1032.6666666666699</v>
      </c>
      <c r="G724" s="15">
        <v>1.3946063399248601</v>
      </c>
      <c r="H724" s="15">
        <v>4.3433335591292102E-2</v>
      </c>
      <c r="I724" s="15">
        <v>0.61815781947971404</v>
      </c>
      <c r="J724" s="15">
        <v>51.953505490776799</v>
      </c>
      <c r="K724" s="15">
        <v>2</v>
      </c>
      <c r="L724" s="15">
        <v>0</v>
      </c>
      <c r="M724" s="17">
        <f>IF(C724&gt;=250000,10,IF([1]数据测算!F724&gt;=200000,8,IF([1]数据测算!F724&gt;=150000,6,IF([1]数据测算!F724&gt;=100000,5,IF(C724&gt;=50000,3,1)))))*2.5</f>
        <v>12.5</v>
      </c>
      <c r="N724" s="17">
        <f>IF(F724&gt;=4000,5,IF([1]数据测算!M724&gt;=3000,3,IF([1]数据测算!M724&gt;=2500,1,IF([1]数据测算!M724&gt;=1500,10,IF(F724&gt;=750,8,6)))))</f>
        <v>8</v>
      </c>
      <c r="O724" s="17">
        <f t="shared" si="142"/>
        <v>1</v>
      </c>
      <c r="P724" s="18">
        <f t="shared" si="143"/>
        <v>2</v>
      </c>
      <c r="Q724" s="17">
        <f t="shared" si="144"/>
        <v>10</v>
      </c>
      <c r="R724" s="17">
        <f t="shared" si="139"/>
        <v>4</v>
      </c>
      <c r="S724" s="17">
        <f t="shared" si="140"/>
        <v>10</v>
      </c>
      <c r="T724" s="17">
        <f t="shared" si="145"/>
        <v>3</v>
      </c>
      <c r="U724" s="17" t="s">
        <v>94</v>
      </c>
      <c r="V724" s="17">
        <f t="shared" si="146"/>
        <v>4</v>
      </c>
      <c r="W724" s="21">
        <f t="shared" si="147"/>
        <v>95</v>
      </c>
      <c r="X724" s="21">
        <f t="shared" si="148"/>
        <v>54.5</v>
      </c>
      <c r="Y724" s="24">
        <f t="shared" si="141"/>
        <v>57.368421052631582</v>
      </c>
      <c r="Z724" s="25">
        <f t="shared" si="149"/>
        <v>82.78646332407466</v>
      </c>
    </row>
    <row r="725" spans="1:26" x14ac:dyDescent="0.3">
      <c r="A725" s="15" t="s">
        <v>819</v>
      </c>
      <c r="B725" s="15">
        <v>201508</v>
      </c>
      <c r="C725" s="15">
        <v>93035.333333333299</v>
      </c>
      <c r="D725" s="15">
        <v>1.01901482258918</v>
      </c>
      <c r="E725" s="15">
        <v>0.36183523949226698</v>
      </c>
      <c r="F725" s="15">
        <v>517.33333333333303</v>
      </c>
      <c r="G725" s="15">
        <v>1.38294241915683</v>
      </c>
      <c r="H725" s="15">
        <v>0.114217089682057</v>
      </c>
      <c r="I725" s="15">
        <v>0.50934965313436598</v>
      </c>
      <c r="J725" s="15">
        <v>14.1252032276319</v>
      </c>
      <c r="K725" s="15">
        <v>1</v>
      </c>
      <c r="L725" s="15">
        <v>0</v>
      </c>
      <c r="M725" s="17">
        <f>IF(C725&gt;=250000,10,IF([1]数据测算!F725&gt;=200000,8,IF([1]数据测算!F725&gt;=150000,6,IF([1]数据测算!F725&gt;=100000,5,IF(C725&gt;=50000,3,1)))))*2.5</f>
        <v>7.5</v>
      </c>
      <c r="N725" s="17">
        <f>IF(F725&gt;=4000,5,IF([1]数据测算!M725&gt;=3000,3,IF([1]数据测算!M725&gt;=2500,1,IF([1]数据测算!M725&gt;=1500,10,IF(F725&gt;=750,8,6)))))</f>
        <v>6</v>
      </c>
      <c r="O725" s="17">
        <f t="shared" si="142"/>
        <v>5</v>
      </c>
      <c r="P725" s="18">
        <f t="shared" si="143"/>
        <v>0.5</v>
      </c>
      <c r="Q725" s="17">
        <f t="shared" si="144"/>
        <v>7</v>
      </c>
      <c r="R725" s="17">
        <f t="shared" si="139"/>
        <v>4</v>
      </c>
      <c r="S725" s="17">
        <f t="shared" si="140"/>
        <v>10</v>
      </c>
      <c r="T725" s="17">
        <f t="shared" si="145"/>
        <v>3</v>
      </c>
      <c r="U725" s="17" t="s">
        <v>94</v>
      </c>
      <c r="V725" s="17">
        <f t="shared" si="146"/>
        <v>2</v>
      </c>
      <c r="W725" s="21">
        <f t="shared" si="147"/>
        <v>95</v>
      </c>
      <c r="X725" s="21">
        <f t="shared" si="148"/>
        <v>45</v>
      </c>
      <c r="Y725" s="24">
        <f t="shared" si="141"/>
        <v>47.368421052631582</v>
      </c>
      <c r="Z725" s="25">
        <f t="shared" si="149"/>
        <v>77.346403707234487</v>
      </c>
    </row>
    <row r="726" spans="1:26" x14ac:dyDescent="0.3">
      <c r="A726" s="15" t="s">
        <v>820</v>
      </c>
      <c r="B726" s="15">
        <v>201506</v>
      </c>
      <c r="C726" s="15">
        <v>348233.62833333301</v>
      </c>
      <c r="D726" s="15">
        <v>0.58584772552550801</v>
      </c>
      <c r="E726" s="15">
        <v>0.70143258674594799</v>
      </c>
      <c r="F726" s="15">
        <v>731.66666666666697</v>
      </c>
      <c r="G726" s="15">
        <v>0.97093481013300997</v>
      </c>
      <c r="H726" s="15">
        <v>0.15400727329119299</v>
      </c>
      <c r="I726" s="15">
        <v>0.95610012040709003</v>
      </c>
      <c r="J726" s="15">
        <v>14.7371661144452</v>
      </c>
      <c r="K726" s="15">
        <v>1</v>
      </c>
      <c r="L726" s="15">
        <v>0</v>
      </c>
      <c r="M726" s="17">
        <f>IF(C726&gt;=250000,10,IF([1]数据测算!F726&gt;=200000,8,IF([1]数据测算!F726&gt;=150000,6,IF([1]数据测算!F726&gt;=100000,5,IF(C726&gt;=50000,3,1)))))*2.5</f>
        <v>25</v>
      </c>
      <c r="N726" s="17">
        <f>IF(F726&gt;=4000,5,IF([1]数据测算!M726&gt;=3000,3,IF([1]数据测算!M726&gt;=2500,1,IF([1]数据测算!M726&gt;=1500,10,IF(F726&gt;=750,8,6)))))</f>
        <v>6</v>
      </c>
      <c r="O726" s="17">
        <f t="shared" si="142"/>
        <v>5</v>
      </c>
      <c r="P726" s="18">
        <f t="shared" si="143"/>
        <v>3.5</v>
      </c>
      <c r="Q726" s="17">
        <f t="shared" si="144"/>
        <v>1</v>
      </c>
      <c r="R726" s="17">
        <f t="shared" si="139"/>
        <v>1</v>
      </c>
      <c r="S726" s="17">
        <f t="shared" si="140"/>
        <v>10</v>
      </c>
      <c r="T726" s="17">
        <f t="shared" si="145"/>
        <v>3</v>
      </c>
      <c r="U726" s="17" t="s">
        <v>94</v>
      </c>
      <c r="V726" s="17">
        <f t="shared" si="146"/>
        <v>2</v>
      </c>
      <c r="W726" s="21">
        <f t="shared" si="147"/>
        <v>95</v>
      </c>
      <c r="X726" s="21">
        <f t="shared" si="148"/>
        <v>56.5</v>
      </c>
      <c r="Y726" s="24">
        <f t="shared" si="141"/>
        <v>59.473684210526315</v>
      </c>
      <c r="Z726" s="25">
        <f t="shared" si="149"/>
        <v>83.852049029460275</v>
      </c>
    </row>
    <row r="727" spans="1:26" x14ac:dyDescent="0.3">
      <c r="A727" s="15" t="s">
        <v>821</v>
      </c>
      <c r="B727" s="15">
        <v>201507</v>
      </c>
      <c r="C727" s="15">
        <v>187550.648333333</v>
      </c>
      <c r="D727" s="15">
        <v>0.55628885406842399</v>
      </c>
      <c r="E727" s="15">
        <v>0.32375804652571799</v>
      </c>
      <c r="F727" s="15">
        <v>2808.3333333333298</v>
      </c>
      <c r="G727" s="15">
        <v>0.91129321000268904</v>
      </c>
      <c r="H727" s="15">
        <v>3.2171247042891198E-2</v>
      </c>
      <c r="I727" s="15">
        <v>0.51795955224696399</v>
      </c>
      <c r="J727" s="15">
        <v>7.1378751596902204</v>
      </c>
      <c r="K727" s="15">
        <v>1</v>
      </c>
      <c r="L727" s="15">
        <v>0</v>
      </c>
      <c r="M727" s="17">
        <f>IF(C727&gt;=250000,10,IF([1]数据测算!F727&gt;=200000,8,IF([1]数据测算!F727&gt;=150000,6,IF([1]数据测算!F727&gt;=100000,5,IF(C727&gt;=50000,3,1)))))*2.5</f>
        <v>15</v>
      </c>
      <c r="N727" s="17">
        <f>IF(F727&gt;=4000,5,IF([1]数据测算!M727&gt;=3000,3,IF([1]数据测算!M727&gt;=2500,1,IF([1]数据测算!M727&gt;=1500,10,IF(F727&gt;=750,8,6)))))</f>
        <v>1</v>
      </c>
      <c r="O727" s="17">
        <f t="shared" si="142"/>
        <v>6</v>
      </c>
      <c r="P727" s="18">
        <f t="shared" si="143"/>
        <v>3.5</v>
      </c>
      <c r="Q727" s="17">
        <f t="shared" si="144"/>
        <v>7</v>
      </c>
      <c r="R727" s="17">
        <f t="shared" si="139"/>
        <v>4</v>
      </c>
      <c r="S727" s="17">
        <f t="shared" si="140"/>
        <v>10</v>
      </c>
      <c r="T727" s="17">
        <f t="shared" si="145"/>
        <v>3</v>
      </c>
      <c r="U727" s="17" t="s">
        <v>94</v>
      </c>
      <c r="V727" s="17">
        <f t="shared" si="146"/>
        <v>2</v>
      </c>
      <c r="W727" s="21">
        <f t="shared" si="147"/>
        <v>95</v>
      </c>
      <c r="X727" s="21">
        <f t="shared" si="148"/>
        <v>51.5</v>
      </c>
      <c r="Y727" s="24">
        <f t="shared" si="141"/>
        <v>54.210526315789473</v>
      </c>
      <c r="Z727" s="25">
        <f t="shared" si="149"/>
        <v>81.139704621813976</v>
      </c>
    </row>
    <row r="728" spans="1:26" x14ac:dyDescent="0.3">
      <c r="A728" s="15" t="s">
        <v>822</v>
      </c>
      <c r="B728" s="15">
        <v>201506</v>
      </c>
      <c r="C728" s="15">
        <v>99528.744999999995</v>
      </c>
      <c r="D728" s="15">
        <v>1.0673551579096101</v>
      </c>
      <c r="E728" s="15">
        <v>0.10038132410584701</v>
      </c>
      <c r="F728" s="15">
        <v>1163.8333333333301</v>
      </c>
      <c r="G728" s="15">
        <v>0.834659868592458</v>
      </c>
      <c r="H728" s="15">
        <v>2.8162773160232898E-2</v>
      </c>
      <c r="I728" s="15">
        <v>0.59719089894617094</v>
      </c>
      <c r="J728" s="15">
        <v>7.6448124497650003</v>
      </c>
      <c r="K728" s="15">
        <v>1</v>
      </c>
      <c r="L728" s="15">
        <v>0</v>
      </c>
      <c r="M728" s="17">
        <f>IF(C728&gt;=250000,10,IF([1]数据测算!F728&gt;=200000,8,IF([1]数据测算!F728&gt;=150000,6,IF([1]数据测算!F728&gt;=100000,5,IF(C728&gt;=50000,3,1)))))*2.5</f>
        <v>7.5</v>
      </c>
      <c r="N728" s="17">
        <f>IF(F728&gt;=4000,5,IF([1]数据测算!M728&gt;=3000,3,IF([1]数据测算!M728&gt;=2500,1,IF([1]数据测算!M728&gt;=1500,10,IF(F728&gt;=750,8,6)))))</f>
        <v>8</v>
      </c>
      <c r="O728" s="17">
        <f t="shared" si="142"/>
        <v>6</v>
      </c>
      <c r="P728" s="18">
        <f t="shared" si="143"/>
        <v>0.5</v>
      </c>
      <c r="Q728" s="17">
        <f t="shared" si="144"/>
        <v>10</v>
      </c>
      <c r="R728" s="17">
        <f t="shared" si="139"/>
        <v>4</v>
      </c>
      <c r="S728" s="17">
        <f t="shared" si="140"/>
        <v>10</v>
      </c>
      <c r="T728" s="17">
        <f t="shared" si="145"/>
        <v>3</v>
      </c>
      <c r="U728" s="17" t="s">
        <v>94</v>
      </c>
      <c r="V728" s="17">
        <f t="shared" si="146"/>
        <v>2</v>
      </c>
      <c r="W728" s="21">
        <f t="shared" si="147"/>
        <v>95</v>
      </c>
      <c r="X728" s="21">
        <f t="shared" si="148"/>
        <v>51</v>
      </c>
      <c r="Y728" s="24">
        <f t="shared" si="141"/>
        <v>53.684210526315788</v>
      </c>
      <c r="Z728" s="25">
        <f t="shared" si="149"/>
        <v>80.859273422565664</v>
      </c>
    </row>
    <row r="729" spans="1:26" x14ac:dyDescent="0.3">
      <c r="A729" s="15" t="s">
        <v>823</v>
      </c>
      <c r="B729" s="15">
        <v>201507</v>
      </c>
      <c r="C729" s="15">
        <v>139151.065</v>
      </c>
      <c r="D729" s="15">
        <v>0.58027230436529997</v>
      </c>
      <c r="E729" s="15">
        <v>0.263891264182542</v>
      </c>
      <c r="F729" s="15">
        <v>738.33333333333303</v>
      </c>
      <c r="G729" s="15">
        <v>0.77705808265187604</v>
      </c>
      <c r="H729" s="15">
        <v>7.3981741567232501E-2</v>
      </c>
      <c r="I729" s="15">
        <v>0.16740450858959999</v>
      </c>
      <c r="J729" s="15">
        <v>26.663341324125099</v>
      </c>
      <c r="K729" s="15">
        <v>1</v>
      </c>
      <c r="L729" s="15">
        <v>0</v>
      </c>
      <c r="M729" s="17">
        <f>IF(C729&gt;=250000,10,IF([1]数据测算!F729&gt;=200000,8,IF([1]数据测算!F729&gt;=150000,6,IF([1]数据测算!F729&gt;=100000,5,IF(C729&gt;=50000,3,1)))))*2.5</f>
        <v>12.5</v>
      </c>
      <c r="N729" s="17">
        <f>IF(F729&gt;=4000,5,IF([1]数据测算!M729&gt;=3000,3,IF([1]数据测算!M729&gt;=2500,1,IF([1]数据测算!M729&gt;=1500,10,IF(F729&gt;=750,8,6)))))</f>
        <v>6</v>
      </c>
      <c r="O729" s="17">
        <f t="shared" si="142"/>
        <v>3</v>
      </c>
      <c r="P729" s="18">
        <f t="shared" si="143"/>
        <v>3.5</v>
      </c>
      <c r="Q729" s="17">
        <f t="shared" si="144"/>
        <v>7</v>
      </c>
      <c r="R729" s="17">
        <f t="shared" si="139"/>
        <v>10</v>
      </c>
      <c r="S729" s="17">
        <f t="shared" si="140"/>
        <v>10</v>
      </c>
      <c r="T729" s="17">
        <f t="shared" si="145"/>
        <v>3</v>
      </c>
      <c r="U729" s="17" t="s">
        <v>94</v>
      </c>
      <c r="V729" s="17">
        <f t="shared" si="146"/>
        <v>2</v>
      </c>
      <c r="W729" s="21">
        <f t="shared" si="147"/>
        <v>95</v>
      </c>
      <c r="X729" s="21">
        <f t="shared" si="148"/>
        <v>57</v>
      </c>
      <c r="Y729" s="24">
        <f t="shared" si="141"/>
        <v>60</v>
      </c>
      <c r="Z729" s="25">
        <f t="shared" si="149"/>
        <v>84.114630841297256</v>
      </c>
    </row>
    <row r="730" spans="1:26" x14ac:dyDescent="0.3">
      <c r="A730" s="15" t="s">
        <v>824</v>
      </c>
      <c r="B730" s="15">
        <v>201506</v>
      </c>
      <c r="C730" s="15">
        <v>92885.01</v>
      </c>
      <c r="D730" s="15">
        <v>0.59852553925520702</v>
      </c>
      <c r="E730" s="15">
        <v>0.23305516571577001</v>
      </c>
      <c r="F730" s="15">
        <v>352.5</v>
      </c>
      <c r="G730" s="15">
        <v>0.76132209050586297</v>
      </c>
      <c r="H730" s="15">
        <v>0.12064741691306</v>
      </c>
      <c r="I730" s="15">
        <v>0.54515959478040898</v>
      </c>
      <c r="J730" s="15">
        <v>9.3801123119419003</v>
      </c>
      <c r="K730" s="15">
        <v>0</v>
      </c>
      <c r="L730" s="15">
        <v>0</v>
      </c>
      <c r="M730" s="17">
        <f>IF(C730&gt;=250000,10,IF([1]数据测算!F730&gt;=200000,8,IF([1]数据测算!F730&gt;=150000,6,IF([1]数据测算!F730&gt;=100000,5,IF(C730&gt;=50000,3,1)))))*2.5</f>
        <v>7.5</v>
      </c>
      <c r="N730" s="17">
        <f>IF(F730&gt;=4000,5,IF([1]数据测算!M730&gt;=3000,3,IF([1]数据测算!M730&gt;=2500,1,IF([1]数据测算!M730&gt;=1500,10,IF(F730&gt;=750,8,6)))))</f>
        <v>6</v>
      </c>
      <c r="O730" s="17">
        <f t="shared" si="142"/>
        <v>6</v>
      </c>
      <c r="P730" s="18">
        <f t="shared" si="143"/>
        <v>3.5</v>
      </c>
      <c r="Q730" s="17">
        <f t="shared" si="144"/>
        <v>7</v>
      </c>
      <c r="R730" s="17">
        <f t="shared" si="139"/>
        <v>4</v>
      </c>
      <c r="S730" s="17">
        <f t="shared" si="140"/>
        <v>10</v>
      </c>
      <c r="T730" s="17">
        <f t="shared" si="145"/>
        <v>3</v>
      </c>
      <c r="U730" s="17" t="s">
        <v>94</v>
      </c>
      <c r="V730" s="17">
        <f t="shared" si="146"/>
        <v>0</v>
      </c>
      <c r="W730" s="21">
        <f t="shared" si="147"/>
        <v>95</v>
      </c>
      <c r="X730" s="21">
        <f t="shared" si="148"/>
        <v>47</v>
      </c>
      <c r="Y730" s="24">
        <f t="shared" si="141"/>
        <v>49.473684210526315</v>
      </c>
      <c r="Z730" s="25">
        <f t="shared" si="149"/>
        <v>78.549224200118374</v>
      </c>
    </row>
    <row r="731" spans="1:26" x14ac:dyDescent="0.3">
      <c r="A731" s="15" t="s">
        <v>825</v>
      </c>
      <c r="B731" s="15">
        <v>201505</v>
      </c>
      <c r="C731" s="15">
        <v>220667.506666667</v>
      </c>
      <c r="D731" s="15">
        <v>0.80318540149626905</v>
      </c>
      <c r="E731" s="15">
        <v>0.29789966045000299</v>
      </c>
      <c r="F731" s="15">
        <v>2352.3333333333298</v>
      </c>
      <c r="G731" s="15">
        <v>0.62868818212362898</v>
      </c>
      <c r="H731" s="15">
        <v>4.2667971136912702E-2</v>
      </c>
      <c r="I731" s="15">
        <v>0.47085762435302497</v>
      </c>
      <c r="J731" s="15">
        <v>7.6873527205574899</v>
      </c>
      <c r="K731" s="15">
        <v>1</v>
      </c>
      <c r="L731" s="15">
        <v>0</v>
      </c>
      <c r="M731" s="17">
        <f>IF(C731&gt;=250000,10,IF([1]数据测算!F731&gt;=200000,8,IF([1]数据测算!F731&gt;=150000,6,IF([1]数据测算!F731&gt;=100000,5,IF(C731&gt;=50000,3,1)))))*2.5</f>
        <v>20</v>
      </c>
      <c r="N731" s="17">
        <f>IF(F731&gt;=4000,5,IF([1]数据测算!M731&gt;=3000,3,IF([1]数据测算!M731&gt;=2500,1,IF([1]数据测算!M731&gt;=1500,10,IF(F731&gt;=750,8,6)))))</f>
        <v>10</v>
      </c>
      <c r="O731" s="17">
        <f t="shared" si="142"/>
        <v>6</v>
      </c>
      <c r="P731" s="18">
        <f t="shared" si="143"/>
        <v>2</v>
      </c>
      <c r="Q731" s="17">
        <f t="shared" si="144"/>
        <v>7</v>
      </c>
      <c r="R731" s="17">
        <f t="shared" si="139"/>
        <v>4</v>
      </c>
      <c r="S731" s="17">
        <f t="shared" si="140"/>
        <v>10</v>
      </c>
      <c r="T731" s="17">
        <f t="shared" si="145"/>
        <v>0.75</v>
      </c>
      <c r="U731" s="17" t="s">
        <v>94</v>
      </c>
      <c r="V731" s="17">
        <f t="shared" si="146"/>
        <v>2</v>
      </c>
      <c r="W731" s="21">
        <f t="shared" si="147"/>
        <v>95</v>
      </c>
      <c r="X731" s="21">
        <f t="shared" si="148"/>
        <v>61.75</v>
      </c>
      <c r="Y731" s="24">
        <f t="shared" si="141"/>
        <v>65</v>
      </c>
      <c r="Z731" s="25">
        <f t="shared" si="149"/>
        <v>86.538118268340781</v>
      </c>
    </row>
    <row r="732" spans="1:26" x14ac:dyDescent="0.3">
      <c r="A732" s="15" t="s">
        <v>826</v>
      </c>
      <c r="B732" s="15">
        <v>201505</v>
      </c>
      <c r="C732" s="15">
        <v>215740.441666667</v>
      </c>
      <c r="D732" s="15">
        <v>1.03037357858491</v>
      </c>
      <c r="E732" s="15">
        <v>0.59257835535058501</v>
      </c>
      <c r="F732" s="15">
        <v>398</v>
      </c>
      <c r="G732" s="15">
        <v>0.56572562769869095</v>
      </c>
      <c r="H732" s="15">
        <v>9.9041858294135005E-2</v>
      </c>
      <c r="I732" s="15">
        <v>0.34427702922401598</v>
      </c>
      <c r="J732" s="15">
        <v>18.163671312010401</v>
      </c>
      <c r="K732" s="15">
        <v>0</v>
      </c>
      <c r="L732" s="15">
        <v>0</v>
      </c>
      <c r="M732" s="17">
        <f>IF(C732&gt;=250000,10,IF([1]数据测算!F732&gt;=200000,8,IF([1]数据测算!F732&gt;=150000,6,IF([1]数据测算!F732&gt;=100000,5,IF(C732&gt;=50000,3,1)))))*2.5</f>
        <v>20</v>
      </c>
      <c r="N732" s="17">
        <f>IF(F732&gt;=4000,5,IF([1]数据测算!M732&gt;=3000,3,IF([1]数据测算!M732&gt;=2500,1,IF([1]数据测算!M732&gt;=1500,10,IF(F732&gt;=750,8,6)))))</f>
        <v>6</v>
      </c>
      <c r="O732" s="17">
        <f t="shared" si="142"/>
        <v>5</v>
      </c>
      <c r="P732" s="18">
        <f t="shared" si="143"/>
        <v>0.5</v>
      </c>
      <c r="Q732" s="17">
        <f t="shared" si="144"/>
        <v>4</v>
      </c>
      <c r="R732" s="17">
        <f t="shared" si="139"/>
        <v>7</v>
      </c>
      <c r="S732" s="17">
        <f t="shared" si="140"/>
        <v>10</v>
      </c>
      <c r="T732" s="17">
        <f t="shared" si="145"/>
        <v>0.75</v>
      </c>
      <c r="U732" s="17" t="s">
        <v>94</v>
      </c>
      <c r="V732" s="17">
        <f t="shared" si="146"/>
        <v>0</v>
      </c>
      <c r="W732" s="21">
        <f t="shared" si="147"/>
        <v>95</v>
      </c>
      <c r="X732" s="21">
        <f t="shared" si="148"/>
        <v>53.25</v>
      </c>
      <c r="Y732" s="24">
        <f t="shared" si="141"/>
        <v>56.05263157894737</v>
      </c>
      <c r="Z732" s="25">
        <f t="shared" si="149"/>
        <v>82.107604137023799</v>
      </c>
    </row>
    <row r="733" spans="1:26" x14ac:dyDescent="0.3">
      <c r="A733" s="15" t="s">
        <v>827</v>
      </c>
      <c r="B733" s="15">
        <v>201505</v>
      </c>
      <c r="C733" s="15">
        <v>2287118.1150000002</v>
      </c>
      <c r="D733" s="15">
        <v>1.1588916574039601</v>
      </c>
      <c r="E733" s="15">
        <v>0.13301898320884201</v>
      </c>
      <c r="F733" s="15">
        <v>594.5</v>
      </c>
      <c r="G733" s="15">
        <v>0.45673514265592302</v>
      </c>
      <c r="H733" s="15">
        <v>3.2210985091431998E-2</v>
      </c>
      <c r="I733" s="15">
        <v>0.407357169543277</v>
      </c>
      <c r="J733" s="15">
        <v>32.073180450684603</v>
      </c>
      <c r="K733" s="15">
        <v>1</v>
      </c>
      <c r="L733" s="15">
        <v>0</v>
      </c>
      <c r="M733" s="17">
        <f>IF(C733&gt;=250000,10,IF([1]数据测算!F733&gt;=200000,8,IF([1]数据测算!F733&gt;=150000,6,IF([1]数据测算!F733&gt;=100000,5,IF(C733&gt;=50000,3,1)))))*2.5</f>
        <v>25</v>
      </c>
      <c r="N733" s="17">
        <f>IF(F733&gt;=4000,5,IF([1]数据测算!M733&gt;=3000,3,IF([1]数据测算!M733&gt;=2500,1,IF([1]数据测算!M733&gt;=1500,10,IF(F733&gt;=750,8,6)))))</f>
        <v>6</v>
      </c>
      <c r="O733" s="17">
        <f t="shared" si="142"/>
        <v>3</v>
      </c>
      <c r="P733" s="18">
        <f t="shared" si="143"/>
        <v>0.5</v>
      </c>
      <c r="Q733" s="17">
        <f t="shared" si="144"/>
        <v>10</v>
      </c>
      <c r="R733" s="17">
        <f t="shared" si="139"/>
        <v>4</v>
      </c>
      <c r="S733" s="17">
        <f t="shared" si="140"/>
        <v>10</v>
      </c>
      <c r="T733" s="17">
        <f t="shared" si="145"/>
        <v>0.75</v>
      </c>
      <c r="U733" s="17" t="s">
        <v>94</v>
      </c>
      <c r="V733" s="17">
        <f t="shared" si="146"/>
        <v>2</v>
      </c>
      <c r="W733" s="21">
        <f t="shared" si="147"/>
        <v>95</v>
      </c>
      <c r="X733" s="21">
        <f t="shared" si="148"/>
        <v>61.25</v>
      </c>
      <c r="Y733" s="24">
        <f t="shared" si="141"/>
        <v>64.473684210526315</v>
      </c>
      <c r="Z733" s="25">
        <f t="shared" si="149"/>
        <v>86.288806206797204</v>
      </c>
    </row>
    <row r="734" spans="1:26" x14ac:dyDescent="0.3">
      <c r="A734" s="15" t="s">
        <v>828</v>
      </c>
      <c r="B734" s="15">
        <v>201505</v>
      </c>
      <c r="C734" s="15">
        <v>76060.676666666695</v>
      </c>
      <c r="D734" s="15">
        <v>1.2298016634331499</v>
      </c>
      <c r="E734" s="15">
        <v>0.21439190380873399</v>
      </c>
      <c r="F734" s="15">
        <v>819.66666666666697</v>
      </c>
      <c r="G734" s="15">
        <v>0.64714292446593602</v>
      </c>
      <c r="H734" s="15" t="s">
        <v>102</v>
      </c>
      <c r="I734" s="15" t="s">
        <v>102</v>
      </c>
      <c r="J734" s="15" t="s">
        <v>102</v>
      </c>
      <c r="K734" s="15">
        <v>0</v>
      </c>
      <c r="L734" s="15">
        <v>0</v>
      </c>
      <c r="M734" s="17">
        <f>IF(C734&gt;=250000,10,IF([1]数据测算!F734&gt;=200000,8,IF([1]数据测算!F734&gt;=150000,6,IF([1]数据测算!F734&gt;=100000,5,IF(C734&gt;=50000,3,1)))))*2.5</f>
        <v>7.5</v>
      </c>
      <c r="N734" s="17">
        <f>IF(F734&gt;=4000,5,IF([1]数据测算!M734&gt;=3000,3,IF([1]数据测算!M734&gt;=2500,1,IF([1]数据测算!M734&gt;=1500,10,IF(F734&gt;=750,8,6)))))</f>
        <v>8</v>
      </c>
      <c r="O734" s="17" t="s">
        <v>103</v>
      </c>
      <c r="P734" s="18">
        <f t="shared" si="143"/>
        <v>0.5</v>
      </c>
      <c r="Q734" s="17">
        <f t="shared" si="144"/>
        <v>7</v>
      </c>
      <c r="R734" s="17" t="s">
        <v>94</v>
      </c>
      <c r="S734" s="17" t="s">
        <v>94</v>
      </c>
      <c r="T734" s="17">
        <f t="shared" si="145"/>
        <v>0.75</v>
      </c>
      <c r="U734" s="17" t="s">
        <v>94</v>
      </c>
      <c r="V734" s="17">
        <f t="shared" si="146"/>
        <v>0</v>
      </c>
      <c r="W734" s="21">
        <f t="shared" si="147"/>
        <v>65</v>
      </c>
      <c r="X734" s="21">
        <f t="shared" si="148"/>
        <v>23.75</v>
      </c>
      <c r="Y734" s="24">
        <f t="shared" si="141"/>
        <v>36.53846153846154</v>
      </c>
      <c r="Z734" s="25">
        <f t="shared" si="149"/>
        <v>70.539595367012339</v>
      </c>
    </row>
    <row r="735" spans="1:26" x14ac:dyDescent="0.3">
      <c r="A735" s="15" t="s">
        <v>829</v>
      </c>
      <c r="B735" s="15">
        <v>201503</v>
      </c>
      <c r="C735" s="15">
        <v>390887.71</v>
      </c>
      <c r="D735" s="15">
        <v>1.41938602111695</v>
      </c>
      <c r="E735" s="15">
        <v>9.0830119660494604E-2</v>
      </c>
      <c r="F735" s="15">
        <v>2523.5</v>
      </c>
      <c r="G735" s="15">
        <v>5.2431563828339103</v>
      </c>
      <c r="H735" s="15" t="s">
        <v>102</v>
      </c>
      <c r="I735" s="15" t="s">
        <v>102</v>
      </c>
      <c r="J735" s="15" t="s">
        <v>102</v>
      </c>
      <c r="K735" s="15">
        <v>2</v>
      </c>
      <c r="L735" s="15">
        <v>0</v>
      </c>
      <c r="M735" s="17">
        <f>IF(C735&gt;=250000,10,IF([1]数据测算!F735&gt;=200000,8,IF([1]数据测算!F735&gt;=150000,6,IF([1]数据测算!F735&gt;=100000,5,IF(C735&gt;=50000,3,1)))))*2.5</f>
        <v>25</v>
      </c>
      <c r="N735" s="17">
        <f>IF(F735&gt;=4000,5,IF([1]数据测算!M735&gt;=3000,3,IF([1]数据测算!M735&gt;=2500,1,IF([1]数据测算!M735&gt;=1500,10,IF(F735&gt;=750,8,6)))))</f>
        <v>1</v>
      </c>
      <c r="O735" s="17" t="s">
        <v>103</v>
      </c>
      <c r="P735" s="18">
        <f t="shared" si="143"/>
        <v>0.5</v>
      </c>
      <c r="Q735" s="17">
        <f t="shared" si="144"/>
        <v>10</v>
      </c>
      <c r="R735" s="17" t="s">
        <v>94</v>
      </c>
      <c r="S735" s="17" t="s">
        <v>94</v>
      </c>
      <c r="T735" s="17">
        <f t="shared" si="145"/>
        <v>7.5</v>
      </c>
      <c r="U735" s="17" t="s">
        <v>94</v>
      </c>
      <c r="V735" s="17">
        <f t="shared" si="146"/>
        <v>4</v>
      </c>
      <c r="W735" s="21">
        <f t="shared" si="147"/>
        <v>65</v>
      </c>
      <c r="X735" s="21">
        <f t="shared" si="148"/>
        <v>48</v>
      </c>
      <c r="Y735" s="24">
        <f t="shared" si="141"/>
        <v>73.84615384615384</v>
      </c>
      <c r="Z735" s="25">
        <f t="shared" si="149"/>
        <v>90.546611229028954</v>
      </c>
    </row>
    <row r="736" spans="1:26" x14ac:dyDescent="0.3">
      <c r="A736" s="15" t="s">
        <v>830</v>
      </c>
      <c r="B736" s="15">
        <v>201504</v>
      </c>
      <c r="C736" s="15">
        <v>23094.706666666701</v>
      </c>
      <c r="D736" s="15">
        <v>0.856611272273202</v>
      </c>
      <c r="E736" s="15">
        <v>0.11784132619749001</v>
      </c>
      <c r="F736" s="15">
        <v>346.66666666666703</v>
      </c>
      <c r="G736" s="15">
        <v>149.42400630619201</v>
      </c>
      <c r="H736" s="15">
        <v>5.7011402023678902E-2</v>
      </c>
      <c r="I736" s="15">
        <v>0.70957256285723702</v>
      </c>
      <c r="J736" s="15">
        <v>17.563354866420202</v>
      </c>
      <c r="K736" s="15">
        <v>2</v>
      </c>
      <c r="L736" s="15">
        <v>0</v>
      </c>
      <c r="M736" s="17">
        <f>IF(C736&gt;=250000,10,IF([1]数据测算!F736&gt;=200000,8,IF([1]数据测算!F736&gt;=150000,6,IF([1]数据测算!F736&gt;=100000,5,IF(C736&gt;=50000,3,1)))))*2.5</f>
        <v>2.5</v>
      </c>
      <c r="N736" s="17">
        <f>IF(F736&gt;=4000,5,IF([1]数据测算!M736&gt;=3000,3,IF([1]数据测算!M736&gt;=2500,1,IF([1]数据测算!M736&gt;=1500,10,IF(F736&gt;=750,8,6)))))</f>
        <v>6</v>
      </c>
      <c r="O736" s="17">
        <f t="shared" si="142"/>
        <v>5</v>
      </c>
      <c r="P736" s="18">
        <f t="shared" si="143"/>
        <v>2</v>
      </c>
      <c r="Q736" s="17">
        <f t="shared" si="144"/>
        <v>10</v>
      </c>
      <c r="R736" s="17">
        <f t="shared" ref="R736:R778" si="150">IF(I736&gt;=70%,1,IF(I736&gt;=40%,4,IF(I736&gt;=20%,7,IF(I736&gt;=0,10))))</f>
        <v>1</v>
      </c>
      <c r="S736" s="17">
        <f t="shared" ref="S736:S778" si="151">IF(H736&gt;=90%,1,IF(H736&gt;=50%,4,IF(H736&gt;=20%,7,10)))</f>
        <v>10</v>
      </c>
      <c r="T736" s="17">
        <f t="shared" si="145"/>
        <v>7.5</v>
      </c>
      <c r="U736" s="17" t="s">
        <v>94</v>
      </c>
      <c r="V736" s="17">
        <f t="shared" si="146"/>
        <v>4</v>
      </c>
      <c r="W736" s="21">
        <f t="shared" si="147"/>
        <v>95</v>
      </c>
      <c r="X736" s="21">
        <f t="shared" si="148"/>
        <v>48</v>
      </c>
      <c r="Y736" s="24">
        <f t="shared" si="141"/>
        <v>50.526315789473685</v>
      </c>
      <c r="Z736" s="25">
        <f t="shared" si="149"/>
        <v>79.138274776528391</v>
      </c>
    </row>
    <row r="737" spans="1:26" x14ac:dyDescent="0.3">
      <c r="A737" s="15" t="s">
        <v>831</v>
      </c>
      <c r="B737" s="15">
        <v>201505</v>
      </c>
      <c r="C737" s="15">
        <v>568056.94999999995</v>
      </c>
      <c r="D737" s="15">
        <v>1.1070384357652301</v>
      </c>
      <c r="E737" s="15">
        <v>0.27242530482162902</v>
      </c>
      <c r="F737" s="15">
        <v>1492.6666666666699</v>
      </c>
      <c r="G737" s="15">
        <v>1.53488362271664</v>
      </c>
      <c r="H737" s="15">
        <v>6.0176313003185301E-2</v>
      </c>
      <c r="I737" s="15">
        <v>0.336619943545581</v>
      </c>
      <c r="J737" s="15">
        <v>26.680644164275002</v>
      </c>
      <c r="K737" s="15">
        <v>2</v>
      </c>
      <c r="L737" s="15">
        <v>0</v>
      </c>
      <c r="M737" s="17">
        <f>IF(C737&gt;=250000,10,IF([1]数据测算!F737&gt;=200000,8,IF([1]数据测算!F737&gt;=150000,6,IF([1]数据测算!F737&gt;=100000,5,IF(C737&gt;=50000,3,1)))))*2.5</f>
        <v>25</v>
      </c>
      <c r="N737" s="17">
        <f>IF(F737&gt;=4000,5,IF([1]数据测算!M737&gt;=3000,3,IF([1]数据测算!M737&gt;=2500,1,IF([1]数据测算!M737&gt;=1500,10,IF(F737&gt;=750,8,6)))))</f>
        <v>8</v>
      </c>
      <c r="O737" s="17">
        <f t="shared" si="142"/>
        <v>3</v>
      </c>
      <c r="P737" s="18">
        <f t="shared" si="143"/>
        <v>0.5</v>
      </c>
      <c r="Q737" s="17">
        <f t="shared" si="144"/>
        <v>7</v>
      </c>
      <c r="R737" s="17">
        <f t="shared" si="150"/>
        <v>7</v>
      </c>
      <c r="S737" s="17">
        <f t="shared" si="151"/>
        <v>10</v>
      </c>
      <c r="T737" s="17">
        <f t="shared" si="145"/>
        <v>3</v>
      </c>
      <c r="U737" s="17" t="s">
        <v>94</v>
      </c>
      <c r="V737" s="17">
        <f t="shared" si="146"/>
        <v>4</v>
      </c>
      <c r="W737" s="21">
        <f t="shared" si="147"/>
        <v>95</v>
      </c>
      <c r="X737" s="21">
        <f t="shared" si="148"/>
        <v>67.5</v>
      </c>
      <c r="Y737" s="24">
        <f t="shared" si="141"/>
        <v>71.05263157894737</v>
      </c>
      <c r="Z737" s="25">
        <f t="shared" si="149"/>
        <v>89.31594552622974</v>
      </c>
    </row>
    <row r="738" spans="1:26" x14ac:dyDescent="0.3">
      <c r="A738" s="15" t="s">
        <v>832</v>
      </c>
      <c r="B738" s="15">
        <v>201504</v>
      </c>
      <c r="C738" s="15">
        <v>153023.088333333</v>
      </c>
      <c r="D738" s="15">
        <v>0.71251661242299502</v>
      </c>
      <c r="E738" s="15">
        <v>0.53186303651570399</v>
      </c>
      <c r="F738" s="15">
        <v>1206.3333333333301</v>
      </c>
      <c r="G738" s="15">
        <v>1.4853949941833899</v>
      </c>
      <c r="H738" s="15">
        <v>0.10312328034279</v>
      </c>
      <c r="I738" s="15">
        <v>0.723497507559279</v>
      </c>
      <c r="J738" s="15">
        <v>17.224286125862701</v>
      </c>
      <c r="K738" s="15">
        <v>1</v>
      </c>
      <c r="L738" s="15">
        <v>0</v>
      </c>
      <c r="M738" s="17">
        <f>IF(C738&gt;=250000,10,IF([1]数据测算!F738&gt;=200000,8,IF([1]数据测算!F738&gt;=150000,6,IF([1]数据测算!F738&gt;=100000,5,IF(C738&gt;=50000,3,1)))))*2.5</f>
        <v>15</v>
      </c>
      <c r="N738" s="17">
        <f>IF(F738&gt;=4000,5,IF([1]数据测算!M738&gt;=3000,3,IF([1]数据测算!M738&gt;=2500,1,IF([1]数据测算!M738&gt;=1500,10,IF(F738&gt;=750,8,6)))))</f>
        <v>8</v>
      </c>
      <c r="O738" s="17">
        <f t="shared" si="142"/>
        <v>5</v>
      </c>
      <c r="P738" s="18">
        <f t="shared" si="143"/>
        <v>2</v>
      </c>
      <c r="Q738" s="17">
        <f t="shared" si="144"/>
        <v>4</v>
      </c>
      <c r="R738" s="17">
        <f t="shared" si="150"/>
        <v>1</v>
      </c>
      <c r="S738" s="17">
        <f t="shared" si="151"/>
        <v>10</v>
      </c>
      <c r="T738" s="17">
        <f t="shared" si="145"/>
        <v>3</v>
      </c>
      <c r="U738" s="17" t="s">
        <v>94</v>
      </c>
      <c r="V738" s="17">
        <f t="shared" si="146"/>
        <v>2</v>
      </c>
      <c r="W738" s="21">
        <f t="shared" si="147"/>
        <v>95</v>
      </c>
      <c r="X738" s="21">
        <f t="shared" si="148"/>
        <v>50</v>
      </c>
      <c r="Y738" s="24">
        <f t="shared" si="141"/>
        <v>52.631578947368418</v>
      </c>
      <c r="Z738" s="25">
        <f t="shared" si="149"/>
        <v>80.29304392470037</v>
      </c>
    </row>
    <row r="739" spans="1:26" x14ac:dyDescent="0.3">
      <c r="A739" s="15" t="s">
        <v>833</v>
      </c>
      <c r="B739" s="15">
        <v>201506</v>
      </c>
      <c r="C739" s="15">
        <v>51141.066666666702</v>
      </c>
      <c r="D739" s="15">
        <v>0.58215072845604199</v>
      </c>
      <c r="E739" s="15">
        <v>0.54405753903264797</v>
      </c>
      <c r="F739" s="15">
        <v>644.33333333333303</v>
      </c>
      <c r="G739" s="15">
        <v>1.44665808363918</v>
      </c>
      <c r="H739" s="15">
        <v>8.7018780040205898E-2</v>
      </c>
      <c r="I739" s="15">
        <v>0.64039041190397505</v>
      </c>
      <c r="J739" s="15">
        <v>13.3436897351413</v>
      </c>
      <c r="K739" s="15">
        <v>2</v>
      </c>
      <c r="L739" s="15">
        <v>0</v>
      </c>
      <c r="M739" s="17">
        <f>IF(C739&gt;=250000,10,IF([1]数据测算!F739&gt;=200000,8,IF([1]数据测算!F739&gt;=150000,6,IF([1]数据测算!F739&gt;=100000,5,IF(C739&gt;=50000,3,1)))))*2.5</f>
        <v>7.5</v>
      </c>
      <c r="N739" s="17">
        <f>IF(F739&gt;=4000,5,IF([1]数据测算!M739&gt;=3000,3,IF([1]数据测算!M739&gt;=2500,1,IF([1]数据测算!M739&gt;=1500,10,IF(F739&gt;=750,8,6)))))</f>
        <v>6</v>
      </c>
      <c r="O739" s="17">
        <f t="shared" si="142"/>
        <v>5</v>
      </c>
      <c r="P739" s="18">
        <f t="shared" si="143"/>
        <v>3.5</v>
      </c>
      <c r="Q739" s="17">
        <f t="shared" si="144"/>
        <v>4</v>
      </c>
      <c r="R739" s="17">
        <f t="shared" si="150"/>
        <v>4</v>
      </c>
      <c r="S739" s="17">
        <f t="shared" si="151"/>
        <v>10</v>
      </c>
      <c r="T739" s="17">
        <f t="shared" si="145"/>
        <v>3</v>
      </c>
      <c r="U739" s="17" t="s">
        <v>94</v>
      </c>
      <c r="V739" s="17">
        <f t="shared" si="146"/>
        <v>4</v>
      </c>
      <c r="W739" s="21">
        <f t="shared" si="147"/>
        <v>95</v>
      </c>
      <c r="X739" s="21">
        <f t="shared" si="148"/>
        <v>47</v>
      </c>
      <c r="Y739" s="24">
        <f t="shared" si="141"/>
        <v>49.473684210526315</v>
      </c>
      <c r="Z739" s="25">
        <f t="shared" si="149"/>
        <v>78.549224200118374</v>
      </c>
    </row>
    <row r="740" spans="1:26" x14ac:dyDescent="0.3">
      <c r="A740" s="15" t="s">
        <v>834</v>
      </c>
      <c r="B740" s="15">
        <v>201507</v>
      </c>
      <c r="C740" s="15">
        <v>258625.34</v>
      </c>
      <c r="D740" s="15">
        <v>0.72911049091991897</v>
      </c>
      <c r="E740" s="15">
        <v>0.10096488381523699</v>
      </c>
      <c r="F740" s="15">
        <v>2016</v>
      </c>
      <c r="G740" s="15">
        <v>1.00475854581043</v>
      </c>
      <c r="H740" s="15">
        <v>2.6129781950237799E-2</v>
      </c>
      <c r="I740" s="15">
        <v>0.47159721583094499</v>
      </c>
      <c r="J740" s="15">
        <v>11.3071335311509</v>
      </c>
      <c r="K740" s="15">
        <v>2</v>
      </c>
      <c r="L740" s="15">
        <v>0</v>
      </c>
      <c r="M740" s="17">
        <f>IF(C740&gt;=250000,10,IF([1]数据测算!F740&gt;=200000,8,IF([1]数据测算!F740&gt;=150000,6,IF([1]数据测算!F740&gt;=100000,5,IF(C740&gt;=50000,3,1)))))*2.5</f>
        <v>25</v>
      </c>
      <c r="N740" s="17">
        <f>IF(F740&gt;=4000,5,IF([1]数据测算!M740&gt;=3000,3,IF([1]数据测算!M740&gt;=2500,1,IF([1]数据测算!M740&gt;=1500,10,IF(F740&gt;=750,8,6)))))</f>
        <v>10</v>
      </c>
      <c r="O740" s="17">
        <f t="shared" si="142"/>
        <v>5</v>
      </c>
      <c r="P740" s="18">
        <f t="shared" si="143"/>
        <v>2</v>
      </c>
      <c r="Q740" s="17">
        <f t="shared" si="144"/>
        <v>10</v>
      </c>
      <c r="R740" s="17">
        <f t="shared" si="150"/>
        <v>4</v>
      </c>
      <c r="S740" s="17">
        <f t="shared" si="151"/>
        <v>10</v>
      </c>
      <c r="T740" s="17">
        <f t="shared" si="145"/>
        <v>3</v>
      </c>
      <c r="U740" s="17" t="s">
        <v>94</v>
      </c>
      <c r="V740" s="17">
        <f t="shared" si="146"/>
        <v>4</v>
      </c>
      <c r="W740" s="21">
        <f t="shared" si="147"/>
        <v>95</v>
      </c>
      <c r="X740" s="21">
        <f t="shared" si="148"/>
        <v>73</v>
      </c>
      <c r="Y740" s="24">
        <f t="shared" si="141"/>
        <v>76.84210526315789</v>
      </c>
      <c r="Z740" s="25">
        <f t="shared" si="149"/>
        <v>91.833520130345619</v>
      </c>
    </row>
    <row r="741" spans="1:26" x14ac:dyDescent="0.3">
      <c r="A741" s="15" t="s">
        <v>835</v>
      </c>
      <c r="B741" s="15">
        <v>201506</v>
      </c>
      <c r="C741" s="15">
        <v>344633.60499999998</v>
      </c>
      <c r="D741" s="16">
        <v>0.48568446716318697</v>
      </c>
      <c r="E741" s="15">
        <v>0.34025395346506998</v>
      </c>
      <c r="F741" s="15">
        <v>1016.5</v>
      </c>
      <c r="G741" s="15">
        <v>0.99511262762115305</v>
      </c>
      <c r="H741" s="15">
        <v>0.433220254837893</v>
      </c>
      <c r="I741" s="15">
        <v>0.59275510844983104</v>
      </c>
      <c r="J741" s="15">
        <v>16.9745251870403</v>
      </c>
      <c r="K741" s="15">
        <v>1</v>
      </c>
      <c r="L741" s="15">
        <v>0</v>
      </c>
      <c r="M741" s="17">
        <f>IF(C741&gt;=250000,10,IF([1]数据测算!F741&gt;=200000,8,IF([1]数据测算!F741&gt;=150000,6,IF([1]数据测算!F741&gt;=100000,5,IF(C741&gt;=50000,3,1)))))*2.5</f>
        <v>25</v>
      </c>
      <c r="N741" s="17">
        <f>IF(F741&gt;=4000,5,IF([1]数据测算!M741&gt;=3000,3,IF([1]数据测算!M741&gt;=2500,1,IF([1]数据测算!M741&gt;=1500,10,IF(F741&gt;=750,8,6)))))</f>
        <v>8</v>
      </c>
      <c r="O741" s="17">
        <f t="shared" si="142"/>
        <v>5</v>
      </c>
      <c r="P741" s="18">
        <f t="shared" si="143"/>
        <v>3.5</v>
      </c>
      <c r="Q741" s="17">
        <f t="shared" si="144"/>
        <v>7</v>
      </c>
      <c r="R741" s="17">
        <f t="shared" si="150"/>
        <v>4</v>
      </c>
      <c r="S741" s="17">
        <f t="shared" si="151"/>
        <v>7</v>
      </c>
      <c r="T741" s="17">
        <f t="shared" si="145"/>
        <v>3</v>
      </c>
      <c r="U741" s="17" t="s">
        <v>94</v>
      </c>
      <c r="V741" s="17">
        <f t="shared" si="146"/>
        <v>2</v>
      </c>
      <c r="W741" s="21">
        <f t="shared" si="147"/>
        <v>95</v>
      </c>
      <c r="X741" s="21">
        <f t="shared" si="148"/>
        <v>64.5</v>
      </c>
      <c r="Y741" s="24">
        <f t="shared" si="141"/>
        <v>67.89473684210526</v>
      </c>
      <c r="Z741" s="25">
        <f t="shared" si="149"/>
        <v>87.886566273773425</v>
      </c>
    </row>
    <row r="742" spans="1:26" x14ac:dyDescent="0.3">
      <c r="A742" s="15" t="s">
        <v>836</v>
      </c>
      <c r="B742" s="15">
        <v>201506</v>
      </c>
      <c r="C742" s="15">
        <v>92294.11</v>
      </c>
      <c r="D742" s="15">
        <v>0.52896046770906402</v>
      </c>
      <c r="E742" s="15">
        <v>0.65839856706601896</v>
      </c>
      <c r="F742" s="15">
        <v>1331.3333333333301</v>
      </c>
      <c r="G742" s="15">
        <v>0.99344462927210198</v>
      </c>
      <c r="H742" s="15">
        <v>6.0124176666007598E-2</v>
      </c>
      <c r="I742" s="15">
        <v>0.58728785940067296</v>
      </c>
      <c r="J742" s="15">
        <v>6.3660046800271397</v>
      </c>
      <c r="K742" s="15">
        <v>2</v>
      </c>
      <c r="L742" s="15">
        <v>0</v>
      </c>
      <c r="M742" s="17">
        <f>IF(C742&gt;=250000,10,IF([1]数据测算!F742&gt;=200000,8,IF([1]数据测算!F742&gt;=150000,6,IF([1]数据测算!F742&gt;=100000,5,IF(C742&gt;=50000,3,1)))))*2.5</f>
        <v>7.5</v>
      </c>
      <c r="N742" s="17">
        <f>IF(F742&gt;=4000,5,IF([1]数据测算!M742&gt;=3000,3,IF([1]数据测算!M742&gt;=2500,1,IF([1]数据测算!M742&gt;=1500,10,IF(F742&gt;=750,8,6)))))</f>
        <v>8</v>
      </c>
      <c r="O742" s="17">
        <f t="shared" si="142"/>
        <v>8</v>
      </c>
      <c r="P742" s="18">
        <f t="shared" si="143"/>
        <v>3.5</v>
      </c>
      <c r="Q742" s="17">
        <f t="shared" si="144"/>
        <v>4</v>
      </c>
      <c r="R742" s="17">
        <f t="shared" si="150"/>
        <v>4</v>
      </c>
      <c r="S742" s="17">
        <f t="shared" si="151"/>
        <v>10</v>
      </c>
      <c r="T742" s="17">
        <f t="shared" si="145"/>
        <v>3</v>
      </c>
      <c r="U742" s="17" t="s">
        <v>94</v>
      </c>
      <c r="V742" s="17">
        <f t="shared" si="146"/>
        <v>4</v>
      </c>
      <c r="W742" s="21">
        <f t="shared" si="147"/>
        <v>95</v>
      </c>
      <c r="X742" s="21">
        <f t="shared" si="148"/>
        <v>52</v>
      </c>
      <c r="Y742" s="24">
        <f t="shared" si="141"/>
        <v>54.736842105263158</v>
      </c>
      <c r="Z742" s="25">
        <f t="shared" si="149"/>
        <v>81.418384812090352</v>
      </c>
    </row>
    <row r="743" spans="1:26" x14ac:dyDescent="0.3">
      <c r="A743" s="15" t="s">
        <v>837</v>
      </c>
      <c r="B743" s="15">
        <v>201505</v>
      </c>
      <c r="C743" s="15">
        <v>564623.26666666695</v>
      </c>
      <c r="D743" s="15">
        <v>0.62875800236726798</v>
      </c>
      <c r="E743" s="15">
        <v>0.17817230347709401</v>
      </c>
      <c r="F743" s="15">
        <v>2141.5</v>
      </c>
      <c r="G743" s="15">
        <v>0.81048228716997295</v>
      </c>
      <c r="H743" s="15">
        <v>1.7497500375618001E-2</v>
      </c>
      <c r="I743" s="15">
        <v>0.45190679651694199</v>
      </c>
      <c r="J743" s="15">
        <v>15.151364988963399</v>
      </c>
      <c r="K743" s="15">
        <v>1</v>
      </c>
      <c r="L743" s="15">
        <v>0</v>
      </c>
      <c r="M743" s="17">
        <f>IF(C743&gt;=250000,10,IF([1]数据测算!F743&gt;=200000,8,IF([1]数据测算!F743&gt;=150000,6,IF([1]数据测算!F743&gt;=100000,5,IF(C743&gt;=50000,3,1)))))*2.5</f>
        <v>25</v>
      </c>
      <c r="N743" s="17">
        <f>IF(F743&gt;=4000,5,IF([1]数据测算!M743&gt;=3000,3,IF([1]数据测算!M743&gt;=2500,1,IF([1]数据测算!M743&gt;=1500,10,IF(F743&gt;=750,8,6)))))</f>
        <v>10</v>
      </c>
      <c r="O743" s="17">
        <f t="shared" si="142"/>
        <v>5</v>
      </c>
      <c r="P743" s="18">
        <f t="shared" si="143"/>
        <v>2</v>
      </c>
      <c r="Q743" s="17">
        <f t="shared" si="144"/>
        <v>10</v>
      </c>
      <c r="R743" s="17">
        <f t="shared" si="150"/>
        <v>4</v>
      </c>
      <c r="S743" s="17">
        <f t="shared" si="151"/>
        <v>10</v>
      </c>
      <c r="T743" s="17">
        <f t="shared" si="145"/>
        <v>3</v>
      </c>
      <c r="U743" s="17" t="s">
        <v>94</v>
      </c>
      <c r="V743" s="17">
        <f t="shared" si="146"/>
        <v>2</v>
      </c>
      <c r="W743" s="21">
        <f t="shared" si="147"/>
        <v>95</v>
      </c>
      <c r="X743" s="21">
        <f t="shared" si="148"/>
        <v>71</v>
      </c>
      <c r="Y743" s="24">
        <f t="shared" si="141"/>
        <v>74.736842105263165</v>
      </c>
      <c r="Z743" s="25">
        <f t="shared" si="149"/>
        <v>90.93266972815988</v>
      </c>
    </row>
    <row r="744" spans="1:26" x14ac:dyDescent="0.3">
      <c r="A744" s="15" t="s">
        <v>838</v>
      </c>
      <c r="B744" s="15">
        <v>201506</v>
      </c>
      <c r="C744" s="15">
        <v>301755.05666666699</v>
      </c>
      <c r="D744" s="15">
        <v>0.78166738837334604</v>
      </c>
      <c r="E744" s="15">
        <v>6.5849760750288894E-2</v>
      </c>
      <c r="F744" s="15">
        <v>241.5</v>
      </c>
      <c r="G744" s="15">
        <v>0.71122167200581199</v>
      </c>
      <c r="H744" s="15">
        <v>0.188079657119121</v>
      </c>
      <c r="I744" s="15">
        <v>0.91349939090664301</v>
      </c>
      <c r="J744" s="15">
        <v>8.9719034417121506</v>
      </c>
      <c r="K744" s="15">
        <v>1</v>
      </c>
      <c r="L744" s="15">
        <v>0</v>
      </c>
      <c r="M744" s="17">
        <f>IF(C744&gt;=250000,10,IF([1]数据测算!F744&gt;=200000,8,IF([1]数据测算!F744&gt;=150000,6,IF([1]数据测算!F744&gt;=100000,5,IF(C744&gt;=50000,3,1)))))*2.5</f>
        <v>25</v>
      </c>
      <c r="N744" s="17">
        <f>IF(F744&gt;=4000,5,IF([1]数据测算!M744&gt;=3000,3,IF([1]数据测算!M744&gt;=2500,1,IF([1]数据测算!M744&gt;=1500,10,IF(F744&gt;=750,8,6)))))</f>
        <v>6</v>
      </c>
      <c r="O744" s="17">
        <f t="shared" si="142"/>
        <v>6</v>
      </c>
      <c r="P744" s="18">
        <f t="shared" si="143"/>
        <v>2</v>
      </c>
      <c r="Q744" s="17">
        <f t="shared" si="144"/>
        <v>10</v>
      </c>
      <c r="R744" s="17">
        <f t="shared" si="150"/>
        <v>1</v>
      </c>
      <c r="S744" s="17">
        <f t="shared" si="151"/>
        <v>10</v>
      </c>
      <c r="T744" s="17">
        <f t="shared" si="145"/>
        <v>3</v>
      </c>
      <c r="U744" s="17" t="s">
        <v>94</v>
      </c>
      <c r="V744" s="17">
        <f t="shared" si="146"/>
        <v>2</v>
      </c>
      <c r="W744" s="21">
        <f t="shared" si="147"/>
        <v>95</v>
      </c>
      <c r="X744" s="21">
        <f t="shared" si="148"/>
        <v>65</v>
      </c>
      <c r="Y744" s="24">
        <f t="shared" si="141"/>
        <v>68.421052631578945</v>
      </c>
      <c r="Z744" s="25">
        <f t="shared" si="149"/>
        <v>88.127731659721178</v>
      </c>
    </row>
    <row r="745" spans="1:26" x14ac:dyDescent="0.3">
      <c r="A745" s="15" t="s">
        <v>839</v>
      </c>
      <c r="B745" s="15">
        <v>201507</v>
      </c>
      <c r="C745" s="15">
        <v>39951.711666666699</v>
      </c>
      <c r="D745" s="16">
        <v>0.23769215180624001</v>
      </c>
      <c r="E745" s="15">
        <v>0.231343022043937</v>
      </c>
      <c r="F745" s="15">
        <v>474.16666666666703</v>
      </c>
      <c r="G745" s="15">
        <v>0.67729255212577</v>
      </c>
      <c r="H745" s="15">
        <v>0.68879585194646897</v>
      </c>
      <c r="I745" s="15">
        <v>0.60777171859996704</v>
      </c>
      <c r="J745" s="15">
        <v>10.380391620116701</v>
      </c>
      <c r="K745" s="15">
        <v>1</v>
      </c>
      <c r="L745" s="15">
        <v>0</v>
      </c>
      <c r="M745" s="17">
        <f>IF(C745&gt;=250000,10,IF([1]数据测算!F745&gt;=200000,8,IF([1]数据测算!F745&gt;=150000,6,IF([1]数据测算!F745&gt;=100000,5,IF(C745&gt;=50000,3,1)))))*2.5</f>
        <v>2.5</v>
      </c>
      <c r="N745" s="17">
        <f>IF(F745&gt;=4000,5,IF([1]数据测算!M745&gt;=3000,3,IF([1]数据测算!M745&gt;=2500,1,IF([1]数据测算!M745&gt;=1500,10,IF(F745&gt;=750,8,6)))))</f>
        <v>6</v>
      </c>
      <c r="O745" s="17">
        <f t="shared" si="142"/>
        <v>5</v>
      </c>
      <c r="P745" s="18">
        <f t="shared" si="143"/>
        <v>5</v>
      </c>
      <c r="Q745" s="17">
        <f t="shared" si="144"/>
        <v>7</v>
      </c>
      <c r="R745" s="17">
        <f t="shared" si="150"/>
        <v>4</v>
      </c>
      <c r="S745" s="17">
        <f t="shared" si="151"/>
        <v>4</v>
      </c>
      <c r="T745" s="17">
        <f t="shared" si="145"/>
        <v>0.75</v>
      </c>
      <c r="U745" s="17" t="s">
        <v>94</v>
      </c>
      <c r="V745" s="17">
        <f t="shared" si="146"/>
        <v>2</v>
      </c>
      <c r="W745" s="21">
        <f t="shared" si="147"/>
        <v>95</v>
      </c>
      <c r="X745" s="21">
        <f t="shared" si="148"/>
        <v>36.25</v>
      </c>
      <c r="Y745" s="24">
        <f t="shared" si="141"/>
        <v>38.157894736842103</v>
      </c>
      <c r="Z745" s="25">
        <f t="shared" si="149"/>
        <v>71.633565920321161</v>
      </c>
    </row>
    <row r="746" spans="1:26" x14ac:dyDescent="0.3">
      <c r="A746" s="15" t="s">
        <v>840</v>
      </c>
      <c r="B746" s="15">
        <v>201506</v>
      </c>
      <c r="C746" s="15">
        <v>80138.928333333301</v>
      </c>
      <c r="D746" s="15">
        <v>0.706474622200289</v>
      </c>
      <c r="E746" s="15">
        <v>0.28438384280159001</v>
      </c>
      <c r="F746" s="15">
        <v>443.83333333333297</v>
      </c>
      <c r="G746" s="15">
        <v>0.62004910619530595</v>
      </c>
      <c r="H746" s="15">
        <v>4.7715847270040697E-2</v>
      </c>
      <c r="I746" s="15">
        <v>0.38438963193832598</v>
      </c>
      <c r="J746" s="15">
        <v>13.0846441802084</v>
      </c>
      <c r="K746" s="15">
        <v>0</v>
      </c>
      <c r="L746" s="15">
        <v>0</v>
      </c>
      <c r="M746" s="17">
        <f>IF(C746&gt;=250000,10,IF([1]数据测算!F746&gt;=200000,8,IF([1]数据测算!F746&gt;=150000,6,IF([1]数据测算!F746&gt;=100000,5,IF(C746&gt;=50000,3,1)))))*2.5</f>
        <v>7.5</v>
      </c>
      <c r="N746" s="17">
        <f>IF(F746&gt;=4000,5,IF([1]数据测算!M746&gt;=3000,3,IF([1]数据测算!M746&gt;=2500,1,IF([1]数据测算!M746&gt;=1500,10,IF(F746&gt;=750,8,6)))))</f>
        <v>6</v>
      </c>
      <c r="O746" s="17">
        <f t="shared" si="142"/>
        <v>5</v>
      </c>
      <c r="P746" s="18">
        <f t="shared" si="143"/>
        <v>2</v>
      </c>
      <c r="Q746" s="17">
        <f t="shared" si="144"/>
        <v>7</v>
      </c>
      <c r="R746" s="17">
        <f t="shared" si="150"/>
        <v>7</v>
      </c>
      <c r="S746" s="17">
        <f t="shared" si="151"/>
        <v>10</v>
      </c>
      <c r="T746" s="17">
        <f t="shared" si="145"/>
        <v>0.75</v>
      </c>
      <c r="U746" s="17" t="s">
        <v>94</v>
      </c>
      <c r="V746" s="17">
        <f t="shared" si="146"/>
        <v>0</v>
      </c>
      <c r="W746" s="21">
        <f t="shared" si="147"/>
        <v>95</v>
      </c>
      <c r="X746" s="21">
        <f t="shared" si="148"/>
        <v>45.25</v>
      </c>
      <c r="Y746" s="24">
        <f t="shared" si="141"/>
        <v>47.631578947368418</v>
      </c>
      <c r="Z746" s="25">
        <f t="shared" si="149"/>
        <v>77.498618170727013</v>
      </c>
    </row>
    <row r="747" spans="1:26" x14ac:dyDescent="0.3">
      <c r="A747" s="15" t="s">
        <v>841</v>
      </c>
      <c r="B747" s="15">
        <v>201508</v>
      </c>
      <c r="C747" s="15">
        <v>82739.933333333305</v>
      </c>
      <c r="D747" s="15">
        <v>0.56635373078356399</v>
      </c>
      <c r="E747" s="15">
        <v>0.18222289456534799</v>
      </c>
      <c r="F747" s="15">
        <v>198.333333333333</v>
      </c>
      <c r="G747" s="15">
        <v>0.60040390641487495</v>
      </c>
      <c r="H747" s="15">
        <v>0.38449929643290498</v>
      </c>
      <c r="I747" s="15">
        <v>0.18521467659313001</v>
      </c>
      <c r="J747" s="15">
        <v>47.468277833378998</v>
      </c>
      <c r="K747" s="15">
        <v>0</v>
      </c>
      <c r="L747" s="15">
        <v>0</v>
      </c>
      <c r="M747" s="17">
        <f>IF(C747&gt;=250000,10,IF([1]数据测算!F747&gt;=200000,8,IF([1]数据测算!F747&gt;=150000,6,IF([1]数据测算!F747&gt;=100000,5,IF(C747&gt;=50000,3,1)))))*2.5</f>
        <v>7.5</v>
      </c>
      <c r="N747" s="17">
        <f>IF(F747&gt;=4000,5,IF([1]数据测算!M747&gt;=3000,3,IF([1]数据测算!M747&gt;=2500,1,IF([1]数据测算!M747&gt;=1500,10,IF(F747&gt;=750,8,6)))))</f>
        <v>6</v>
      </c>
      <c r="O747" s="17">
        <f t="shared" si="142"/>
        <v>1</v>
      </c>
      <c r="P747" s="18">
        <f t="shared" si="143"/>
        <v>3.5</v>
      </c>
      <c r="Q747" s="17">
        <f t="shared" si="144"/>
        <v>10</v>
      </c>
      <c r="R747" s="17">
        <f t="shared" si="150"/>
        <v>10</v>
      </c>
      <c r="S747" s="17">
        <f t="shared" si="151"/>
        <v>7</v>
      </c>
      <c r="T747" s="17">
        <f t="shared" si="145"/>
        <v>0.75</v>
      </c>
      <c r="U747" s="17" t="s">
        <v>94</v>
      </c>
      <c r="V747" s="17">
        <f t="shared" si="146"/>
        <v>0</v>
      </c>
      <c r="W747" s="21">
        <f t="shared" si="147"/>
        <v>95</v>
      </c>
      <c r="X747" s="21">
        <f t="shared" si="148"/>
        <v>45.75</v>
      </c>
      <c r="Y747" s="24">
        <f t="shared" si="141"/>
        <v>48.157894736842103</v>
      </c>
      <c r="Z747" s="25">
        <f t="shared" si="149"/>
        <v>77.801427268594438</v>
      </c>
    </row>
    <row r="748" spans="1:26" x14ac:dyDescent="0.3">
      <c r="A748" s="15" t="s">
        <v>842</v>
      </c>
      <c r="B748" s="15">
        <v>201507</v>
      </c>
      <c r="C748" s="15">
        <v>94018.833333333299</v>
      </c>
      <c r="D748" s="15">
        <v>1.0922780526918701</v>
      </c>
      <c r="E748" s="15">
        <v>0.56058404920099403</v>
      </c>
      <c r="F748" s="15">
        <v>204.166666666667</v>
      </c>
      <c r="G748" s="15">
        <v>3.3274654092906699</v>
      </c>
      <c r="H748" s="15">
        <v>0.17065386898405299</v>
      </c>
      <c r="I748" s="15">
        <v>0.91579374699296201</v>
      </c>
      <c r="J748" s="15">
        <v>5.2904787397579298</v>
      </c>
      <c r="K748" s="15">
        <v>2</v>
      </c>
      <c r="L748" s="15">
        <v>0</v>
      </c>
      <c r="M748" s="17">
        <f>IF(C748&gt;=250000,10,IF([1]数据测算!F748&gt;=200000,8,IF([1]数据测算!F748&gt;=150000,6,IF([1]数据测算!F748&gt;=100000,5,IF(C748&gt;=50000,3,1)))))*2.5</f>
        <v>7.5</v>
      </c>
      <c r="N748" s="17">
        <f>IF(F748&gt;=4000,5,IF([1]数据测算!M748&gt;=3000,3,IF([1]数据测算!M748&gt;=2500,1,IF([1]数据测算!M748&gt;=1500,10,IF(F748&gt;=750,8,6)))))</f>
        <v>6</v>
      </c>
      <c r="O748" s="17">
        <f t="shared" si="142"/>
        <v>8</v>
      </c>
      <c r="P748" s="18">
        <f t="shared" si="143"/>
        <v>0.5</v>
      </c>
      <c r="Q748" s="17">
        <f t="shared" si="144"/>
        <v>4</v>
      </c>
      <c r="R748" s="17">
        <f t="shared" si="150"/>
        <v>1</v>
      </c>
      <c r="S748" s="17">
        <f t="shared" si="151"/>
        <v>10</v>
      </c>
      <c r="T748" s="17">
        <f t="shared" si="145"/>
        <v>7.5</v>
      </c>
      <c r="U748" s="17" t="s">
        <v>94</v>
      </c>
      <c r="V748" s="17">
        <f t="shared" si="146"/>
        <v>4</v>
      </c>
      <c r="W748" s="21">
        <f t="shared" si="147"/>
        <v>95</v>
      </c>
      <c r="X748" s="21">
        <f t="shared" si="148"/>
        <v>48.5</v>
      </c>
      <c r="Y748" s="24">
        <f t="shared" si="141"/>
        <v>51.05263157894737</v>
      </c>
      <c r="Z748" s="25">
        <f t="shared" si="149"/>
        <v>79.429834036358756</v>
      </c>
    </row>
    <row r="749" spans="1:26" x14ac:dyDescent="0.3">
      <c r="A749" s="15" t="s">
        <v>843</v>
      </c>
      <c r="B749" s="15">
        <v>201503</v>
      </c>
      <c r="C749" s="15">
        <v>148641.57500000001</v>
      </c>
      <c r="D749" s="15">
        <v>0.64655507562980197</v>
      </c>
      <c r="E749" s="15">
        <v>0.18546180187911401</v>
      </c>
      <c r="F749" s="15">
        <v>91.5</v>
      </c>
      <c r="G749" s="15">
        <v>2.8388763025519999</v>
      </c>
      <c r="H749" s="15">
        <v>0.39259809802949702</v>
      </c>
      <c r="I749" s="15">
        <v>0.53428365046440995</v>
      </c>
      <c r="J749" s="15">
        <v>10.311297133499901</v>
      </c>
      <c r="K749" s="15">
        <v>1</v>
      </c>
      <c r="L749" s="15">
        <v>0</v>
      </c>
      <c r="M749" s="17">
        <f>IF(C749&gt;=250000,10,IF([1]数据测算!F749&gt;=200000,8,IF([1]数据测算!F749&gt;=150000,6,IF([1]数据测算!F749&gt;=100000,5,IF(C749&gt;=50000,3,1)))))*2.5</f>
        <v>12.5</v>
      </c>
      <c r="N749" s="17">
        <f>IF(F749&gt;=4000,5,IF([1]数据测算!M749&gt;=3000,3,IF([1]数据测算!M749&gt;=2500,1,IF([1]数据测算!M749&gt;=1500,10,IF(F749&gt;=750,8,6)))))</f>
        <v>6</v>
      </c>
      <c r="O749" s="17">
        <f t="shared" si="142"/>
        <v>5</v>
      </c>
      <c r="P749" s="18">
        <f t="shared" si="143"/>
        <v>2</v>
      </c>
      <c r="Q749" s="17">
        <f t="shared" si="144"/>
        <v>10</v>
      </c>
      <c r="R749" s="17">
        <f t="shared" si="150"/>
        <v>4</v>
      </c>
      <c r="S749" s="17">
        <f t="shared" si="151"/>
        <v>7</v>
      </c>
      <c r="T749" s="17">
        <f t="shared" si="145"/>
        <v>7.5</v>
      </c>
      <c r="U749" s="17" t="s">
        <v>94</v>
      </c>
      <c r="V749" s="17">
        <f t="shared" si="146"/>
        <v>2</v>
      </c>
      <c r="W749" s="21">
        <f t="shared" si="147"/>
        <v>95</v>
      </c>
      <c r="X749" s="21">
        <f t="shared" si="148"/>
        <v>56</v>
      </c>
      <c r="Y749" s="24">
        <f t="shared" si="141"/>
        <v>58.94736842105263</v>
      </c>
      <c r="Z749" s="25">
        <f t="shared" si="149"/>
        <v>83.587963786004494</v>
      </c>
    </row>
    <row r="750" spans="1:26" x14ac:dyDescent="0.3">
      <c r="A750" s="15" t="s">
        <v>844</v>
      </c>
      <c r="B750" s="15">
        <v>201504</v>
      </c>
      <c r="C750" s="15">
        <v>574575.08166666701</v>
      </c>
      <c r="D750" s="15">
        <v>0.79002192123731796</v>
      </c>
      <c r="E750" s="15">
        <v>0.123693183696356</v>
      </c>
      <c r="F750" s="15">
        <v>2940.1666666666702</v>
      </c>
      <c r="G750" s="15">
        <v>1.7403640107366101</v>
      </c>
      <c r="H750" s="15">
        <v>2.48525181481721E-2</v>
      </c>
      <c r="I750" s="15">
        <v>0.28161856385917999</v>
      </c>
      <c r="J750" s="15">
        <v>34.659712602134299</v>
      </c>
      <c r="K750" s="15">
        <v>1</v>
      </c>
      <c r="L750" s="15">
        <v>1</v>
      </c>
      <c r="M750" s="17">
        <f>IF(C750&gt;=250000,10,IF([1]数据测算!F750&gt;=200000,8,IF([1]数据测算!F750&gt;=150000,6,IF([1]数据测算!F750&gt;=100000,5,IF(C750&gt;=50000,3,1)))))*2.5</f>
        <v>25</v>
      </c>
      <c r="N750" s="17">
        <f>IF(F750&gt;=4000,5,IF([1]数据测算!M750&gt;=3000,3,IF([1]数据测算!M750&gt;=2500,1,IF([1]数据测算!M750&gt;=1500,10,IF(F750&gt;=750,8,6)))))</f>
        <v>1</v>
      </c>
      <c r="O750" s="17">
        <f t="shared" si="142"/>
        <v>3</v>
      </c>
      <c r="P750" s="18">
        <f t="shared" si="143"/>
        <v>2</v>
      </c>
      <c r="Q750" s="17">
        <f t="shared" si="144"/>
        <v>10</v>
      </c>
      <c r="R750" s="17">
        <f t="shared" si="150"/>
        <v>7</v>
      </c>
      <c r="S750" s="17">
        <f t="shared" si="151"/>
        <v>10</v>
      </c>
      <c r="T750" s="17">
        <f t="shared" si="145"/>
        <v>5.25</v>
      </c>
      <c r="U750" s="17" t="s">
        <v>94</v>
      </c>
      <c r="V750" s="17">
        <f t="shared" si="146"/>
        <v>2</v>
      </c>
      <c r="W750" s="21">
        <f t="shared" si="147"/>
        <v>95</v>
      </c>
      <c r="X750" s="21">
        <f t="shared" si="148"/>
        <v>65.25</v>
      </c>
      <c r="Y750" s="24">
        <f t="shared" si="141"/>
        <v>68.684210526315795</v>
      </c>
      <c r="Z750" s="25">
        <f t="shared" si="149"/>
        <v>88.247865717086555</v>
      </c>
    </row>
    <row r="751" spans="1:26" x14ac:dyDescent="0.3">
      <c r="A751" s="15" t="s">
        <v>845</v>
      </c>
      <c r="B751" s="15">
        <v>201506</v>
      </c>
      <c r="C751" s="15">
        <v>1944.45333333333</v>
      </c>
      <c r="D751" s="15">
        <v>1.8150653836905799</v>
      </c>
      <c r="E751" s="15">
        <v>0.70824637952245295</v>
      </c>
      <c r="F751" s="15">
        <v>21.6666666666667</v>
      </c>
      <c r="G751" s="15">
        <v>1.4199093405960801</v>
      </c>
      <c r="H751" s="15">
        <v>0.41561587618342699</v>
      </c>
      <c r="I751" s="15">
        <v>0.824794504959379</v>
      </c>
      <c r="J751" s="15">
        <v>5.7518826093687201</v>
      </c>
      <c r="K751" s="15">
        <v>2</v>
      </c>
      <c r="L751" s="15">
        <v>0</v>
      </c>
      <c r="M751" s="17">
        <f>IF(C751&gt;=250000,10,IF([1]数据测算!F751&gt;=200000,8,IF([1]数据测算!F751&gt;=150000,6,IF([1]数据测算!F751&gt;=100000,5,IF(C751&gt;=50000,3,1)))))*2.5</f>
        <v>2.5</v>
      </c>
      <c r="N751" s="17">
        <f>IF(F751&gt;=4000,5,IF([1]数据测算!M751&gt;=3000,3,IF([1]数据测算!M751&gt;=2500,1,IF([1]数据测算!M751&gt;=1500,10,IF(F751&gt;=750,8,6)))))</f>
        <v>6</v>
      </c>
      <c r="O751" s="17">
        <f t="shared" si="142"/>
        <v>8</v>
      </c>
      <c r="P751" s="18">
        <f t="shared" si="143"/>
        <v>0.5</v>
      </c>
      <c r="Q751" s="17">
        <f t="shared" si="144"/>
        <v>1</v>
      </c>
      <c r="R751" s="17">
        <f t="shared" si="150"/>
        <v>1</v>
      </c>
      <c r="S751" s="17">
        <f t="shared" si="151"/>
        <v>7</v>
      </c>
      <c r="T751" s="17">
        <f t="shared" si="145"/>
        <v>3</v>
      </c>
      <c r="U751" s="17" t="s">
        <v>94</v>
      </c>
      <c r="V751" s="17">
        <f t="shared" si="146"/>
        <v>4</v>
      </c>
      <c r="W751" s="21">
        <f t="shared" si="147"/>
        <v>95</v>
      </c>
      <c r="X751" s="21">
        <f t="shared" si="148"/>
        <v>33</v>
      </c>
      <c r="Y751" s="24">
        <f t="shared" si="141"/>
        <v>34.736842105263158</v>
      </c>
      <c r="Z751" s="25">
        <f t="shared" si="149"/>
        <v>69.285144165953582</v>
      </c>
    </row>
    <row r="752" spans="1:26" x14ac:dyDescent="0.3">
      <c r="A752" s="15" t="s">
        <v>846</v>
      </c>
      <c r="B752" s="15">
        <v>201507</v>
      </c>
      <c r="C752" s="15">
        <v>304793.313333333</v>
      </c>
      <c r="D752" s="15">
        <v>1.7681645024696999</v>
      </c>
      <c r="E752" s="15">
        <v>0.19467144536811701</v>
      </c>
      <c r="F752" s="15">
        <v>940.66666666666697</v>
      </c>
      <c r="G752" s="15">
        <v>1.0892143543619801</v>
      </c>
      <c r="H752" s="15">
        <v>0.270979442629183</v>
      </c>
      <c r="I752" s="15">
        <v>0.80089913370222199</v>
      </c>
      <c r="J752" s="15">
        <v>31.352019037597099</v>
      </c>
      <c r="K752" s="15">
        <v>1</v>
      </c>
      <c r="L752" s="15">
        <v>0</v>
      </c>
      <c r="M752" s="17">
        <f>IF(C752&gt;=250000,10,IF([1]数据测算!F752&gt;=200000,8,IF([1]数据测算!F752&gt;=150000,6,IF([1]数据测算!F752&gt;=100000,5,IF(C752&gt;=50000,3,1)))))*2.5</f>
        <v>25</v>
      </c>
      <c r="N752" s="17">
        <f>IF(F752&gt;=4000,5,IF([1]数据测算!M752&gt;=3000,3,IF([1]数据测算!M752&gt;=2500,1,IF([1]数据测算!M752&gt;=1500,10,IF(F752&gt;=750,8,6)))))</f>
        <v>8</v>
      </c>
      <c r="O752" s="17">
        <f t="shared" si="142"/>
        <v>3</v>
      </c>
      <c r="P752" s="18">
        <f t="shared" si="143"/>
        <v>0.5</v>
      </c>
      <c r="Q752" s="17">
        <f t="shared" si="144"/>
        <v>10</v>
      </c>
      <c r="R752" s="17">
        <f t="shared" si="150"/>
        <v>1</v>
      </c>
      <c r="S752" s="17">
        <f t="shared" si="151"/>
        <v>7</v>
      </c>
      <c r="T752" s="17">
        <f t="shared" si="145"/>
        <v>3</v>
      </c>
      <c r="U752" s="17" t="s">
        <v>94</v>
      </c>
      <c r="V752" s="17">
        <f t="shared" si="146"/>
        <v>2</v>
      </c>
      <c r="W752" s="21">
        <f t="shared" si="147"/>
        <v>95</v>
      </c>
      <c r="X752" s="21">
        <f t="shared" si="148"/>
        <v>59.5</v>
      </c>
      <c r="Y752" s="24">
        <f t="shared" si="141"/>
        <v>62.631578947368418</v>
      </c>
      <c r="Z752" s="25">
        <f t="shared" si="149"/>
        <v>85.405728614805113</v>
      </c>
    </row>
    <row r="753" spans="1:26" x14ac:dyDescent="0.3">
      <c r="A753" s="15" t="s">
        <v>847</v>
      </c>
      <c r="B753" s="15">
        <v>201505</v>
      </c>
      <c r="C753" s="15">
        <v>1409990.8</v>
      </c>
      <c r="D753" s="15">
        <v>0.87111888475583299</v>
      </c>
      <c r="E753" s="15">
        <v>0.19228032375539</v>
      </c>
      <c r="F753" s="15">
        <v>1104.5</v>
      </c>
      <c r="G753" s="15">
        <v>0.72308305147030305</v>
      </c>
      <c r="H753" s="15">
        <v>0.10562902029403</v>
      </c>
      <c r="I753" s="15">
        <v>0.91498583369688202</v>
      </c>
      <c r="J753" s="15">
        <v>11.7436968031414</v>
      </c>
      <c r="K753" s="15">
        <v>1</v>
      </c>
      <c r="L753" s="15">
        <v>0</v>
      </c>
      <c r="M753" s="17">
        <f>IF(C753&gt;=250000,10,IF([1]数据测算!F753&gt;=200000,8,IF([1]数据测算!F753&gt;=150000,6,IF([1]数据测算!F753&gt;=100000,5,IF(C753&gt;=50000,3,1)))))*2.5</f>
        <v>25</v>
      </c>
      <c r="N753" s="17">
        <f>IF(F753&gt;=4000,5,IF([1]数据测算!M753&gt;=3000,3,IF([1]数据测算!M753&gt;=2500,1,IF([1]数据测算!M753&gt;=1500,10,IF(F753&gt;=750,8,6)))))</f>
        <v>8</v>
      </c>
      <c r="O753" s="17">
        <f t="shared" si="142"/>
        <v>5</v>
      </c>
      <c r="P753" s="18">
        <f t="shared" si="143"/>
        <v>2</v>
      </c>
      <c r="Q753" s="17">
        <f t="shared" si="144"/>
        <v>10</v>
      </c>
      <c r="R753" s="17">
        <f t="shared" si="150"/>
        <v>1</v>
      </c>
      <c r="S753" s="17">
        <f t="shared" si="151"/>
        <v>10</v>
      </c>
      <c r="T753" s="17">
        <f t="shared" si="145"/>
        <v>3</v>
      </c>
      <c r="U753" s="17" t="s">
        <v>94</v>
      </c>
      <c r="V753" s="17">
        <f t="shared" si="146"/>
        <v>2</v>
      </c>
      <c r="W753" s="21">
        <f t="shared" si="147"/>
        <v>95</v>
      </c>
      <c r="X753" s="21">
        <f t="shared" si="148"/>
        <v>66</v>
      </c>
      <c r="Y753" s="24">
        <f t="shared" si="141"/>
        <v>69.473684210526315</v>
      </c>
      <c r="Z753" s="25">
        <f t="shared" si="149"/>
        <v>88.606495837779903</v>
      </c>
    </row>
    <row r="754" spans="1:26" x14ac:dyDescent="0.3">
      <c r="A754" s="15" t="s">
        <v>848</v>
      </c>
      <c r="B754" s="15">
        <v>201506</v>
      </c>
      <c r="C754" s="15">
        <v>903972.96833333303</v>
      </c>
      <c r="D754" s="15">
        <v>1.0692053150221801</v>
      </c>
      <c r="E754" s="15">
        <v>0.15137623668804101</v>
      </c>
      <c r="F754" s="15">
        <v>4768</v>
      </c>
      <c r="G754" s="15">
        <v>0.68643262941379601</v>
      </c>
      <c r="H754" s="15">
        <v>1.64134086487117E-2</v>
      </c>
      <c r="I754" s="15">
        <v>0.46682006513480401</v>
      </c>
      <c r="J754" s="15">
        <v>38.925631620325603</v>
      </c>
      <c r="K754" s="15">
        <v>0</v>
      </c>
      <c r="L754" s="15">
        <v>0</v>
      </c>
      <c r="M754" s="17">
        <f>IF(C754&gt;=250000,10,IF([1]数据测算!F754&gt;=200000,8,IF([1]数据测算!F754&gt;=150000,6,IF([1]数据测算!F754&gt;=100000,5,IF(C754&gt;=50000,3,1)))))*2.5</f>
        <v>25</v>
      </c>
      <c r="N754" s="17">
        <f>IF(F754&gt;=4000,5,IF([1]数据测算!M754&gt;=3000,3,IF([1]数据测算!M754&gt;=2500,1,IF([1]数据测算!M754&gt;=1500,10,IF(F754&gt;=750,8,6)))))</f>
        <v>5</v>
      </c>
      <c r="O754" s="17">
        <f t="shared" si="142"/>
        <v>1</v>
      </c>
      <c r="P754" s="18">
        <f t="shared" si="143"/>
        <v>0.5</v>
      </c>
      <c r="Q754" s="17">
        <f t="shared" si="144"/>
        <v>10</v>
      </c>
      <c r="R754" s="17">
        <f t="shared" si="150"/>
        <v>4</v>
      </c>
      <c r="S754" s="17">
        <f t="shared" si="151"/>
        <v>10</v>
      </c>
      <c r="T754" s="17">
        <f t="shared" si="145"/>
        <v>0.75</v>
      </c>
      <c r="U754" s="17" t="s">
        <v>94</v>
      </c>
      <c r="V754" s="17">
        <f t="shared" si="146"/>
        <v>0</v>
      </c>
      <c r="W754" s="21">
        <f t="shared" si="147"/>
        <v>95</v>
      </c>
      <c r="X754" s="21">
        <f t="shared" si="148"/>
        <v>56.25</v>
      </c>
      <c r="Y754" s="24">
        <f t="shared" si="141"/>
        <v>59.210526315789473</v>
      </c>
      <c r="Z754" s="25">
        <f t="shared" si="149"/>
        <v>83.7201957087144</v>
      </c>
    </row>
    <row r="755" spans="1:26" x14ac:dyDescent="0.3">
      <c r="A755" s="15" t="s">
        <v>849</v>
      </c>
      <c r="B755" s="15">
        <v>201506</v>
      </c>
      <c r="C755" s="15">
        <v>183026.816666667</v>
      </c>
      <c r="D755" s="15">
        <v>0.78436225714478003</v>
      </c>
      <c r="E755" s="15">
        <v>0.75862717060319695</v>
      </c>
      <c r="F755" s="15">
        <v>390.16666666666703</v>
      </c>
      <c r="G755" s="15">
        <v>1.9179407001197999</v>
      </c>
      <c r="H755" s="15">
        <v>0.15642894424673801</v>
      </c>
      <c r="I755" s="15">
        <v>0.17477010676156601</v>
      </c>
      <c r="J755" s="15">
        <v>35.093212792408103</v>
      </c>
      <c r="K755" s="15">
        <v>1</v>
      </c>
      <c r="L755" s="15">
        <v>0</v>
      </c>
      <c r="M755" s="17">
        <f>IF(C755&gt;=250000,10,IF([1]数据测算!F755&gt;=200000,8,IF([1]数据测算!F755&gt;=150000,6,IF([1]数据测算!F755&gt;=100000,5,IF(C755&gt;=50000,3,1)))))*2.5</f>
        <v>15</v>
      </c>
      <c r="N755" s="17">
        <f>IF(F755&gt;=4000,5,IF([1]数据测算!M755&gt;=3000,3,IF([1]数据测算!M755&gt;=2500,1,IF([1]数据测算!M755&gt;=1500,10,IF(F755&gt;=750,8,6)))))</f>
        <v>6</v>
      </c>
      <c r="O755" s="17">
        <f t="shared" si="142"/>
        <v>1</v>
      </c>
      <c r="P755" s="18">
        <f t="shared" si="143"/>
        <v>2</v>
      </c>
      <c r="Q755" s="17">
        <f t="shared" si="144"/>
        <v>1</v>
      </c>
      <c r="R755" s="17">
        <f t="shared" si="150"/>
        <v>10</v>
      </c>
      <c r="S755" s="17">
        <f t="shared" si="151"/>
        <v>10</v>
      </c>
      <c r="T755" s="17">
        <f t="shared" si="145"/>
        <v>5.25</v>
      </c>
      <c r="U755" s="17" t="s">
        <v>94</v>
      </c>
      <c r="V755" s="17">
        <f t="shared" si="146"/>
        <v>2</v>
      </c>
      <c r="W755" s="21">
        <f t="shared" si="147"/>
        <v>95</v>
      </c>
      <c r="X755" s="21">
        <f t="shared" si="148"/>
        <v>52.25</v>
      </c>
      <c r="Y755" s="24">
        <f t="shared" si="141"/>
        <v>55</v>
      </c>
      <c r="Z755" s="25">
        <f t="shared" si="149"/>
        <v>81.557076935494067</v>
      </c>
    </row>
    <row r="756" spans="1:26" x14ac:dyDescent="0.3">
      <c r="A756" s="15" t="s">
        <v>850</v>
      </c>
      <c r="B756" s="15">
        <v>201507</v>
      </c>
      <c r="C756" s="15">
        <v>59509.913333333301</v>
      </c>
      <c r="D756" s="15">
        <v>0.93107881270088999</v>
      </c>
      <c r="E756" s="15">
        <v>0.1056079515597</v>
      </c>
      <c r="F756" s="15">
        <v>919.33333333333303</v>
      </c>
      <c r="G756" s="15">
        <v>1.54408206547559</v>
      </c>
      <c r="H756" s="15">
        <v>0.313737713298333</v>
      </c>
      <c r="I756" s="15">
        <v>0.40601305975471202</v>
      </c>
      <c r="J756" s="15">
        <v>13.182221518474</v>
      </c>
      <c r="K756" s="15">
        <v>2</v>
      </c>
      <c r="L756" s="15">
        <v>0</v>
      </c>
      <c r="M756" s="17">
        <f>IF(C756&gt;=250000,10,IF([1]数据测算!F756&gt;=200000,8,IF([1]数据测算!F756&gt;=150000,6,IF([1]数据测算!F756&gt;=100000,5,IF(C756&gt;=50000,3,1)))))*2.5</f>
        <v>7.5</v>
      </c>
      <c r="N756" s="17">
        <f>IF(F756&gt;=4000,5,IF([1]数据测算!M756&gt;=3000,3,IF([1]数据测算!M756&gt;=2500,1,IF([1]数据测算!M756&gt;=1500,10,IF(F756&gt;=750,8,6)))))</f>
        <v>8</v>
      </c>
      <c r="O756" s="17">
        <f t="shared" si="142"/>
        <v>5</v>
      </c>
      <c r="P756" s="18">
        <f t="shared" si="143"/>
        <v>0.5</v>
      </c>
      <c r="Q756" s="17">
        <f t="shared" si="144"/>
        <v>10</v>
      </c>
      <c r="R756" s="17">
        <f t="shared" si="150"/>
        <v>4</v>
      </c>
      <c r="S756" s="17">
        <f t="shared" si="151"/>
        <v>7</v>
      </c>
      <c r="T756" s="17">
        <f t="shared" si="145"/>
        <v>3</v>
      </c>
      <c r="U756" s="17" t="s">
        <v>94</v>
      </c>
      <c r="V756" s="17">
        <f t="shared" si="146"/>
        <v>4</v>
      </c>
      <c r="W756" s="21">
        <f t="shared" si="147"/>
        <v>95</v>
      </c>
      <c r="X756" s="21">
        <f t="shared" si="148"/>
        <v>49</v>
      </c>
      <c r="Y756" s="24">
        <f t="shared" si="141"/>
        <v>51.578947368421055</v>
      </c>
      <c r="Z756" s="25">
        <f t="shared" si="149"/>
        <v>79.719460564896295</v>
      </c>
    </row>
    <row r="757" spans="1:26" x14ac:dyDescent="0.3">
      <c r="A757" s="15" t="s">
        <v>851</v>
      </c>
      <c r="B757" s="15">
        <v>201506</v>
      </c>
      <c r="C757" s="15">
        <v>104423.03333333301</v>
      </c>
      <c r="D757" s="15">
        <v>0.64431800669935102</v>
      </c>
      <c r="E757" s="15">
        <v>0.21332066447401499</v>
      </c>
      <c r="F757" s="15">
        <v>610.16666666666697</v>
      </c>
      <c r="G757" s="15">
        <v>1.4556080824603399</v>
      </c>
      <c r="H757" s="15">
        <v>0.24474657622009299</v>
      </c>
      <c r="I757" s="15">
        <v>0.83853925083682501</v>
      </c>
      <c r="J757" s="15">
        <v>4.90009279041396</v>
      </c>
      <c r="K757" s="15">
        <v>1</v>
      </c>
      <c r="L757" s="15">
        <v>1</v>
      </c>
      <c r="M757" s="17">
        <f>IF(C757&gt;=250000,10,IF([1]数据测算!F757&gt;=200000,8,IF([1]数据测算!F757&gt;=150000,6,IF([1]数据测算!F757&gt;=100000,5,IF(C757&gt;=50000,3,1)))))*2.5</f>
        <v>12.5</v>
      </c>
      <c r="N757" s="17">
        <f>IF(F757&gt;=4000,5,IF([1]数据测算!M757&gt;=3000,3,IF([1]数据测算!M757&gt;=2500,1,IF([1]数据测算!M757&gt;=1500,10,IF(F757&gt;=750,8,6)))))</f>
        <v>6</v>
      </c>
      <c r="O757" s="17">
        <f t="shared" si="142"/>
        <v>10</v>
      </c>
      <c r="P757" s="18">
        <f t="shared" si="143"/>
        <v>2</v>
      </c>
      <c r="Q757" s="17">
        <f t="shared" si="144"/>
        <v>7</v>
      </c>
      <c r="R757" s="17">
        <f t="shared" si="150"/>
        <v>1</v>
      </c>
      <c r="S757" s="17">
        <f t="shared" si="151"/>
        <v>7</v>
      </c>
      <c r="T757" s="17">
        <f t="shared" si="145"/>
        <v>3</v>
      </c>
      <c r="U757" s="17" t="s">
        <v>94</v>
      </c>
      <c r="V757" s="17">
        <f t="shared" si="146"/>
        <v>2</v>
      </c>
      <c r="W757" s="21">
        <f t="shared" si="147"/>
        <v>95</v>
      </c>
      <c r="X757" s="21">
        <f t="shared" si="148"/>
        <v>50.5</v>
      </c>
      <c r="Y757" s="24">
        <f t="shared" si="141"/>
        <v>53.157894736842103</v>
      </c>
      <c r="Z757" s="25">
        <f t="shared" si="149"/>
        <v>80.577062882333877</v>
      </c>
    </row>
    <row r="758" spans="1:26" x14ac:dyDescent="0.3">
      <c r="A758" s="15" t="s">
        <v>852</v>
      </c>
      <c r="B758" s="15">
        <v>201506</v>
      </c>
      <c r="C758" s="15">
        <v>761000.39666666696</v>
      </c>
      <c r="D758" s="16">
        <v>0.42058736098987598</v>
      </c>
      <c r="E758" s="15">
        <v>0.245959990524099</v>
      </c>
      <c r="F758" s="15">
        <v>271.33333333333297</v>
      </c>
      <c r="G758" s="15">
        <v>1.2301147021532699</v>
      </c>
      <c r="H758" s="15">
        <v>0.13656348277826699</v>
      </c>
      <c r="I758" s="15">
        <v>0.80859066990456296</v>
      </c>
      <c r="J758" s="15">
        <v>22.302767910278298</v>
      </c>
      <c r="K758" s="15">
        <v>1</v>
      </c>
      <c r="L758" s="15">
        <v>0</v>
      </c>
      <c r="M758" s="17">
        <f>IF(C758&gt;=250000,10,IF([1]数据测算!F758&gt;=200000,8,IF([1]数据测算!F758&gt;=150000,6,IF([1]数据测算!F758&gt;=100000,5,IF(C758&gt;=50000,3,1)))))*2.5</f>
        <v>25</v>
      </c>
      <c r="N758" s="17">
        <f>IF(F758&gt;=4000,5,IF([1]数据测算!M758&gt;=3000,3,IF([1]数据测算!M758&gt;=2500,1,IF([1]数据测算!M758&gt;=1500,10,IF(F758&gt;=750,8,6)))))</f>
        <v>6</v>
      </c>
      <c r="O758" s="17">
        <f t="shared" si="142"/>
        <v>3</v>
      </c>
      <c r="P758" s="18">
        <f t="shared" si="143"/>
        <v>3.5</v>
      </c>
      <c r="Q758" s="17">
        <f t="shared" si="144"/>
        <v>7</v>
      </c>
      <c r="R758" s="17">
        <f t="shared" si="150"/>
        <v>1</v>
      </c>
      <c r="S758" s="17">
        <f t="shared" si="151"/>
        <v>10</v>
      </c>
      <c r="T758" s="17">
        <f t="shared" si="145"/>
        <v>3</v>
      </c>
      <c r="U758" s="17" t="s">
        <v>94</v>
      </c>
      <c r="V758" s="17">
        <f t="shared" si="146"/>
        <v>2</v>
      </c>
      <c r="W758" s="21">
        <f t="shared" si="147"/>
        <v>95</v>
      </c>
      <c r="X758" s="21">
        <f t="shared" si="148"/>
        <v>60.5</v>
      </c>
      <c r="Y758" s="24">
        <f t="shared" si="141"/>
        <v>63.684210526315788</v>
      </c>
      <c r="Z758" s="25">
        <f t="shared" si="149"/>
        <v>85.912364183834782</v>
      </c>
    </row>
    <row r="759" spans="1:26" x14ac:dyDescent="0.3">
      <c r="A759" s="15" t="s">
        <v>853</v>
      </c>
      <c r="B759" s="15">
        <v>201507</v>
      </c>
      <c r="C759" s="15">
        <v>105308.98</v>
      </c>
      <c r="D759" s="15">
        <v>0.57924486589996704</v>
      </c>
      <c r="E759" s="15">
        <v>0.27764505775912002</v>
      </c>
      <c r="F759" s="15">
        <v>236.833333333333</v>
      </c>
      <c r="G759" s="15">
        <v>0.81057708093376102</v>
      </c>
      <c r="H759" s="15">
        <v>0.21647450358475701</v>
      </c>
      <c r="I759" s="15">
        <v>0.41183631623786399</v>
      </c>
      <c r="J759" s="15">
        <v>18.943055505358402</v>
      </c>
      <c r="K759" s="15">
        <v>2</v>
      </c>
      <c r="L759" s="15">
        <v>0</v>
      </c>
      <c r="M759" s="17">
        <f>IF(C759&gt;=250000,10,IF([1]数据测算!F759&gt;=200000,8,IF([1]数据测算!F759&gt;=150000,6,IF([1]数据测算!F759&gt;=100000,5,IF(C759&gt;=50000,3,1)))))*2.5</f>
        <v>12.5</v>
      </c>
      <c r="N759" s="17">
        <f>IF(F759&gt;=4000,5,IF([1]数据测算!M759&gt;=3000,3,IF([1]数据测算!M759&gt;=2500,1,IF([1]数据测算!M759&gt;=1500,10,IF(F759&gt;=750,8,6)))))</f>
        <v>6</v>
      </c>
      <c r="O759" s="17">
        <f t="shared" si="142"/>
        <v>5</v>
      </c>
      <c r="P759" s="18">
        <f t="shared" si="143"/>
        <v>3.5</v>
      </c>
      <c r="Q759" s="17">
        <f t="shared" si="144"/>
        <v>7</v>
      </c>
      <c r="R759" s="17">
        <f t="shared" si="150"/>
        <v>4</v>
      </c>
      <c r="S759" s="17">
        <f t="shared" si="151"/>
        <v>7</v>
      </c>
      <c r="T759" s="17">
        <f t="shared" si="145"/>
        <v>3</v>
      </c>
      <c r="U759" s="17" t="s">
        <v>94</v>
      </c>
      <c r="V759" s="17">
        <f t="shared" si="146"/>
        <v>4</v>
      </c>
      <c r="W759" s="21">
        <f t="shared" si="147"/>
        <v>95</v>
      </c>
      <c r="X759" s="21">
        <f t="shared" si="148"/>
        <v>52</v>
      </c>
      <c r="Y759" s="24">
        <f t="shared" si="141"/>
        <v>54.736842105263158</v>
      </c>
      <c r="Z759" s="25">
        <f t="shared" si="149"/>
        <v>81.418384812090352</v>
      </c>
    </row>
    <row r="760" spans="1:26" x14ac:dyDescent="0.3">
      <c r="A760" s="15" t="s">
        <v>854</v>
      </c>
      <c r="B760" s="15">
        <v>201506</v>
      </c>
      <c r="C760" s="15">
        <v>358826.56</v>
      </c>
      <c r="D760" s="15">
        <v>0.99082462484445299</v>
      </c>
      <c r="E760" s="15">
        <v>0.57844238587288899</v>
      </c>
      <c r="F760" s="15">
        <v>1379.1666666666699</v>
      </c>
      <c r="G760" s="15">
        <v>0.80822133145462705</v>
      </c>
      <c r="H760" s="15">
        <v>4.3727813012717699E-2</v>
      </c>
      <c r="I760" s="15">
        <v>0.59302028878507995</v>
      </c>
      <c r="J760" s="15">
        <v>34.613700210038303</v>
      </c>
      <c r="K760" s="15">
        <v>2</v>
      </c>
      <c r="L760" s="15">
        <v>0</v>
      </c>
      <c r="M760" s="17">
        <f>IF(C760&gt;=250000,10,IF([1]数据测算!F760&gt;=200000,8,IF([1]数据测算!F760&gt;=150000,6,IF([1]数据测算!F760&gt;=100000,5,IF(C760&gt;=50000,3,1)))))*2.5</f>
        <v>25</v>
      </c>
      <c r="N760" s="17">
        <f>IF(F760&gt;=4000,5,IF([1]数据测算!M760&gt;=3000,3,IF([1]数据测算!M760&gt;=2500,1,IF([1]数据测算!M760&gt;=1500,10,IF(F760&gt;=750,8,6)))))</f>
        <v>8</v>
      </c>
      <c r="O760" s="17">
        <f t="shared" si="142"/>
        <v>3</v>
      </c>
      <c r="P760" s="18">
        <f t="shared" si="143"/>
        <v>0.5</v>
      </c>
      <c r="Q760" s="17">
        <f t="shared" si="144"/>
        <v>4</v>
      </c>
      <c r="R760" s="17">
        <f t="shared" si="150"/>
        <v>4</v>
      </c>
      <c r="S760" s="17">
        <f t="shared" si="151"/>
        <v>10</v>
      </c>
      <c r="T760" s="17">
        <f t="shared" si="145"/>
        <v>3</v>
      </c>
      <c r="U760" s="17" t="s">
        <v>94</v>
      </c>
      <c r="V760" s="17">
        <f t="shared" si="146"/>
        <v>4</v>
      </c>
      <c r="W760" s="21">
        <f t="shared" si="147"/>
        <v>95</v>
      </c>
      <c r="X760" s="21">
        <f t="shared" si="148"/>
        <v>61.5</v>
      </c>
      <c r="Y760" s="24">
        <f t="shared" si="141"/>
        <v>64.736842105263165</v>
      </c>
      <c r="Z760" s="25">
        <f t="shared" si="149"/>
        <v>86.413625692931461</v>
      </c>
    </row>
    <row r="761" spans="1:26" x14ac:dyDescent="0.3">
      <c r="A761" s="15" t="s">
        <v>855</v>
      </c>
      <c r="B761" s="15">
        <v>201505</v>
      </c>
      <c r="C761" s="15">
        <v>68937.240000000005</v>
      </c>
      <c r="D761" s="15">
        <v>0.62492634911995704</v>
      </c>
      <c r="E761" s="15">
        <v>0.531598553008089</v>
      </c>
      <c r="F761" s="15">
        <v>1334.1666666666699</v>
      </c>
      <c r="G761" s="15">
        <v>0.68995191000244604</v>
      </c>
      <c r="H761" s="15">
        <v>0.28808363628605399</v>
      </c>
      <c r="I761" s="15">
        <v>0.49372738064656801</v>
      </c>
      <c r="J761" s="15">
        <v>2.50989503483641</v>
      </c>
      <c r="K761" s="15">
        <v>1</v>
      </c>
      <c r="L761" s="15">
        <v>0</v>
      </c>
      <c r="M761" s="17">
        <f>IF(C761&gt;=250000,10,IF([1]数据测算!F761&gt;=200000,8,IF([1]数据测算!F761&gt;=150000,6,IF([1]数据测算!F761&gt;=100000,5,IF(C761&gt;=50000,3,1)))))*2.5</f>
        <v>7.5</v>
      </c>
      <c r="N761" s="17">
        <f>IF(F761&gt;=4000,5,IF([1]数据测算!M761&gt;=3000,3,IF([1]数据测算!M761&gt;=2500,1,IF([1]数据测算!M761&gt;=1500,10,IF(F761&gt;=750,8,6)))))</f>
        <v>8</v>
      </c>
      <c r="O761" s="17">
        <f t="shared" si="142"/>
        <v>10</v>
      </c>
      <c r="P761" s="18">
        <f t="shared" si="143"/>
        <v>2</v>
      </c>
      <c r="Q761" s="17">
        <f t="shared" si="144"/>
        <v>4</v>
      </c>
      <c r="R761" s="17">
        <f t="shared" si="150"/>
        <v>4</v>
      </c>
      <c r="S761" s="17">
        <f t="shared" si="151"/>
        <v>7</v>
      </c>
      <c r="T761" s="17">
        <f t="shared" si="145"/>
        <v>0.75</v>
      </c>
      <c r="U761" s="17" t="s">
        <v>94</v>
      </c>
      <c r="V761" s="17">
        <f t="shared" si="146"/>
        <v>2</v>
      </c>
      <c r="W761" s="21">
        <f t="shared" si="147"/>
        <v>95</v>
      </c>
      <c r="X761" s="21">
        <f t="shared" si="148"/>
        <v>45.25</v>
      </c>
      <c r="Y761" s="24">
        <f t="shared" si="141"/>
        <v>47.631578947368418</v>
      </c>
      <c r="Z761" s="25">
        <f t="shared" si="149"/>
        <v>77.498618170727013</v>
      </c>
    </row>
    <row r="762" spans="1:26" x14ac:dyDescent="0.3">
      <c r="A762" s="15" t="s">
        <v>856</v>
      </c>
      <c r="B762" s="15">
        <v>201506</v>
      </c>
      <c r="C762" s="15">
        <v>180871.123333333</v>
      </c>
      <c r="D762" s="15">
        <v>1.06887119476424</v>
      </c>
      <c r="E762" s="15">
        <v>0.12723140102722699</v>
      </c>
      <c r="F762" s="15">
        <v>2783</v>
      </c>
      <c r="G762" s="15">
        <v>0.27015180507185999</v>
      </c>
      <c r="H762" s="15">
        <v>4.2571384065234502E-2</v>
      </c>
      <c r="I762" s="15">
        <v>0.77122257764529301</v>
      </c>
      <c r="J762" s="15">
        <v>6.22618851631095</v>
      </c>
      <c r="K762" s="15">
        <v>0</v>
      </c>
      <c r="L762" s="15">
        <v>1</v>
      </c>
      <c r="M762" s="17">
        <f>IF(C762&gt;=250000,10,IF([1]数据测算!F762&gt;=200000,8,IF([1]数据测算!F762&gt;=150000,6,IF([1]数据测算!F762&gt;=100000,5,IF(C762&gt;=50000,3,1)))))*2.5</f>
        <v>15</v>
      </c>
      <c r="N762" s="17">
        <f>IF(F762&gt;=4000,5,IF([1]数据测算!M762&gt;=3000,3,IF([1]数据测算!M762&gt;=2500,1,IF([1]数据测算!M762&gt;=1500,10,IF(F762&gt;=750,8,6)))))</f>
        <v>1</v>
      </c>
      <c r="O762" s="17">
        <f t="shared" si="142"/>
        <v>8</v>
      </c>
      <c r="P762" s="18">
        <f t="shared" si="143"/>
        <v>0.5</v>
      </c>
      <c r="Q762" s="17">
        <f t="shared" si="144"/>
        <v>10</v>
      </c>
      <c r="R762" s="17">
        <f t="shared" si="150"/>
        <v>1</v>
      </c>
      <c r="S762" s="17">
        <f t="shared" si="151"/>
        <v>10</v>
      </c>
      <c r="T762" s="17">
        <f t="shared" si="145"/>
        <v>0.75</v>
      </c>
      <c r="U762" s="17" t="s">
        <v>94</v>
      </c>
      <c r="V762" s="17">
        <f t="shared" si="146"/>
        <v>0</v>
      </c>
      <c r="W762" s="21">
        <f t="shared" si="147"/>
        <v>95</v>
      </c>
      <c r="X762" s="21">
        <f t="shared" si="148"/>
        <v>46.25</v>
      </c>
      <c r="Y762" s="24">
        <f t="shared" si="141"/>
        <v>48.684210526315788</v>
      </c>
      <c r="Z762" s="25">
        <f t="shared" si="149"/>
        <v>78.102108821529868</v>
      </c>
    </row>
    <row r="763" spans="1:26" x14ac:dyDescent="0.3">
      <c r="A763" s="15" t="s">
        <v>857</v>
      </c>
      <c r="B763" s="15">
        <v>201506</v>
      </c>
      <c r="C763" s="15">
        <v>275310.83333333302</v>
      </c>
      <c r="D763" s="15">
        <v>0.50893671505730198</v>
      </c>
      <c r="E763" s="15">
        <v>0.46905164907500702</v>
      </c>
      <c r="F763" s="15">
        <v>164.333333333333</v>
      </c>
      <c r="G763" s="15">
        <v>11.147754340580599</v>
      </c>
      <c r="H763" s="15">
        <v>0.36059284263236002</v>
      </c>
      <c r="I763" s="15">
        <v>0.84598889537791799</v>
      </c>
      <c r="J763" s="15">
        <v>9.8948339308517905</v>
      </c>
      <c r="K763" s="15">
        <v>3</v>
      </c>
      <c r="L763" s="15">
        <v>0</v>
      </c>
      <c r="M763" s="17">
        <f>IF(C763&gt;=250000,10,IF([1]数据测算!F763&gt;=200000,8,IF([1]数据测算!F763&gt;=150000,6,IF([1]数据测算!F763&gt;=100000,5,IF(C763&gt;=50000,3,1)))))*2.5</f>
        <v>25</v>
      </c>
      <c r="N763" s="17">
        <f>IF(F763&gt;=4000,5,IF([1]数据测算!M763&gt;=3000,3,IF([1]数据测算!M763&gt;=2500,1,IF([1]数据测算!M763&gt;=1500,10,IF(F763&gt;=750,8,6)))))</f>
        <v>6</v>
      </c>
      <c r="O763" s="17">
        <f t="shared" si="142"/>
        <v>6</v>
      </c>
      <c r="P763" s="18">
        <f t="shared" si="143"/>
        <v>3.5</v>
      </c>
      <c r="Q763" s="17">
        <f t="shared" si="144"/>
        <v>4</v>
      </c>
      <c r="R763" s="17">
        <f t="shared" si="150"/>
        <v>1</v>
      </c>
      <c r="S763" s="17">
        <f t="shared" si="151"/>
        <v>7</v>
      </c>
      <c r="T763" s="17">
        <f t="shared" si="145"/>
        <v>7.5</v>
      </c>
      <c r="U763" s="17" t="s">
        <v>94</v>
      </c>
      <c r="V763" s="17">
        <f t="shared" si="146"/>
        <v>6</v>
      </c>
      <c r="W763" s="21">
        <f t="shared" si="147"/>
        <v>95</v>
      </c>
      <c r="X763" s="21">
        <f t="shared" si="148"/>
        <v>66</v>
      </c>
      <c r="Y763" s="24">
        <f t="shared" si="141"/>
        <v>69.473684210526315</v>
      </c>
      <c r="Z763" s="25">
        <f t="shared" si="149"/>
        <v>88.606495837779903</v>
      </c>
    </row>
    <row r="764" spans="1:26" x14ac:dyDescent="0.3">
      <c r="A764" s="15" t="s">
        <v>858</v>
      </c>
      <c r="B764" s="15">
        <v>201504</v>
      </c>
      <c r="C764" s="15">
        <v>48200.733333333301</v>
      </c>
      <c r="D764" s="15">
        <v>1.3085792774538301</v>
      </c>
      <c r="E764" s="15">
        <v>0.35873024877202803</v>
      </c>
      <c r="F764" s="15">
        <v>258.83333333333297</v>
      </c>
      <c r="G764" s="15">
        <v>3.47430155436806</v>
      </c>
      <c r="H764" s="15">
        <v>0.12200673648414</v>
      </c>
      <c r="I764" s="15">
        <v>0.70179805746187796</v>
      </c>
      <c r="J764" s="15">
        <v>19.625794330010301</v>
      </c>
      <c r="K764" s="15">
        <v>2</v>
      </c>
      <c r="L764" s="15">
        <v>0</v>
      </c>
      <c r="M764" s="17">
        <f>IF(C764&gt;=250000,10,IF([1]数据测算!F764&gt;=200000,8,IF([1]数据测算!F764&gt;=150000,6,IF([1]数据测算!F764&gt;=100000,5,IF(C764&gt;=50000,3,1)))))*2.5</f>
        <v>2.5</v>
      </c>
      <c r="N764" s="17">
        <f>IF(F764&gt;=4000,5,IF([1]数据测算!M764&gt;=3000,3,IF([1]数据测算!M764&gt;=2500,1,IF([1]数据测算!M764&gt;=1500,10,IF(F764&gt;=750,8,6)))))</f>
        <v>6</v>
      </c>
      <c r="O764" s="17">
        <f t="shared" si="142"/>
        <v>5</v>
      </c>
      <c r="P764" s="18">
        <f t="shared" si="143"/>
        <v>0.5</v>
      </c>
      <c r="Q764" s="17">
        <f t="shared" si="144"/>
        <v>7</v>
      </c>
      <c r="R764" s="17">
        <f t="shared" si="150"/>
        <v>1</v>
      </c>
      <c r="S764" s="17">
        <f t="shared" si="151"/>
        <v>10</v>
      </c>
      <c r="T764" s="17">
        <f t="shared" si="145"/>
        <v>7.5</v>
      </c>
      <c r="U764" s="17" t="s">
        <v>94</v>
      </c>
      <c r="V764" s="17">
        <f t="shared" si="146"/>
        <v>4</v>
      </c>
      <c r="W764" s="21">
        <f t="shared" si="147"/>
        <v>95</v>
      </c>
      <c r="X764" s="21">
        <f t="shared" si="148"/>
        <v>43.5</v>
      </c>
      <c r="Y764" s="24">
        <f t="shared" si="141"/>
        <v>45.789473684210527</v>
      </c>
      <c r="Z764" s="25">
        <f t="shared" si="149"/>
        <v>76.421461003859378</v>
      </c>
    </row>
    <row r="765" spans="1:26" x14ac:dyDescent="0.3">
      <c r="A765" s="15" t="s">
        <v>859</v>
      </c>
      <c r="B765" s="15">
        <v>201507</v>
      </c>
      <c r="C765" s="15">
        <v>171048.45333333299</v>
      </c>
      <c r="D765" s="15">
        <v>0.60396543556629501</v>
      </c>
      <c r="E765" s="15">
        <v>0.53761247737032403</v>
      </c>
      <c r="F765" s="15">
        <v>576.5</v>
      </c>
      <c r="G765" s="15">
        <v>2.6939915178416198</v>
      </c>
      <c r="H765" s="15">
        <v>0.29568976239741102</v>
      </c>
      <c r="I765" s="15">
        <v>0.60886696962675102</v>
      </c>
      <c r="J765" s="15">
        <v>40.173283962664897</v>
      </c>
      <c r="K765" s="15">
        <v>5</v>
      </c>
      <c r="L765" s="15">
        <v>0</v>
      </c>
      <c r="M765" s="17">
        <f>IF(C765&gt;=250000,10,IF([1]数据测算!F765&gt;=200000,8,IF([1]数据测算!F765&gt;=150000,6,IF([1]数据测算!F765&gt;=100000,5,IF(C765&gt;=50000,3,1)))))*2.5</f>
        <v>15</v>
      </c>
      <c r="N765" s="17">
        <f>IF(F765&gt;=4000,5,IF([1]数据测算!M765&gt;=3000,3,IF([1]数据测算!M765&gt;=2500,1,IF([1]数据测算!M765&gt;=1500,10,IF(F765&gt;=750,8,6)))))</f>
        <v>6</v>
      </c>
      <c r="O765" s="17">
        <f t="shared" si="142"/>
        <v>1</v>
      </c>
      <c r="P765" s="18">
        <f t="shared" si="143"/>
        <v>2</v>
      </c>
      <c r="Q765" s="17">
        <f t="shared" si="144"/>
        <v>4</v>
      </c>
      <c r="R765" s="17">
        <f t="shared" si="150"/>
        <v>4</v>
      </c>
      <c r="S765" s="17">
        <f t="shared" si="151"/>
        <v>7</v>
      </c>
      <c r="T765" s="17">
        <f t="shared" si="145"/>
        <v>7.5</v>
      </c>
      <c r="U765" s="17" t="s">
        <v>94</v>
      </c>
      <c r="V765" s="17">
        <f t="shared" si="146"/>
        <v>10</v>
      </c>
      <c r="W765" s="21">
        <f t="shared" si="147"/>
        <v>95</v>
      </c>
      <c r="X765" s="21">
        <f t="shared" si="148"/>
        <v>56.5</v>
      </c>
      <c r="Y765" s="24">
        <f t="shared" si="141"/>
        <v>59.473684210526315</v>
      </c>
      <c r="Z765" s="25">
        <f t="shared" si="149"/>
        <v>83.852049029460275</v>
      </c>
    </row>
    <row r="766" spans="1:26" x14ac:dyDescent="0.3">
      <c r="A766" s="15" t="s">
        <v>860</v>
      </c>
      <c r="B766" s="15">
        <v>201504</v>
      </c>
      <c r="C766" s="15">
        <v>257672.75333333301</v>
      </c>
      <c r="D766" s="15">
        <v>0.94059155114689297</v>
      </c>
      <c r="E766" s="15">
        <v>0.349927751672438</v>
      </c>
      <c r="F766" s="15">
        <v>1190.3333333333301</v>
      </c>
      <c r="G766" s="15">
        <v>0.711921303542147</v>
      </c>
      <c r="H766" s="15">
        <v>0.39744531275016498</v>
      </c>
      <c r="I766" s="15">
        <v>0.71720782110692705</v>
      </c>
      <c r="J766" s="15">
        <v>23.994229440099598</v>
      </c>
      <c r="K766" s="15">
        <v>0</v>
      </c>
      <c r="L766" s="15">
        <v>0</v>
      </c>
      <c r="M766" s="17">
        <f>IF(C766&gt;=250000,10,IF([1]数据测算!F766&gt;=200000,8,IF([1]数据测算!F766&gt;=150000,6,IF([1]数据测算!F766&gt;=100000,5,IF(C766&gt;=50000,3,1)))))*2.5</f>
        <v>25</v>
      </c>
      <c r="N766" s="17">
        <f>IF(F766&gt;=4000,5,IF([1]数据测算!M766&gt;=3000,3,IF([1]数据测算!M766&gt;=2500,1,IF([1]数据测算!M766&gt;=1500,10,IF(F766&gt;=750,8,6)))))</f>
        <v>8</v>
      </c>
      <c r="O766" s="17">
        <f t="shared" si="142"/>
        <v>3</v>
      </c>
      <c r="P766" s="18">
        <f t="shared" si="143"/>
        <v>0.5</v>
      </c>
      <c r="Q766" s="17">
        <f t="shared" si="144"/>
        <v>7</v>
      </c>
      <c r="R766" s="17">
        <f t="shared" si="150"/>
        <v>1</v>
      </c>
      <c r="S766" s="17">
        <f t="shared" si="151"/>
        <v>7</v>
      </c>
      <c r="T766" s="17">
        <f t="shared" si="145"/>
        <v>3</v>
      </c>
      <c r="U766" s="17" t="s">
        <v>94</v>
      </c>
      <c r="V766" s="17">
        <f t="shared" si="146"/>
        <v>0</v>
      </c>
      <c r="W766" s="21">
        <f t="shared" si="147"/>
        <v>95</v>
      </c>
      <c r="X766" s="21">
        <f t="shared" si="148"/>
        <v>54.5</v>
      </c>
      <c r="Y766" s="24">
        <f t="shared" si="141"/>
        <v>57.368421052631582</v>
      </c>
      <c r="Z766" s="25">
        <f t="shared" si="149"/>
        <v>82.78646332407466</v>
      </c>
    </row>
    <row r="767" spans="1:26" x14ac:dyDescent="0.3">
      <c r="A767" s="15" t="s">
        <v>861</v>
      </c>
      <c r="B767" s="15">
        <v>201507</v>
      </c>
      <c r="C767" s="15">
        <v>492850.631666667</v>
      </c>
      <c r="D767" s="15">
        <v>1.7536690410915501</v>
      </c>
      <c r="E767" s="15">
        <v>0.78231044158102903</v>
      </c>
      <c r="F767" s="15">
        <v>4007.8333333333298</v>
      </c>
      <c r="G767" s="15">
        <v>0.63153532828900305</v>
      </c>
      <c r="H767" s="15">
        <v>1.5676565925908801E-2</v>
      </c>
      <c r="I767" s="15">
        <v>0.45728333822149603</v>
      </c>
      <c r="J767" s="15">
        <v>12.8778606656641</v>
      </c>
      <c r="K767" s="15">
        <v>1</v>
      </c>
      <c r="L767" s="15">
        <v>0</v>
      </c>
      <c r="M767" s="17">
        <f>IF(C767&gt;=250000,10,IF([1]数据测算!F767&gt;=200000,8,IF([1]数据测算!F767&gt;=150000,6,IF([1]数据测算!F767&gt;=100000,5,IF(C767&gt;=50000,3,1)))))*2.5</f>
        <v>25</v>
      </c>
      <c r="N767" s="17">
        <f>IF(F767&gt;=4000,5,IF([1]数据测算!M767&gt;=3000,3,IF([1]数据测算!M767&gt;=2500,1,IF([1]数据测算!M767&gt;=1500,10,IF(F767&gt;=750,8,6)))))</f>
        <v>5</v>
      </c>
      <c r="O767" s="17">
        <f t="shared" si="142"/>
        <v>5</v>
      </c>
      <c r="P767" s="18">
        <f t="shared" si="143"/>
        <v>0.5</v>
      </c>
      <c r="Q767" s="17">
        <f t="shared" si="144"/>
        <v>1</v>
      </c>
      <c r="R767" s="17">
        <f t="shared" si="150"/>
        <v>4</v>
      </c>
      <c r="S767" s="17">
        <f t="shared" si="151"/>
        <v>10</v>
      </c>
      <c r="T767" s="17">
        <f t="shared" si="145"/>
        <v>0.75</v>
      </c>
      <c r="U767" s="17" t="s">
        <v>94</v>
      </c>
      <c r="V767" s="17">
        <f t="shared" si="146"/>
        <v>2</v>
      </c>
      <c r="W767" s="21">
        <f t="shared" si="147"/>
        <v>95</v>
      </c>
      <c r="X767" s="21">
        <f t="shared" si="148"/>
        <v>53.25</v>
      </c>
      <c r="Y767" s="24">
        <f t="shared" si="141"/>
        <v>56.05263157894737</v>
      </c>
      <c r="Z767" s="25">
        <f t="shared" si="149"/>
        <v>82.107604137023799</v>
      </c>
    </row>
    <row r="768" spans="1:26" x14ac:dyDescent="0.3">
      <c r="A768" s="15" t="s">
        <v>862</v>
      </c>
      <c r="B768" s="15">
        <v>201505</v>
      </c>
      <c r="C768" s="15">
        <v>492279.04333333299</v>
      </c>
      <c r="D768" s="15">
        <v>0.77071707245327503</v>
      </c>
      <c r="E768" s="15">
        <v>0.54542203732941896</v>
      </c>
      <c r="F768" s="15">
        <v>3404</v>
      </c>
      <c r="G768" s="15">
        <v>1.90688755218656</v>
      </c>
      <c r="H768" s="15">
        <v>2.6696403994063801E-2</v>
      </c>
      <c r="I768" s="15">
        <v>0.57243679901620903</v>
      </c>
      <c r="J768" s="15">
        <v>33.138255442151298</v>
      </c>
      <c r="K768" s="15">
        <v>3</v>
      </c>
      <c r="L768" s="15">
        <v>0</v>
      </c>
      <c r="M768" s="17">
        <f>IF(C768&gt;=250000,10,IF([1]数据测算!F768&gt;=200000,8,IF([1]数据测算!F768&gt;=150000,6,IF([1]数据测算!F768&gt;=100000,5,IF(C768&gt;=50000,3,1)))))*2.5</f>
        <v>25</v>
      </c>
      <c r="N768" s="17">
        <f>IF(F768&gt;=4000,5,IF([1]数据测算!M768&gt;=3000,3,IF([1]数据测算!M768&gt;=2500,1,IF([1]数据测算!M768&gt;=1500,10,IF(F768&gt;=750,8,6)))))</f>
        <v>3</v>
      </c>
      <c r="O768" s="17">
        <f t="shared" si="142"/>
        <v>3</v>
      </c>
      <c r="P768" s="18">
        <f t="shared" si="143"/>
        <v>2</v>
      </c>
      <c r="Q768" s="17">
        <f t="shared" si="144"/>
        <v>4</v>
      </c>
      <c r="R768" s="17">
        <f t="shared" si="150"/>
        <v>4</v>
      </c>
      <c r="S768" s="17">
        <f t="shared" si="151"/>
        <v>10</v>
      </c>
      <c r="T768" s="17">
        <f t="shared" si="145"/>
        <v>5.25</v>
      </c>
      <c r="U768" s="17" t="s">
        <v>94</v>
      </c>
      <c r="V768" s="17">
        <f t="shared" si="146"/>
        <v>6</v>
      </c>
      <c r="W768" s="21">
        <f t="shared" si="147"/>
        <v>95</v>
      </c>
      <c r="X768" s="21">
        <f t="shared" si="148"/>
        <v>62.25</v>
      </c>
      <c r="Y768" s="24">
        <f t="shared" si="141"/>
        <v>65.526315789473685</v>
      </c>
      <c r="Z768" s="25">
        <f t="shared" si="149"/>
        <v>86.786131362007865</v>
      </c>
    </row>
    <row r="769" spans="1:26" x14ac:dyDescent="0.3">
      <c r="A769" s="15" t="s">
        <v>863</v>
      </c>
      <c r="B769" s="15">
        <v>201507</v>
      </c>
      <c r="C769" s="15">
        <v>34613.261666666702</v>
      </c>
      <c r="D769" s="15">
        <v>0.54775866978737797</v>
      </c>
      <c r="E769" s="15">
        <v>1.91956488593314</v>
      </c>
      <c r="F769" s="15">
        <v>164.833333333333</v>
      </c>
      <c r="G769" s="15">
        <v>1.85064187910986</v>
      </c>
      <c r="H769" s="15">
        <v>8.5298785986231404E-2</v>
      </c>
      <c r="I769" s="15">
        <v>0.44192949296344702</v>
      </c>
      <c r="J769" s="15">
        <v>11.6081608693456</v>
      </c>
      <c r="K769" s="15">
        <v>2</v>
      </c>
      <c r="L769" s="15">
        <v>0</v>
      </c>
      <c r="M769" s="17">
        <f>IF(C769&gt;=250000,10,IF([1]数据测算!F769&gt;=200000,8,IF([1]数据测算!F769&gt;=150000,6,IF([1]数据测算!F769&gt;=100000,5,IF(C769&gt;=50000,3,1)))))*2.5</f>
        <v>2.5</v>
      </c>
      <c r="N769" s="17">
        <f>IF(F769&gt;=4000,5,IF([1]数据测算!M769&gt;=3000,3,IF([1]数据测算!M769&gt;=2500,1,IF([1]数据测算!M769&gt;=1500,10,IF(F769&gt;=750,8,6)))))</f>
        <v>6</v>
      </c>
      <c r="O769" s="17">
        <f t="shared" si="142"/>
        <v>5</v>
      </c>
      <c r="P769" s="18">
        <f t="shared" si="143"/>
        <v>3.5</v>
      </c>
      <c r="Q769" s="17">
        <f t="shared" si="144"/>
        <v>1</v>
      </c>
      <c r="R769" s="17">
        <f t="shared" si="150"/>
        <v>4</v>
      </c>
      <c r="S769" s="17">
        <f t="shared" si="151"/>
        <v>10</v>
      </c>
      <c r="T769" s="17">
        <f t="shared" si="145"/>
        <v>5.25</v>
      </c>
      <c r="U769" s="17" t="s">
        <v>94</v>
      </c>
      <c r="V769" s="17">
        <f t="shared" si="146"/>
        <v>4</v>
      </c>
      <c r="W769" s="21">
        <f t="shared" si="147"/>
        <v>95</v>
      </c>
      <c r="X769" s="21">
        <f t="shared" si="148"/>
        <v>41.25</v>
      </c>
      <c r="Y769" s="24">
        <f t="shared" si="141"/>
        <v>43.421052631578945</v>
      </c>
      <c r="Z769" s="25">
        <f t="shared" si="149"/>
        <v>74.994641654393774</v>
      </c>
    </row>
    <row r="770" spans="1:26" x14ac:dyDescent="0.3">
      <c r="A770" s="15" t="s">
        <v>864</v>
      </c>
      <c r="B770" s="15">
        <v>201505</v>
      </c>
      <c r="C770" s="15">
        <v>850624.95166666701</v>
      </c>
      <c r="D770" s="15">
        <v>0.71417221678755205</v>
      </c>
      <c r="E770" s="15">
        <v>0.36596168435905702</v>
      </c>
      <c r="F770" s="15">
        <v>1309.1666666666699</v>
      </c>
      <c r="G770" s="15">
        <v>1.2869171534039401</v>
      </c>
      <c r="H770" s="15">
        <v>5.0599796537466199E-2</v>
      </c>
      <c r="I770" s="15">
        <v>0.88867310384392595</v>
      </c>
      <c r="J770" s="15">
        <v>18.984906808733299</v>
      </c>
      <c r="K770" s="15">
        <v>3</v>
      </c>
      <c r="L770" s="15">
        <v>0</v>
      </c>
      <c r="M770" s="17">
        <f>IF(C770&gt;=250000,10,IF([1]数据测算!F770&gt;=200000,8,IF([1]数据测算!F770&gt;=150000,6,IF([1]数据测算!F770&gt;=100000,5,IF(C770&gt;=50000,3,1)))))*2.5</f>
        <v>25</v>
      </c>
      <c r="N770" s="17">
        <f>IF(F770&gt;=4000,5,IF([1]数据测算!M770&gt;=3000,3,IF([1]数据测算!M770&gt;=2500,1,IF([1]数据测算!M770&gt;=1500,10,IF(F770&gt;=750,8,6)))))</f>
        <v>8</v>
      </c>
      <c r="O770" s="17">
        <f t="shared" si="142"/>
        <v>5</v>
      </c>
      <c r="P770" s="18">
        <f t="shared" si="143"/>
        <v>2</v>
      </c>
      <c r="Q770" s="17">
        <f t="shared" si="144"/>
        <v>7</v>
      </c>
      <c r="R770" s="17">
        <f t="shared" si="150"/>
        <v>1</v>
      </c>
      <c r="S770" s="17">
        <f t="shared" si="151"/>
        <v>10</v>
      </c>
      <c r="T770" s="17">
        <f t="shared" si="145"/>
        <v>3</v>
      </c>
      <c r="U770" s="17" t="s">
        <v>94</v>
      </c>
      <c r="V770" s="17">
        <f t="shared" si="146"/>
        <v>6</v>
      </c>
      <c r="W770" s="21">
        <f t="shared" si="147"/>
        <v>95</v>
      </c>
      <c r="X770" s="21">
        <f t="shared" si="148"/>
        <v>67</v>
      </c>
      <c r="Y770" s="24">
        <f t="shared" si="141"/>
        <v>70.526315789473685</v>
      </c>
      <c r="Z770" s="25">
        <f t="shared" si="149"/>
        <v>89.080602778171567</v>
      </c>
    </row>
    <row r="771" spans="1:26" x14ac:dyDescent="0.3">
      <c r="A771" s="15" t="s">
        <v>865</v>
      </c>
      <c r="B771" s="15">
        <v>201505</v>
      </c>
      <c r="C771" s="15">
        <v>262028.215</v>
      </c>
      <c r="D771" s="15">
        <v>0.59743913045751096</v>
      </c>
      <c r="E771" s="15">
        <v>0.39433968743762998</v>
      </c>
      <c r="F771" s="15">
        <v>80.1666666666667</v>
      </c>
      <c r="G771" s="15">
        <v>1.2592707451134999</v>
      </c>
      <c r="H771" s="15">
        <v>0.93209068876576695</v>
      </c>
      <c r="I771" s="15">
        <v>0.88662949737061902</v>
      </c>
      <c r="J771" s="15">
        <v>0.35956283608597001</v>
      </c>
      <c r="K771" s="15">
        <v>1</v>
      </c>
      <c r="L771" s="15">
        <v>0</v>
      </c>
      <c r="M771" s="17">
        <f>IF(C771&gt;=250000,10,IF([1]数据测算!F771&gt;=200000,8,IF([1]数据测算!F771&gt;=150000,6,IF([1]数据测算!F771&gt;=100000,5,IF(C771&gt;=50000,3,1)))))*2.5</f>
        <v>25</v>
      </c>
      <c r="N771" s="17">
        <f>IF(F771&gt;=4000,5,IF([1]数据测算!M771&gt;=3000,3,IF([1]数据测算!M771&gt;=2500,1,IF([1]数据测算!M771&gt;=1500,10,IF(F771&gt;=750,8,6)))))</f>
        <v>6</v>
      </c>
      <c r="O771" s="17">
        <f t="shared" si="142"/>
        <v>10</v>
      </c>
      <c r="P771" s="18">
        <f t="shared" si="143"/>
        <v>3.5</v>
      </c>
      <c r="Q771" s="17">
        <f t="shared" si="144"/>
        <v>7</v>
      </c>
      <c r="R771" s="17">
        <f t="shared" si="150"/>
        <v>1</v>
      </c>
      <c r="S771" s="17">
        <f t="shared" si="151"/>
        <v>1</v>
      </c>
      <c r="T771" s="17">
        <f t="shared" si="145"/>
        <v>3</v>
      </c>
      <c r="U771" s="17" t="s">
        <v>94</v>
      </c>
      <c r="V771" s="17">
        <f t="shared" si="146"/>
        <v>2</v>
      </c>
      <c r="W771" s="21">
        <f t="shared" si="147"/>
        <v>95</v>
      </c>
      <c r="X771" s="21">
        <f t="shared" si="148"/>
        <v>58.5</v>
      </c>
      <c r="Y771" s="24">
        <f t="shared" ref="Y771:Y834" si="152">X771*100/W771</f>
        <v>61.578947368421055</v>
      </c>
      <c r="Z771" s="25">
        <f t="shared" si="149"/>
        <v>84.893569574321774</v>
      </c>
    </row>
    <row r="772" spans="1:26" x14ac:dyDescent="0.3">
      <c r="A772" s="15" t="s">
        <v>866</v>
      </c>
      <c r="B772" s="15">
        <v>201506</v>
      </c>
      <c r="C772" s="15">
        <v>67099.945000000007</v>
      </c>
      <c r="D772" s="15">
        <v>0.57238224537999005</v>
      </c>
      <c r="E772" s="15">
        <v>1.0676646416800699</v>
      </c>
      <c r="F772" s="15">
        <v>1635.8333333333301</v>
      </c>
      <c r="G772" s="15">
        <v>0.94045891492701394</v>
      </c>
      <c r="H772" s="15">
        <v>0.100373943960559</v>
      </c>
      <c r="I772" s="15">
        <v>0.898242252866851</v>
      </c>
      <c r="J772" s="15">
        <v>5.3559390061732</v>
      </c>
      <c r="K772" s="15">
        <v>1</v>
      </c>
      <c r="L772" s="15">
        <v>0</v>
      </c>
      <c r="M772" s="17">
        <f>IF(C772&gt;=250000,10,IF([1]数据测算!F772&gt;=200000,8,IF([1]数据测算!F772&gt;=150000,6,IF([1]数据测算!F772&gt;=100000,5,IF(C772&gt;=50000,3,1)))))*2.5</f>
        <v>7.5</v>
      </c>
      <c r="N772" s="17">
        <f>IF(F772&gt;=4000,5,IF([1]数据测算!M772&gt;=3000,3,IF([1]数据测算!M772&gt;=2500,1,IF([1]数据测算!M772&gt;=1500,10,IF(F772&gt;=750,8,6)))))</f>
        <v>10</v>
      </c>
      <c r="O772" s="17">
        <f t="shared" ref="O772:O835" si="153">IF(J772&gt;=35,1,IF(J772&gt;=20,3,IF(J772&gt;=10,5,IF(J772&gt;=7,6,IF(J772&gt;=5,8,10)))))</f>
        <v>8</v>
      </c>
      <c r="P772" s="18">
        <f t="shared" ref="P772:P835" si="154">IF(D772&gt;=0.9,1,IF(D772&gt;=0.6,4,IF(D772&gt;=0.4,7,IF(D772&gt;=0,10,""))))*0.5</f>
        <v>3.5</v>
      </c>
      <c r="Q772" s="17">
        <f t="shared" ref="Q772:Q835" si="155">IF(E772&gt;=0.7,1,IF(E772&gt;=0.4,4,IF(E772&gt;=0.2,7,IF(E772&gt;=0,10))))</f>
        <v>1</v>
      </c>
      <c r="R772" s="17">
        <f t="shared" si="150"/>
        <v>1</v>
      </c>
      <c r="S772" s="17">
        <f t="shared" si="151"/>
        <v>10</v>
      </c>
      <c r="T772" s="17">
        <f t="shared" ref="T772:T835" si="156">IF(G772&gt;=230%,10,IF(G772&gt;=160%,7,IF(G772&gt;=70%,4,1)))*0.75</f>
        <v>3</v>
      </c>
      <c r="U772" s="17" t="s">
        <v>94</v>
      </c>
      <c r="V772" s="17">
        <f t="shared" ref="V772:V835" si="157">IF(K772=5,10,IF(K772=4,8,IF(K772=3,6,IF(K772=2,4,IF(K772=1,2,0)))))</f>
        <v>2</v>
      </c>
      <c r="W772" s="21">
        <f t="shared" ref="W772:W835" si="158">SUMIFS($M$1:$V$1,M772:V772,"&lt;&gt;null")</f>
        <v>95</v>
      </c>
      <c r="X772" s="21">
        <f t="shared" ref="X772:X835" si="159">SUM(M772:V772)</f>
        <v>46</v>
      </c>
      <c r="Y772" s="24">
        <f t="shared" si="152"/>
        <v>48.421052631578945</v>
      </c>
      <c r="Z772" s="25">
        <f t="shared" ref="Z772:Z835" si="160">EXP(LN(Y772)*$AB$15+$AB$16)</f>
        <v>77.952031605974014</v>
      </c>
    </row>
    <row r="773" spans="1:26" x14ac:dyDescent="0.3">
      <c r="A773" s="15" t="s">
        <v>867</v>
      </c>
      <c r="B773" s="15">
        <v>201506</v>
      </c>
      <c r="C773" s="15">
        <v>118957.588333333</v>
      </c>
      <c r="D773" s="15">
        <v>0.51379414974780202</v>
      </c>
      <c r="E773" s="15">
        <v>8.9372709677319195E-2</v>
      </c>
      <c r="F773" s="15">
        <v>635.16666666666697</v>
      </c>
      <c r="G773" s="15">
        <v>0.82933515610220998</v>
      </c>
      <c r="H773" s="15">
        <v>7.23450310920314E-2</v>
      </c>
      <c r="I773" s="15">
        <v>0.53072402600475099</v>
      </c>
      <c r="J773" s="15">
        <v>24.178898626896199</v>
      </c>
      <c r="K773" s="15">
        <v>1</v>
      </c>
      <c r="L773" s="15">
        <v>0</v>
      </c>
      <c r="M773" s="17">
        <f>IF(C773&gt;=250000,10,IF([1]数据测算!F773&gt;=200000,8,IF([1]数据测算!F773&gt;=150000,6,IF([1]数据测算!F773&gt;=100000,5,IF(C773&gt;=50000,3,1)))))*2.5</f>
        <v>12.5</v>
      </c>
      <c r="N773" s="17">
        <f>IF(F773&gt;=4000,5,IF([1]数据测算!M773&gt;=3000,3,IF([1]数据测算!M773&gt;=2500,1,IF([1]数据测算!M773&gt;=1500,10,IF(F773&gt;=750,8,6)))))</f>
        <v>6</v>
      </c>
      <c r="O773" s="17">
        <f t="shared" si="153"/>
        <v>3</v>
      </c>
      <c r="P773" s="18">
        <f t="shared" si="154"/>
        <v>3.5</v>
      </c>
      <c r="Q773" s="17">
        <f t="shared" si="155"/>
        <v>10</v>
      </c>
      <c r="R773" s="17">
        <f t="shared" si="150"/>
        <v>4</v>
      </c>
      <c r="S773" s="17">
        <f t="shared" si="151"/>
        <v>10</v>
      </c>
      <c r="T773" s="17">
        <f t="shared" si="156"/>
        <v>3</v>
      </c>
      <c r="U773" s="17" t="s">
        <v>94</v>
      </c>
      <c r="V773" s="17">
        <f t="shared" si="157"/>
        <v>2</v>
      </c>
      <c r="W773" s="21">
        <f t="shared" si="158"/>
        <v>95</v>
      </c>
      <c r="X773" s="21">
        <f t="shared" si="159"/>
        <v>54</v>
      </c>
      <c r="Y773" s="24">
        <f t="shared" si="152"/>
        <v>56.842105263157897</v>
      </c>
      <c r="Z773" s="25">
        <f t="shared" si="160"/>
        <v>82.51613749448093</v>
      </c>
    </row>
    <row r="774" spans="1:26" x14ac:dyDescent="0.3">
      <c r="A774" s="15" t="s">
        <v>868</v>
      </c>
      <c r="B774" s="15">
        <v>201507</v>
      </c>
      <c r="C774" s="15">
        <v>43683.894999999997</v>
      </c>
      <c r="D774" s="15">
        <v>0.71052025690452003</v>
      </c>
      <c r="E774" s="15">
        <v>0.83492111124252</v>
      </c>
      <c r="F774" s="15">
        <v>1220.5</v>
      </c>
      <c r="G774" s="15">
        <v>0.79787741896357001</v>
      </c>
      <c r="H774" s="15">
        <v>0.198983872034213</v>
      </c>
      <c r="I774" s="15">
        <v>0.61173894990908895</v>
      </c>
      <c r="J774" s="15">
        <v>9.5496177361038406</v>
      </c>
      <c r="K774" s="15">
        <v>1</v>
      </c>
      <c r="L774" s="15">
        <v>0</v>
      </c>
      <c r="M774" s="17">
        <f>IF(C774&gt;=250000,10,IF([1]数据测算!F774&gt;=200000,8,IF([1]数据测算!F774&gt;=150000,6,IF([1]数据测算!F774&gt;=100000,5,IF(C774&gt;=50000,3,1)))))*2.5</f>
        <v>2.5</v>
      </c>
      <c r="N774" s="17">
        <f>IF(F774&gt;=4000,5,IF([1]数据测算!M774&gt;=3000,3,IF([1]数据测算!M774&gt;=2500,1,IF([1]数据测算!M774&gt;=1500,10,IF(F774&gt;=750,8,6)))))</f>
        <v>8</v>
      </c>
      <c r="O774" s="17">
        <f t="shared" si="153"/>
        <v>6</v>
      </c>
      <c r="P774" s="18">
        <f t="shared" si="154"/>
        <v>2</v>
      </c>
      <c r="Q774" s="17">
        <f t="shared" si="155"/>
        <v>1</v>
      </c>
      <c r="R774" s="17">
        <f t="shared" si="150"/>
        <v>4</v>
      </c>
      <c r="S774" s="17">
        <f t="shared" si="151"/>
        <v>10</v>
      </c>
      <c r="T774" s="17">
        <f t="shared" si="156"/>
        <v>3</v>
      </c>
      <c r="U774" s="17" t="s">
        <v>94</v>
      </c>
      <c r="V774" s="17">
        <f t="shared" si="157"/>
        <v>2</v>
      </c>
      <c r="W774" s="21">
        <f t="shared" si="158"/>
        <v>95</v>
      </c>
      <c r="X774" s="21">
        <f t="shared" si="159"/>
        <v>38.5</v>
      </c>
      <c r="Y774" s="24">
        <f t="shared" si="152"/>
        <v>40.526315789473685</v>
      </c>
      <c r="Z774" s="25">
        <f t="shared" si="160"/>
        <v>73.180823537102171</v>
      </c>
    </row>
    <row r="775" spans="1:26" x14ac:dyDescent="0.3">
      <c r="A775" s="15" t="s">
        <v>869</v>
      </c>
      <c r="B775" s="15">
        <v>201505</v>
      </c>
      <c r="C775" s="15">
        <v>419100.5</v>
      </c>
      <c r="D775" s="15">
        <v>1.3879516008488499</v>
      </c>
      <c r="E775" s="15">
        <v>0.19918289875220699</v>
      </c>
      <c r="F775" s="15">
        <v>245.5</v>
      </c>
      <c r="G775" s="15">
        <v>0.69537820518211801</v>
      </c>
      <c r="H775" s="15">
        <v>0.148253741019992</v>
      </c>
      <c r="I775" s="15">
        <v>0.47304501195929199</v>
      </c>
      <c r="J775" s="15">
        <v>43.931485457214201</v>
      </c>
      <c r="K775" s="15">
        <v>1</v>
      </c>
      <c r="L775" s="15">
        <v>0</v>
      </c>
      <c r="M775" s="17">
        <f>IF(C775&gt;=250000,10,IF([1]数据测算!F775&gt;=200000,8,IF([1]数据测算!F775&gt;=150000,6,IF([1]数据测算!F775&gt;=100000,5,IF(C775&gt;=50000,3,1)))))*2.5</f>
        <v>25</v>
      </c>
      <c r="N775" s="17">
        <f>IF(F775&gt;=4000,5,IF([1]数据测算!M775&gt;=3000,3,IF([1]数据测算!M775&gt;=2500,1,IF([1]数据测算!M775&gt;=1500,10,IF(F775&gt;=750,8,6)))))</f>
        <v>6</v>
      </c>
      <c r="O775" s="17">
        <f t="shared" si="153"/>
        <v>1</v>
      </c>
      <c r="P775" s="18">
        <f t="shared" si="154"/>
        <v>0.5</v>
      </c>
      <c r="Q775" s="17">
        <f t="shared" si="155"/>
        <v>10</v>
      </c>
      <c r="R775" s="17">
        <f t="shared" si="150"/>
        <v>4</v>
      </c>
      <c r="S775" s="17">
        <f t="shared" si="151"/>
        <v>10</v>
      </c>
      <c r="T775" s="17">
        <f t="shared" si="156"/>
        <v>0.75</v>
      </c>
      <c r="U775" s="17" t="s">
        <v>94</v>
      </c>
      <c r="V775" s="17">
        <f t="shared" si="157"/>
        <v>2</v>
      </c>
      <c r="W775" s="21">
        <f t="shared" si="158"/>
        <v>95</v>
      </c>
      <c r="X775" s="21">
        <f t="shared" si="159"/>
        <v>59.25</v>
      </c>
      <c r="Y775" s="24">
        <f t="shared" si="152"/>
        <v>62.368421052631582</v>
      </c>
      <c r="Z775" s="25">
        <f t="shared" si="160"/>
        <v>85.278212662592267</v>
      </c>
    </row>
    <row r="776" spans="1:26" x14ac:dyDescent="0.3">
      <c r="A776" s="15" t="s">
        <v>870</v>
      </c>
      <c r="B776" s="15">
        <v>201506</v>
      </c>
      <c r="C776" s="15">
        <v>180889.73666666701</v>
      </c>
      <c r="D776" s="15">
        <v>1.1154746404847899</v>
      </c>
      <c r="E776" s="15">
        <v>0.62698571930497804</v>
      </c>
      <c r="F776" s="15">
        <v>1554.1666666666699</v>
      </c>
      <c r="G776" s="15">
        <v>0.61077108011850001</v>
      </c>
      <c r="H776" s="15">
        <v>0.123721909471979</v>
      </c>
      <c r="I776" s="15">
        <v>0.44631659505753801</v>
      </c>
      <c r="J776" s="15">
        <v>11.8763251050429</v>
      </c>
      <c r="K776" s="15">
        <v>1</v>
      </c>
      <c r="L776" s="15">
        <v>0</v>
      </c>
      <c r="M776" s="17">
        <f>IF(C776&gt;=250000,10,IF([1]数据测算!F776&gt;=200000,8,IF([1]数据测算!F776&gt;=150000,6,IF([1]数据测算!F776&gt;=100000,5,IF(C776&gt;=50000,3,1)))))*2.5</f>
        <v>15</v>
      </c>
      <c r="N776" s="17">
        <f>IF(F776&gt;=4000,5,IF([1]数据测算!M776&gt;=3000,3,IF([1]数据测算!M776&gt;=2500,1,IF([1]数据测算!M776&gt;=1500,10,IF(F776&gt;=750,8,6)))))</f>
        <v>10</v>
      </c>
      <c r="O776" s="17">
        <f t="shared" si="153"/>
        <v>5</v>
      </c>
      <c r="P776" s="18">
        <f t="shared" si="154"/>
        <v>0.5</v>
      </c>
      <c r="Q776" s="17">
        <f t="shared" si="155"/>
        <v>4</v>
      </c>
      <c r="R776" s="17">
        <f t="shared" si="150"/>
        <v>4</v>
      </c>
      <c r="S776" s="17">
        <f t="shared" si="151"/>
        <v>10</v>
      </c>
      <c r="T776" s="17">
        <f t="shared" si="156"/>
        <v>0.75</v>
      </c>
      <c r="U776" s="17" t="s">
        <v>94</v>
      </c>
      <c r="V776" s="17">
        <f t="shared" si="157"/>
        <v>2</v>
      </c>
      <c r="W776" s="21">
        <f t="shared" si="158"/>
        <v>95</v>
      </c>
      <c r="X776" s="21">
        <f t="shared" si="159"/>
        <v>51.25</v>
      </c>
      <c r="Y776" s="24">
        <f t="shared" si="152"/>
        <v>53.94736842105263</v>
      </c>
      <c r="Z776" s="25">
        <f t="shared" si="160"/>
        <v>80.999709651925599</v>
      </c>
    </row>
    <row r="777" spans="1:26" x14ac:dyDescent="0.3">
      <c r="A777" s="15" t="s">
        <v>871</v>
      </c>
      <c r="B777" s="15">
        <v>201507</v>
      </c>
      <c r="C777" s="15">
        <v>83153.506666666697</v>
      </c>
      <c r="D777" s="15">
        <v>0.86698380046303902</v>
      </c>
      <c r="E777" s="15">
        <v>0.156109713739884</v>
      </c>
      <c r="F777" s="15">
        <v>658.83333333333303</v>
      </c>
      <c r="G777" s="15">
        <v>0.60742838113379405</v>
      </c>
      <c r="H777" s="15">
        <v>7.5381933707949406E-2</v>
      </c>
      <c r="I777" s="15">
        <v>0.59055491689120498</v>
      </c>
      <c r="J777" s="15">
        <v>15.362333557458699</v>
      </c>
      <c r="K777" s="15">
        <v>1</v>
      </c>
      <c r="L777" s="15">
        <v>0</v>
      </c>
      <c r="M777" s="17">
        <f>IF(C777&gt;=250000,10,IF([1]数据测算!F777&gt;=200000,8,IF([1]数据测算!F777&gt;=150000,6,IF([1]数据测算!F777&gt;=100000,5,IF(C777&gt;=50000,3,1)))))*2.5</f>
        <v>7.5</v>
      </c>
      <c r="N777" s="17">
        <f>IF(F777&gt;=4000,5,IF([1]数据测算!M777&gt;=3000,3,IF([1]数据测算!M777&gt;=2500,1,IF([1]数据测算!M777&gt;=1500,10,IF(F777&gt;=750,8,6)))))</f>
        <v>6</v>
      </c>
      <c r="O777" s="17">
        <f t="shared" si="153"/>
        <v>5</v>
      </c>
      <c r="P777" s="18">
        <f t="shared" si="154"/>
        <v>2</v>
      </c>
      <c r="Q777" s="17">
        <f t="shared" si="155"/>
        <v>10</v>
      </c>
      <c r="R777" s="17">
        <f t="shared" si="150"/>
        <v>4</v>
      </c>
      <c r="S777" s="17">
        <f t="shared" si="151"/>
        <v>10</v>
      </c>
      <c r="T777" s="17">
        <f t="shared" si="156"/>
        <v>0.75</v>
      </c>
      <c r="U777" s="17" t="s">
        <v>94</v>
      </c>
      <c r="V777" s="17">
        <f t="shared" si="157"/>
        <v>2</v>
      </c>
      <c r="W777" s="21">
        <f t="shared" si="158"/>
        <v>95</v>
      </c>
      <c r="X777" s="21">
        <f t="shared" si="159"/>
        <v>47.25</v>
      </c>
      <c r="Y777" s="24">
        <f t="shared" si="152"/>
        <v>49.736842105263158</v>
      </c>
      <c r="Z777" s="25">
        <f t="shared" si="160"/>
        <v>78.697239064223211</v>
      </c>
    </row>
    <row r="778" spans="1:26" x14ac:dyDescent="0.3">
      <c r="A778" s="15" t="s">
        <v>872</v>
      </c>
      <c r="B778" s="15">
        <v>201507</v>
      </c>
      <c r="C778" s="15">
        <v>117027.883333333</v>
      </c>
      <c r="D778" s="15">
        <v>0.85513532364568101</v>
      </c>
      <c r="E778" s="15">
        <v>7.5086269030003497E-2</v>
      </c>
      <c r="F778" s="15">
        <v>811.83333333333303</v>
      </c>
      <c r="G778" s="15">
        <v>0.57515258029898797</v>
      </c>
      <c r="H778" s="15">
        <v>8.4758568674619603E-2</v>
      </c>
      <c r="I778" s="15">
        <v>0.87198571885519305</v>
      </c>
      <c r="J778" s="15">
        <v>13.167004114685801</v>
      </c>
      <c r="K778" s="15">
        <v>1</v>
      </c>
      <c r="L778" s="15">
        <v>0</v>
      </c>
      <c r="M778" s="17">
        <f>IF(C778&gt;=250000,10,IF([1]数据测算!F778&gt;=200000,8,IF([1]数据测算!F778&gt;=150000,6,IF([1]数据测算!F778&gt;=100000,5,IF(C778&gt;=50000,3,1)))))*2.5</f>
        <v>12.5</v>
      </c>
      <c r="N778" s="17">
        <f>IF(F778&gt;=4000,5,IF([1]数据测算!M778&gt;=3000,3,IF([1]数据测算!M778&gt;=2500,1,IF([1]数据测算!M778&gt;=1500,10,IF(F778&gt;=750,8,6)))))</f>
        <v>8</v>
      </c>
      <c r="O778" s="17">
        <f t="shared" si="153"/>
        <v>5</v>
      </c>
      <c r="P778" s="18">
        <f t="shared" si="154"/>
        <v>2</v>
      </c>
      <c r="Q778" s="17">
        <f t="shared" si="155"/>
        <v>10</v>
      </c>
      <c r="R778" s="17">
        <f t="shared" si="150"/>
        <v>1</v>
      </c>
      <c r="S778" s="17">
        <f t="shared" si="151"/>
        <v>10</v>
      </c>
      <c r="T778" s="17">
        <f t="shared" si="156"/>
        <v>0.75</v>
      </c>
      <c r="U778" s="17" t="s">
        <v>94</v>
      </c>
      <c r="V778" s="17">
        <f t="shared" si="157"/>
        <v>2</v>
      </c>
      <c r="W778" s="21">
        <f t="shared" si="158"/>
        <v>95</v>
      </c>
      <c r="X778" s="21">
        <f t="shared" si="159"/>
        <v>51.25</v>
      </c>
      <c r="Y778" s="24">
        <f t="shared" si="152"/>
        <v>53.94736842105263</v>
      </c>
      <c r="Z778" s="25">
        <f t="shared" si="160"/>
        <v>80.999709651925599</v>
      </c>
    </row>
    <row r="779" spans="1:26" x14ac:dyDescent="0.3">
      <c r="A779" s="15" t="s">
        <v>873</v>
      </c>
      <c r="B779" s="15">
        <v>201506</v>
      </c>
      <c r="C779" s="15">
        <v>57699.5</v>
      </c>
      <c r="D779" s="15">
        <v>0.62083497212481698</v>
      </c>
      <c r="E779" s="15">
        <v>0.15138482185996399</v>
      </c>
      <c r="F779" s="15">
        <v>189.666666666667</v>
      </c>
      <c r="G779" s="15">
        <v>0.93473897437192199</v>
      </c>
      <c r="H779" s="15" t="s">
        <v>102</v>
      </c>
      <c r="I779" s="15" t="s">
        <v>102</v>
      </c>
      <c r="J779" s="15" t="s">
        <v>102</v>
      </c>
      <c r="K779" s="15">
        <v>2</v>
      </c>
      <c r="L779" s="15">
        <v>1</v>
      </c>
      <c r="M779" s="17">
        <f>IF(C779&gt;=250000,10,IF([1]数据测算!F779&gt;=200000,8,IF([1]数据测算!F779&gt;=150000,6,IF([1]数据测算!F779&gt;=100000,5,IF(C779&gt;=50000,3,1)))))*2.5</f>
        <v>7.5</v>
      </c>
      <c r="N779" s="17">
        <f>IF(F779&gt;=4000,5,IF([1]数据测算!M779&gt;=3000,3,IF([1]数据测算!M779&gt;=2500,1,IF([1]数据测算!M779&gt;=1500,10,IF(F779&gt;=750,8,6)))))</f>
        <v>6</v>
      </c>
      <c r="O779" s="17" t="s">
        <v>103</v>
      </c>
      <c r="P779" s="18">
        <f t="shared" si="154"/>
        <v>2</v>
      </c>
      <c r="Q779" s="17">
        <f t="shared" si="155"/>
        <v>10</v>
      </c>
      <c r="R779" s="17" t="s">
        <v>94</v>
      </c>
      <c r="S779" s="17" t="s">
        <v>94</v>
      </c>
      <c r="T779" s="17">
        <f t="shared" si="156"/>
        <v>3</v>
      </c>
      <c r="U779" s="17" t="s">
        <v>94</v>
      </c>
      <c r="V779" s="17">
        <f t="shared" si="157"/>
        <v>4</v>
      </c>
      <c r="W779" s="21">
        <f t="shared" si="158"/>
        <v>65</v>
      </c>
      <c r="X779" s="21">
        <f t="shared" si="159"/>
        <v>32.5</v>
      </c>
      <c r="Y779" s="24">
        <f t="shared" si="152"/>
        <v>50</v>
      </c>
      <c r="Z779" s="25">
        <f t="shared" si="160"/>
        <v>78.844749551820982</v>
      </c>
    </row>
    <row r="780" spans="1:26" x14ac:dyDescent="0.3">
      <c r="A780" s="15" t="s">
        <v>874</v>
      </c>
      <c r="B780" s="15">
        <v>201506</v>
      </c>
      <c r="C780" s="15">
        <v>56515.953333333302</v>
      </c>
      <c r="D780" s="15">
        <v>0.50339700708620505</v>
      </c>
      <c r="E780" s="15">
        <v>0.24405943069067099</v>
      </c>
      <c r="F780" s="15">
        <v>426</v>
      </c>
      <c r="G780" s="15">
        <v>0.92759888094699705</v>
      </c>
      <c r="H780" s="15" t="s">
        <v>102</v>
      </c>
      <c r="I780" s="15" t="s">
        <v>102</v>
      </c>
      <c r="J780" s="15" t="s">
        <v>102</v>
      </c>
      <c r="K780" s="15">
        <v>2</v>
      </c>
      <c r="L780" s="15">
        <v>0</v>
      </c>
      <c r="M780" s="17">
        <f>IF(C780&gt;=250000,10,IF([1]数据测算!F780&gt;=200000,8,IF([1]数据测算!F780&gt;=150000,6,IF([1]数据测算!F780&gt;=100000,5,IF(C780&gt;=50000,3,1)))))*2.5</f>
        <v>7.5</v>
      </c>
      <c r="N780" s="17">
        <f>IF(F780&gt;=4000,5,IF([1]数据测算!M780&gt;=3000,3,IF([1]数据测算!M780&gt;=2500,1,IF([1]数据测算!M780&gt;=1500,10,IF(F780&gt;=750,8,6)))))</f>
        <v>6</v>
      </c>
      <c r="O780" s="17" t="s">
        <v>103</v>
      </c>
      <c r="P780" s="18">
        <f t="shared" si="154"/>
        <v>3.5</v>
      </c>
      <c r="Q780" s="17">
        <f t="shared" si="155"/>
        <v>7</v>
      </c>
      <c r="R780" s="17" t="s">
        <v>94</v>
      </c>
      <c r="S780" s="17" t="s">
        <v>94</v>
      </c>
      <c r="T780" s="17">
        <f t="shared" si="156"/>
        <v>3</v>
      </c>
      <c r="U780" s="17" t="s">
        <v>94</v>
      </c>
      <c r="V780" s="17">
        <f t="shared" si="157"/>
        <v>4</v>
      </c>
      <c r="W780" s="21">
        <f t="shared" si="158"/>
        <v>65</v>
      </c>
      <c r="X780" s="21">
        <f t="shared" si="159"/>
        <v>31</v>
      </c>
      <c r="Y780" s="24">
        <f t="shared" si="152"/>
        <v>47.692307692307693</v>
      </c>
      <c r="Z780" s="25">
        <f t="shared" si="160"/>
        <v>77.533667496660684</v>
      </c>
    </row>
    <row r="781" spans="1:26" x14ac:dyDescent="0.3">
      <c r="A781" s="15" t="s">
        <v>875</v>
      </c>
      <c r="B781" s="15">
        <v>201506</v>
      </c>
      <c r="C781" s="15">
        <v>570998.71333333303</v>
      </c>
      <c r="D781" s="15">
        <v>0.60969223022323704</v>
      </c>
      <c r="E781" s="15">
        <v>9.3588977084168995E-2</v>
      </c>
      <c r="F781" s="15">
        <v>234.333333333333</v>
      </c>
      <c r="G781" s="15">
        <v>0.91059127586531796</v>
      </c>
      <c r="H781" s="15" t="s">
        <v>102</v>
      </c>
      <c r="I781" s="15" t="s">
        <v>102</v>
      </c>
      <c r="J781" s="15" t="s">
        <v>102</v>
      </c>
      <c r="K781" s="15">
        <v>1</v>
      </c>
      <c r="L781" s="15">
        <v>0</v>
      </c>
      <c r="M781" s="17">
        <f>IF(C781&gt;=250000,10,IF([1]数据测算!F781&gt;=200000,8,IF([1]数据测算!F781&gt;=150000,6,IF([1]数据测算!F781&gt;=100000,5,IF(C781&gt;=50000,3,1)))))*2.5</f>
        <v>25</v>
      </c>
      <c r="N781" s="17">
        <f>IF(F781&gt;=4000,5,IF([1]数据测算!M781&gt;=3000,3,IF([1]数据测算!M781&gt;=2500,1,IF([1]数据测算!M781&gt;=1500,10,IF(F781&gt;=750,8,6)))))</f>
        <v>6</v>
      </c>
      <c r="O781" s="17" t="s">
        <v>103</v>
      </c>
      <c r="P781" s="18">
        <f t="shared" si="154"/>
        <v>2</v>
      </c>
      <c r="Q781" s="17">
        <f t="shared" si="155"/>
        <v>10</v>
      </c>
      <c r="R781" s="17" t="s">
        <v>94</v>
      </c>
      <c r="S781" s="17" t="s">
        <v>94</v>
      </c>
      <c r="T781" s="17">
        <f t="shared" si="156"/>
        <v>3</v>
      </c>
      <c r="U781" s="17" t="s">
        <v>94</v>
      </c>
      <c r="V781" s="17">
        <f t="shared" si="157"/>
        <v>2</v>
      </c>
      <c r="W781" s="21">
        <f t="shared" si="158"/>
        <v>65</v>
      </c>
      <c r="X781" s="21">
        <f t="shared" si="159"/>
        <v>48</v>
      </c>
      <c r="Y781" s="24">
        <f t="shared" si="152"/>
        <v>73.84615384615384</v>
      </c>
      <c r="Z781" s="25">
        <f t="shared" si="160"/>
        <v>90.546611229028954</v>
      </c>
    </row>
    <row r="782" spans="1:26" x14ac:dyDescent="0.3">
      <c r="A782" s="15" t="s">
        <v>876</v>
      </c>
      <c r="B782" s="15">
        <v>201503</v>
      </c>
      <c r="C782" s="15">
        <v>177365.89499999999</v>
      </c>
      <c r="D782" s="15">
        <v>0.88305201065980898</v>
      </c>
      <c r="E782" s="15">
        <v>0.25956129741893802</v>
      </c>
      <c r="F782" s="15">
        <v>1288.8333333333301</v>
      </c>
      <c r="G782" s="15">
        <v>49.721938397709401</v>
      </c>
      <c r="H782" s="15">
        <v>3.12093421268969E-2</v>
      </c>
      <c r="I782" s="15">
        <v>0.57708481804004697</v>
      </c>
      <c r="J782" s="15">
        <v>47.691669030652001</v>
      </c>
      <c r="K782" s="15">
        <v>3</v>
      </c>
      <c r="L782" s="15">
        <v>0</v>
      </c>
      <c r="M782" s="17">
        <f>IF(C782&gt;=250000,10,IF([1]数据测算!F782&gt;=200000,8,IF([1]数据测算!F782&gt;=150000,6,IF([1]数据测算!F782&gt;=100000,5,IF(C782&gt;=50000,3,1)))))*2.5</f>
        <v>15</v>
      </c>
      <c r="N782" s="17">
        <f>IF(F782&gt;=4000,5,IF([1]数据测算!M782&gt;=3000,3,IF([1]数据测算!M782&gt;=2500,1,IF([1]数据测算!M782&gt;=1500,10,IF(F782&gt;=750,8,6)))))</f>
        <v>8</v>
      </c>
      <c r="O782" s="17">
        <f t="shared" si="153"/>
        <v>1</v>
      </c>
      <c r="P782" s="18">
        <f t="shared" si="154"/>
        <v>2</v>
      </c>
      <c r="Q782" s="17">
        <f t="shared" si="155"/>
        <v>7</v>
      </c>
      <c r="R782" s="17">
        <f t="shared" ref="R782:R797" si="161">IF(I782&gt;=70%,1,IF(I782&gt;=40%,4,IF(I782&gt;=20%,7,IF(I782&gt;=0,10))))</f>
        <v>4</v>
      </c>
      <c r="S782" s="17">
        <f t="shared" ref="S782:S797" si="162">IF(H782&gt;=90%,1,IF(H782&gt;=50%,4,IF(H782&gt;=20%,7,10)))</f>
        <v>10</v>
      </c>
      <c r="T782" s="17">
        <f t="shared" si="156"/>
        <v>7.5</v>
      </c>
      <c r="U782" s="17" t="s">
        <v>94</v>
      </c>
      <c r="V782" s="17">
        <f t="shared" si="157"/>
        <v>6</v>
      </c>
      <c r="W782" s="21">
        <f t="shared" si="158"/>
        <v>95</v>
      </c>
      <c r="X782" s="21">
        <f t="shared" si="159"/>
        <v>60.5</v>
      </c>
      <c r="Y782" s="24">
        <f t="shared" si="152"/>
        <v>63.684210526315788</v>
      </c>
      <c r="Z782" s="25">
        <f t="shared" si="160"/>
        <v>85.912364183834782</v>
      </c>
    </row>
    <row r="783" spans="1:26" x14ac:dyDescent="0.3">
      <c r="A783" s="15" t="s">
        <v>877</v>
      </c>
      <c r="B783" s="15">
        <v>201506</v>
      </c>
      <c r="C783" s="15">
        <v>510952.64333333302</v>
      </c>
      <c r="D783" s="15">
        <v>0.83746653892103595</v>
      </c>
      <c r="E783" s="15">
        <v>0.55543652586644898</v>
      </c>
      <c r="F783" s="15">
        <v>308</v>
      </c>
      <c r="G783" s="15">
        <v>46.532492598773302</v>
      </c>
      <c r="H783" s="15">
        <v>6.1208480159958299E-2</v>
      </c>
      <c r="I783" s="15">
        <v>0.76939684441978295</v>
      </c>
      <c r="J783" s="15">
        <v>16.1352341426797</v>
      </c>
      <c r="K783" s="15">
        <v>2</v>
      </c>
      <c r="L783" s="15">
        <v>0</v>
      </c>
      <c r="M783" s="17">
        <f>IF(C783&gt;=250000,10,IF([1]数据测算!F783&gt;=200000,8,IF([1]数据测算!F783&gt;=150000,6,IF([1]数据测算!F783&gt;=100000,5,IF(C783&gt;=50000,3,1)))))*2.5</f>
        <v>25</v>
      </c>
      <c r="N783" s="17">
        <f>IF(F783&gt;=4000,5,IF([1]数据测算!M783&gt;=3000,3,IF([1]数据测算!M783&gt;=2500,1,IF([1]数据测算!M783&gt;=1500,10,IF(F783&gt;=750,8,6)))))</f>
        <v>6</v>
      </c>
      <c r="O783" s="17">
        <f t="shared" si="153"/>
        <v>5</v>
      </c>
      <c r="P783" s="18">
        <f t="shared" si="154"/>
        <v>2</v>
      </c>
      <c r="Q783" s="17">
        <f t="shared" si="155"/>
        <v>4</v>
      </c>
      <c r="R783" s="17">
        <f t="shared" si="161"/>
        <v>1</v>
      </c>
      <c r="S783" s="17">
        <f t="shared" si="162"/>
        <v>10</v>
      </c>
      <c r="T783" s="17">
        <f t="shared" si="156"/>
        <v>7.5</v>
      </c>
      <c r="U783" s="17" t="s">
        <v>94</v>
      </c>
      <c r="V783" s="17">
        <f t="shared" si="157"/>
        <v>4</v>
      </c>
      <c r="W783" s="21">
        <f t="shared" si="158"/>
        <v>95</v>
      </c>
      <c r="X783" s="21">
        <f t="shared" si="159"/>
        <v>64.5</v>
      </c>
      <c r="Y783" s="24">
        <f t="shared" si="152"/>
        <v>67.89473684210526</v>
      </c>
      <c r="Z783" s="25">
        <f t="shared" si="160"/>
        <v>87.886566273773425</v>
      </c>
    </row>
    <row r="784" spans="1:26" x14ac:dyDescent="0.3">
      <c r="A784" s="15" t="s">
        <v>878</v>
      </c>
      <c r="B784" s="15">
        <v>201504</v>
      </c>
      <c r="C784" s="15">
        <v>20275.035</v>
      </c>
      <c r="D784" s="15">
        <v>1.4389117852470099</v>
      </c>
      <c r="E784" s="15">
        <v>0.28186040226426601</v>
      </c>
      <c r="F784" s="15">
        <v>447.33333333333297</v>
      </c>
      <c r="G784" s="15">
        <v>10.685687101139299</v>
      </c>
      <c r="H784" s="15">
        <v>9.7313807739232996E-2</v>
      </c>
      <c r="I784" s="15">
        <v>0.67870303756825501</v>
      </c>
      <c r="J784" s="15">
        <v>9.8031321435646603</v>
      </c>
      <c r="K784" s="15">
        <v>1</v>
      </c>
      <c r="L784" s="15">
        <v>0</v>
      </c>
      <c r="M784" s="17">
        <f>IF(C784&gt;=250000,10,IF([1]数据测算!F784&gt;=200000,8,IF([1]数据测算!F784&gt;=150000,6,IF([1]数据测算!F784&gt;=100000,5,IF(C784&gt;=50000,3,1)))))*2.5</f>
        <v>2.5</v>
      </c>
      <c r="N784" s="17">
        <f>IF(F784&gt;=4000,5,IF([1]数据测算!M784&gt;=3000,3,IF([1]数据测算!M784&gt;=2500,1,IF([1]数据测算!M784&gt;=1500,10,IF(F784&gt;=750,8,6)))))</f>
        <v>6</v>
      </c>
      <c r="O784" s="17">
        <f t="shared" si="153"/>
        <v>6</v>
      </c>
      <c r="P784" s="18">
        <f t="shared" si="154"/>
        <v>0.5</v>
      </c>
      <c r="Q784" s="17">
        <f t="shared" si="155"/>
        <v>7</v>
      </c>
      <c r="R784" s="17">
        <f t="shared" si="161"/>
        <v>4</v>
      </c>
      <c r="S784" s="17">
        <f t="shared" si="162"/>
        <v>10</v>
      </c>
      <c r="T784" s="17">
        <f t="shared" si="156"/>
        <v>7.5</v>
      </c>
      <c r="U784" s="17" t="s">
        <v>94</v>
      </c>
      <c r="V784" s="17">
        <f t="shared" si="157"/>
        <v>2</v>
      </c>
      <c r="W784" s="21">
        <f t="shared" si="158"/>
        <v>95</v>
      </c>
      <c r="X784" s="21">
        <f t="shared" si="159"/>
        <v>45.5</v>
      </c>
      <c r="Y784" s="24">
        <f t="shared" si="152"/>
        <v>47.89473684210526</v>
      </c>
      <c r="Z784" s="25">
        <f t="shared" si="160"/>
        <v>77.650291062261033</v>
      </c>
    </row>
    <row r="785" spans="1:26" x14ac:dyDescent="0.3">
      <c r="A785" s="15" t="s">
        <v>879</v>
      </c>
      <c r="B785" s="15">
        <v>201507</v>
      </c>
      <c r="C785" s="15">
        <v>4705.1666666666697</v>
      </c>
      <c r="D785" s="15">
        <v>0.79000076760346005</v>
      </c>
      <c r="E785" s="15">
        <v>0.57960208481725595</v>
      </c>
      <c r="F785" s="15">
        <v>37.1666666666667</v>
      </c>
      <c r="G785" s="15">
        <v>2.8765412532939898</v>
      </c>
      <c r="H785" s="15">
        <v>0.260831242450346</v>
      </c>
      <c r="I785" s="15">
        <v>0.52414872593713802</v>
      </c>
      <c r="J785" s="15">
        <v>11.5766463834399</v>
      </c>
      <c r="K785" s="15">
        <v>3</v>
      </c>
      <c r="L785" s="15">
        <v>0</v>
      </c>
      <c r="M785" s="17">
        <f>IF(C785&gt;=250000,10,IF([1]数据测算!F785&gt;=200000,8,IF([1]数据测算!F785&gt;=150000,6,IF([1]数据测算!F785&gt;=100000,5,IF(C785&gt;=50000,3,1)))))*2.5</f>
        <v>2.5</v>
      </c>
      <c r="N785" s="17">
        <f>IF(F785&gt;=4000,5,IF([1]数据测算!M785&gt;=3000,3,IF([1]数据测算!M785&gt;=2500,1,IF([1]数据测算!M785&gt;=1500,10,IF(F785&gt;=750,8,6)))))</f>
        <v>6</v>
      </c>
      <c r="O785" s="17">
        <f t="shared" si="153"/>
        <v>5</v>
      </c>
      <c r="P785" s="18">
        <f t="shared" si="154"/>
        <v>2</v>
      </c>
      <c r="Q785" s="17">
        <f t="shared" si="155"/>
        <v>4</v>
      </c>
      <c r="R785" s="17">
        <f t="shared" si="161"/>
        <v>4</v>
      </c>
      <c r="S785" s="17">
        <f t="shared" si="162"/>
        <v>7</v>
      </c>
      <c r="T785" s="17">
        <f t="shared" si="156"/>
        <v>7.5</v>
      </c>
      <c r="U785" s="17" t="s">
        <v>94</v>
      </c>
      <c r="V785" s="17">
        <f t="shared" si="157"/>
        <v>6</v>
      </c>
      <c r="W785" s="21">
        <f t="shared" si="158"/>
        <v>95</v>
      </c>
      <c r="X785" s="21">
        <f t="shared" si="159"/>
        <v>44</v>
      </c>
      <c r="Y785" s="24">
        <f t="shared" si="152"/>
        <v>46.315789473684212</v>
      </c>
      <c r="Z785" s="25">
        <f t="shared" si="160"/>
        <v>76.732029849470223</v>
      </c>
    </row>
    <row r="786" spans="1:26" x14ac:dyDescent="0.3">
      <c r="A786" s="15" t="s">
        <v>880</v>
      </c>
      <c r="B786" s="15">
        <v>201507</v>
      </c>
      <c r="C786" s="15">
        <v>74060.5</v>
      </c>
      <c r="D786" s="15">
        <v>0.81421779985990606</v>
      </c>
      <c r="E786" s="15">
        <v>0.34558316316228599</v>
      </c>
      <c r="F786" s="15">
        <v>282.83333333333297</v>
      </c>
      <c r="G786" s="15">
        <v>0.99462782355624502</v>
      </c>
      <c r="H786" s="15">
        <v>0.283208756772868</v>
      </c>
      <c r="I786" s="15">
        <v>0.25412934724799102</v>
      </c>
      <c r="J786" s="15">
        <v>18.0456546729541</v>
      </c>
      <c r="K786" s="15">
        <v>2</v>
      </c>
      <c r="L786" s="15">
        <v>0</v>
      </c>
      <c r="M786" s="17">
        <f>IF(C786&gt;=250000,10,IF([1]数据测算!F786&gt;=200000,8,IF([1]数据测算!F786&gt;=150000,6,IF([1]数据测算!F786&gt;=100000,5,IF(C786&gt;=50000,3,1)))))*2.5</f>
        <v>7.5</v>
      </c>
      <c r="N786" s="17">
        <f>IF(F786&gt;=4000,5,IF([1]数据测算!M786&gt;=3000,3,IF([1]数据测算!M786&gt;=2500,1,IF([1]数据测算!M786&gt;=1500,10,IF(F786&gt;=750,8,6)))))</f>
        <v>6</v>
      </c>
      <c r="O786" s="17">
        <f t="shared" si="153"/>
        <v>5</v>
      </c>
      <c r="P786" s="18">
        <f t="shared" si="154"/>
        <v>2</v>
      </c>
      <c r="Q786" s="17">
        <f t="shared" si="155"/>
        <v>7</v>
      </c>
      <c r="R786" s="17">
        <f t="shared" si="161"/>
        <v>7</v>
      </c>
      <c r="S786" s="17">
        <f t="shared" si="162"/>
        <v>7</v>
      </c>
      <c r="T786" s="17">
        <f t="shared" si="156"/>
        <v>3</v>
      </c>
      <c r="U786" s="17" t="s">
        <v>94</v>
      </c>
      <c r="V786" s="17">
        <f t="shared" si="157"/>
        <v>4</v>
      </c>
      <c r="W786" s="21">
        <f t="shared" si="158"/>
        <v>95</v>
      </c>
      <c r="X786" s="21">
        <f t="shared" si="159"/>
        <v>48.5</v>
      </c>
      <c r="Y786" s="24">
        <f t="shared" si="152"/>
        <v>51.05263157894737</v>
      </c>
      <c r="Z786" s="25">
        <f t="shared" si="160"/>
        <v>79.429834036358756</v>
      </c>
    </row>
    <row r="787" spans="1:26" x14ac:dyDescent="0.3">
      <c r="A787" s="15" t="s">
        <v>881</v>
      </c>
      <c r="B787" s="15">
        <v>201506</v>
      </c>
      <c r="C787" s="15">
        <v>94482.098333333299</v>
      </c>
      <c r="D787" s="15">
        <v>0.61673940379342296</v>
      </c>
      <c r="E787" s="15">
        <v>0.10952025280026099</v>
      </c>
      <c r="F787" s="15">
        <v>190.5</v>
      </c>
      <c r="G787" s="15">
        <v>0.87171013315701495</v>
      </c>
      <c r="H787" s="15">
        <v>0.111788573072697</v>
      </c>
      <c r="I787" s="15">
        <v>0.626854741246897</v>
      </c>
      <c r="J787" s="15">
        <v>18.643396632665802</v>
      </c>
      <c r="K787" s="15">
        <v>2</v>
      </c>
      <c r="L787" s="15">
        <v>0</v>
      </c>
      <c r="M787" s="17">
        <f>IF(C787&gt;=250000,10,IF([1]数据测算!F787&gt;=200000,8,IF([1]数据测算!F787&gt;=150000,6,IF([1]数据测算!F787&gt;=100000,5,IF(C787&gt;=50000,3,1)))))*2.5</f>
        <v>7.5</v>
      </c>
      <c r="N787" s="17">
        <f>IF(F787&gt;=4000,5,IF([1]数据测算!M787&gt;=3000,3,IF([1]数据测算!M787&gt;=2500,1,IF([1]数据测算!M787&gt;=1500,10,IF(F787&gt;=750,8,6)))))</f>
        <v>6</v>
      </c>
      <c r="O787" s="17">
        <f t="shared" si="153"/>
        <v>5</v>
      </c>
      <c r="P787" s="18">
        <f t="shared" si="154"/>
        <v>2</v>
      </c>
      <c r="Q787" s="17">
        <f t="shared" si="155"/>
        <v>10</v>
      </c>
      <c r="R787" s="17">
        <f t="shared" si="161"/>
        <v>4</v>
      </c>
      <c r="S787" s="17">
        <f t="shared" si="162"/>
        <v>10</v>
      </c>
      <c r="T787" s="17">
        <f t="shared" si="156"/>
        <v>3</v>
      </c>
      <c r="U787" s="17" t="s">
        <v>94</v>
      </c>
      <c r="V787" s="17">
        <f t="shared" si="157"/>
        <v>4</v>
      </c>
      <c r="W787" s="21">
        <f t="shared" si="158"/>
        <v>95</v>
      </c>
      <c r="X787" s="21">
        <f t="shared" si="159"/>
        <v>51.5</v>
      </c>
      <c r="Y787" s="24">
        <f t="shared" si="152"/>
        <v>54.210526315789473</v>
      </c>
      <c r="Z787" s="25">
        <f t="shared" si="160"/>
        <v>81.139704621813976</v>
      </c>
    </row>
    <row r="788" spans="1:26" x14ac:dyDescent="0.3">
      <c r="A788" s="15" t="s">
        <v>882</v>
      </c>
      <c r="B788" s="15">
        <v>201507</v>
      </c>
      <c r="C788" s="15">
        <v>82268.583333333299</v>
      </c>
      <c r="D788" s="15">
        <v>0.62625368025597505</v>
      </c>
      <c r="E788" s="15">
        <v>0.34984956973412001</v>
      </c>
      <c r="F788" s="15">
        <v>1439.5</v>
      </c>
      <c r="G788" s="15">
        <v>0.71271610954082598</v>
      </c>
      <c r="H788" s="15">
        <v>4.9339030442352702E-2</v>
      </c>
      <c r="I788" s="15">
        <v>0.66318580376395497</v>
      </c>
      <c r="J788" s="15">
        <v>7.1811967558876804</v>
      </c>
      <c r="K788" s="15">
        <v>1</v>
      </c>
      <c r="L788" s="15">
        <v>0</v>
      </c>
      <c r="M788" s="17">
        <f>IF(C788&gt;=250000,10,IF([1]数据测算!F788&gt;=200000,8,IF([1]数据测算!F788&gt;=150000,6,IF([1]数据测算!F788&gt;=100000,5,IF(C788&gt;=50000,3,1)))))*2.5</f>
        <v>7.5</v>
      </c>
      <c r="N788" s="17">
        <f>IF(F788&gt;=4000,5,IF([1]数据测算!M788&gt;=3000,3,IF([1]数据测算!M788&gt;=2500,1,IF([1]数据测算!M788&gt;=1500,10,IF(F788&gt;=750,8,6)))))</f>
        <v>8</v>
      </c>
      <c r="O788" s="17">
        <f t="shared" si="153"/>
        <v>6</v>
      </c>
      <c r="P788" s="18">
        <f t="shared" si="154"/>
        <v>2</v>
      </c>
      <c r="Q788" s="17">
        <f t="shared" si="155"/>
        <v>7</v>
      </c>
      <c r="R788" s="17">
        <f t="shared" si="161"/>
        <v>4</v>
      </c>
      <c r="S788" s="17">
        <f t="shared" si="162"/>
        <v>10</v>
      </c>
      <c r="T788" s="17">
        <f t="shared" si="156"/>
        <v>3</v>
      </c>
      <c r="U788" s="17" t="s">
        <v>94</v>
      </c>
      <c r="V788" s="17">
        <f t="shared" si="157"/>
        <v>2</v>
      </c>
      <c r="W788" s="21">
        <f t="shared" si="158"/>
        <v>95</v>
      </c>
      <c r="X788" s="21">
        <f t="shared" si="159"/>
        <v>49.5</v>
      </c>
      <c r="Y788" s="24">
        <f t="shared" si="152"/>
        <v>52.10526315789474</v>
      </c>
      <c r="Z788" s="25">
        <f t="shared" si="160"/>
        <v>80.007186701616135</v>
      </c>
    </row>
    <row r="789" spans="1:26" x14ac:dyDescent="0.3">
      <c r="A789" s="15" t="s">
        <v>883</v>
      </c>
      <c r="B789" s="15">
        <v>201505</v>
      </c>
      <c r="C789" s="15">
        <v>104090.671666667</v>
      </c>
      <c r="D789" s="15">
        <v>0.60521447394795302</v>
      </c>
      <c r="E789" s="15">
        <v>0.39251466826255499</v>
      </c>
      <c r="F789" s="15">
        <v>598.66666666666697</v>
      </c>
      <c r="G789" s="15">
        <v>0.611059440886775</v>
      </c>
      <c r="H789" s="15">
        <v>7.8818852068045994E-2</v>
      </c>
      <c r="I789" s="15">
        <v>0.61774416265266996</v>
      </c>
      <c r="J789" s="15">
        <v>16.337748154840799</v>
      </c>
      <c r="K789" s="15">
        <v>0</v>
      </c>
      <c r="L789" s="15">
        <v>0</v>
      </c>
      <c r="M789" s="17">
        <f>IF(C789&gt;=250000,10,IF([1]数据测算!F789&gt;=200000,8,IF([1]数据测算!F789&gt;=150000,6,IF([1]数据测算!F789&gt;=100000,5,IF(C789&gt;=50000,3,1)))))*2.5</f>
        <v>12.5</v>
      </c>
      <c r="N789" s="17">
        <f>IF(F789&gt;=4000,5,IF([1]数据测算!M789&gt;=3000,3,IF([1]数据测算!M789&gt;=2500,1,IF([1]数据测算!M789&gt;=1500,10,IF(F789&gt;=750,8,6)))))</f>
        <v>6</v>
      </c>
      <c r="O789" s="17">
        <f t="shared" si="153"/>
        <v>5</v>
      </c>
      <c r="P789" s="18">
        <f t="shared" si="154"/>
        <v>2</v>
      </c>
      <c r="Q789" s="17">
        <f t="shared" si="155"/>
        <v>7</v>
      </c>
      <c r="R789" s="17">
        <f t="shared" si="161"/>
        <v>4</v>
      </c>
      <c r="S789" s="17">
        <f t="shared" si="162"/>
        <v>10</v>
      </c>
      <c r="T789" s="17">
        <f t="shared" si="156"/>
        <v>0.75</v>
      </c>
      <c r="U789" s="17" t="s">
        <v>94</v>
      </c>
      <c r="V789" s="17">
        <f t="shared" si="157"/>
        <v>0</v>
      </c>
      <c r="W789" s="21">
        <f t="shared" si="158"/>
        <v>95</v>
      </c>
      <c r="X789" s="21">
        <f t="shared" si="159"/>
        <v>47.25</v>
      </c>
      <c r="Y789" s="24">
        <f t="shared" si="152"/>
        <v>49.736842105263158</v>
      </c>
      <c r="Z789" s="25">
        <f t="shared" si="160"/>
        <v>78.697239064223211</v>
      </c>
    </row>
    <row r="790" spans="1:26" x14ac:dyDescent="0.3">
      <c r="A790" s="15" t="s">
        <v>884</v>
      </c>
      <c r="B790" s="15">
        <v>201506</v>
      </c>
      <c r="C790" s="15">
        <v>61953.75</v>
      </c>
      <c r="D790" s="15">
        <v>1.3447411179015401</v>
      </c>
      <c r="E790" s="15">
        <v>0.49335857566969599</v>
      </c>
      <c r="F790" s="15">
        <v>154.166666666667</v>
      </c>
      <c r="G790" s="15">
        <v>0.27565307915890302</v>
      </c>
      <c r="H790" s="15">
        <v>0.47800565774478698</v>
      </c>
      <c r="I790" s="15">
        <v>0.90750371959259901</v>
      </c>
      <c r="J790" s="15">
        <v>8.7054424564009398</v>
      </c>
      <c r="K790" s="15">
        <v>0</v>
      </c>
      <c r="L790" s="15">
        <v>0</v>
      </c>
      <c r="M790" s="17">
        <f>IF(C790&gt;=250000,10,IF([1]数据测算!F790&gt;=200000,8,IF([1]数据测算!F790&gt;=150000,6,IF([1]数据测算!F790&gt;=100000,5,IF(C790&gt;=50000,3,1)))))*2.5</f>
        <v>7.5</v>
      </c>
      <c r="N790" s="17">
        <f>IF(F790&gt;=4000,5,IF([1]数据测算!M790&gt;=3000,3,IF([1]数据测算!M790&gt;=2500,1,IF([1]数据测算!M790&gt;=1500,10,IF(F790&gt;=750,8,6)))))</f>
        <v>6</v>
      </c>
      <c r="O790" s="17">
        <f t="shared" si="153"/>
        <v>6</v>
      </c>
      <c r="P790" s="18">
        <f t="shared" si="154"/>
        <v>0.5</v>
      </c>
      <c r="Q790" s="17">
        <f t="shared" si="155"/>
        <v>4</v>
      </c>
      <c r="R790" s="17">
        <f t="shared" si="161"/>
        <v>1</v>
      </c>
      <c r="S790" s="17">
        <f t="shared" si="162"/>
        <v>7</v>
      </c>
      <c r="T790" s="17">
        <f t="shared" si="156"/>
        <v>0.75</v>
      </c>
      <c r="U790" s="17" t="s">
        <v>94</v>
      </c>
      <c r="V790" s="17">
        <f t="shared" si="157"/>
        <v>0</v>
      </c>
      <c r="W790" s="21">
        <f t="shared" si="158"/>
        <v>95</v>
      </c>
      <c r="X790" s="21">
        <f t="shared" si="159"/>
        <v>32.75</v>
      </c>
      <c r="Y790" s="24">
        <f t="shared" si="152"/>
        <v>34.473684210526315</v>
      </c>
      <c r="Z790" s="25">
        <f t="shared" si="160"/>
        <v>69.098422160110147</v>
      </c>
    </row>
    <row r="791" spans="1:26" x14ac:dyDescent="0.3">
      <c r="A791" s="15" t="s">
        <v>885</v>
      </c>
      <c r="B791" s="15">
        <v>201506</v>
      </c>
      <c r="C791" s="15">
        <v>412134.441666667</v>
      </c>
      <c r="D791" s="15">
        <v>1.69568715638864</v>
      </c>
      <c r="E791" s="15">
        <v>0.31740764994078302</v>
      </c>
      <c r="F791" s="15">
        <v>144.166666666667</v>
      </c>
      <c r="G791" s="15">
        <v>0.220339070125323</v>
      </c>
      <c r="H791" s="15">
        <v>5.5337724269557402E-2</v>
      </c>
      <c r="I791" s="15">
        <v>0.30242904002867799</v>
      </c>
      <c r="J791" s="15">
        <v>25.9165372002895</v>
      </c>
      <c r="K791" s="15">
        <v>0</v>
      </c>
      <c r="L791" s="15">
        <v>0</v>
      </c>
      <c r="M791" s="17">
        <f>IF(C791&gt;=250000,10,IF([1]数据测算!F791&gt;=200000,8,IF([1]数据测算!F791&gt;=150000,6,IF([1]数据测算!F791&gt;=100000,5,IF(C791&gt;=50000,3,1)))))*2.5</f>
        <v>25</v>
      </c>
      <c r="N791" s="17">
        <f>IF(F791&gt;=4000,5,IF([1]数据测算!M791&gt;=3000,3,IF([1]数据测算!M791&gt;=2500,1,IF([1]数据测算!M791&gt;=1500,10,IF(F791&gt;=750,8,6)))))</f>
        <v>6</v>
      </c>
      <c r="O791" s="17">
        <f t="shared" si="153"/>
        <v>3</v>
      </c>
      <c r="P791" s="18">
        <f t="shared" si="154"/>
        <v>0.5</v>
      </c>
      <c r="Q791" s="17">
        <f t="shared" si="155"/>
        <v>7</v>
      </c>
      <c r="R791" s="17">
        <f t="shared" si="161"/>
        <v>7</v>
      </c>
      <c r="S791" s="17">
        <f t="shared" si="162"/>
        <v>10</v>
      </c>
      <c r="T791" s="17">
        <f t="shared" si="156"/>
        <v>0.75</v>
      </c>
      <c r="U791" s="17" t="s">
        <v>94</v>
      </c>
      <c r="V791" s="17">
        <f t="shared" si="157"/>
        <v>0</v>
      </c>
      <c r="W791" s="21">
        <f t="shared" si="158"/>
        <v>95</v>
      </c>
      <c r="X791" s="21">
        <f t="shared" si="159"/>
        <v>59.25</v>
      </c>
      <c r="Y791" s="24">
        <f t="shared" si="152"/>
        <v>62.368421052631582</v>
      </c>
      <c r="Z791" s="25">
        <f t="shared" si="160"/>
        <v>85.278212662592267</v>
      </c>
    </row>
    <row r="792" spans="1:26" x14ac:dyDescent="0.3">
      <c r="A792" s="15" t="s">
        <v>886</v>
      </c>
      <c r="B792" s="15">
        <v>201504</v>
      </c>
      <c r="C792" s="15">
        <v>111506.64333333301</v>
      </c>
      <c r="D792" s="15">
        <v>1.22732500613485</v>
      </c>
      <c r="E792" s="15">
        <v>0.831838275061073</v>
      </c>
      <c r="F792" s="15">
        <v>680</v>
      </c>
      <c r="G792" s="15">
        <v>16.559900130471998</v>
      </c>
      <c r="H792" s="15">
        <v>0.21401252993005701</v>
      </c>
      <c r="I792" s="15">
        <v>0.58822805038858506</v>
      </c>
      <c r="J792" s="15">
        <v>17.425819405015201</v>
      </c>
      <c r="K792" s="15">
        <v>3</v>
      </c>
      <c r="L792" s="15">
        <v>0</v>
      </c>
      <c r="M792" s="17">
        <f>IF(C792&gt;=250000,10,IF([1]数据测算!F792&gt;=200000,8,IF([1]数据测算!F792&gt;=150000,6,IF([1]数据测算!F792&gt;=100000,5,IF(C792&gt;=50000,3,1)))))*2.5</f>
        <v>12.5</v>
      </c>
      <c r="N792" s="17">
        <f>IF(F792&gt;=4000,5,IF([1]数据测算!M792&gt;=3000,3,IF([1]数据测算!M792&gt;=2500,1,IF([1]数据测算!M792&gt;=1500,10,IF(F792&gt;=750,8,6)))))</f>
        <v>6</v>
      </c>
      <c r="O792" s="17">
        <f t="shared" si="153"/>
        <v>5</v>
      </c>
      <c r="P792" s="18">
        <f t="shared" si="154"/>
        <v>0.5</v>
      </c>
      <c r="Q792" s="17">
        <f t="shared" si="155"/>
        <v>1</v>
      </c>
      <c r="R792" s="17">
        <f t="shared" si="161"/>
        <v>4</v>
      </c>
      <c r="S792" s="17">
        <f t="shared" si="162"/>
        <v>7</v>
      </c>
      <c r="T792" s="17">
        <f t="shared" si="156"/>
        <v>7.5</v>
      </c>
      <c r="U792" s="17" t="s">
        <v>94</v>
      </c>
      <c r="V792" s="17">
        <f t="shared" si="157"/>
        <v>6</v>
      </c>
      <c r="W792" s="21">
        <f t="shared" si="158"/>
        <v>95</v>
      </c>
      <c r="X792" s="21">
        <f t="shared" si="159"/>
        <v>49.5</v>
      </c>
      <c r="Y792" s="24">
        <f t="shared" si="152"/>
        <v>52.10526315789474</v>
      </c>
      <c r="Z792" s="25">
        <f t="shared" si="160"/>
        <v>80.007186701616135</v>
      </c>
    </row>
    <row r="793" spans="1:26" x14ac:dyDescent="0.3">
      <c r="A793" s="15" t="s">
        <v>887</v>
      </c>
      <c r="B793" s="15">
        <v>201504</v>
      </c>
      <c r="C793" s="15">
        <v>153531.27666666699</v>
      </c>
      <c r="D793" s="15">
        <v>0.80531584877489404</v>
      </c>
      <c r="E793" s="15">
        <v>0.149942867397789</v>
      </c>
      <c r="F793" s="15">
        <v>1564.6666666666699</v>
      </c>
      <c r="G793" s="15">
        <v>1.95882485157827</v>
      </c>
      <c r="H793" s="15">
        <v>7.3322960232251697E-2</v>
      </c>
      <c r="I793" s="15">
        <v>0.71035919634911204</v>
      </c>
      <c r="J793" s="15">
        <v>19.821024813976202</v>
      </c>
      <c r="K793" s="15">
        <v>2</v>
      </c>
      <c r="L793" s="15">
        <v>0</v>
      </c>
      <c r="M793" s="17">
        <f>IF(C793&gt;=250000,10,IF([1]数据测算!F793&gt;=200000,8,IF([1]数据测算!F793&gt;=150000,6,IF([1]数据测算!F793&gt;=100000,5,IF(C793&gt;=50000,3,1)))))*2.5</f>
        <v>15</v>
      </c>
      <c r="N793" s="17">
        <f>IF(F793&gt;=4000,5,IF([1]数据测算!M793&gt;=3000,3,IF([1]数据测算!M793&gt;=2500,1,IF([1]数据测算!M793&gt;=1500,10,IF(F793&gt;=750,8,6)))))</f>
        <v>10</v>
      </c>
      <c r="O793" s="17">
        <f t="shared" si="153"/>
        <v>5</v>
      </c>
      <c r="P793" s="18">
        <f t="shared" si="154"/>
        <v>2</v>
      </c>
      <c r="Q793" s="17">
        <f t="shared" si="155"/>
        <v>10</v>
      </c>
      <c r="R793" s="17">
        <f t="shared" si="161"/>
        <v>1</v>
      </c>
      <c r="S793" s="17">
        <f t="shared" si="162"/>
        <v>10</v>
      </c>
      <c r="T793" s="17">
        <f t="shared" si="156"/>
        <v>5.25</v>
      </c>
      <c r="U793" s="17" t="s">
        <v>94</v>
      </c>
      <c r="V793" s="17">
        <f t="shared" si="157"/>
        <v>4</v>
      </c>
      <c r="W793" s="21">
        <f t="shared" si="158"/>
        <v>95</v>
      </c>
      <c r="X793" s="21">
        <f t="shared" si="159"/>
        <v>62.25</v>
      </c>
      <c r="Y793" s="24">
        <f t="shared" si="152"/>
        <v>65.526315789473685</v>
      </c>
      <c r="Z793" s="25">
        <f t="shared" si="160"/>
        <v>86.786131362007865</v>
      </c>
    </row>
    <row r="794" spans="1:26" x14ac:dyDescent="0.3">
      <c r="A794" s="15" t="s">
        <v>888</v>
      </c>
      <c r="B794" s="15">
        <v>201505</v>
      </c>
      <c r="C794" s="15">
        <v>279932.5</v>
      </c>
      <c r="D794" s="15">
        <v>0.61209629488787298</v>
      </c>
      <c r="E794" s="15">
        <v>0.185126846084855</v>
      </c>
      <c r="F794" s="15">
        <v>1136.3333333333301</v>
      </c>
      <c r="G794" s="15">
        <v>1.5340272839209199</v>
      </c>
      <c r="H794" s="15">
        <v>8.6496365289598101E-2</v>
      </c>
      <c r="I794" s="15">
        <v>0.66598731339334205</v>
      </c>
      <c r="J794" s="15">
        <v>28.381932801156601</v>
      </c>
      <c r="K794" s="15">
        <v>3</v>
      </c>
      <c r="L794" s="15">
        <v>0</v>
      </c>
      <c r="M794" s="17">
        <f>IF(C794&gt;=250000,10,IF([1]数据测算!F794&gt;=200000,8,IF([1]数据测算!F794&gt;=150000,6,IF([1]数据测算!F794&gt;=100000,5,IF(C794&gt;=50000,3,1)))))*2.5</f>
        <v>25</v>
      </c>
      <c r="N794" s="17">
        <f>IF(F794&gt;=4000,5,IF([1]数据测算!M794&gt;=3000,3,IF([1]数据测算!M794&gt;=2500,1,IF([1]数据测算!M794&gt;=1500,10,IF(F794&gt;=750,8,6)))))</f>
        <v>8</v>
      </c>
      <c r="O794" s="17">
        <f t="shared" si="153"/>
        <v>3</v>
      </c>
      <c r="P794" s="18">
        <f t="shared" si="154"/>
        <v>2</v>
      </c>
      <c r="Q794" s="17">
        <f t="shared" si="155"/>
        <v>10</v>
      </c>
      <c r="R794" s="17">
        <f t="shared" si="161"/>
        <v>4</v>
      </c>
      <c r="S794" s="17">
        <f t="shared" si="162"/>
        <v>10</v>
      </c>
      <c r="T794" s="17">
        <f t="shared" si="156"/>
        <v>3</v>
      </c>
      <c r="U794" s="17" t="s">
        <v>94</v>
      </c>
      <c r="V794" s="17">
        <f t="shared" si="157"/>
        <v>6</v>
      </c>
      <c r="W794" s="21">
        <f t="shared" si="158"/>
        <v>95</v>
      </c>
      <c r="X794" s="21">
        <f t="shared" si="159"/>
        <v>71</v>
      </c>
      <c r="Y794" s="24">
        <f t="shared" si="152"/>
        <v>74.736842105263165</v>
      </c>
      <c r="Z794" s="25">
        <f t="shared" si="160"/>
        <v>90.93266972815988</v>
      </c>
    </row>
    <row r="795" spans="1:26" x14ac:dyDescent="0.3">
      <c r="A795" s="15" t="s">
        <v>889</v>
      </c>
      <c r="B795" s="15">
        <v>201506</v>
      </c>
      <c r="C795" s="15">
        <v>181870.53</v>
      </c>
      <c r="D795" s="15">
        <v>1.1230819546922901</v>
      </c>
      <c r="E795" s="15">
        <v>0.38111132754657301</v>
      </c>
      <c r="F795" s="15">
        <v>921.5</v>
      </c>
      <c r="G795" s="15">
        <v>0.93259200905089701</v>
      </c>
      <c r="H795" s="15">
        <v>0.167905599053529</v>
      </c>
      <c r="I795" s="15">
        <v>0.79985595494356299</v>
      </c>
      <c r="J795" s="15">
        <v>5.2384109086469399</v>
      </c>
      <c r="K795" s="15">
        <v>2</v>
      </c>
      <c r="L795" s="15">
        <v>0</v>
      </c>
      <c r="M795" s="17">
        <f>IF(C795&gt;=250000,10,IF([1]数据测算!F795&gt;=200000,8,IF([1]数据测算!F795&gt;=150000,6,IF([1]数据测算!F795&gt;=100000,5,IF(C795&gt;=50000,3,1)))))*2.5</f>
        <v>15</v>
      </c>
      <c r="N795" s="17">
        <f>IF(F795&gt;=4000,5,IF([1]数据测算!M795&gt;=3000,3,IF([1]数据测算!M795&gt;=2500,1,IF([1]数据测算!M795&gt;=1500,10,IF(F795&gt;=750,8,6)))))</f>
        <v>8</v>
      </c>
      <c r="O795" s="17">
        <f t="shared" si="153"/>
        <v>8</v>
      </c>
      <c r="P795" s="18">
        <f t="shared" si="154"/>
        <v>0.5</v>
      </c>
      <c r="Q795" s="17">
        <f t="shared" si="155"/>
        <v>7</v>
      </c>
      <c r="R795" s="17">
        <f t="shared" si="161"/>
        <v>1</v>
      </c>
      <c r="S795" s="17">
        <f t="shared" si="162"/>
        <v>10</v>
      </c>
      <c r="T795" s="17">
        <f t="shared" si="156"/>
        <v>3</v>
      </c>
      <c r="U795" s="17" t="s">
        <v>94</v>
      </c>
      <c r="V795" s="17">
        <f t="shared" si="157"/>
        <v>4</v>
      </c>
      <c r="W795" s="21">
        <f t="shared" si="158"/>
        <v>95</v>
      </c>
      <c r="X795" s="21">
        <f t="shared" si="159"/>
        <v>56.5</v>
      </c>
      <c r="Y795" s="24">
        <f t="shared" si="152"/>
        <v>59.473684210526315</v>
      </c>
      <c r="Z795" s="25">
        <f t="shared" si="160"/>
        <v>83.852049029460275</v>
      </c>
    </row>
    <row r="796" spans="1:26" x14ac:dyDescent="0.3">
      <c r="A796" s="15" t="s">
        <v>890</v>
      </c>
      <c r="B796" s="15">
        <v>201503</v>
      </c>
      <c r="C796" s="15">
        <v>28843.708333333299</v>
      </c>
      <c r="D796" s="15">
        <v>0.78686602841967901</v>
      </c>
      <c r="E796" s="15">
        <v>0.53265968846141398</v>
      </c>
      <c r="F796" s="15">
        <v>118.666666666667</v>
      </c>
      <c r="G796" s="15">
        <v>0.85522391238151196</v>
      </c>
      <c r="H796" s="15">
        <v>0.19495672424550101</v>
      </c>
      <c r="I796" s="15">
        <v>0.42317199890847601</v>
      </c>
      <c r="J796" s="15">
        <v>28.199726394270801</v>
      </c>
      <c r="K796" s="15">
        <v>1</v>
      </c>
      <c r="L796" s="15">
        <v>0</v>
      </c>
      <c r="M796" s="17">
        <f>IF(C796&gt;=250000,10,IF([1]数据测算!F796&gt;=200000,8,IF([1]数据测算!F796&gt;=150000,6,IF([1]数据测算!F796&gt;=100000,5,IF(C796&gt;=50000,3,1)))))*2.5</f>
        <v>2.5</v>
      </c>
      <c r="N796" s="17">
        <f>IF(F796&gt;=4000,5,IF([1]数据测算!M796&gt;=3000,3,IF([1]数据测算!M796&gt;=2500,1,IF([1]数据测算!M796&gt;=1500,10,IF(F796&gt;=750,8,6)))))</f>
        <v>6</v>
      </c>
      <c r="O796" s="17">
        <f t="shared" si="153"/>
        <v>3</v>
      </c>
      <c r="P796" s="18">
        <f t="shared" si="154"/>
        <v>2</v>
      </c>
      <c r="Q796" s="17">
        <f t="shared" si="155"/>
        <v>4</v>
      </c>
      <c r="R796" s="17">
        <f t="shared" si="161"/>
        <v>4</v>
      </c>
      <c r="S796" s="17">
        <f t="shared" si="162"/>
        <v>10</v>
      </c>
      <c r="T796" s="17">
        <f t="shared" si="156"/>
        <v>3</v>
      </c>
      <c r="U796" s="17" t="s">
        <v>94</v>
      </c>
      <c r="V796" s="17">
        <f t="shared" si="157"/>
        <v>2</v>
      </c>
      <c r="W796" s="21">
        <f t="shared" si="158"/>
        <v>95</v>
      </c>
      <c r="X796" s="21">
        <f t="shared" si="159"/>
        <v>36.5</v>
      </c>
      <c r="Y796" s="24">
        <f t="shared" si="152"/>
        <v>38.421052631578945</v>
      </c>
      <c r="Z796" s="25">
        <f t="shared" si="160"/>
        <v>71.808490126353391</v>
      </c>
    </row>
    <row r="797" spans="1:26" x14ac:dyDescent="0.3">
      <c r="A797" s="15" t="s">
        <v>891</v>
      </c>
      <c r="B797" s="15">
        <v>201506</v>
      </c>
      <c r="C797" s="15">
        <v>110408</v>
      </c>
      <c r="D797" s="15">
        <v>1.0334299344734601</v>
      </c>
      <c r="E797" s="15">
        <v>0.26263475997697999</v>
      </c>
      <c r="F797" s="15">
        <v>448.83333333333297</v>
      </c>
      <c r="G797" s="15">
        <v>0.77719979613353196</v>
      </c>
      <c r="H797" s="15">
        <v>7.8622793862593507E-2</v>
      </c>
      <c r="I797" s="15">
        <v>0.47680611186564098</v>
      </c>
      <c r="J797" s="15">
        <v>17.6098596976856</v>
      </c>
      <c r="K797" s="15">
        <v>2</v>
      </c>
      <c r="L797" s="15">
        <v>0</v>
      </c>
      <c r="M797" s="17">
        <f>IF(C797&gt;=250000,10,IF([1]数据测算!F797&gt;=200000,8,IF([1]数据测算!F797&gt;=150000,6,IF([1]数据测算!F797&gt;=100000,5,IF(C797&gt;=50000,3,1)))))*2.5</f>
        <v>12.5</v>
      </c>
      <c r="N797" s="17">
        <f>IF(F797&gt;=4000,5,IF([1]数据测算!M797&gt;=3000,3,IF([1]数据测算!M797&gt;=2500,1,IF([1]数据测算!M797&gt;=1500,10,IF(F797&gt;=750,8,6)))))</f>
        <v>6</v>
      </c>
      <c r="O797" s="17">
        <f t="shared" si="153"/>
        <v>5</v>
      </c>
      <c r="P797" s="18">
        <f t="shared" si="154"/>
        <v>0.5</v>
      </c>
      <c r="Q797" s="17">
        <f t="shared" si="155"/>
        <v>7</v>
      </c>
      <c r="R797" s="17">
        <f t="shared" si="161"/>
        <v>4</v>
      </c>
      <c r="S797" s="17">
        <f t="shared" si="162"/>
        <v>10</v>
      </c>
      <c r="T797" s="17">
        <f t="shared" si="156"/>
        <v>3</v>
      </c>
      <c r="U797" s="17" t="s">
        <v>94</v>
      </c>
      <c r="V797" s="17">
        <f t="shared" si="157"/>
        <v>4</v>
      </c>
      <c r="W797" s="21">
        <f t="shared" si="158"/>
        <v>95</v>
      </c>
      <c r="X797" s="21">
        <f t="shared" si="159"/>
        <v>52</v>
      </c>
      <c r="Y797" s="24">
        <f t="shared" si="152"/>
        <v>54.736842105263158</v>
      </c>
      <c r="Z797" s="25">
        <f t="shared" si="160"/>
        <v>81.418384812090352</v>
      </c>
    </row>
    <row r="798" spans="1:26" x14ac:dyDescent="0.3">
      <c r="A798" s="15" t="s">
        <v>892</v>
      </c>
      <c r="B798" s="15">
        <v>201503</v>
      </c>
      <c r="C798" s="15">
        <v>117315.62833333301</v>
      </c>
      <c r="D798" s="15">
        <v>1.35958379961385</v>
      </c>
      <c r="E798" s="15">
        <v>0.132974694340142</v>
      </c>
      <c r="F798" s="15">
        <v>618.16666666666697</v>
      </c>
      <c r="G798" s="15">
        <v>28.102914822882401</v>
      </c>
      <c r="H798" s="15" t="s">
        <v>102</v>
      </c>
      <c r="I798" s="15" t="s">
        <v>102</v>
      </c>
      <c r="J798" s="15" t="s">
        <v>102</v>
      </c>
      <c r="K798" s="15">
        <v>3</v>
      </c>
      <c r="L798" s="15">
        <v>0</v>
      </c>
      <c r="M798" s="17">
        <f>IF(C798&gt;=250000,10,IF([1]数据测算!F798&gt;=200000,8,IF([1]数据测算!F798&gt;=150000,6,IF([1]数据测算!F798&gt;=100000,5,IF(C798&gt;=50000,3,1)))))*2.5</f>
        <v>12.5</v>
      </c>
      <c r="N798" s="17">
        <f>IF(F798&gt;=4000,5,IF([1]数据测算!M798&gt;=3000,3,IF([1]数据测算!M798&gt;=2500,1,IF([1]数据测算!M798&gt;=1500,10,IF(F798&gt;=750,8,6)))))</f>
        <v>6</v>
      </c>
      <c r="O798" s="17" t="s">
        <v>103</v>
      </c>
      <c r="P798" s="18">
        <f t="shared" si="154"/>
        <v>0.5</v>
      </c>
      <c r="Q798" s="17">
        <f t="shared" si="155"/>
        <v>10</v>
      </c>
      <c r="R798" s="17" t="s">
        <v>94</v>
      </c>
      <c r="S798" s="17" t="s">
        <v>94</v>
      </c>
      <c r="T798" s="17">
        <f t="shared" si="156"/>
        <v>7.5</v>
      </c>
      <c r="U798" s="17" t="s">
        <v>94</v>
      </c>
      <c r="V798" s="17">
        <f t="shared" si="157"/>
        <v>6</v>
      </c>
      <c r="W798" s="21">
        <f t="shared" si="158"/>
        <v>65</v>
      </c>
      <c r="X798" s="21">
        <f t="shared" si="159"/>
        <v>42.5</v>
      </c>
      <c r="Y798" s="24">
        <f t="shared" si="152"/>
        <v>65.384615384615387</v>
      </c>
      <c r="Z798" s="25">
        <f t="shared" si="160"/>
        <v>86.719485410889902</v>
      </c>
    </row>
    <row r="799" spans="1:26" x14ac:dyDescent="0.3">
      <c r="A799" s="15" t="s">
        <v>893</v>
      </c>
      <c r="B799" s="15">
        <v>201504</v>
      </c>
      <c r="C799" s="15">
        <v>181344.53333333301</v>
      </c>
      <c r="D799" s="15">
        <v>0.77535042647716801</v>
      </c>
      <c r="E799" s="15">
        <v>0.58869937609218603</v>
      </c>
      <c r="F799" s="15">
        <v>773.5</v>
      </c>
      <c r="G799" s="15">
        <v>24.792152757082999</v>
      </c>
      <c r="H799" s="15">
        <v>0.144962311433768</v>
      </c>
      <c r="I799" s="15">
        <v>0.73911152775914102</v>
      </c>
      <c r="J799" s="15">
        <v>10.3594428834102</v>
      </c>
      <c r="K799" s="15">
        <v>2</v>
      </c>
      <c r="L799" s="15">
        <v>0</v>
      </c>
      <c r="M799" s="17">
        <f>IF(C799&gt;=250000,10,IF([1]数据测算!F799&gt;=200000,8,IF([1]数据测算!F799&gt;=150000,6,IF([1]数据测算!F799&gt;=100000,5,IF(C799&gt;=50000,3,1)))))*2.5</f>
        <v>15</v>
      </c>
      <c r="N799" s="17">
        <f>IF(F799&gt;=4000,5,IF([1]数据测算!M799&gt;=3000,3,IF([1]数据测算!M799&gt;=2500,1,IF([1]数据测算!M799&gt;=1500,10,IF(F799&gt;=750,8,6)))))</f>
        <v>8</v>
      </c>
      <c r="O799" s="17">
        <f t="shared" si="153"/>
        <v>5</v>
      </c>
      <c r="P799" s="18">
        <f t="shared" si="154"/>
        <v>2</v>
      </c>
      <c r="Q799" s="17">
        <f t="shared" si="155"/>
        <v>4</v>
      </c>
      <c r="R799" s="17">
        <f t="shared" ref="R799:R803" si="163">IF(I799&gt;=70%,1,IF(I799&gt;=40%,4,IF(I799&gt;=20%,7,IF(I799&gt;=0,10))))</f>
        <v>1</v>
      </c>
      <c r="S799" s="17">
        <f t="shared" ref="S799:S803" si="164">IF(H799&gt;=90%,1,IF(H799&gt;=50%,4,IF(H799&gt;=20%,7,10)))</f>
        <v>10</v>
      </c>
      <c r="T799" s="17">
        <f t="shared" si="156"/>
        <v>7.5</v>
      </c>
      <c r="U799" s="17" t="s">
        <v>94</v>
      </c>
      <c r="V799" s="17">
        <f t="shared" si="157"/>
        <v>4</v>
      </c>
      <c r="W799" s="21">
        <f t="shared" si="158"/>
        <v>95</v>
      </c>
      <c r="X799" s="21">
        <f t="shared" si="159"/>
        <v>56.5</v>
      </c>
      <c r="Y799" s="24">
        <f t="shared" si="152"/>
        <v>59.473684210526315</v>
      </c>
      <c r="Z799" s="25">
        <f t="shared" si="160"/>
        <v>83.852049029460275</v>
      </c>
    </row>
    <row r="800" spans="1:26" x14ac:dyDescent="0.3">
      <c r="A800" s="15" t="s">
        <v>894</v>
      </c>
      <c r="B800" s="15">
        <v>201503</v>
      </c>
      <c r="C800" s="15">
        <v>251268.83</v>
      </c>
      <c r="D800" s="15">
        <v>0.84053070296041199</v>
      </c>
      <c r="E800" s="15">
        <v>0.16077466953616801</v>
      </c>
      <c r="F800" s="15">
        <v>165</v>
      </c>
      <c r="G800" s="15">
        <v>1.98193398946623</v>
      </c>
      <c r="H800" s="15">
        <v>2.6411333100111099E-2</v>
      </c>
      <c r="I800" s="15">
        <v>0.99663120565079399</v>
      </c>
      <c r="J800" s="15">
        <v>15.1326274078741</v>
      </c>
      <c r="K800" s="15">
        <v>2</v>
      </c>
      <c r="L800" s="15">
        <v>0</v>
      </c>
      <c r="M800" s="17">
        <f>IF(C800&gt;=250000,10,IF([1]数据测算!F800&gt;=200000,8,IF([1]数据测算!F800&gt;=150000,6,IF([1]数据测算!F800&gt;=100000,5,IF(C800&gt;=50000,3,1)))))*2.5</f>
        <v>25</v>
      </c>
      <c r="N800" s="17">
        <f>IF(F800&gt;=4000,5,IF([1]数据测算!M800&gt;=3000,3,IF([1]数据测算!M800&gt;=2500,1,IF([1]数据测算!M800&gt;=1500,10,IF(F800&gt;=750,8,6)))))</f>
        <v>6</v>
      </c>
      <c r="O800" s="17">
        <f t="shared" si="153"/>
        <v>5</v>
      </c>
      <c r="P800" s="18">
        <f t="shared" si="154"/>
        <v>2</v>
      </c>
      <c r="Q800" s="17">
        <f t="shared" si="155"/>
        <v>10</v>
      </c>
      <c r="R800" s="17">
        <f t="shared" si="163"/>
        <v>1</v>
      </c>
      <c r="S800" s="17">
        <f t="shared" si="164"/>
        <v>10</v>
      </c>
      <c r="T800" s="17">
        <f t="shared" si="156"/>
        <v>5.25</v>
      </c>
      <c r="U800" s="17" t="s">
        <v>94</v>
      </c>
      <c r="V800" s="17">
        <f t="shared" si="157"/>
        <v>4</v>
      </c>
      <c r="W800" s="21">
        <f t="shared" si="158"/>
        <v>95</v>
      </c>
      <c r="X800" s="21">
        <f t="shared" si="159"/>
        <v>68.25</v>
      </c>
      <c r="Y800" s="24">
        <f t="shared" si="152"/>
        <v>71.84210526315789</v>
      </c>
      <c r="Z800" s="25">
        <f t="shared" si="160"/>
        <v>89.666860179616819</v>
      </c>
    </row>
    <row r="801" spans="1:26" x14ac:dyDescent="0.3">
      <c r="A801" s="15" t="s">
        <v>895</v>
      </c>
      <c r="B801" s="15">
        <v>201506</v>
      </c>
      <c r="C801" s="15">
        <v>279795.26500000001</v>
      </c>
      <c r="D801" s="15">
        <v>0.62785236528952704</v>
      </c>
      <c r="E801" s="15">
        <v>0.26246900145271101</v>
      </c>
      <c r="F801" s="15">
        <v>176.666666666667</v>
      </c>
      <c r="G801" s="15">
        <v>1.16229447900367</v>
      </c>
      <c r="H801" s="15">
        <v>0.11273391999960999</v>
      </c>
      <c r="I801" s="15">
        <v>0.75766096253376602</v>
      </c>
      <c r="J801" s="15">
        <v>14.620899430227</v>
      </c>
      <c r="K801" s="15">
        <v>2</v>
      </c>
      <c r="L801" s="15">
        <v>0</v>
      </c>
      <c r="M801" s="17">
        <f>IF(C801&gt;=250000,10,IF([1]数据测算!F801&gt;=200000,8,IF([1]数据测算!F801&gt;=150000,6,IF([1]数据测算!F801&gt;=100000,5,IF(C801&gt;=50000,3,1)))))*2.5</f>
        <v>25</v>
      </c>
      <c r="N801" s="17">
        <f>IF(F801&gt;=4000,5,IF([1]数据测算!M801&gt;=3000,3,IF([1]数据测算!M801&gt;=2500,1,IF([1]数据测算!M801&gt;=1500,10,IF(F801&gt;=750,8,6)))))</f>
        <v>6</v>
      </c>
      <c r="O801" s="17">
        <f t="shared" si="153"/>
        <v>5</v>
      </c>
      <c r="P801" s="18">
        <f t="shared" si="154"/>
        <v>2</v>
      </c>
      <c r="Q801" s="17">
        <f t="shared" si="155"/>
        <v>7</v>
      </c>
      <c r="R801" s="17">
        <f t="shared" si="163"/>
        <v>1</v>
      </c>
      <c r="S801" s="17">
        <f t="shared" si="164"/>
        <v>10</v>
      </c>
      <c r="T801" s="17">
        <f t="shared" si="156"/>
        <v>3</v>
      </c>
      <c r="U801" s="17" t="s">
        <v>94</v>
      </c>
      <c r="V801" s="17">
        <f t="shared" si="157"/>
        <v>4</v>
      </c>
      <c r="W801" s="21">
        <f t="shared" si="158"/>
        <v>95</v>
      </c>
      <c r="X801" s="21">
        <f t="shared" si="159"/>
        <v>63</v>
      </c>
      <c r="Y801" s="24">
        <f t="shared" si="152"/>
        <v>66.315789473684205</v>
      </c>
      <c r="Z801" s="25">
        <f t="shared" si="160"/>
        <v>87.155752789992988</v>
      </c>
    </row>
    <row r="802" spans="1:26" x14ac:dyDescent="0.3">
      <c r="A802" s="15" t="s">
        <v>896</v>
      </c>
      <c r="B802" s="15">
        <v>201505</v>
      </c>
      <c r="C802" s="15">
        <v>420458.90500000003</v>
      </c>
      <c r="D802" s="15">
        <v>1.18025978916689</v>
      </c>
      <c r="E802" s="15">
        <v>0.49393709498879101</v>
      </c>
      <c r="F802" s="15">
        <v>2303.5</v>
      </c>
      <c r="G802" s="15">
        <v>0.88923180494598697</v>
      </c>
      <c r="H802" s="15">
        <v>2.15220761965602E-2</v>
      </c>
      <c r="I802" s="15">
        <v>0.59668474357468804</v>
      </c>
      <c r="J802" s="15">
        <v>20.879804948693099</v>
      </c>
      <c r="K802" s="15">
        <v>1</v>
      </c>
      <c r="L802" s="15">
        <v>0</v>
      </c>
      <c r="M802" s="17">
        <f>IF(C802&gt;=250000,10,IF([1]数据测算!F802&gt;=200000,8,IF([1]数据测算!F802&gt;=150000,6,IF([1]数据测算!F802&gt;=100000,5,IF(C802&gt;=50000,3,1)))))*2.5</f>
        <v>25</v>
      </c>
      <c r="N802" s="17">
        <f>IF(F802&gt;=4000,5,IF([1]数据测算!M802&gt;=3000,3,IF([1]数据测算!M802&gt;=2500,1,IF([1]数据测算!M802&gt;=1500,10,IF(F802&gt;=750,8,6)))))</f>
        <v>10</v>
      </c>
      <c r="O802" s="17">
        <f t="shared" si="153"/>
        <v>3</v>
      </c>
      <c r="P802" s="18">
        <f t="shared" si="154"/>
        <v>0.5</v>
      </c>
      <c r="Q802" s="17">
        <f t="shared" si="155"/>
        <v>4</v>
      </c>
      <c r="R802" s="17">
        <f t="shared" si="163"/>
        <v>4</v>
      </c>
      <c r="S802" s="17">
        <f t="shared" si="164"/>
        <v>10</v>
      </c>
      <c r="T802" s="17">
        <f t="shared" si="156"/>
        <v>3</v>
      </c>
      <c r="U802" s="17" t="s">
        <v>94</v>
      </c>
      <c r="V802" s="17">
        <f t="shared" si="157"/>
        <v>2</v>
      </c>
      <c r="W802" s="21">
        <f t="shared" si="158"/>
        <v>95</v>
      </c>
      <c r="X802" s="21">
        <f t="shared" si="159"/>
        <v>61.5</v>
      </c>
      <c r="Y802" s="24">
        <f t="shared" si="152"/>
        <v>64.736842105263165</v>
      </c>
      <c r="Z802" s="25">
        <f t="shared" si="160"/>
        <v>86.413625692931461</v>
      </c>
    </row>
    <row r="803" spans="1:26" x14ac:dyDescent="0.3">
      <c r="A803" s="15" t="s">
        <v>897</v>
      </c>
      <c r="B803" s="15">
        <v>201507</v>
      </c>
      <c r="C803" s="15">
        <v>93942.25</v>
      </c>
      <c r="D803" s="15">
        <v>0.66267699295719495</v>
      </c>
      <c r="E803" s="15">
        <v>3.6096283414974298E-2</v>
      </c>
      <c r="F803" s="15">
        <v>378.66666666666703</v>
      </c>
      <c r="G803" s="15">
        <v>0.53126341369157204</v>
      </c>
      <c r="H803" s="15">
        <v>8.3741131022561699E-2</v>
      </c>
      <c r="I803" s="15">
        <v>0.876423800163597</v>
      </c>
      <c r="J803" s="15">
        <v>6.6172437153707397</v>
      </c>
      <c r="K803" s="15">
        <v>0</v>
      </c>
      <c r="L803" s="15">
        <v>0</v>
      </c>
      <c r="M803" s="17">
        <f>IF(C803&gt;=250000,10,IF([1]数据测算!F803&gt;=200000,8,IF([1]数据测算!F803&gt;=150000,6,IF([1]数据测算!F803&gt;=100000,5,IF(C803&gt;=50000,3,1)))))*2.5</f>
        <v>7.5</v>
      </c>
      <c r="N803" s="17">
        <f>IF(F803&gt;=4000,5,IF([1]数据测算!M803&gt;=3000,3,IF([1]数据测算!M803&gt;=2500,1,IF([1]数据测算!M803&gt;=1500,10,IF(F803&gt;=750,8,6)))))</f>
        <v>6</v>
      </c>
      <c r="O803" s="17">
        <f t="shared" si="153"/>
        <v>8</v>
      </c>
      <c r="P803" s="18">
        <f t="shared" si="154"/>
        <v>2</v>
      </c>
      <c r="Q803" s="17">
        <f t="shared" si="155"/>
        <v>10</v>
      </c>
      <c r="R803" s="17">
        <f t="shared" si="163"/>
        <v>1</v>
      </c>
      <c r="S803" s="17">
        <f t="shared" si="164"/>
        <v>10</v>
      </c>
      <c r="T803" s="17">
        <f t="shared" si="156"/>
        <v>0.75</v>
      </c>
      <c r="U803" s="17" t="s">
        <v>94</v>
      </c>
      <c r="V803" s="17">
        <f t="shared" si="157"/>
        <v>0</v>
      </c>
      <c r="W803" s="21">
        <f t="shared" si="158"/>
        <v>95</v>
      </c>
      <c r="X803" s="21">
        <f t="shared" si="159"/>
        <v>45.25</v>
      </c>
      <c r="Y803" s="24">
        <f t="shared" si="152"/>
        <v>47.631578947368418</v>
      </c>
      <c r="Z803" s="25">
        <f t="shared" si="160"/>
        <v>77.498618170727013</v>
      </c>
    </row>
    <row r="804" spans="1:26" x14ac:dyDescent="0.3">
      <c r="A804" s="15" t="s">
        <v>898</v>
      </c>
      <c r="B804" s="15">
        <v>201506</v>
      </c>
      <c r="C804" s="15">
        <v>34036.71</v>
      </c>
      <c r="D804" s="15">
        <v>1.0259050690582801</v>
      </c>
      <c r="E804" s="15">
        <v>0.22535438851053999</v>
      </c>
      <c r="F804" s="15">
        <v>256</v>
      </c>
      <c r="G804" s="15">
        <v>1.49550558433474</v>
      </c>
      <c r="H804" s="15" t="s">
        <v>102</v>
      </c>
      <c r="I804" s="15" t="s">
        <v>102</v>
      </c>
      <c r="J804" s="15" t="s">
        <v>102</v>
      </c>
      <c r="K804" s="15">
        <v>3</v>
      </c>
      <c r="L804" s="15">
        <v>0</v>
      </c>
      <c r="M804" s="17">
        <f>IF(C804&gt;=250000,10,IF([1]数据测算!F804&gt;=200000,8,IF([1]数据测算!F804&gt;=150000,6,IF([1]数据测算!F804&gt;=100000,5,IF(C804&gt;=50000,3,1)))))*2.5</f>
        <v>2.5</v>
      </c>
      <c r="N804" s="17">
        <f>IF(F804&gt;=4000,5,IF([1]数据测算!M804&gt;=3000,3,IF([1]数据测算!M804&gt;=2500,1,IF([1]数据测算!M804&gt;=1500,10,IF(F804&gt;=750,8,6)))))</f>
        <v>6</v>
      </c>
      <c r="O804" s="17" t="s">
        <v>103</v>
      </c>
      <c r="P804" s="18">
        <f t="shared" si="154"/>
        <v>0.5</v>
      </c>
      <c r="Q804" s="17">
        <f t="shared" si="155"/>
        <v>7</v>
      </c>
      <c r="R804" s="17" t="s">
        <v>94</v>
      </c>
      <c r="S804" s="17" t="s">
        <v>94</v>
      </c>
      <c r="T804" s="17">
        <f t="shared" si="156"/>
        <v>3</v>
      </c>
      <c r="U804" s="17" t="s">
        <v>94</v>
      </c>
      <c r="V804" s="17">
        <f t="shared" si="157"/>
        <v>6</v>
      </c>
      <c r="W804" s="21">
        <f t="shared" si="158"/>
        <v>65</v>
      </c>
      <c r="X804" s="21">
        <f t="shared" si="159"/>
        <v>25</v>
      </c>
      <c r="Y804" s="24">
        <f t="shared" si="152"/>
        <v>38.46153846153846</v>
      </c>
      <c r="Z804" s="25">
        <f t="shared" si="160"/>
        <v>71.83533287161417</v>
      </c>
    </row>
    <row r="805" spans="1:26" x14ac:dyDescent="0.3">
      <c r="A805" s="15" t="s">
        <v>899</v>
      </c>
      <c r="B805" s="15">
        <v>201506</v>
      </c>
      <c r="C805" s="15">
        <v>405644.07166666701</v>
      </c>
      <c r="D805" s="15">
        <v>1.2362306500303999</v>
      </c>
      <c r="E805" s="15">
        <v>6.7334468335760997E-2</v>
      </c>
      <c r="F805" s="15">
        <v>3181.1666666666702</v>
      </c>
      <c r="G805" s="15">
        <v>0.42248916586755297</v>
      </c>
      <c r="H805" s="15" t="s">
        <v>102</v>
      </c>
      <c r="I805" s="15" t="s">
        <v>102</v>
      </c>
      <c r="J805" s="15" t="s">
        <v>102</v>
      </c>
      <c r="K805" s="15">
        <v>0</v>
      </c>
      <c r="L805" s="15">
        <v>0</v>
      </c>
      <c r="M805" s="17">
        <f>IF(C805&gt;=250000,10,IF([1]数据测算!F805&gt;=200000,8,IF([1]数据测算!F805&gt;=150000,6,IF([1]数据测算!F805&gt;=100000,5,IF(C805&gt;=50000,3,1)))))*2.5</f>
        <v>25</v>
      </c>
      <c r="N805" s="17">
        <f>IF(F805&gt;=4000,5,IF([1]数据测算!M805&gt;=3000,3,IF([1]数据测算!M805&gt;=2500,1,IF([1]数据测算!M805&gt;=1500,10,IF(F805&gt;=750,8,6)))))</f>
        <v>3</v>
      </c>
      <c r="O805" s="17" t="s">
        <v>103</v>
      </c>
      <c r="P805" s="18">
        <f t="shared" si="154"/>
        <v>0.5</v>
      </c>
      <c r="Q805" s="17">
        <f t="shared" si="155"/>
        <v>10</v>
      </c>
      <c r="R805" s="17" t="s">
        <v>94</v>
      </c>
      <c r="S805" s="17" t="s">
        <v>94</v>
      </c>
      <c r="T805" s="17">
        <f t="shared" si="156"/>
        <v>0.75</v>
      </c>
      <c r="U805" s="17" t="s">
        <v>94</v>
      </c>
      <c r="V805" s="17">
        <f t="shared" si="157"/>
        <v>0</v>
      </c>
      <c r="W805" s="21">
        <f t="shared" si="158"/>
        <v>65</v>
      </c>
      <c r="X805" s="21">
        <f t="shared" si="159"/>
        <v>39.25</v>
      </c>
      <c r="Y805" s="24">
        <f t="shared" si="152"/>
        <v>60.384615384615387</v>
      </c>
      <c r="Z805" s="25">
        <f t="shared" si="160"/>
        <v>84.305579258718282</v>
      </c>
    </row>
    <row r="806" spans="1:26" x14ac:dyDescent="0.3">
      <c r="A806" s="15" t="s">
        <v>900</v>
      </c>
      <c r="B806" s="15">
        <v>201507</v>
      </c>
      <c r="C806" s="15">
        <v>58801.923333333303</v>
      </c>
      <c r="D806" s="15">
        <v>1.60883882338497</v>
      </c>
      <c r="E806" s="15">
        <v>1.1102478822941899</v>
      </c>
      <c r="F806" s="15">
        <v>184.333333333333</v>
      </c>
      <c r="G806" s="15">
        <v>0.34030518746985</v>
      </c>
      <c r="H806" s="15" t="s">
        <v>102</v>
      </c>
      <c r="I806" s="15" t="s">
        <v>102</v>
      </c>
      <c r="J806" s="15" t="s">
        <v>102</v>
      </c>
      <c r="K806" s="15">
        <v>1</v>
      </c>
      <c r="L806" s="15">
        <v>0</v>
      </c>
      <c r="M806" s="17">
        <f>IF(C806&gt;=250000,10,IF([1]数据测算!F806&gt;=200000,8,IF([1]数据测算!F806&gt;=150000,6,IF([1]数据测算!F806&gt;=100000,5,IF(C806&gt;=50000,3,1)))))*2.5</f>
        <v>7.5</v>
      </c>
      <c r="N806" s="17">
        <f>IF(F806&gt;=4000,5,IF([1]数据测算!M806&gt;=3000,3,IF([1]数据测算!M806&gt;=2500,1,IF([1]数据测算!M806&gt;=1500,10,IF(F806&gt;=750,8,6)))))</f>
        <v>6</v>
      </c>
      <c r="O806" s="17" t="s">
        <v>103</v>
      </c>
      <c r="P806" s="18">
        <f t="shared" si="154"/>
        <v>0.5</v>
      </c>
      <c r="Q806" s="17">
        <f t="shared" si="155"/>
        <v>1</v>
      </c>
      <c r="R806" s="17" t="s">
        <v>94</v>
      </c>
      <c r="S806" s="17" t="s">
        <v>94</v>
      </c>
      <c r="T806" s="17">
        <f t="shared" si="156"/>
        <v>0.75</v>
      </c>
      <c r="U806" s="17" t="s">
        <v>94</v>
      </c>
      <c r="V806" s="17">
        <f t="shared" si="157"/>
        <v>2</v>
      </c>
      <c r="W806" s="21">
        <f t="shared" si="158"/>
        <v>65</v>
      </c>
      <c r="X806" s="21">
        <f t="shared" si="159"/>
        <v>17.75</v>
      </c>
      <c r="Y806" s="24">
        <f t="shared" si="152"/>
        <v>27.307692307692307</v>
      </c>
      <c r="Z806" s="25">
        <f t="shared" si="160"/>
        <v>63.614291020417141</v>
      </c>
    </row>
    <row r="807" spans="1:26" x14ac:dyDescent="0.3">
      <c r="A807" s="15" t="s">
        <v>901</v>
      </c>
      <c r="B807" s="15">
        <v>201503</v>
      </c>
      <c r="C807" s="15">
        <v>92684.333333333299</v>
      </c>
      <c r="D807" s="15">
        <v>0.98861094460820997</v>
      </c>
      <c r="E807" s="15">
        <v>0.21039508640603999</v>
      </c>
      <c r="F807" s="15">
        <v>529.16666666666697</v>
      </c>
      <c r="G807" s="15">
        <v>14.240790206265</v>
      </c>
      <c r="H807" s="15">
        <v>6.1538277714858002E-2</v>
      </c>
      <c r="I807" s="15">
        <v>0.51878459935593402</v>
      </c>
      <c r="J807" s="15">
        <v>20.092690388383499</v>
      </c>
      <c r="K807" s="15">
        <v>1</v>
      </c>
      <c r="L807" s="15">
        <v>0</v>
      </c>
      <c r="M807" s="17">
        <f>IF(C807&gt;=250000,10,IF([1]数据测算!F807&gt;=200000,8,IF([1]数据测算!F807&gt;=150000,6,IF([1]数据测算!F807&gt;=100000,5,IF(C807&gt;=50000,3,1)))))*2.5</f>
        <v>7.5</v>
      </c>
      <c r="N807" s="17">
        <f>IF(F807&gt;=4000,5,IF([1]数据测算!M807&gt;=3000,3,IF([1]数据测算!M807&gt;=2500,1,IF([1]数据测算!M807&gt;=1500,10,IF(F807&gt;=750,8,6)))))</f>
        <v>6</v>
      </c>
      <c r="O807" s="17">
        <f t="shared" si="153"/>
        <v>3</v>
      </c>
      <c r="P807" s="18">
        <f t="shared" si="154"/>
        <v>0.5</v>
      </c>
      <c r="Q807" s="17">
        <f t="shared" si="155"/>
        <v>7</v>
      </c>
      <c r="R807" s="17">
        <f t="shared" ref="R807:R812" si="165">IF(I807&gt;=70%,1,IF(I807&gt;=40%,4,IF(I807&gt;=20%,7,IF(I807&gt;=0,10))))</f>
        <v>4</v>
      </c>
      <c r="S807" s="17">
        <f t="shared" ref="S807:S812" si="166">IF(H807&gt;=90%,1,IF(H807&gt;=50%,4,IF(H807&gt;=20%,7,10)))</f>
        <v>10</v>
      </c>
      <c r="T807" s="17">
        <f t="shared" si="156"/>
        <v>7.5</v>
      </c>
      <c r="U807" s="17" t="s">
        <v>94</v>
      </c>
      <c r="V807" s="17">
        <f t="shared" si="157"/>
        <v>2</v>
      </c>
      <c r="W807" s="21">
        <f t="shared" si="158"/>
        <v>95</v>
      </c>
      <c r="X807" s="21">
        <f t="shared" si="159"/>
        <v>47.5</v>
      </c>
      <c r="Y807" s="24">
        <f t="shared" si="152"/>
        <v>50</v>
      </c>
      <c r="Z807" s="25">
        <f t="shared" si="160"/>
        <v>78.844749551820982</v>
      </c>
    </row>
    <row r="808" spans="1:26" x14ac:dyDescent="0.3">
      <c r="A808" s="15" t="s">
        <v>902</v>
      </c>
      <c r="B808" s="15">
        <v>201506</v>
      </c>
      <c r="C808" s="15">
        <v>24952.198333333301</v>
      </c>
      <c r="D808" s="15">
        <v>0.77844960933561802</v>
      </c>
      <c r="E808" s="15">
        <v>0.67221616240687698</v>
      </c>
      <c r="F808" s="15">
        <v>313.16666666666703</v>
      </c>
      <c r="G808" s="15">
        <v>1.5615409270399601</v>
      </c>
      <c r="H808" s="15">
        <v>0.75430673089506295</v>
      </c>
      <c r="I808" s="15">
        <v>0.89995262981644597</v>
      </c>
      <c r="J808" s="15">
        <v>30.205287955936299</v>
      </c>
      <c r="K808" s="15">
        <v>3</v>
      </c>
      <c r="L808" s="15">
        <v>0</v>
      </c>
      <c r="M808" s="17">
        <f>IF(C808&gt;=250000,10,IF([1]数据测算!F808&gt;=200000,8,IF([1]数据测算!F808&gt;=150000,6,IF([1]数据测算!F808&gt;=100000,5,IF(C808&gt;=50000,3,1)))))*2.5</f>
        <v>2.5</v>
      </c>
      <c r="N808" s="17">
        <f>IF(F808&gt;=4000,5,IF([1]数据测算!M808&gt;=3000,3,IF([1]数据测算!M808&gt;=2500,1,IF([1]数据测算!M808&gt;=1500,10,IF(F808&gt;=750,8,6)))))</f>
        <v>6</v>
      </c>
      <c r="O808" s="17">
        <f t="shared" si="153"/>
        <v>3</v>
      </c>
      <c r="P808" s="18">
        <f t="shared" si="154"/>
        <v>2</v>
      </c>
      <c r="Q808" s="17">
        <f t="shared" si="155"/>
        <v>4</v>
      </c>
      <c r="R808" s="17">
        <f t="shared" si="165"/>
        <v>1</v>
      </c>
      <c r="S808" s="17">
        <f t="shared" si="166"/>
        <v>4</v>
      </c>
      <c r="T808" s="17">
        <f t="shared" si="156"/>
        <v>3</v>
      </c>
      <c r="U808" s="17" t="s">
        <v>94</v>
      </c>
      <c r="V808" s="17">
        <f t="shared" si="157"/>
        <v>6</v>
      </c>
      <c r="W808" s="21">
        <f t="shared" si="158"/>
        <v>95</v>
      </c>
      <c r="X808" s="21">
        <f t="shared" si="159"/>
        <v>31.5</v>
      </c>
      <c r="Y808" s="24">
        <f t="shared" si="152"/>
        <v>33.157894736842103</v>
      </c>
      <c r="Z808" s="25">
        <f t="shared" si="160"/>
        <v>68.150747186778389</v>
      </c>
    </row>
    <row r="809" spans="1:26" x14ac:dyDescent="0.3">
      <c r="A809" s="15" t="s">
        <v>903</v>
      </c>
      <c r="B809" s="15">
        <v>201506</v>
      </c>
      <c r="C809" s="15">
        <v>183393.60666666701</v>
      </c>
      <c r="D809" s="15">
        <v>0.64396646017894199</v>
      </c>
      <c r="E809" s="15">
        <v>0.11498821033388699</v>
      </c>
      <c r="F809" s="15">
        <v>697.5</v>
      </c>
      <c r="G809" s="15">
        <v>1.11935859212744</v>
      </c>
      <c r="H809" s="15">
        <v>4.7114160533416098E-2</v>
      </c>
      <c r="I809" s="15">
        <v>0.54970455192354695</v>
      </c>
      <c r="J809" s="15">
        <v>28.000941216775299</v>
      </c>
      <c r="K809" s="15">
        <v>1</v>
      </c>
      <c r="L809" s="15">
        <v>0</v>
      </c>
      <c r="M809" s="17">
        <f>IF(C809&gt;=250000,10,IF([1]数据测算!F809&gt;=200000,8,IF([1]数据测算!F809&gt;=150000,6,IF([1]数据测算!F809&gt;=100000,5,IF(C809&gt;=50000,3,1)))))*2.5</f>
        <v>15</v>
      </c>
      <c r="N809" s="17">
        <f>IF(F809&gt;=4000,5,IF([1]数据测算!M809&gt;=3000,3,IF([1]数据测算!M809&gt;=2500,1,IF([1]数据测算!M809&gt;=1500,10,IF(F809&gt;=750,8,6)))))</f>
        <v>6</v>
      </c>
      <c r="O809" s="17">
        <f t="shared" si="153"/>
        <v>3</v>
      </c>
      <c r="P809" s="18">
        <f t="shared" si="154"/>
        <v>2</v>
      </c>
      <c r="Q809" s="17">
        <f t="shared" si="155"/>
        <v>10</v>
      </c>
      <c r="R809" s="17">
        <f t="shared" si="165"/>
        <v>4</v>
      </c>
      <c r="S809" s="17">
        <f t="shared" si="166"/>
        <v>10</v>
      </c>
      <c r="T809" s="17">
        <f t="shared" si="156"/>
        <v>3</v>
      </c>
      <c r="U809" s="17" t="s">
        <v>94</v>
      </c>
      <c r="V809" s="17">
        <f t="shared" si="157"/>
        <v>2</v>
      </c>
      <c r="W809" s="21">
        <f t="shared" si="158"/>
        <v>95</v>
      </c>
      <c r="X809" s="21">
        <f t="shared" si="159"/>
        <v>55</v>
      </c>
      <c r="Y809" s="24">
        <f t="shared" si="152"/>
        <v>57.89473684210526</v>
      </c>
      <c r="Z809" s="25">
        <f t="shared" si="160"/>
        <v>83.055193883871553</v>
      </c>
    </row>
    <row r="810" spans="1:26" x14ac:dyDescent="0.3">
      <c r="A810" s="15" t="s">
        <v>904</v>
      </c>
      <c r="B810" s="15">
        <v>201507</v>
      </c>
      <c r="C810" s="15">
        <v>244561.345</v>
      </c>
      <c r="D810" s="15">
        <v>0.99873703539699299</v>
      </c>
      <c r="E810" s="15">
        <v>0.13958592653636501</v>
      </c>
      <c r="F810" s="15">
        <v>272</v>
      </c>
      <c r="G810" s="15">
        <v>0.71966432765906296</v>
      </c>
      <c r="H810" s="15">
        <v>0.15063257531868801</v>
      </c>
      <c r="I810" s="15">
        <v>0.78989633554425298</v>
      </c>
      <c r="J810" s="15">
        <v>9.4383283576518107</v>
      </c>
      <c r="K810" s="15">
        <v>1</v>
      </c>
      <c r="L810" s="15">
        <v>0</v>
      </c>
      <c r="M810" s="17">
        <f>IF(C810&gt;=250000,10,IF([1]数据测算!F810&gt;=200000,8,IF([1]数据测算!F810&gt;=150000,6,IF([1]数据测算!F810&gt;=100000,5,IF(C810&gt;=50000,3,1)))))*2.5</f>
        <v>20</v>
      </c>
      <c r="N810" s="17">
        <f>IF(F810&gt;=4000,5,IF([1]数据测算!M810&gt;=3000,3,IF([1]数据测算!M810&gt;=2500,1,IF([1]数据测算!M810&gt;=1500,10,IF(F810&gt;=750,8,6)))))</f>
        <v>6</v>
      </c>
      <c r="O810" s="17">
        <f t="shared" si="153"/>
        <v>6</v>
      </c>
      <c r="P810" s="18">
        <f t="shared" si="154"/>
        <v>0.5</v>
      </c>
      <c r="Q810" s="17">
        <f t="shared" si="155"/>
        <v>10</v>
      </c>
      <c r="R810" s="17">
        <f t="shared" si="165"/>
        <v>1</v>
      </c>
      <c r="S810" s="17">
        <f t="shared" si="166"/>
        <v>10</v>
      </c>
      <c r="T810" s="17">
        <f t="shared" si="156"/>
        <v>3</v>
      </c>
      <c r="U810" s="17" t="s">
        <v>94</v>
      </c>
      <c r="V810" s="17">
        <f t="shared" si="157"/>
        <v>2</v>
      </c>
      <c r="W810" s="21">
        <f t="shared" si="158"/>
        <v>95</v>
      </c>
      <c r="X810" s="21">
        <f t="shared" si="159"/>
        <v>58.5</v>
      </c>
      <c r="Y810" s="24">
        <f t="shared" si="152"/>
        <v>61.578947368421055</v>
      </c>
      <c r="Z810" s="25">
        <f t="shared" si="160"/>
        <v>84.893569574321774</v>
      </c>
    </row>
    <row r="811" spans="1:26" x14ac:dyDescent="0.3">
      <c r="A811" s="15" t="s">
        <v>905</v>
      </c>
      <c r="B811" s="15">
        <v>201507</v>
      </c>
      <c r="C811" s="15">
        <v>75270.225000000006</v>
      </c>
      <c r="D811" s="15">
        <v>0.66454225550076096</v>
      </c>
      <c r="E811" s="15">
        <v>7.8580511325251901E-2</v>
      </c>
      <c r="F811" s="15">
        <v>937</v>
      </c>
      <c r="G811" s="15">
        <v>0.59059888337837996</v>
      </c>
      <c r="H811" s="15">
        <v>2.7147847163082401E-2</v>
      </c>
      <c r="I811" s="15">
        <v>0.54428867189946795</v>
      </c>
      <c r="J811" s="15">
        <v>8.9147311697109206</v>
      </c>
      <c r="K811" s="15">
        <v>1</v>
      </c>
      <c r="L811" s="15">
        <v>0</v>
      </c>
      <c r="M811" s="17">
        <f>IF(C811&gt;=250000,10,IF([1]数据测算!F811&gt;=200000,8,IF([1]数据测算!F811&gt;=150000,6,IF([1]数据测算!F811&gt;=100000,5,IF(C811&gt;=50000,3,1)))))*2.5</f>
        <v>7.5</v>
      </c>
      <c r="N811" s="17">
        <f>IF(F811&gt;=4000,5,IF([1]数据测算!M811&gt;=3000,3,IF([1]数据测算!M811&gt;=2500,1,IF([1]数据测算!M811&gt;=1500,10,IF(F811&gt;=750,8,6)))))</f>
        <v>8</v>
      </c>
      <c r="O811" s="17">
        <f t="shared" si="153"/>
        <v>6</v>
      </c>
      <c r="P811" s="18">
        <f t="shared" si="154"/>
        <v>2</v>
      </c>
      <c r="Q811" s="17">
        <f t="shared" si="155"/>
        <v>10</v>
      </c>
      <c r="R811" s="17">
        <f t="shared" si="165"/>
        <v>4</v>
      </c>
      <c r="S811" s="17">
        <f t="shared" si="166"/>
        <v>10</v>
      </c>
      <c r="T811" s="17">
        <f t="shared" si="156"/>
        <v>0.75</v>
      </c>
      <c r="U811" s="17" t="s">
        <v>94</v>
      </c>
      <c r="V811" s="17">
        <f t="shared" si="157"/>
        <v>2</v>
      </c>
      <c r="W811" s="21">
        <f t="shared" si="158"/>
        <v>95</v>
      </c>
      <c r="X811" s="21">
        <f t="shared" si="159"/>
        <v>50.25</v>
      </c>
      <c r="Y811" s="24">
        <f t="shared" si="152"/>
        <v>52.89473684210526</v>
      </c>
      <c r="Z811" s="25">
        <f t="shared" si="160"/>
        <v>80.435281302782698</v>
      </c>
    </row>
    <row r="812" spans="1:26" x14ac:dyDescent="0.3">
      <c r="A812" s="15" t="s">
        <v>906</v>
      </c>
      <c r="B812" s="15">
        <v>201507</v>
      </c>
      <c r="C812" s="15">
        <v>12863.7283333333</v>
      </c>
      <c r="D812" s="15">
        <v>1.7283822149308701</v>
      </c>
      <c r="E812" s="15">
        <v>0.24444084252714901</v>
      </c>
      <c r="F812" s="15">
        <v>113.166666666667</v>
      </c>
      <c r="G812" s="15">
        <v>0.52378066921893496</v>
      </c>
      <c r="H812" s="15">
        <v>0.429309790623292</v>
      </c>
      <c r="I812" s="15">
        <v>0.46231724291625997</v>
      </c>
      <c r="J812" s="15">
        <v>5.19347121361118</v>
      </c>
      <c r="K812" s="15">
        <v>1</v>
      </c>
      <c r="L812" s="15">
        <v>0</v>
      </c>
      <c r="M812" s="17">
        <f>IF(C812&gt;=250000,10,IF([1]数据测算!F812&gt;=200000,8,IF([1]数据测算!F812&gt;=150000,6,IF([1]数据测算!F812&gt;=100000,5,IF(C812&gt;=50000,3,1)))))*2.5</f>
        <v>2.5</v>
      </c>
      <c r="N812" s="17">
        <f>IF(F812&gt;=4000,5,IF([1]数据测算!M812&gt;=3000,3,IF([1]数据测算!M812&gt;=2500,1,IF([1]数据测算!M812&gt;=1500,10,IF(F812&gt;=750,8,6)))))</f>
        <v>6</v>
      </c>
      <c r="O812" s="17">
        <f t="shared" si="153"/>
        <v>8</v>
      </c>
      <c r="P812" s="18">
        <f t="shared" si="154"/>
        <v>0.5</v>
      </c>
      <c r="Q812" s="17">
        <f t="shared" si="155"/>
        <v>7</v>
      </c>
      <c r="R812" s="17">
        <f t="shared" si="165"/>
        <v>4</v>
      </c>
      <c r="S812" s="17">
        <f t="shared" si="166"/>
        <v>7</v>
      </c>
      <c r="T812" s="17">
        <f t="shared" si="156"/>
        <v>0.75</v>
      </c>
      <c r="U812" s="17" t="s">
        <v>94</v>
      </c>
      <c r="V812" s="17">
        <f t="shared" si="157"/>
        <v>2</v>
      </c>
      <c r="W812" s="21">
        <f t="shared" si="158"/>
        <v>95</v>
      </c>
      <c r="X812" s="21">
        <f t="shared" si="159"/>
        <v>37.75</v>
      </c>
      <c r="Y812" s="24">
        <f t="shared" si="152"/>
        <v>39.736842105263158</v>
      </c>
      <c r="Z812" s="25">
        <f t="shared" si="160"/>
        <v>72.671712459200691</v>
      </c>
    </row>
    <row r="813" spans="1:26" x14ac:dyDescent="0.3">
      <c r="A813" s="15" t="s">
        <v>907</v>
      </c>
      <c r="B813" s="15">
        <v>201505</v>
      </c>
      <c r="C813" s="15">
        <v>99211.933333333305</v>
      </c>
      <c r="D813" s="15">
        <v>0.95267468637331099</v>
      </c>
      <c r="E813" s="15">
        <v>0.26197561628059701</v>
      </c>
      <c r="F813" s="15">
        <v>803.16666666666697</v>
      </c>
      <c r="G813" s="15">
        <v>0.53471870181912395</v>
      </c>
      <c r="H813" s="15" t="s">
        <v>102</v>
      </c>
      <c r="I813" s="15" t="s">
        <v>102</v>
      </c>
      <c r="J813" s="15" t="s">
        <v>102</v>
      </c>
      <c r="K813" s="15">
        <v>0</v>
      </c>
      <c r="L813" s="15">
        <v>0</v>
      </c>
      <c r="M813" s="17">
        <f>IF(C813&gt;=250000,10,IF([1]数据测算!F813&gt;=200000,8,IF([1]数据测算!F813&gt;=150000,6,IF([1]数据测算!F813&gt;=100000,5,IF(C813&gt;=50000,3,1)))))*2.5</f>
        <v>7.5</v>
      </c>
      <c r="N813" s="17">
        <f>IF(F813&gt;=4000,5,IF([1]数据测算!M813&gt;=3000,3,IF([1]数据测算!M813&gt;=2500,1,IF([1]数据测算!M813&gt;=1500,10,IF(F813&gt;=750,8,6)))))</f>
        <v>8</v>
      </c>
      <c r="O813" s="17" t="s">
        <v>103</v>
      </c>
      <c r="P813" s="18">
        <f t="shared" si="154"/>
        <v>0.5</v>
      </c>
      <c r="Q813" s="17">
        <f t="shared" si="155"/>
        <v>7</v>
      </c>
      <c r="R813" s="17" t="s">
        <v>94</v>
      </c>
      <c r="S813" s="17" t="s">
        <v>94</v>
      </c>
      <c r="T813" s="17">
        <f t="shared" si="156"/>
        <v>0.75</v>
      </c>
      <c r="U813" s="17" t="s">
        <v>94</v>
      </c>
      <c r="V813" s="17">
        <f t="shared" si="157"/>
        <v>0</v>
      </c>
      <c r="W813" s="21">
        <f t="shared" si="158"/>
        <v>65</v>
      </c>
      <c r="X813" s="21">
        <f t="shared" si="159"/>
        <v>23.75</v>
      </c>
      <c r="Y813" s="24">
        <f t="shared" si="152"/>
        <v>36.53846153846154</v>
      </c>
      <c r="Z813" s="25">
        <f t="shared" si="160"/>
        <v>70.539595367012339</v>
      </c>
    </row>
    <row r="814" spans="1:26" x14ac:dyDescent="0.3">
      <c r="A814" s="15" t="s">
        <v>908</v>
      </c>
      <c r="B814" s="15">
        <v>201504</v>
      </c>
      <c r="C814" s="15">
        <v>1082219.5166666701</v>
      </c>
      <c r="D814" s="15">
        <v>1.5735040166463601</v>
      </c>
      <c r="E814" s="15">
        <v>0.22894695291072301</v>
      </c>
      <c r="F814" s="15">
        <v>532</v>
      </c>
      <c r="G814" s="15">
        <v>384.14588954760501</v>
      </c>
      <c r="H814" s="15">
        <v>7.6239205123880993E-2</v>
      </c>
      <c r="I814" s="15">
        <v>0.44912211769996402</v>
      </c>
      <c r="J814" s="15">
        <v>41.930569168388203</v>
      </c>
      <c r="K814" s="15">
        <v>1</v>
      </c>
      <c r="L814" s="15">
        <v>0</v>
      </c>
      <c r="M814" s="17">
        <f>IF(C814&gt;=250000,10,IF([1]数据测算!F814&gt;=200000,8,IF([1]数据测算!F814&gt;=150000,6,IF([1]数据测算!F814&gt;=100000,5,IF(C814&gt;=50000,3,1)))))*2.5</f>
        <v>25</v>
      </c>
      <c r="N814" s="17">
        <f>IF(F814&gt;=4000,5,IF([1]数据测算!M814&gt;=3000,3,IF([1]数据测算!M814&gt;=2500,1,IF([1]数据测算!M814&gt;=1500,10,IF(F814&gt;=750,8,6)))))</f>
        <v>6</v>
      </c>
      <c r="O814" s="17">
        <f t="shared" si="153"/>
        <v>1</v>
      </c>
      <c r="P814" s="18">
        <f t="shared" si="154"/>
        <v>0.5</v>
      </c>
      <c r="Q814" s="17">
        <f t="shared" si="155"/>
        <v>7</v>
      </c>
      <c r="R814" s="17">
        <f t="shared" ref="R814:R827" si="167">IF(I814&gt;=70%,1,IF(I814&gt;=40%,4,IF(I814&gt;=20%,7,IF(I814&gt;=0,10))))</f>
        <v>4</v>
      </c>
      <c r="S814" s="17">
        <f t="shared" ref="S814:S827" si="168">IF(H814&gt;=90%,1,IF(H814&gt;=50%,4,IF(H814&gt;=20%,7,10)))</f>
        <v>10</v>
      </c>
      <c r="T814" s="17">
        <f t="shared" si="156"/>
        <v>7.5</v>
      </c>
      <c r="U814" s="17" t="s">
        <v>94</v>
      </c>
      <c r="V814" s="17">
        <f t="shared" si="157"/>
        <v>2</v>
      </c>
      <c r="W814" s="21">
        <f t="shared" si="158"/>
        <v>95</v>
      </c>
      <c r="X814" s="21">
        <f t="shared" si="159"/>
        <v>63</v>
      </c>
      <c r="Y814" s="24">
        <f t="shared" si="152"/>
        <v>66.315789473684205</v>
      </c>
      <c r="Z814" s="25">
        <f t="shared" si="160"/>
        <v>87.155752789992988</v>
      </c>
    </row>
    <row r="815" spans="1:26" x14ac:dyDescent="0.3">
      <c r="A815" s="15" t="s">
        <v>909</v>
      </c>
      <c r="B815" s="15">
        <v>201503</v>
      </c>
      <c r="C815" s="15">
        <v>200131.188333333</v>
      </c>
      <c r="D815" s="15">
        <v>1.20345708765792</v>
      </c>
      <c r="E815" s="15">
        <v>0.14667726582203799</v>
      </c>
      <c r="F815" s="15">
        <v>1563.8333333333301</v>
      </c>
      <c r="G815" s="15">
        <v>1.41549518952091</v>
      </c>
      <c r="H815" s="15">
        <v>5.8492091065913097E-2</v>
      </c>
      <c r="I815" s="15">
        <v>0.77448418678907105</v>
      </c>
      <c r="J815" s="15">
        <v>14.831463013088699</v>
      </c>
      <c r="K815" s="15">
        <v>2</v>
      </c>
      <c r="L815" s="15">
        <v>0</v>
      </c>
      <c r="M815" s="17">
        <f>IF(C815&gt;=250000,10,IF([1]数据测算!F815&gt;=200000,8,IF([1]数据测算!F815&gt;=150000,6,IF([1]数据测算!F815&gt;=100000,5,IF(C815&gt;=50000,3,1)))))*2.5</f>
        <v>20</v>
      </c>
      <c r="N815" s="17">
        <f>IF(F815&gt;=4000,5,IF([1]数据测算!M815&gt;=3000,3,IF([1]数据测算!M815&gt;=2500,1,IF([1]数据测算!M815&gt;=1500,10,IF(F815&gt;=750,8,6)))))</f>
        <v>10</v>
      </c>
      <c r="O815" s="17">
        <f t="shared" si="153"/>
        <v>5</v>
      </c>
      <c r="P815" s="18">
        <f t="shared" si="154"/>
        <v>0.5</v>
      </c>
      <c r="Q815" s="17">
        <f t="shared" si="155"/>
        <v>10</v>
      </c>
      <c r="R815" s="17">
        <f t="shared" si="167"/>
        <v>1</v>
      </c>
      <c r="S815" s="17">
        <f t="shared" si="168"/>
        <v>10</v>
      </c>
      <c r="T815" s="17">
        <f t="shared" si="156"/>
        <v>3</v>
      </c>
      <c r="U815" s="17" t="s">
        <v>94</v>
      </c>
      <c r="V815" s="17">
        <f t="shared" si="157"/>
        <v>4</v>
      </c>
      <c r="W815" s="21">
        <f t="shared" si="158"/>
        <v>95</v>
      </c>
      <c r="X815" s="21">
        <f t="shared" si="159"/>
        <v>63.5</v>
      </c>
      <c r="Y815" s="24">
        <f t="shared" si="152"/>
        <v>66.84210526315789</v>
      </c>
      <c r="Z815" s="25">
        <f t="shared" si="160"/>
        <v>87.400592581378547</v>
      </c>
    </row>
    <row r="816" spans="1:26" x14ac:dyDescent="0.3">
      <c r="A816" s="15" t="s">
        <v>910</v>
      </c>
      <c r="B816" s="15">
        <v>201507</v>
      </c>
      <c r="C816" s="15">
        <v>74103.178333333301</v>
      </c>
      <c r="D816" s="16">
        <v>0.47110143899468498</v>
      </c>
      <c r="E816" s="15">
        <v>0.51569410459078702</v>
      </c>
      <c r="F816" s="15">
        <v>459.83333333333297</v>
      </c>
      <c r="G816" s="15">
        <v>1.34621681154888</v>
      </c>
      <c r="H816" s="15">
        <v>4.4136588882870698E-2</v>
      </c>
      <c r="I816" s="15">
        <v>0.82199682217304004</v>
      </c>
      <c r="J816" s="15">
        <v>16.787671962834601</v>
      </c>
      <c r="K816" s="15">
        <v>2</v>
      </c>
      <c r="L816" s="15">
        <v>0</v>
      </c>
      <c r="M816" s="17">
        <f>IF(C816&gt;=250000,10,IF([1]数据测算!F816&gt;=200000,8,IF([1]数据测算!F816&gt;=150000,6,IF([1]数据测算!F816&gt;=100000,5,IF(C816&gt;=50000,3,1)))))*2.5</f>
        <v>7.5</v>
      </c>
      <c r="N816" s="17">
        <f>IF(F816&gt;=4000,5,IF([1]数据测算!M816&gt;=3000,3,IF([1]数据测算!M816&gt;=2500,1,IF([1]数据测算!M816&gt;=1500,10,IF(F816&gt;=750,8,6)))))</f>
        <v>6</v>
      </c>
      <c r="O816" s="17">
        <f t="shared" si="153"/>
        <v>5</v>
      </c>
      <c r="P816" s="18">
        <f t="shared" si="154"/>
        <v>3.5</v>
      </c>
      <c r="Q816" s="17">
        <f t="shared" si="155"/>
        <v>4</v>
      </c>
      <c r="R816" s="17">
        <f t="shared" si="167"/>
        <v>1</v>
      </c>
      <c r="S816" s="17">
        <f t="shared" si="168"/>
        <v>10</v>
      </c>
      <c r="T816" s="17">
        <f t="shared" si="156"/>
        <v>3</v>
      </c>
      <c r="U816" s="17" t="s">
        <v>94</v>
      </c>
      <c r="V816" s="17">
        <f t="shared" si="157"/>
        <v>4</v>
      </c>
      <c r="W816" s="21">
        <f t="shared" si="158"/>
        <v>95</v>
      </c>
      <c r="X816" s="21">
        <f t="shared" si="159"/>
        <v>44</v>
      </c>
      <c r="Y816" s="24">
        <f t="shared" si="152"/>
        <v>46.315789473684212</v>
      </c>
      <c r="Z816" s="25">
        <f t="shared" si="160"/>
        <v>76.732029849470223</v>
      </c>
    </row>
    <row r="817" spans="1:26" x14ac:dyDescent="0.3">
      <c r="A817" s="15" t="s">
        <v>911</v>
      </c>
      <c r="B817" s="15">
        <v>201505</v>
      </c>
      <c r="C817" s="15">
        <v>287793.69833333301</v>
      </c>
      <c r="D817" s="15">
        <v>1.1064628152532501</v>
      </c>
      <c r="E817" s="15">
        <v>0.91596555000233604</v>
      </c>
      <c r="F817" s="15">
        <v>325.16666666666703</v>
      </c>
      <c r="G817" s="15">
        <v>0.93298624394469898</v>
      </c>
      <c r="H817" s="15">
        <v>0.31263963852620802</v>
      </c>
      <c r="I817" s="15">
        <v>0.978006544584065</v>
      </c>
      <c r="J817" s="15">
        <v>22.962398741100198</v>
      </c>
      <c r="K817" s="15">
        <v>1</v>
      </c>
      <c r="L817" s="15">
        <v>0</v>
      </c>
      <c r="M817" s="17">
        <f>IF(C817&gt;=250000,10,IF([1]数据测算!F817&gt;=200000,8,IF([1]数据测算!F817&gt;=150000,6,IF([1]数据测算!F817&gt;=100000,5,IF(C817&gt;=50000,3,1)))))*2.5</f>
        <v>25</v>
      </c>
      <c r="N817" s="17">
        <f>IF(F817&gt;=4000,5,IF([1]数据测算!M817&gt;=3000,3,IF([1]数据测算!M817&gt;=2500,1,IF([1]数据测算!M817&gt;=1500,10,IF(F817&gt;=750,8,6)))))</f>
        <v>6</v>
      </c>
      <c r="O817" s="17">
        <f t="shared" si="153"/>
        <v>3</v>
      </c>
      <c r="P817" s="18">
        <f t="shared" si="154"/>
        <v>0.5</v>
      </c>
      <c r="Q817" s="17">
        <f t="shared" si="155"/>
        <v>1</v>
      </c>
      <c r="R817" s="17">
        <f t="shared" si="167"/>
        <v>1</v>
      </c>
      <c r="S817" s="17">
        <f t="shared" si="168"/>
        <v>7</v>
      </c>
      <c r="T817" s="17">
        <f t="shared" si="156"/>
        <v>3</v>
      </c>
      <c r="U817" s="17" t="s">
        <v>94</v>
      </c>
      <c r="V817" s="17">
        <f t="shared" si="157"/>
        <v>2</v>
      </c>
      <c r="W817" s="21">
        <f t="shared" si="158"/>
        <v>95</v>
      </c>
      <c r="X817" s="21">
        <f t="shared" si="159"/>
        <v>48.5</v>
      </c>
      <c r="Y817" s="24">
        <f t="shared" si="152"/>
        <v>51.05263157894737</v>
      </c>
      <c r="Z817" s="25">
        <f t="shared" si="160"/>
        <v>79.429834036358756</v>
      </c>
    </row>
    <row r="818" spans="1:26" x14ac:dyDescent="0.3">
      <c r="A818" s="15" t="s">
        <v>912</v>
      </c>
      <c r="B818" s="15">
        <v>201505</v>
      </c>
      <c r="C818" s="15">
        <v>776381.19</v>
      </c>
      <c r="D818" s="15">
        <v>1.1569751202708201</v>
      </c>
      <c r="E818" s="15">
        <v>0.52953841271304203</v>
      </c>
      <c r="F818" s="15">
        <v>3631.1666666666702</v>
      </c>
      <c r="G818" s="15">
        <v>0.83228861836926005</v>
      </c>
      <c r="H818" s="15">
        <v>4.84295074942038E-2</v>
      </c>
      <c r="I818" s="15">
        <v>0.52571583196039595</v>
      </c>
      <c r="J818" s="15">
        <v>26.541988338384002</v>
      </c>
      <c r="K818" s="15">
        <v>1</v>
      </c>
      <c r="L818" s="15">
        <v>0</v>
      </c>
      <c r="M818" s="17">
        <f>IF(C818&gt;=250000,10,IF([1]数据测算!F818&gt;=200000,8,IF([1]数据测算!F818&gt;=150000,6,IF([1]数据测算!F818&gt;=100000,5,IF(C818&gt;=50000,3,1)))))*2.5</f>
        <v>25</v>
      </c>
      <c r="N818" s="17">
        <f>IF(F818&gt;=4000,5,IF([1]数据测算!M818&gt;=3000,3,IF([1]数据测算!M818&gt;=2500,1,IF([1]数据测算!M818&gt;=1500,10,IF(F818&gt;=750,8,6)))))</f>
        <v>3</v>
      </c>
      <c r="O818" s="17">
        <f t="shared" si="153"/>
        <v>3</v>
      </c>
      <c r="P818" s="18">
        <f t="shared" si="154"/>
        <v>0.5</v>
      </c>
      <c r="Q818" s="17">
        <f t="shared" si="155"/>
        <v>4</v>
      </c>
      <c r="R818" s="17">
        <f t="shared" si="167"/>
        <v>4</v>
      </c>
      <c r="S818" s="17">
        <f t="shared" si="168"/>
        <v>10</v>
      </c>
      <c r="T818" s="17">
        <f t="shared" si="156"/>
        <v>3</v>
      </c>
      <c r="U818" s="17" t="s">
        <v>94</v>
      </c>
      <c r="V818" s="17">
        <f t="shared" si="157"/>
        <v>2</v>
      </c>
      <c r="W818" s="21">
        <f t="shared" si="158"/>
        <v>95</v>
      </c>
      <c r="X818" s="21">
        <f t="shared" si="159"/>
        <v>54.5</v>
      </c>
      <c r="Y818" s="24">
        <f t="shared" si="152"/>
        <v>57.368421052631582</v>
      </c>
      <c r="Z818" s="25">
        <f t="shared" si="160"/>
        <v>82.78646332407466</v>
      </c>
    </row>
    <row r="819" spans="1:26" x14ac:dyDescent="0.3">
      <c r="A819" s="15" t="s">
        <v>913</v>
      </c>
      <c r="B819" s="15">
        <v>201506</v>
      </c>
      <c r="C819" s="15">
        <v>504317.34</v>
      </c>
      <c r="D819" s="15">
        <v>0.89126069514718098</v>
      </c>
      <c r="E819" s="15">
        <v>0.41439068138363699</v>
      </c>
      <c r="F819" s="15">
        <v>3279.1666666666702</v>
      </c>
      <c r="G819" s="15">
        <v>0.41649512462450899</v>
      </c>
      <c r="H819" s="15">
        <v>1.9327199904783699E-2</v>
      </c>
      <c r="I819" s="15">
        <v>0.61440131018743505</v>
      </c>
      <c r="J819" s="15">
        <v>15.1018911775475</v>
      </c>
      <c r="K819" s="15">
        <v>0</v>
      </c>
      <c r="L819" s="15">
        <v>0</v>
      </c>
      <c r="M819" s="17">
        <f>IF(C819&gt;=250000,10,IF([1]数据测算!F819&gt;=200000,8,IF([1]数据测算!F819&gt;=150000,6,IF([1]数据测算!F819&gt;=100000,5,IF(C819&gt;=50000,3,1)))))*2.5</f>
        <v>25</v>
      </c>
      <c r="N819" s="17">
        <f>IF(F819&gt;=4000,5,IF([1]数据测算!M819&gt;=3000,3,IF([1]数据测算!M819&gt;=2500,1,IF([1]数据测算!M819&gt;=1500,10,IF(F819&gt;=750,8,6)))))</f>
        <v>3</v>
      </c>
      <c r="O819" s="17">
        <f t="shared" si="153"/>
        <v>5</v>
      </c>
      <c r="P819" s="18">
        <f t="shared" si="154"/>
        <v>2</v>
      </c>
      <c r="Q819" s="17">
        <f t="shared" si="155"/>
        <v>4</v>
      </c>
      <c r="R819" s="17">
        <f t="shared" si="167"/>
        <v>4</v>
      </c>
      <c r="S819" s="17">
        <f t="shared" si="168"/>
        <v>10</v>
      </c>
      <c r="T819" s="17">
        <f t="shared" si="156"/>
        <v>0.75</v>
      </c>
      <c r="U819" s="17" t="s">
        <v>94</v>
      </c>
      <c r="V819" s="17">
        <f t="shared" si="157"/>
        <v>0</v>
      </c>
      <c r="W819" s="21">
        <f t="shared" si="158"/>
        <v>95</v>
      </c>
      <c r="X819" s="21">
        <f t="shared" si="159"/>
        <v>53.75</v>
      </c>
      <c r="Y819" s="24">
        <f t="shared" si="152"/>
        <v>56.578947368421055</v>
      </c>
      <c r="Z819" s="25">
        <f t="shared" si="160"/>
        <v>82.380368760093276</v>
      </c>
    </row>
    <row r="820" spans="1:26" x14ac:dyDescent="0.3">
      <c r="A820" s="15" t="s">
        <v>914</v>
      </c>
      <c r="B820" s="15">
        <v>201503</v>
      </c>
      <c r="C820" s="15">
        <v>136055.83499999999</v>
      </c>
      <c r="D820" s="15">
        <v>0.82043367593841598</v>
      </c>
      <c r="E820" s="15">
        <v>4.6185101979903602E-2</v>
      </c>
      <c r="F820" s="15">
        <v>407.33333333333297</v>
      </c>
      <c r="G820" s="15">
        <v>1.8060231886801199</v>
      </c>
      <c r="H820" s="15">
        <v>6.9281041423148795E-2</v>
      </c>
      <c r="I820" s="15">
        <v>0.47984968945607598</v>
      </c>
      <c r="J820" s="15">
        <v>22.836603928736601</v>
      </c>
      <c r="K820" s="15">
        <v>2</v>
      </c>
      <c r="L820" s="15">
        <v>0</v>
      </c>
      <c r="M820" s="17">
        <f>IF(C820&gt;=250000,10,IF([1]数据测算!F820&gt;=200000,8,IF([1]数据测算!F820&gt;=150000,6,IF([1]数据测算!F820&gt;=100000,5,IF(C820&gt;=50000,3,1)))))*2.5</f>
        <v>12.5</v>
      </c>
      <c r="N820" s="17">
        <f>IF(F820&gt;=4000,5,IF([1]数据测算!M820&gt;=3000,3,IF([1]数据测算!M820&gt;=2500,1,IF([1]数据测算!M820&gt;=1500,10,IF(F820&gt;=750,8,6)))))</f>
        <v>6</v>
      </c>
      <c r="O820" s="17">
        <f t="shared" si="153"/>
        <v>3</v>
      </c>
      <c r="P820" s="18">
        <f t="shared" si="154"/>
        <v>2</v>
      </c>
      <c r="Q820" s="17">
        <f t="shared" si="155"/>
        <v>10</v>
      </c>
      <c r="R820" s="17">
        <f t="shared" si="167"/>
        <v>4</v>
      </c>
      <c r="S820" s="17">
        <f t="shared" si="168"/>
        <v>10</v>
      </c>
      <c r="T820" s="17">
        <f t="shared" si="156"/>
        <v>5.25</v>
      </c>
      <c r="U820" s="17" t="s">
        <v>94</v>
      </c>
      <c r="V820" s="17">
        <f t="shared" si="157"/>
        <v>4</v>
      </c>
      <c r="W820" s="21">
        <f t="shared" si="158"/>
        <v>95</v>
      </c>
      <c r="X820" s="21">
        <f t="shared" si="159"/>
        <v>56.75</v>
      </c>
      <c r="Y820" s="24">
        <f t="shared" si="152"/>
        <v>59.736842105263158</v>
      </c>
      <c r="Z820" s="25">
        <f t="shared" si="160"/>
        <v>83.983526500307335</v>
      </c>
    </row>
    <row r="821" spans="1:26" x14ac:dyDescent="0.3">
      <c r="A821" s="15" t="s">
        <v>915</v>
      </c>
      <c r="B821" s="15">
        <v>201506</v>
      </c>
      <c r="C821" s="15">
        <v>230866.41666666701</v>
      </c>
      <c r="D821" s="15">
        <v>0.68591309399685096</v>
      </c>
      <c r="E821" s="15">
        <v>0.27156436150193702</v>
      </c>
      <c r="F821" s="15">
        <v>1650</v>
      </c>
      <c r="G821" s="15">
        <v>1.1643783134397101</v>
      </c>
      <c r="H821" s="15">
        <v>4.3568403320865999E-2</v>
      </c>
      <c r="I821" s="15">
        <v>0.54488972547474901</v>
      </c>
      <c r="J821" s="15">
        <v>25.5046179437715</v>
      </c>
      <c r="K821" s="15">
        <v>2</v>
      </c>
      <c r="L821" s="15">
        <v>0</v>
      </c>
      <c r="M821" s="17">
        <f>IF(C821&gt;=250000,10,IF([1]数据测算!F821&gt;=200000,8,IF([1]数据测算!F821&gt;=150000,6,IF([1]数据测算!F821&gt;=100000,5,IF(C821&gt;=50000,3,1)))))*2.5</f>
        <v>20</v>
      </c>
      <c r="N821" s="17">
        <f>IF(F821&gt;=4000,5,IF([1]数据测算!M821&gt;=3000,3,IF([1]数据测算!M821&gt;=2500,1,IF([1]数据测算!M821&gt;=1500,10,IF(F821&gt;=750,8,6)))))</f>
        <v>10</v>
      </c>
      <c r="O821" s="17">
        <f t="shared" si="153"/>
        <v>3</v>
      </c>
      <c r="P821" s="18">
        <f t="shared" si="154"/>
        <v>2</v>
      </c>
      <c r="Q821" s="17">
        <f t="shared" si="155"/>
        <v>7</v>
      </c>
      <c r="R821" s="17">
        <f t="shared" si="167"/>
        <v>4</v>
      </c>
      <c r="S821" s="17">
        <f t="shared" si="168"/>
        <v>10</v>
      </c>
      <c r="T821" s="17">
        <f t="shared" si="156"/>
        <v>3</v>
      </c>
      <c r="U821" s="17" t="s">
        <v>94</v>
      </c>
      <c r="V821" s="17">
        <f t="shared" si="157"/>
        <v>4</v>
      </c>
      <c r="W821" s="21">
        <f t="shared" si="158"/>
        <v>95</v>
      </c>
      <c r="X821" s="21">
        <f t="shared" si="159"/>
        <v>63</v>
      </c>
      <c r="Y821" s="24">
        <f t="shared" si="152"/>
        <v>66.315789473684205</v>
      </c>
      <c r="Z821" s="25">
        <f t="shared" si="160"/>
        <v>87.155752789992988</v>
      </c>
    </row>
    <row r="822" spans="1:26" x14ac:dyDescent="0.3">
      <c r="A822" s="15" t="s">
        <v>916</v>
      </c>
      <c r="B822" s="15">
        <v>201507</v>
      </c>
      <c r="C822" s="15">
        <v>41420.574999999997</v>
      </c>
      <c r="D822" s="15">
        <v>0.68746225356049595</v>
      </c>
      <c r="E822" s="15">
        <v>0.408373254919429</v>
      </c>
      <c r="F822" s="15">
        <v>842.5</v>
      </c>
      <c r="G822" s="15">
        <v>0.308713176070182</v>
      </c>
      <c r="H822" s="15">
        <v>0.14646884102218199</v>
      </c>
      <c r="I822" s="15">
        <v>0.68716153536838498</v>
      </c>
      <c r="J822" s="15">
        <v>10.4323689309605</v>
      </c>
      <c r="K822" s="15">
        <v>0</v>
      </c>
      <c r="L822" s="15">
        <v>0</v>
      </c>
      <c r="M822" s="17">
        <f>IF(C822&gt;=250000,10,IF([1]数据测算!F822&gt;=200000,8,IF([1]数据测算!F822&gt;=150000,6,IF([1]数据测算!F822&gt;=100000,5,IF(C822&gt;=50000,3,1)))))*2.5</f>
        <v>2.5</v>
      </c>
      <c r="N822" s="17">
        <f>IF(F822&gt;=4000,5,IF([1]数据测算!M822&gt;=3000,3,IF([1]数据测算!M822&gt;=2500,1,IF([1]数据测算!M822&gt;=1500,10,IF(F822&gt;=750,8,6)))))</f>
        <v>8</v>
      </c>
      <c r="O822" s="17">
        <f t="shared" si="153"/>
        <v>5</v>
      </c>
      <c r="P822" s="18">
        <f t="shared" si="154"/>
        <v>2</v>
      </c>
      <c r="Q822" s="17">
        <f t="shared" si="155"/>
        <v>4</v>
      </c>
      <c r="R822" s="17">
        <f t="shared" si="167"/>
        <v>4</v>
      </c>
      <c r="S822" s="17">
        <f t="shared" si="168"/>
        <v>10</v>
      </c>
      <c r="T822" s="17">
        <f t="shared" si="156"/>
        <v>0.75</v>
      </c>
      <c r="U822" s="17" t="s">
        <v>94</v>
      </c>
      <c r="V822" s="17">
        <f t="shared" si="157"/>
        <v>0</v>
      </c>
      <c r="W822" s="21">
        <f t="shared" si="158"/>
        <v>95</v>
      </c>
      <c r="X822" s="21">
        <f t="shared" si="159"/>
        <v>36.25</v>
      </c>
      <c r="Y822" s="24">
        <f t="shared" si="152"/>
        <v>38.157894736842103</v>
      </c>
      <c r="Z822" s="25">
        <f t="shared" si="160"/>
        <v>71.633565920321161</v>
      </c>
    </row>
    <row r="823" spans="1:26" x14ac:dyDescent="0.3">
      <c r="A823" s="15" t="s">
        <v>917</v>
      </c>
      <c r="B823" s="15">
        <v>201503</v>
      </c>
      <c r="C823" s="15">
        <v>104374.84</v>
      </c>
      <c r="D823" s="15">
        <v>1.03636096425897</v>
      </c>
      <c r="E823" s="15">
        <v>0.71836452473682499</v>
      </c>
      <c r="F823" s="15">
        <v>332.83333333333297</v>
      </c>
      <c r="G823" s="15">
        <v>27.529139742996801</v>
      </c>
      <c r="H823" s="15">
        <v>3.3525417537019098E-2</v>
      </c>
      <c r="I823" s="15">
        <v>0.779645705862268</v>
      </c>
      <c r="J823" s="15">
        <v>25.1075180827835</v>
      </c>
      <c r="K823" s="15">
        <v>2</v>
      </c>
      <c r="L823" s="15">
        <v>0</v>
      </c>
      <c r="M823" s="17">
        <f>IF(C823&gt;=250000,10,IF([1]数据测算!F823&gt;=200000,8,IF([1]数据测算!F823&gt;=150000,6,IF([1]数据测算!F823&gt;=100000,5,IF(C823&gt;=50000,3,1)))))*2.5</f>
        <v>12.5</v>
      </c>
      <c r="N823" s="17">
        <f>IF(F823&gt;=4000,5,IF([1]数据测算!M823&gt;=3000,3,IF([1]数据测算!M823&gt;=2500,1,IF([1]数据测算!M823&gt;=1500,10,IF(F823&gt;=750,8,6)))))</f>
        <v>6</v>
      </c>
      <c r="O823" s="17">
        <f t="shared" si="153"/>
        <v>3</v>
      </c>
      <c r="P823" s="18">
        <f t="shared" si="154"/>
        <v>0.5</v>
      </c>
      <c r="Q823" s="17">
        <f t="shared" si="155"/>
        <v>1</v>
      </c>
      <c r="R823" s="17">
        <f t="shared" si="167"/>
        <v>1</v>
      </c>
      <c r="S823" s="17">
        <f t="shared" si="168"/>
        <v>10</v>
      </c>
      <c r="T823" s="17">
        <f t="shared" si="156"/>
        <v>7.5</v>
      </c>
      <c r="U823" s="17" t="s">
        <v>94</v>
      </c>
      <c r="V823" s="17">
        <f t="shared" si="157"/>
        <v>4</v>
      </c>
      <c r="W823" s="21">
        <f t="shared" si="158"/>
        <v>95</v>
      </c>
      <c r="X823" s="21">
        <f t="shared" si="159"/>
        <v>45.5</v>
      </c>
      <c r="Y823" s="24">
        <f t="shared" si="152"/>
        <v>47.89473684210526</v>
      </c>
      <c r="Z823" s="25">
        <f t="shared" si="160"/>
        <v>77.650291062261033</v>
      </c>
    </row>
    <row r="824" spans="1:26" x14ac:dyDescent="0.3">
      <c r="A824" s="15" t="s">
        <v>918</v>
      </c>
      <c r="B824" s="15">
        <v>201507</v>
      </c>
      <c r="C824" s="15">
        <v>101069.758333333</v>
      </c>
      <c r="D824" s="15">
        <v>0.91585290738408498</v>
      </c>
      <c r="E824" s="15">
        <v>0.18533672133613299</v>
      </c>
      <c r="F824" s="15">
        <v>773.16666666666697</v>
      </c>
      <c r="G824" s="15">
        <v>1.1571131199159601</v>
      </c>
      <c r="H824" s="15">
        <v>4.18790951358569E-2</v>
      </c>
      <c r="I824" s="15">
        <v>0.820391454728993</v>
      </c>
      <c r="J824" s="15">
        <v>11.2662134049455</v>
      </c>
      <c r="K824" s="15">
        <v>1</v>
      </c>
      <c r="L824" s="15">
        <v>0</v>
      </c>
      <c r="M824" s="17">
        <f>IF(C824&gt;=250000,10,IF([1]数据测算!F824&gt;=200000,8,IF([1]数据测算!F824&gt;=150000,6,IF([1]数据测算!F824&gt;=100000,5,IF(C824&gt;=50000,3,1)))))*2.5</f>
        <v>12.5</v>
      </c>
      <c r="N824" s="17">
        <f>IF(F824&gt;=4000,5,IF([1]数据测算!M824&gt;=3000,3,IF([1]数据测算!M824&gt;=2500,1,IF([1]数据测算!M824&gt;=1500,10,IF(F824&gt;=750,8,6)))))</f>
        <v>8</v>
      </c>
      <c r="O824" s="17">
        <f t="shared" si="153"/>
        <v>5</v>
      </c>
      <c r="P824" s="18">
        <f t="shared" si="154"/>
        <v>0.5</v>
      </c>
      <c r="Q824" s="17">
        <f t="shared" si="155"/>
        <v>10</v>
      </c>
      <c r="R824" s="17">
        <f t="shared" si="167"/>
        <v>1</v>
      </c>
      <c r="S824" s="17">
        <f t="shared" si="168"/>
        <v>10</v>
      </c>
      <c r="T824" s="17">
        <f t="shared" si="156"/>
        <v>3</v>
      </c>
      <c r="U824" s="17" t="s">
        <v>94</v>
      </c>
      <c r="V824" s="17">
        <f t="shared" si="157"/>
        <v>2</v>
      </c>
      <c r="W824" s="21">
        <f t="shared" si="158"/>
        <v>95</v>
      </c>
      <c r="X824" s="21">
        <f t="shared" si="159"/>
        <v>52</v>
      </c>
      <c r="Y824" s="24">
        <f t="shared" si="152"/>
        <v>54.736842105263158</v>
      </c>
      <c r="Z824" s="25">
        <f t="shared" si="160"/>
        <v>81.418384812090352</v>
      </c>
    </row>
    <row r="825" spans="1:26" x14ac:dyDescent="0.3">
      <c r="A825" s="15" t="s">
        <v>919</v>
      </c>
      <c r="B825" s="15">
        <v>201504</v>
      </c>
      <c r="C825" s="15">
        <v>435235.33333333302</v>
      </c>
      <c r="D825" s="15">
        <v>1.08940231015103</v>
      </c>
      <c r="E825" s="15">
        <v>0.10234799919809701</v>
      </c>
      <c r="F825" s="15">
        <v>288.5</v>
      </c>
      <c r="G825" s="15">
        <v>6.0909080046380701</v>
      </c>
      <c r="H825" s="15">
        <v>0.22924293023355399</v>
      </c>
      <c r="I825" s="15">
        <v>0.59270617030234296</v>
      </c>
      <c r="J825" s="15">
        <v>32.132988506054701</v>
      </c>
      <c r="K825" s="15">
        <v>1</v>
      </c>
      <c r="L825" s="15">
        <v>0</v>
      </c>
      <c r="M825" s="17">
        <f>IF(C825&gt;=250000,10,IF([1]数据测算!F825&gt;=200000,8,IF([1]数据测算!F825&gt;=150000,6,IF([1]数据测算!F825&gt;=100000,5,IF(C825&gt;=50000,3,1)))))*2.5</f>
        <v>25</v>
      </c>
      <c r="N825" s="17">
        <f>IF(F825&gt;=4000,5,IF([1]数据测算!M825&gt;=3000,3,IF([1]数据测算!M825&gt;=2500,1,IF([1]数据测算!M825&gt;=1500,10,IF(F825&gt;=750,8,6)))))</f>
        <v>6</v>
      </c>
      <c r="O825" s="17">
        <f t="shared" si="153"/>
        <v>3</v>
      </c>
      <c r="P825" s="18">
        <f t="shared" si="154"/>
        <v>0.5</v>
      </c>
      <c r="Q825" s="17">
        <f t="shared" si="155"/>
        <v>10</v>
      </c>
      <c r="R825" s="17">
        <f t="shared" si="167"/>
        <v>4</v>
      </c>
      <c r="S825" s="17">
        <f t="shared" si="168"/>
        <v>7</v>
      </c>
      <c r="T825" s="17">
        <f t="shared" si="156"/>
        <v>7.5</v>
      </c>
      <c r="U825" s="17" t="s">
        <v>94</v>
      </c>
      <c r="V825" s="17">
        <f t="shared" si="157"/>
        <v>2</v>
      </c>
      <c r="W825" s="21">
        <f t="shared" si="158"/>
        <v>95</v>
      </c>
      <c r="X825" s="21">
        <f t="shared" si="159"/>
        <v>65</v>
      </c>
      <c r="Y825" s="24">
        <f t="shared" si="152"/>
        <v>68.421052631578945</v>
      </c>
      <c r="Z825" s="25">
        <f t="shared" si="160"/>
        <v>88.127731659721178</v>
      </c>
    </row>
    <row r="826" spans="1:26" x14ac:dyDescent="0.3">
      <c r="A826" s="15" t="s">
        <v>920</v>
      </c>
      <c r="B826" s="15">
        <v>201507</v>
      </c>
      <c r="C826" s="15">
        <v>39268.966666666704</v>
      </c>
      <c r="D826" s="15">
        <v>0.76261477468772698</v>
      </c>
      <c r="E826" s="15">
        <v>0.50842958050106601</v>
      </c>
      <c r="F826" s="15">
        <v>223.833333333333</v>
      </c>
      <c r="G826" s="15">
        <v>3.7562362522386499</v>
      </c>
      <c r="H826" s="15">
        <v>0.105471657768715</v>
      </c>
      <c r="I826" s="15">
        <v>0.55501017775963302</v>
      </c>
      <c r="J826" s="15">
        <v>8.2570590517317903</v>
      </c>
      <c r="K826" s="15">
        <v>1</v>
      </c>
      <c r="L826" s="15">
        <v>0</v>
      </c>
      <c r="M826" s="17">
        <f>IF(C826&gt;=250000,10,IF([1]数据测算!F826&gt;=200000,8,IF([1]数据测算!F826&gt;=150000,6,IF([1]数据测算!F826&gt;=100000,5,IF(C826&gt;=50000,3,1)))))*2.5</f>
        <v>2.5</v>
      </c>
      <c r="N826" s="17">
        <f>IF(F826&gt;=4000,5,IF([1]数据测算!M826&gt;=3000,3,IF([1]数据测算!M826&gt;=2500,1,IF([1]数据测算!M826&gt;=1500,10,IF(F826&gt;=750,8,6)))))</f>
        <v>6</v>
      </c>
      <c r="O826" s="17">
        <f t="shared" si="153"/>
        <v>6</v>
      </c>
      <c r="P826" s="18">
        <f t="shared" si="154"/>
        <v>2</v>
      </c>
      <c r="Q826" s="17">
        <f t="shared" si="155"/>
        <v>4</v>
      </c>
      <c r="R826" s="17">
        <f t="shared" si="167"/>
        <v>4</v>
      </c>
      <c r="S826" s="17">
        <f t="shared" si="168"/>
        <v>10</v>
      </c>
      <c r="T826" s="17">
        <f t="shared" si="156"/>
        <v>7.5</v>
      </c>
      <c r="U826" s="17" t="s">
        <v>94</v>
      </c>
      <c r="V826" s="17">
        <f t="shared" si="157"/>
        <v>2</v>
      </c>
      <c r="W826" s="21">
        <f t="shared" si="158"/>
        <v>95</v>
      </c>
      <c r="X826" s="21">
        <f t="shared" si="159"/>
        <v>44</v>
      </c>
      <c r="Y826" s="24">
        <f t="shared" si="152"/>
        <v>46.315789473684212</v>
      </c>
      <c r="Z826" s="25">
        <f t="shared" si="160"/>
        <v>76.732029849470223</v>
      </c>
    </row>
    <row r="827" spans="1:26" x14ac:dyDescent="0.3">
      <c r="A827" s="15" t="s">
        <v>921</v>
      </c>
      <c r="B827" s="15">
        <v>201504</v>
      </c>
      <c r="C827" s="15">
        <v>134394.85333333301</v>
      </c>
      <c r="D827" s="15">
        <v>0.94813502540276795</v>
      </c>
      <c r="E827" s="15">
        <v>0.61840034725929705</v>
      </c>
      <c r="F827" s="15">
        <v>1747</v>
      </c>
      <c r="G827" s="15">
        <v>2.1773664793939198</v>
      </c>
      <c r="H827" s="15">
        <v>0.100530257586652</v>
      </c>
      <c r="I827" s="15">
        <v>0.69143902121687695</v>
      </c>
      <c r="J827" s="15">
        <v>27.476352566201999</v>
      </c>
      <c r="K827" s="15">
        <v>2</v>
      </c>
      <c r="L827" s="15">
        <v>0</v>
      </c>
      <c r="M827" s="17">
        <f>IF(C827&gt;=250000,10,IF([1]数据测算!F827&gt;=200000,8,IF([1]数据测算!F827&gt;=150000,6,IF([1]数据测算!F827&gt;=100000,5,IF(C827&gt;=50000,3,1)))))*2.5</f>
        <v>12.5</v>
      </c>
      <c r="N827" s="17">
        <f>IF(F827&gt;=4000,5,IF([1]数据测算!M827&gt;=3000,3,IF([1]数据测算!M827&gt;=2500,1,IF([1]数据测算!M827&gt;=1500,10,IF(F827&gt;=750,8,6)))))</f>
        <v>10</v>
      </c>
      <c r="O827" s="17">
        <f t="shared" si="153"/>
        <v>3</v>
      </c>
      <c r="P827" s="18">
        <f t="shared" si="154"/>
        <v>0.5</v>
      </c>
      <c r="Q827" s="17">
        <f t="shared" si="155"/>
        <v>4</v>
      </c>
      <c r="R827" s="17">
        <f t="shared" si="167"/>
        <v>4</v>
      </c>
      <c r="S827" s="17">
        <f t="shared" si="168"/>
        <v>10</v>
      </c>
      <c r="T827" s="17">
        <f t="shared" si="156"/>
        <v>5.25</v>
      </c>
      <c r="U827" s="17" t="s">
        <v>94</v>
      </c>
      <c r="V827" s="17">
        <f t="shared" si="157"/>
        <v>4</v>
      </c>
      <c r="W827" s="21">
        <f t="shared" si="158"/>
        <v>95</v>
      </c>
      <c r="X827" s="21">
        <f t="shared" si="159"/>
        <v>53.25</v>
      </c>
      <c r="Y827" s="24">
        <f t="shared" si="152"/>
        <v>56.05263157894737</v>
      </c>
      <c r="Z827" s="25">
        <f t="shared" si="160"/>
        <v>82.107604137023799</v>
      </c>
    </row>
    <row r="828" spans="1:26" x14ac:dyDescent="0.3">
      <c r="A828" s="15" t="s">
        <v>922</v>
      </c>
      <c r="B828" s="15">
        <v>201506</v>
      </c>
      <c r="C828" s="15">
        <v>196087.81833333301</v>
      </c>
      <c r="D828" s="16">
        <v>0.48641425170955299</v>
      </c>
      <c r="E828" s="15">
        <v>0.37056081457888101</v>
      </c>
      <c r="F828" s="15">
        <v>732.5</v>
      </c>
      <c r="G828" s="15">
        <v>1.02822618746366</v>
      </c>
      <c r="H828" s="15" t="s">
        <v>102</v>
      </c>
      <c r="I828" s="15" t="s">
        <v>102</v>
      </c>
      <c r="J828" s="15" t="s">
        <v>102</v>
      </c>
      <c r="K828" s="15">
        <v>2</v>
      </c>
      <c r="L828" s="15">
        <v>0</v>
      </c>
      <c r="M828" s="17">
        <f>IF(C828&gt;=250000,10,IF([1]数据测算!F828&gt;=200000,8,IF([1]数据测算!F828&gt;=150000,6,IF([1]数据测算!F828&gt;=100000,5,IF(C828&gt;=50000,3,1)))))*2.5</f>
        <v>15</v>
      </c>
      <c r="N828" s="17">
        <f>IF(F828&gt;=4000,5,IF([1]数据测算!M828&gt;=3000,3,IF([1]数据测算!M828&gt;=2500,1,IF([1]数据测算!M828&gt;=1500,10,IF(F828&gt;=750,8,6)))))</f>
        <v>6</v>
      </c>
      <c r="O828" s="17" t="s">
        <v>103</v>
      </c>
      <c r="P828" s="18">
        <f t="shared" si="154"/>
        <v>3.5</v>
      </c>
      <c r="Q828" s="17">
        <f t="shared" si="155"/>
        <v>7</v>
      </c>
      <c r="R828" s="17" t="s">
        <v>94</v>
      </c>
      <c r="S828" s="17" t="s">
        <v>94</v>
      </c>
      <c r="T828" s="17">
        <f t="shared" si="156"/>
        <v>3</v>
      </c>
      <c r="U828" s="17" t="s">
        <v>94</v>
      </c>
      <c r="V828" s="17">
        <f t="shared" si="157"/>
        <v>4</v>
      </c>
      <c r="W828" s="21">
        <f t="shared" si="158"/>
        <v>65</v>
      </c>
      <c r="X828" s="21">
        <f t="shared" si="159"/>
        <v>38.5</v>
      </c>
      <c r="Y828" s="24">
        <f t="shared" si="152"/>
        <v>59.230769230769234</v>
      </c>
      <c r="Z828" s="25">
        <f t="shared" si="160"/>
        <v>83.730351678066398</v>
      </c>
    </row>
    <row r="829" spans="1:26" x14ac:dyDescent="0.3">
      <c r="A829" s="15" t="s">
        <v>923</v>
      </c>
      <c r="B829" s="15">
        <v>201505</v>
      </c>
      <c r="C829" s="15">
        <v>187625.83333333299</v>
      </c>
      <c r="D829" s="15">
        <v>0.78636348936150202</v>
      </c>
      <c r="E829" s="15">
        <v>0.30973587191994001</v>
      </c>
      <c r="F829" s="15">
        <v>895.66666666666697</v>
      </c>
      <c r="G829" s="15">
        <v>0.90207604738724101</v>
      </c>
      <c r="H829" s="15" t="s">
        <v>102</v>
      </c>
      <c r="I829" s="15" t="s">
        <v>102</v>
      </c>
      <c r="J829" s="15" t="s">
        <v>102</v>
      </c>
      <c r="K829" s="15">
        <v>1</v>
      </c>
      <c r="L829" s="15">
        <v>0</v>
      </c>
      <c r="M829" s="17">
        <f>IF(C829&gt;=250000,10,IF([1]数据测算!F829&gt;=200000,8,IF([1]数据测算!F829&gt;=150000,6,IF([1]数据测算!F829&gt;=100000,5,IF(C829&gt;=50000,3,1)))))*2.5</f>
        <v>15</v>
      </c>
      <c r="N829" s="17">
        <f>IF(F829&gt;=4000,5,IF([1]数据测算!M829&gt;=3000,3,IF([1]数据测算!M829&gt;=2500,1,IF([1]数据测算!M829&gt;=1500,10,IF(F829&gt;=750,8,6)))))</f>
        <v>8</v>
      </c>
      <c r="O829" s="17" t="s">
        <v>103</v>
      </c>
      <c r="P829" s="18">
        <f t="shared" si="154"/>
        <v>2</v>
      </c>
      <c r="Q829" s="17">
        <f t="shared" si="155"/>
        <v>7</v>
      </c>
      <c r="R829" s="17" t="s">
        <v>94</v>
      </c>
      <c r="S829" s="17" t="s">
        <v>94</v>
      </c>
      <c r="T829" s="17">
        <f t="shared" si="156"/>
        <v>3</v>
      </c>
      <c r="U829" s="17" t="s">
        <v>94</v>
      </c>
      <c r="V829" s="17">
        <f t="shared" si="157"/>
        <v>2</v>
      </c>
      <c r="W829" s="21">
        <f t="shared" si="158"/>
        <v>65</v>
      </c>
      <c r="X829" s="21">
        <f t="shared" si="159"/>
        <v>37</v>
      </c>
      <c r="Y829" s="24">
        <f t="shared" si="152"/>
        <v>56.92307692307692</v>
      </c>
      <c r="Z829" s="25">
        <f t="shared" si="160"/>
        <v>82.557830887176095</v>
      </c>
    </row>
    <row r="830" spans="1:26" x14ac:dyDescent="0.3">
      <c r="A830" s="15" t="s">
        <v>924</v>
      </c>
      <c r="B830" s="15">
        <v>201506</v>
      </c>
      <c r="C830" s="15">
        <v>29057.226666666698</v>
      </c>
      <c r="D830" s="15">
        <v>1.10555073545481</v>
      </c>
      <c r="E830" s="15">
        <v>0.46886828229730299</v>
      </c>
      <c r="F830" s="15">
        <v>842.33333333333303</v>
      </c>
      <c r="G830" s="15">
        <v>0.26256031358861298</v>
      </c>
      <c r="H830" s="15">
        <v>3.1922174673179197E-2</v>
      </c>
      <c r="I830" s="15">
        <v>0.68995644579698401</v>
      </c>
      <c r="J830" s="15">
        <v>13.1329948432266</v>
      </c>
      <c r="K830" s="15">
        <v>0</v>
      </c>
      <c r="L830" s="15">
        <v>0</v>
      </c>
      <c r="M830" s="17">
        <f>IF(C830&gt;=250000,10,IF([1]数据测算!F830&gt;=200000,8,IF([1]数据测算!F830&gt;=150000,6,IF([1]数据测算!F830&gt;=100000,5,IF(C830&gt;=50000,3,1)))))*2.5</f>
        <v>2.5</v>
      </c>
      <c r="N830" s="17">
        <f>IF(F830&gt;=4000,5,IF([1]数据测算!M830&gt;=3000,3,IF([1]数据测算!M830&gt;=2500,1,IF([1]数据测算!M830&gt;=1500,10,IF(F830&gt;=750,8,6)))))</f>
        <v>8</v>
      </c>
      <c r="O830" s="17">
        <f t="shared" si="153"/>
        <v>5</v>
      </c>
      <c r="P830" s="18">
        <f t="shared" si="154"/>
        <v>0.5</v>
      </c>
      <c r="Q830" s="17">
        <f t="shared" si="155"/>
        <v>4</v>
      </c>
      <c r="R830" s="17">
        <f t="shared" ref="R830:R842" si="169">IF(I830&gt;=70%,1,IF(I830&gt;=40%,4,IF(I830&gt;=20%,7,IF(I830&gt;=0,10))))</f>
        <v>4</v>
      </c>
      <c r="S830" s="17">
        <f t="shared" ref="S830:S842" si="170">IF(H830&gt;=90%,1,IF(H830&gt;=50%,4,IF(H830&gt;=20%,7,10)))</f>
        <v>10</v>
      </c>
      <c r="T830" s="17">
        <f t="shared" si="156"/>
        <v>0.75</v>
      </c>
      <c r="U830" s="17" t="s">
        <v>94</v>
      </c>
      <c r="V830" s="17">
        <f t="shared" si="157"/>
        <v>0</v>
      </c>
      <c r="W830" s="21">
        <f t="shared" si="158"/>
        <v>95</v>
      </c>
      <c r="X830" s="21">
        <f t="shared" si="159"/>
        <v>34.75</v>
      </c>
      <c r="Y830" s="24">
        <f t="shared" si="152"/>
        <v>36.578947368421055</v>
      </c>
      <c r="Z830" s="25">
        <f t="shared" si="160"/>
        <v>70.567321895777795</v>
      </c>
    </row>
    <row r="831" spans="1:26" x14ac:dyDescent="0.3">
      <c r="A831" s="15" t="s">
        <v>925</v>
      </c>
      <c r="B831" s="15">
        <v>201504</v>
      </c>
      <c r="C831" s="15">
        <v>11747.8166666667</v>
      </c>
      <c r="D831" s="15">
        <v>0.94869829386836502</v>
      </c>
      <c r="E831" s="15">
        <v>0.55736403308762905</v>
      </c>
      <c r="F831" s="15">
        <v>131.5</v>
      </c>
      <c r="G831" s="15">
        <v>101.894025460797</v>
      </c>
      <c r="H831" s="15">
        <v>0.41242716754006398</v>
      </c>
      <c r="I831" s="15">
        <v>0.81682791168749702</v>
      </c>
      <c r="J831" s="15">
        <v>9.4402045271494703</v>
      </c>
      <c r="K831" s="15">
        <v>1</v>
      </c>
      <c r="L831" s="15">
        <v>0</v>
      </c>
      <c r="M831" s="17">
        <f>IF(C831&gt;=250000,10,IF([1]数据测算!F831&gt;=200000,8,IF([1]数据测算!F831&gt;=150000,6,IF([1]数据测算!F831&gt;=100000,5,IF(C831&gt;=50000,3,1)))))*2.5</f>
        <v>2.5</v>
      </c>
      <c r="N831" s="17">
        <f>IF(F831&gt;=4000,5,IF([1]数据测算!M831&gt;=3000,3,IF([1]数据测算!M831&gt;=2500,1,IF([1]数据测算!M831&gt;=1500,10,IF(F831&gt;=750,8,6)))))</f>
        <v>6</v>
      </c>
      <c r="O831" s="17">
        <f t="shared" si="153"/>
        <v>6</v>
      </c>
      <c r="P831" s="18">
        <f t="shared" si="154"/>
        <v>0.5</v>
      </c>
      <c r="Q831" s="17">
        <f t="shared" si="155"/>
        <v>4</v>
      </c>
      <c r="R831" s="17">
        <f t="shared" si="169"/>
        <v>1</v>
      </c>
      <c r="S831" s="17">
        <f t="shared" si="170"/>
        <v>7</v>
      </c>
      <c r="T831" s="17">
        <f t="shared" si="156"/>
        <v>7.5</v>
      </c>
      <c r="U831" s="17" t="s">
        <v>94</v>
      </c>
      <c r="V831" s="17">
        <f t="shared" si="157"/>
        <v>2</v>
      </c>
      <c r="W831" s="21">
        <f t="shared" si="158"/>
        <v>95</v>
      </c>
      <c r="X831" s="21">
        <f t="shared" si="159"/>
        <v>36.5</v>
      </c>
      <c r="Y831" s="24">
        <f t="shared" si="152"/>
        <v>38.421052631578945</v>
      </c>
      <c r="Z831" s="25">
        <f t="shared" si="160"/>
        <v>71.808490126353391</v>
      </c>
    </row>
    <row r="832" spans="1:26" x14ac:dyDescent="0.3">
      <c r="A832" s="15" t="s">
        <v>926</v>
      </c>
      <c r="B832" s="15">
        <v>201506</v>
      </c>
      <c r="C832" s="15">
        <v>328271.83333333302</v>
      </c>
      <c r="D832" s="15">
        <v>1.72610163722608</v>
      </c>
      <c r="E832" s="15">
        <v>0.56151003128007604</v>
      </c>
      <c r="F832" s="15">
        <v>922.16666666666697</v>
      </c>
      <c r="G832" s="15">
        <v>2.3603081168236901</v>
      </c>
      <c r="H832" s="15">
        <v>2.8224931477730399E-2</v>
      </c>
      <c r="I832" s="15">
        <v>0.70545959425592897</v>
      </c>
      <c r="J832" s="15">
        <v>31.438730690759499</v>
      </c>
      <c r="K832" s="15">
        <v>1</v>
      </c>
      <c r="L832" s="15">
        <v>0</v>
      </c>
      <c r="M832" s="17">
        <f>IF(C832&gt;=250000,10,IF([1]数据测算!F832&gt;=200000,8,IF([1]数据测算!F832&gt;=150000,6,IF([1]数据测算!F832&gt;=100000,5,IF(C832&gt;=50000,3,1)))))*2.5</f>
        <v>25</v>
      </c>
      <c r="N832" s="17">
        <f>IF(F832&gt;=4000,5,IF([1]数据测算!M832&gt;=3000,3,IF([1]数据测算!M832&gt;=2500,1,IF([1]数据测算!M832&gt;=1500,10,IF(F832&gt;=750,8,6)))))</f>
        <v>8</v>
      </c>
      <c r="O832" s="17">
        <f t="shared" si="153"/>
        <v>3</v>
      </c>
      <c r="P832" s="18">
        <f t="shared" si="154"/>
        <v>0.5</v>
      </c>
      <c r="Q832" s="17">
        <f t="shared" si="155"/>
        <v>4</v>
      </c>
      <c r="R832" s="17">
        <f t="shared" si="169"/>
        <v>1</v>
      </c>
      <c r="S832" s="17">
        <f t="shared" si="170"/>
        <v>10</v>
      </c>
      <c r="T832" s="17">
        <f t="shared" si="156"/>
        <v>7.5</v>
      </c>
      <c r="U832" s="17" t="s">
        <v>94</v>
      </c>
      <c r="V832" s="17">
        <f t="shared" si="157"/>
        <v>2</v>
      </c>
      <c r="W832" s="21">
        <f t="shared" si="158"/>
        <v>95</v>
      </c>
      <c r="X832" s="21">
        <f t="shared" si="159"/>
        <v>61</v>
      </c>
      <c r="Y832" s="24">
        <f t="shared" si="152"/>
        <v>64.21052631578948</v>
      </c>
      <c r="Z832" s="25">
        <f t="shared" si="160"/>
        <v>86.163657611882968</v>
      </c>
    </row>
    <row r="833" spans="1:26" x14ac:dyDescent="0.3">
      <c r="A833" s="15" t="s">
        <v>927</v>
      </c>
      <c r="B833" s="15">
        <v>201508</v>
      </c>
      <c r="C833" s="15">
        <v>229810.14</v>
      </c>
      <c r="D833" s="15">
        <v>0.50578603907322195</v>
      </c>
      <c r="E833" s="15">
        <v>0.56839932351925604</v>
      </c>
      <c r="F833" s="15">
        <v>853</v>
      </c>
      <c r="G833" s="15">
        <v>0.93028987501900795</v>
      </c>
      <c r="H833" s="15">
        <v>6.8736790405021397E-2</v>
      </c>
      <c r="I833" s="15">
        <v>0.71062167367838802</v>
      </c>
      <c r="J833" s="15">
        <v>18.549470185595201</v>
      </c>
      <c r="K833" s="15">
        <v>1</v>
      </c>
      <c r="L833" s="15">
        <v>1</v>
      </c>
      <c r="M833" s="17">
        <f>IF(C833&gt;=250000,10,IF([1]数据测算!F833&gt;=200000,8,IF([1]数据测算!F833&gt;=150000,6,IF([1]数据测算!F833&gt;=100000,5,IF(C833&gt;=50000,3,1)))))*2.5</f>
        <v>20</v>
      </c>
      <c r="N833" s="17">
        <f>IF(F833&gt;=4000,5,IF([1]数据测算!M833&gt;=3000,3,IF([1]数据测算!M833&gt;=2500,1,IF([1]数据测算!M833&gt;=1500,10,IF(F833&gt;=750,8,6)))))</f>
        <v>8</v>
      </c>
      <c r="O833" s="17">
        <f t="shared" si="153"/>
        <v>5</v>
      </c>
      <c r="P833" s="18">
        <f t="shared" si="154"/>
        <v>3.5</v>
      </c>
      <c r="Q833" s="17">
        <f t="shared" si="155"/>
        <v>4</v>
      </c>
      <c r="R833" s="17">
        <f t="shared" si="169"/>
        <v>1</v>
      </c>
      <c r="S833" s="17">
        <f t="shared" si="170"/>
        <v>10</v>
      </c>
      <c r="T833" s="17">
        <f t="shared" si="156"/>
        <v>3</v>
      </c>
      <c r="U833" s="17" t="s">
        <v>94</v>
      </c>
      <c r="V833" s="17">
        <f t="shared" si="157"/>
        <v>2</v>
      </c>
      <c r="W833" s="21">
        <f t="shared" si="158"/>
        <v>95</v>
      </c>
      <c r="X833" s="21">
        <f t="shared" si="159"/>
        <v>56.5</v>
      </c>
      <c r="Y833" s="24">
        <f t="shared" si="152"/>
        <v>59.473684210526315</v>
      </c>
      <c r="Z833" s="25">
        <f t="shared" si="160"/>
        <v>83.852049029460275</v>
      </c>
    </row>
    <row r="834" spans="1:26" x14ac:dyDescent="0.3">
      <c r="A834" s="15" t="s">
        <v>928</v>
      </c>
      <c r="B834" s="15">
        <v>201507</v>
      </c>
      <c r="C834" s="15">
        <v>104365.515</v>
      </c>
      <c r="D834" s="15">
        <v>1.04906195565113</v>
      </c>
      <c r="E834" s="15">
        <v>0.27313982342209803</v>
      </c>
      <c r="F834" s="15">
        <v>665.83333333333303</v>
      </c>
      <c r="G834" s="15">
        <v>0.83771208770949002</v>
      </c>
      <c r="H834" s="15">
        <v>2.8691132484110302E-2</v>
      </c>
      <c r="I834" s="15">
        <v>0.70942915192995804</v>
      </c>
      <c r="J834" s="15">
        <v>28.9200153299909</v>
      </c>
      <c r="K834" s="15">
        <v>1</v>
      </c>
      <c r="L834" s="15">
        <v>1</v>
      </c>
      <c r="M834" s="17">
        <f>IF(C834&gt;=250000,10,IF([1]数据测算!F834&gt;=200000,8,IF([1]数据测算!F834&gt;=150000,6,IF([1]数据测算!F834&gt;=100000,5,IF(C834&gt;=50000,3,1)))))*2.5</f>
        <v>12.5</v>
      </c>
      <c r="N834" s="17">
        <f>IF(F834&gt;=4000,5,IF([1]数据测算!M834&gt;=3000,3,IF([1]数据测算!M834&gt;=2500,1,IF([1]数据测算!M834&gt;=1500,10,IF(F834&gt;=750,8,6)))))</f>
        <v>6</v>
      </c>
      <c r="O834" s="17">
        <f t="shared" si="153"/>
        <v>3</v>
      </c>
      <c r="P834" s="18">
        <f t="shared" si="154"/>
        <v>0.5</v>
      </c>
      <c r="Q834" s="17">
        <f t="shared" si="155"/>
        <v>7</v>
      </c>
      <c r="R834" s="17">
        <f t="shared" si="169"/>
        <v>1</v>
      </c>
      <c r="S834" s="17">
        <f t="shared" si="170"/>
        <v>10</v>
      </c>
      <c r="T834" s="17">
        <f t="shared" si="156"/>
        <v>3</v>
      </c>
      <c r="U834" s="17" t="s">
        <v>94</v>
      </c>
      <c r="V834" s="17">
        <f t="shared" si="157"/>
        <v>2</v>
      </c>
      <c r="W834" s="21">
        <f t="shared" si="158"/>
        <v>95</v>
      </c>
      <c r="X834" s="21">
        <f t="shared" si="159"/>
        <v>45</v>
      </c>
      <c r="Y834" s="24">
        <f t="shared" si="152"/>
        <v>47.368421052631582</v>
      </c>
      <c r="Z834" s="25">
        <f t="shared" si="160"/>
        <v>77.346403707234487</v>
      </c>
    </row>
    <row r="835" spans="1:26" x14ac:dyDescent="0.3">
      <c r="A835" s="15" t="s">
        <v>929</v>
      </c>
      <c r="B835" s="15">
        <v>201505</v>
      </c>
      <c r="C835" s="15">
        <v>452155.40166666702</v>
      </c>
      <c r="D835" s="15">
        <v>0.85066670115913401</v>
      </c>
      <c r="E835" s="15">
        <v>0.22717306715691199</v>
      </c>
      <c r="F835" s="15">
        <v>3432.6666666666702</v>
      </c>
      <c r="G835" s="15">
        <v>0.66296659462215102</v>
      </c>
      <c r="H835" s="15">
        <v>3.6857327310197599E-2</v>
      </c>
      <c r="I835" s="15">
        <v>0.61854544048140203</v>
      </c>
      <c r="J835" s="15">
        <v>9.9804774569976402</v>
      </c>
      <c r="K835" s="15">
        <v>1</v>
      </c>
      <c r="L835" s="15">
        <v>0</v>
      </c>
      <c r="M835" s="17">
        <f>IF(C835&gt;=250000,10,IF([1]数据测算!F835&gt;=200000,8,IF([1]数据测算!F835&gt;=150000,6,IF([1]数据测算!F835&gt;=100000,5,IF(C835&gt;=50000,3,1)))))*2.5</f>
        <v>25</v>
      </c>
      <c r="N835" s="17">
        <f>IF(F835&gt;=4000,5,IF([1]数据测算!M835&gt;=3000,3,IF([1]数据测算!M835&gt;=2500,1,IF([1]数据测算!M835&gt;=1500,10,IF(F835&gt;=750,8,6)))))</f>
        <v>3</v>
      </c>
      <c r="O835" s="17">
        <f t="shared" si="153"/>
        <v>6</v>
      </c>
      <c r="P835" s="18">
        <f t="shared" si="154"/>
        <v>2</v>
      </c>
      <c r="Q835" s="17">
        <f t="shared" si="155"/>
        <v>7</v>
      </c>
      <c r="R835" s="17">
        <f t="shared" si="169"/>
        <v>4</v>
      </c>
      <c r="S835" s="17">
        <f t="shared" si="170"/>
        <v>10</v>
      </c>
      <c r="T835" s="17">
        <f t="shared" si="156"/>
        <v>0.75</v>
      </c>
      <c r="U835" s="17" t="s">
        <v>94</v>
      </c>
      <c r="V835" s="17">
        <f t="shared" si="157"/>
        <v>2</v>
      </c>
      <c r="W835" s="21">
        <f t="shared" si="158"/>
        <v>95</v>
      </c>
      <c r="X835" s="21">
        <f t="shared" si="159"/>
        <v>59.75</v>
      </c>
      <c r="Y835" s="24">
        <f t="shared" ref="Y835:Y855" si="171">X835*100/W835</f>
        <v>62.89473684210526</v>
      </c>
      <c r="Z835" s="25">
        <f t="shared" si="160"/>
        <v>85.532899383205319</v>
      </c>
    </row>
    <row r="836" spans="1:26" x14ac:dyDescent="0.3">
      <c r="A836" s="15" t="s">
        <v>930</v>
      </c>
      <c r="B836" s="15">
        <v>201506</v>
      </c>
      <c r="C836" s="15">
        <v>827399.98833333305</v>
      </c>
      <c r="D836" s="15">
        <v>0.69693862872630197</v>
      </c>
      <c r="E836" s="15">
        <v>0.58414509168569895</v>
      </c>
      <c r="F836" s="15">
        <v>2185.1666666666702</v>
      </c>
      <c r="G836" s="15">
        <v>0.86285391787516297</v>
      </c>
      <c r="H836" s="15">
        <v>0.18991631146379301</v>
      </c>
      <c r="I836" s="15">
        <v>0.39498851317335698</v>
      </c>
      <c r="J836" s="15">
        <v>45.162782718157203</v>
      </c>
      <c r="K836" s="15">
        <v>2</v>
      </c>
      <c r="L836" s="15">
        <v>0</v>
      </c>
      <c r="M836" s="17">
        <f>IF(C836&gt;=250000,10,IF([1]数据测算!F836&gt;=200000,8,IF([1]数据测算!F836&gt;=150000,6,IF([1]数据测算!F836&gt;=100000,5,IF(C836&gt;=50000,3,1)))))*2.5</f>
        <v>25</v>
      </c>
      <c r="N836" s="17">
        <f>IF(F836&gt;=4000,5,IF([1]数据测算!M836&gt;=3000,3,IF([1]数据测算!M836&gt;=2500,1,IF([1]数据测算!M836&gt;=1500,10,IF(F836&gt;=750,8,6)))))</f>
        <v>10</v>
      </c>
      <c r="O836" s="17">
        <f t="shared" ref="O836:O855" si="172">IF(J836&gt;=35,1,IF(J836&gt;=20,3,IF(J836&gt;=10,5,IF(J836&gt;=7,6,IF(J836&gt;=5,8,10)))))</f>
        <v>1</v>
      </c>
      <c r="P836" s="18">
        <f t="shared" ref="P836:P855" si="173">IF(D836&gt;=0.9,1,IF(D836&gt;=0.6,4,IF(D836&gt;=0.4,7,IF(D836&gt;=0,10,""))))*0.5</f>
        <v>2</v>
      </c>
      <c r="Q836" s="17">
        <f t="shared" ref="Q836:Q855" si="174">IF(E836&gt;=0.7,1,IF(E836&gt;=0.4,4,IF(E836&gt;=0.2,7,IF(E836&gt;=0,10))))</f>
        <v>4</v>
      </c>
      <c r="R836" s="17">
        <f t="shared" si="169"/>
        <v>7</v>
      </c>
      <c r="S836" s="17">
        <f t="shared" si="170"/>
        <v>10</v>
      </c>
      <c r="T836" s="17">
        <f t="shared" ref="T836:T855" si="175">IF(G836&gt;=230%,10,IF(G836&gt;=160%,7,IF(G836&gt;=70%,4,1)))*0.75</f>
        <v>3</v>
      </c>
      <c r="U836" s="17" t="s">
        <v>94</v>
      </c>
      <c r="V836" s="17">
        <f t="shared" ref="V836:V855" si="176">IF(K836=5,10,IF(K836=4,8,IF(K836=3,6,IF(K836=2,4,IF(K836=1,2,0)))))</f>
        <v>4</v>
      </c>
      <c r="W836" s="21">
        <f t="shared" ref="W836:W855" si="177">SUMIFS($M$1:$V$1,M836:V836,"&lt;&gt;null")</f>
        <v>95</v>
      </c>
      <c r="X836" s="21">
        <f t="shared" ref="X836:X855" si="178">SUM(M836:V836)</f>
        <v>66</v>
      </c>
      <c r="Y836" s="24">
        <f t="shared" si="171"/>
        <v>69.473684210526315</v>
      </c>
      <c r="Z836" s="25">
        <f t="shared" ref="Z836:Z855" si="179">EXP(LN(Y836)*$AB$15+$AB$16)</f>
        <v>88.606495837779903</v>
      </c>
    </row>
    <row r="837" spans="1:26" x14ac:dyDescent="0.3">
      <c r="A837" s="15" t="s">
        <v>931</v>
      </c>
      <c r="B837" s="15">
        <v>201505</v>
      </c>
      <c r="C837" s="15">
        <v>1189259.16833333</v>
      </c>
      <c r="D837" s="15">
        <v>1.0488540350083499</v>
      </c>
      <c r="E837" s="15">
        <v>0.416409508880211</v>
      </c>
      <c r="F837" s="15">
        <v>961.66666666666697</v>
      </c>
      <c r="G837" s="15">
        <v>0.69781549012884003</v>
      </c>
      <c r="H837" s="15">
        <v>4.4910054032971498E-2</v>
      </c>
      <c r="I837" s="15">
        <v>0.36643461639345998</v>
      </c>
      <c r="J837" s="15">
        <v>33.170344640273697</v>
      </c>
      <c r="K837" s="15">
        <v>1</v>
      </c>
      <c r="L837" s="15">
        <v>0</v>
      </c>
      <c r="M837" s="17">
        <f>IF(C837&gt;=250000,10,IF([1]数据测算!F837&gt;=200000,8,IF([1]数据测算!F837&gt;=150000,6,IF([1]数据测算!F837&gt;=100000,5,IF(C837&gt;=50000,3,1)))))*2.5</f>
        <v>25</v>
      </c>
      <c r="N837" s="17">
        <f>IF(F837&gt;=4000,5,IF([1]数据测算!M837&gt;=3000,3,IF([1]数据测算!M837&gt;=2500,1,IF([1]数据测算!M837&gt;=1500,10,IF(F837&gt;=750,8,6)))))</f>
        <v>8</v>
      </c>
      <c r="O837" s="17">
        <f t="shared" si="172"/>
        <v>3</v>
      </c>
      <c r="P837" s="18">
        <f t="shared" si="173"/>
        <v>0.5</v>
      </c>
      <c r="Q837" s="17">
        <f t="shared" si="174"/>
        <v>4</v>
      </c>
      <c r="R837" s="17">
        <f t="shared" si="169"/>
        <v>7</v>
      </c>
      <c r="S837" s="17">
        <f t="shared" si="170"/>
        <v>10</v>
      </c>
      <c r="T837" s="17">
        <f t="shared" si="175"/>
        <v>0.75</v>
      </c>
      <c r="U837" s="17" t="s">
        <v>94</v>
      </c>
      <c r="V837" s="17">
        <f t="shared" si="176"/>
        <v>2</v>
      </c>
      <c r="W837" s="21">
        <f t="shared" si="177"/>
        <v>95</v>
      </c>
      <c r="X837" s="21">
        <f t="shared" si="178"/>
        <v>60.25</v>
      </c>
      <c r="Y837" s="24">
        <f t="shared" si="171"/>
        <v>63.421052631578945</v>
      </c>
      <c r="Z837" s="25">
        <f t="shared" si="179"/>
        <v>85.786214833849115</v>
      </c>
    </row>
    <row r="838" spans="1:26" x14ac:dyDescent="0.3">
      <c r="A838" s="15" t="s">
        <v>932</v>
      </c>
      <c r="B838" s="15">
        <v>201504</v>
      </c>
      <c r="C838" s="15">
        <v>127550.201666667</v>
      </c>
      <c r="D838" s="15">
        <v>1.54957665951141</v>
      </c>
      <c r="E838" s="15">
        <v>0.90416656040149301</v>
      </c>
      <c r="F838" s="15">
        <v>215.833333333333</v>
      </c>
      <c r="G838" s="15">
        <v>12.877088503169199</v>
      </c>
      <c r="H838" s="15">
        <v>0.29979429176795602</v>
      </c>
      <c r="I838" s="15">
        <v>0.64565483767601495</v>
      </c>
      <c r="J838" s="15">
        <v>23.9419696650533</v>
      </c>
      <c r="K838" s="15">
        <v>1</v>
      </c>
      <c r="L838" s="15">
        <v>0</v>
      </c>
      <c r="M838" s="17">
        <f>IF(C838&gt;=250000,10,IF([1]数据测算!F838&gt;=200000,8,IF([1]数据测算!F838&gt;=150000,6,IF([1]数据测算!F838&gt;=100000,5,IF(C838&gt;=50000,3,1)))))*2.5</f>
        <v>12.5</v>
      </c>
      <c r="N838" s="17">
        <f>IF(F838&gt;=4000,5,IF([1]数据测算!M838&gt;=3000,3,IF([1]数据测算!M838&gt;=2500,1,IF([1]数据测算!M838&gt;=1500,10,IF(F838&gt;=750,8,6)))))</f>
        <v>6</v>
      </c>
      <c r="O838" s="17">
        <f t="shared" si="172"/>
        <v>3</v>
      </c>
      <c r="P838" s="18">
        <f t="shared" si="173"/>
        <v>0.5</v>
      </c>
      <c r="Q838" s="17">
        <f t="shared" si="174"/>
        <v>1</v>
      </c>
      <c r="R838" s="17">
        <f t="shared" si="169"/>
        <v>4</v>
      </c>
      <c r="S838" s="17">
        <f t="shared" si="170"/>
        <v>7</v>
      </c>
      <c r="T838" s="17">
        <f t="shared" si="175"/>
        <v>7.5</v>
      </c>
      <c r="U838" s="17" t="s">
        <v>94</v>
      </c>
      <c r="V838" s="17">
        <f t="shared" si="176"/>
        <v>2</v>
      </c>
      <c r="W838" s="21">
        <f t="shared" si="177"/>
        <v>95</v>
      </c>
      <c r="X838" s="21">
        <f t="shared" si="178"/>
        <v>43.5</v>
      </c>
      <c r="Y838" s="24">
        <f t="shared" si="171"/>
        <v>45.789473684210527</v>
      </c>
      <c r="Z838" s="25">
        <f t="shared" si="179"/>
        <v>76.421461003859378</v>
      </c>
    </row>
    <row r="839" spans="1:26" x14ac:dyDescent="0.3">
      <c r="A839" s="15" t="s">
        <v>933</v>
      </c>
      <c r="B839" s="15">
        <v>201505</v>
      </c>
      <c r="C839" s="15">
        <v>308536.10833333299</v>
      </c>
      <c r="D839" s="15">
        <v>0.76015153931263302</v>
      </c>
      <c r="E839" s="15">
        <v>0.72758790939707096</v>
      </c>
      <c r="F839" s="15">
        <v>1295.1666666666699</v>
      </c>
      <c r="G839" s="15">
        <v>0.66380262876679297</v>
      </c>
      <c r="H839" s="15">
        <v>3.7839456653921501E-2</v>
      </c>
      <c r="I839" s="15">
        <v>0.67099061313423003</v>
      </c>
      <c r="J839" s="15">
        <v>14.7319738788231</v>
      </c>
      <c r="K839" s="15">
        <v>1</v>
      </c>
      <c r="L839" s="15">
        <v>0</v>
      </c>
      <c r="M839" s="17">
        <f>IF(C839&gt;=250000,10,IF([1]数据测算!F839&gt;=200000,8,IF([1]数据测算!F839&gt;=150000,6,IF([1]数据测算!F839&gt;=100000,5,IF(C839&gt;=50000,3,1)))))*2.5</f>
        <v>25</v>
      </c>
      <c r="N839" s="17">
        <f>IF(F839&gt;=4000,5,IF([1]数据测算!M839&gt;=3000,3,IF([1]数据测算!M839&gt;=2500,1,IF([1]数据测算!M839&gt;=1500,10,IF(F839&gt;=750,8,6)))))</f>
        <v>8</v>
      </c>
      <c r="O839" s="17">
        <f t="shared" si="172"/>
        <v>5</v>
      </c>
      <c r="P839" s="18">
        <f t="shared" si="173"/>
        <v>2</v>
      </c>
      <c r="Q839" s="17">
        <f t="shared" si="174"/>
        <v>1</v>
      </c>
      <c r="R839" s="17">
        <f t="shared" si="169"/>
        <v>4</v>
      </c>
      <c r="S839" s="17">
        <f t="shared" si="170"/>
        <v>10</v>
      </c>
      <c r="T839" s="17">
        <f t="shared" si="175"/>
        <v>0.75</v>
      </c>
      <c r="U839" s="17" t="s">
        <v>94</v>
      </c>
      <c r="V839" s="17">
        <f t="shared" si="176"/>
        <v>2</v>
      </c>
      <c r="W839" s="21">
        <f t="shared" si="177"/>
        <v>95</v>
      </c>
      <c r="X839" s="21">
        <f t="shared" si="178"/>
        <v>57.75</v>
      </c>
      <c r="Y839" s="24">
        <f t="shared" si="171"/>
        <v>60.789473684210527</v>
      </c>
      <c r="Z839" s="25">
        <f t="shared" si="179"/>
        <v>84.505731815855569</v>
      </c>
    </row>
    <row r="840" spans="1:26" x14ac:dyDescent="0.3">
      <c r="A840" s="15" t="s">
        <v>934</v>
      </c>
      <c r="B840" s="15">
        <v>201506</v>
      </c>
      <c r="C840" s="15">
        <v>363100.48833333299</v>
      </c>
      <c r="D840" s="15">
        <v>0.98303652621584703</v>
      </c>
      <c r="E840" s="15">
        <v>0.593345597514784</v>
      </c>
      <c r="F840" s="15">
        <v>392.83333333333297</v>
      </c>
      <c r="G840" s="15">
        <v>0.63390926694676997</v>
      </c>
      <c r="H840" s="15">
        <v>3.9759803202012799E-2</v>
      </c>
      <c r="I840" s="15">
        <v>0.73412569919578297</v>
      </c>
      <c r="J840" s="15">
        <v>20.195917667778598</v>
      </c>
      <c r="K840" s="15">
        <v>0</v>
      </c>
      <c r="L840" s="15">
        <v>0</v>
      </c>
      <c r="M840" s="17">
        <f>IF(C840&gt;=250000,10,IF([1]数据测算!F840&gt;=200000,8,IF([1]数据测算!F840&gt;=150000,6,IF([1]数据测算!F840&gt;=100000,5,IF(C840&gt;=50000,3,1)))))*2.5</f>
        <v>25</v>
      </c>
      <c r="N840" s="17">
        <f>IF(F840&gt;=4000,5,IF([1]数据测算!M840&gt;=3000,3,IF([1]数据测算!M840&gt;=2500,1,IF([1]数据测算!M840&gt;=1500,10,IF(F840&gt;=750,8,6)))))</f>
        <v>6</v>
      </c>
      <c r="O840" s="17">
        <f t="shared" si="172"/>
        <v>3</v>
      </c>
      <c r="P840" s="18">
        <f t="shared" si="173"/>
        <v>0.5</v>
      </c>
      <c r="Q840" s="17">
        <f t="shared" si="174"/>
        <v>4</v>
      </c>
      <c r="R840" s="17">
        <f t="shared" si="169"/>
        <v>1</v>
      </c>
      <c r="S840" s="17">
        <f t="shared" si="170"/>
        <v>10</v>
      </c>
      <c r="T840" s="17">
        <f t="shared" si="175"/>
        <v>0.75</v>
      </c>
      <c r="U840" s="17" t="s">
        <v>94</v>
      </c>
      <c r="V840" s="17">
        <f t="shared" si="176"/>
        <v>0</v>
      </c>
      <c r="W840" s="21">
        <f t="shared" si="177"/>
        <v>95</v>
      </c>
      <c r="X840" s="21">
        <f t="shared" si="178"/>
        <v>50.25</v>
      </c>
      <c r="Y840" s="24">
        <f t="shared" si="171"/>
        <v>52.89473684210526</v>
      </c>
      <c r="Z840" s="25">
        <f t="shared" si="179"/>
        <v>80.435281302782698</v>
      </c>
    </row>
    <row r="841" spans="1:26" x14ac:dyDescent="0.3">
      <c r="A841" s="15" t="s">
        <v>935</v>
      </c>
      <c r="B841" s="15">
        <v>201506</v>
      </c>
      <c r="C841" s="15">
        <v>203280.89</v>
      </c>
      <c r="D841" s="15">
        <v>0.914514831976177</v>
      </c>
      <c r="E841" s="15">
        <v>0.31986931611650798</v>
      </c>
      <c r="F841" s="15">
        <v>549.33333333333303</v>
      </c>
      <c r="G841" s="15">
        <v>0.67706084148224199</v>
      </c>
      <c r="H841" s="15">
        <v>0.22757518630139101</v>
      </c>
      <c r="I841" s="15">
        <v>0.61649435261886198</v>
      </c>
      <c r="J841" s="15">
        <v>19.514753816694899</v>
      </c>
      <c r="K841" s="15">
        <v>1</v>
      </c>
      <c r="L841" s="15">
        <v>0</v>
      </c>
      <c r="M841" s="17">
        <f>IF(C841&gt;=250000,10,IF([1]数据测算!F841&gt;=200000,8,IF([1]数据测算!F841&gt;=150000,6,IF([1]数据测算!F841&gt;=100000,5,IF(C841&gt;=50000,3,1)))))*2.5</f>
        <v>20</v>
      </c>
      <c r="N841" s="17">
        <f>IF(F841&gt;=4000,5,IF([1]数据测算!M841&gt;=3000,3,IF([1]数据测算!M841&gt;=2500,1,IF([1]数据测算!M841&gt;=1500,10,IF(F841&gt;=750,8,6)))))</f>
        <v>6</v>
      </c>
      <c r="O841" s="17">
        <f t="shared" si="172"/>
        <v>5</v>
      </c>
      <c r="P841" s="18">
        <f t="shared" si="173"/>
        <v>0.5</v>
      </c>
      <c r="Q841" s="17">
        <f t="shared" si="174"/>
        <v>7</v>
      </c>
      <c r="R841" s="17">
        <f t="shared" si="169"/>
        <v>4</v>
      </c>
      <c r="S841" s="17">
        <f t="shared" si="170"/>
        <v>7</v>
      </c>
      <c r="T841" s="17">
        <f t="shared" si="175"/>
        <v>0.75</v>
      </c>
      <c r="U841" s="17" t="s">
        <v>94</v>
      </c>
      <c r="V841" s="17">
        <f t="shared" si="176"/>
        <v>2</v>
      </c>
      <c r="W841" s="21">
        <f t="shared" si="177"/>
        <v>95</v>
      </c>
      <c r="X841" s="21">
        <f t="shared" si="178"/>
        <v>52.25</v>
      </c>
      <c r="Y841" s="24">
        <f t="shared" si="171"/>
        <v>55</v>
      </c>
      <c r="Z841" s="25">
        <f t="shared" si="179"/>
        <v>81.557076935494067</v>
      </c>
    </row>
    <row r="842" spans="1:26" x14ac:dyDescent="0.3">
      <c r="A842" s="15" t="s">
        <v>936</v>
      </c>
      <c r="B842" s="15">
        <v>201506</v>
      </c>
      <c r="C842" s="15">
        <v>132127.971666667</v>
      </c>
      <c r="D842" s="15">
        <v>0.56904398171331705</v>
      </c>
      <c r="E842" s="15">
        <v>1.30704690365374</v>
      </c>
      <c r="F842" s="15">
        <v>274.83333333333297</v>
      </c>
      <c r="G842" s="15">
        <v>0.70781883209619201</v>
      </c>
      <c r="H842" s="15">
        <v>0.63803806004861596</v>
      </c>
      <c r="I842" s="15">
        <v>0.73674251649174405</v>
      </c>
      <c r="J842" s="15">
        <v>14.1293849877759</v>
      </c>
      <c r="K842" s="15">
        <v>0</v>
      </c>
      <c r="L842" s="15">
        <v>0</v>
      </c>
      <c r="M842" s="17">
        <f>IF(C842&gt;=250000,10,IF([1]数据测算!F842&gt;=200000,8,IF([1]数据测算!F842&gt;=150000,6,IF([1]数据测算!F842&gt;=100000,5,IF(C842&gt;=50000,3,1)))))*2.5</f>
        <v>12.5</v>
      </c>
      <c r="N842" s="17">
        <f>IF(F842&gt;=4000,5,IF([1]数据测算!M842&gt;=3000,3,IF([1]数据测算!M842&gt;=2500,1,IF([1]数据测算!M842&gt;=1500,10,IF(F842&gt;=750,8,6)))))</f>
        <v>6</v>
      </c>
      <c r="O842" s="17">
        <f t="shared" si="172"/>
        <v>5</v>
      </c>
      <c r="P842" s="18">
        <f t="shared" si="173"/>
        <v>3.5</v>
      </c>
      <c r="Q842" s="17">
        <f t="shared" si="174"/>
        <v>1</v>
      </c>
      <c r="R842" s="17">
        <f t="shared" si="169"/>
        <v>1</v>
      </c>
      <c r="S842" s="17">
        <f t="shared" si="170"/>
        <v>4</v>
      </c>
      <c r="T842" s="17">
        <f t="shared" si="175"/>
        <v>3</v>
      </c>
      <c r="U842" s="17" t="s">
        <v>94</v>
      </c>
      <c r="V842" s="17">
        <f t="shared" si="176"/>
        <v>0</v>
      </c>
      <c r="W842" s="21">
        <f t="shared" si="177"/>
        <v>95</v>
      </c>
      <c r="X842" s="21">
        <f t="shared" si="178"/>
        <v>36</v>
      </c>
      <c r="Y842" s="24">
        <f t="shared" si="171"/>
        <v>37.89473684210526</v>
      </c>
      <c r="Z842" s="25">
        <f t="shared" si="179"/>
        <v>71.45786169990744</v>
      </c>
    </row>
    <row r="843" spans="1:26" x14ac:dyDescent="0.3">
      <c r="A843" s="15" t="s">
        <v>937</v>
      </c>
      <c r="B843" s="15">
        <v>201505</v>
      </c>
      <c r="C843" s="15">
        <v>108790.796666667</v>
      </c>
      <c r="D843" s="15">
        <v>1.1990377806129</v>
      </c>
      <c r="E843" s="15">
        <v>0.52157430419423401</v>
      </c>
      <c r="F843" s="15">
        <v>388.16666666666703</v>
      </c>
      <c r="G843" s="15">
        <v>1.0435922494248999</v>
      </c>
      <c r="H843" s="15" t="s">
        <v>102</v>
      </c>
      <c r="I843" s="15" t="s">
        <v>102</v>
      </c>
      <c r="J843" s="15" t="s">
        <v>102</v>
      </c>
      <c r="K843" s="15">
        <v>1</v>
      </c>
      <c r="L843" s="15">
        <v>0</v>
      </c>
      <c r="M843" s="17">
        <f>IF(C843&gt;=250000,10,IF([1]数据测算!F843&gt;=200000,8,IF([1]数据测算!F843&gt;=150000,6,IF([1]数据测算!F843&gt;=100000,5,IF(C843&gt;=50000,3,1)))))*2.5</f>
        <v>12.5</v>
      </c>
      <c r="N843" s="17">
        <f>IF(F843&gt;=4000,5,IF([1]数据测算!M843&gt;=3000,3,IF([1]数据测算!M843&gt;=2500,1,IF([1]数据测算!M843&gt;=1500,10,IF(F843&gt;=750,8,6)))))</f>
        <v>6</v>
      </c>
      <c r="O843" s="17" t="s">
        <v>103</v>
      </c>
      <c r="P843" s="18">
        <f t="shared" si="173"/>
        <v>0.5</v>
      </c>
      <c r="Q843" s="17">
        <f t="shared" si="174"/>
        <v>4</v>
      </c>
      <c r="R843" s="17" t="s">
        <v>94</v>
      </c>
      <c r="S843" s="17" t="s">
        <v>94</v>
      </c>
      <c r="T843" s="17">
        <f t="shared" si="175"/>
        <v>3</v>
      </c>
      <c r="U843" s="17" t="s">
        <v>94</v>
      </c>
      <c r="V843" s="17">
        <f t="shared" si="176"/>
        <v>2</v>
      </c>
      <c r="W843" s="21">
        <f t="shared" si="177"/>
        <v>65</v>
      </c>
      <c r="X843" s="21">
        <f t="shared" si="178"/>
        <v>28</v>
      </c>
      <c r="Y843" s="24">
        <f t="shared" si="171"/>
        <v>43.07692307692308</v>
      </c>
      <c r="Z843" s="25">
        <f t="shared" si="179"/>
        <v>74.78318057363991</v>
      </c>
    </row>
    <row r="844" spans="1:26" x14ac:dyDescent="0.3">
      <c r="A844" s="15" t="s">
        <v>938</v>
      </c>
      <c r="B844" s="15">
        <v>201505</v>
      </c>
      <c r="C844" s="15">
        <v>308588.27833333297</v>
      </c>
      <c r="D844" s="15">
        <v>0.76004491611286595</v>
      </c>
      <c r="E844" s="15">
        <v>0.728385297540869</v>
      </c>
      <c r="F844" s="15">
        <v>1295.5</v>
      </c>
      <c r="G844" s="15">
        <v>0.66404492355169498</v>
      </c>
      <c r="H844" s="15" t="s">
        <v>102</v>
      </c>
      <c r="I844" s="15" t="s">
        <v>102</v>
      </c>
      <c r="J844" s="15" t="s">
        <v>102</v>
      </c>
      <c r="K844" s="15">
        <v>1</v>
      </c>
      <c r="L844" s="15">
        <v>0</v>
      </c>
      <c r="M844" s="17">
        <f>IF(C844&gt;=250000,10,IF([1]数据测算!F844&gt;=200000,8,IF([1]数据测算!F844&gt;=150000,6,IF([1]数据测算!F844&gt;=100000,5,IF(C844&gt;=50000,3,1)))))*2.5</f>
        <v>25</v>
      </c>
      <c r="N844" s="17">
        <f>IF(F844&gt;=4000,5,IF([1]数据测算!M844&gt;=3000,3,IF([1]数据测算!M844&gt;=2500,1,IF([1]数据测算!M844&gt;=1500,10,IF(F844&gt;=750,8,6)))))</f>
        <v>8</v>
      </c>
      <c r="O844" s="17" t="s">
        <v>103</v>
      </c>
      <c r="P844" s="18">
        <f t="shared" si="173"/>
        <v>2</v>
      </c>
      <c r="Q844" s="17">
        <f t="shared" si="174"/>
        <v>1</v>
      </c>
      <c r="R844" s="17" t="s">
        <v>94</v>
      </c>
      <c r="S844" s="17" t="s">
        <v>94</v>
      </c>
      <c r="T844" s="17">
        <f t="shared" si="175"/>
        <v>0.75</v>
      </c>
      <c r="U844" s="17" t="s">
        <v>94</v>
      </c>
      <c r="V844" s="17">
        <f t="shared" si="176"/>
        <v>2</v>
      </c>
      <c r="W844" s="21">
        <f t="shared" si="177"/>
        <v>65</v>
      </c>
      <c r="X844" s="21">
        <f t="shared" si="178"/>
        <v>38.75</v>
      </c>
      <c r="Y844" s="24">
        <f t="shared" si="171"/>
        <v>59.615384615384613</v>
      </c>
      <c r="Z844" s="25">
        <f t="shared" si="179"/>
        <v>83.922891119858065</v>
      </c>
    </row>
    <row r="845" spans="1:26" x14ac:dyDescent="0.3">
      <c r="A845" s="15" t="s">
        <v>939</v>
      </c>
      <c r="B845" s="15">
        <v>201506</v>
      </c>
      <c r="C845" s="15">
        <v>51458.333333333299</v>
      </c>
      <c r="D845" s="15">
        <v>1.56870871080524</v>
      </c>
      <c r="E845" s="15">
        <v>0.63626911953770005</v>
      </c>
      <c r="F845" s="15">
        <v>10.8333333333333</v>
      </c>
      <c r="G845" s="15">
        <v>0.196223301762635</v>
      </c>
      <c r="H845" s="15">
        <v>0.51796918481630205</v>
      </c>
      <c r="I845" s="15">
        <v>0.948987470317597</v>
      </c>
      <c r="J845" s="15">
        <v>18.2233851821894</v>
      </c>
      <c r="K845" s="15">
        <v>0</v>
      </c>
      <c r="L845" s="15">
        <v>0</v>
      </c>
      <c r="M845" s="17">
        <f>IF(C845&gt;=250000,10,IF([1]数据测算!F845&gt;=200000,8,IF([1]数据测算!F845&gt;=150000,6,IF([1]数据测算!F845&gt;=100000,5,IF(C845&gt;=50000,3,1)))))*2.5</f>
        <v>7.5</v>
      </c>
      <c r="N845" s="17">
        <f>IF(F845&gt;=4000,5,IF([1]数据测算!M845&gt;=3000,3,IF([1]数据测算!M845&gt;=2500,1,IF([1]数据测算!M845&gt;=1500,10,IF(F845&gt;=750,8,6)))))</f>
        <v>6</v>
      </c>
      <c r="O845" s="17">
        <f t="shared" si="172"/>
        <v>5</v>
      </c>
      <c r="P845" s="18">
        <f t="shared" si="173"/>
        <v>0.5</v>
      </c>
      <c r="Q845" s="17">
        <f t="shared" si="174"/>
        <v>4</v>
      </c>
      <c r="R845" s="17">
        <f t="shared" ref="R845:R847" si="180">IF(I845&gt;=70%,1,IF(I845&gt;=40%,4,IF(I845&gt;=20%,7,IF(I845&gt;=0,10))))</f>
        <v>1</v>
      </c>
      <c r="S845" s="17">
        <f t="shared" ref="S845:S847" si="181">IF(H845&gt;=90%,1,IF(H845&gt;=50%,4,IF(H845&gt;=20%,7,10)))</f>
        <v>4</v>
      </c>
      <c r="T845" s="17">
        <f t="shared" si="175"/>
        <v>0.75</v>
      </c>
      <c r="U845" s="17" t="s">
        <v>94</v>
      </c>
      <c r="V845" s="17">
        <f t="shared" si="176"/>
        <v>0</v>
      </c>
      <c r="W845" s="21">
        <f t="shared" si="177"/>
        <v>95</v>
      </c>
      <c r="X845" s="21">
        <f t="shared" si="178"/>
        <v>28.75</v>
      </c>
      <c r="Y845" s="24">
        <f t="shared" si="171"/>
        <v>30.263157894736842</v>
      </c>
      <c r="Z845" s="25">
        <f t="shared" si="179"/>
        <v>65.976931163430478</v>
      </c>
    </row>
    <row r="846" spans="1:26" x14ac:dyDescent="0.3">
      <c r="A846" s="15" t="s">
        <v>940</v>
      </c>
      <c r="B846" s="15">
        <v>201507</v>
      </c>
      <c r="C846" s="15">
        <v>27367.5</v>
      </c>
      <c r="D846" s="15">
        <v>1.6549065887762</v>
      </c>
      <c r="E846" s="15">
        <v>1.25059386525851</v>
      </c>
      <c r="F846" s="15">
        <v>28.3333333333333</v>
      </c>
      <c r="G846" s="15">
        <v>0.34889813266198799</v>
      </c>
      <c r="H846" s="15">
        <v>0.12888451237554299</v>
      </c>
      <c r="I846" s="15">
        <v>0.36396369396754702</v>
      </c>
      <c r="J846" s="15">
        <v>21.196411544481101</v>
      </c>
      <c r="K846" s="15">
        <v>0</v>
      </c>
      <c r="L846" s="15">
        <v>0</v>
      </c>
      <c r="M846" s="17">
        <f>IF(C846&gt;=250000,10,IF([1]数据测算!F846&gt;=200000,8,IF([1]数据测算!F846&gt;=150000,6,IF([1]数据测算!F846&gt;=100000,5,IF(C846&gt;=50000,3,1)))))*2.5</f>
        <v>2.5</v>
      </c>
      <c r="N846" s="17">
        <f>IF(F846&gt;=4000,5,IF([1]数据测算!M846&gt;=3000,3,IF([1]数据测算!M846&gt;=2500,1,IF([1]数据测算!M846&gt;=1500,10,IF(F846&gt;=750,8,6)))))</f>
        <v>6</v>
      </c>
      <c r="O846" s="17">
        <f t="shared" si="172"/>
        <v>3</v>
      </c>
      <c r="P846" s="18">
        <f t="shared" si="173"/>
        <v>0.5</v>
      </c>
      <c r="Q846" s="17">
        <f t="shared" si="174"/>
        <v>1</v>
      </c>
      <c r="R846" s="17">
        <f t="shared" si="180"/>
        <v>7</v>
      </c>
      <c r="S846" s="17">
        <f t="shared" si="181"/>
        <v>10</v>
      </c>
      <c r="T846" s="17">
        <f t="shared" si="175"/>
        <v>0.75</v>
      </c>
      <c r="U846" s="17" t="s">
        <v>94</v>
      </c>
      <c r="V846" s="17">
        <f t="shared" si="176"/>
        <v>0</v>
      </c>
      <c r="W846" s="21">
        <f t="shared" si="177"/>
        <v>95</v>
      </c>
      <c r="X846" s="21">
        <f t="shared" si="178"/>
        <v>30.75</v>
      </c>
      <c r="Y846" s="24">
        <f t="shared" si="171"/>
        <v>32.368421052631582</v>
      </c>
      <c r="Z846" s="25">
        <f t="shared" si="179"/>
        <v>67.570446810116323</v>
      </c>
    </row>
    <row r="847" spans="1:26" x14ac:dyDescent="0.3">
      <c r="A847" s="15" t="s">
        <v>941</v>
      </c>
      <c r="B847" s="15">
        <v>201507</v>
      </c>
      <c r="C847" s="15">
        <v>25005.296666666702</v>
      </c>
      <c r="D847" s="15">
        <v>0.77168434720142798</v>
      </c>
      <c r="E847" s="15">
        <v>0.59883331411535901</v>
      </c>
      <c r="F847" s="15">
        <v>357.66666666666703</v>
      </c>
      <c r="G847" s="15">
        <v>0.66890179931624505</v>
      </c>
      <c r="H847" s="15">
        <v>0.204971177542945</v>
      </c>
      <c r="I847" s="15">
        <v>0.57967145755032101</v>
      </c>
      <c r="J847" s="15">
        <v>5.2365126266269604</v>
      </c>
      <c r="K847" s="15">
        <v>1</v>
      </c>
      <c r="L847" s="15">
        <v>0</v>
      </c>
      <c r="M847" s="17">
        <f>IF(C847&gt;=250000,10,IF([1]数据测算!F847&gt;=200000,8,IF([1]数据测算!F847&gt;=150000,6,IF([1]数据测算!F847&gt;=100000,5,IF(C847&gt;=50000,3,1)))))*2.5</f>
        <v>2.5</v>
      </c>
      <c r="N847" s="17">
        <f>IF(F847&gt;=4000,5,IF([1]数据测算!M847&gt;=3000,3,IF([1]数据测算!M847&gt;=2500,1,IF([1]数据测算!M847&gt;=1500,10,IF(F847&gt;=750,8,6)))))</f>
        <v>6</v>
      </c>
      <c r="O847" s="17">
        <f t="shared" si="172"/>
        <v>8</v>
      </c>
      <c r="P847" s="18">
        <f t="shared" si="173"/>
        <v>2</v>
      </c>
      <c r="Q847" s="17">
        <f t="shared" si="174"/>
        <v>4</v>
      </c>
      <c r="R847" s="17">
        <f t="shared" si="180"/>
        <v>4</v>
      </c>
      <c r="S847" s="17">
        <f t="shared" si="181"/>
        <v>7</v>
      </c>
      <c r="T847" s="17">
        <f t="shared" si="175"/>
        <v>0.75</v>
      </c>
      <c r="U847" s="17" t="s">
        <v>94</v>
      </c>
      <c r="V847" s="17">
        <f t="shared" si="176"/>
        <v>2</v>
      </c>
      <c r="W847" s="21">
        <f t="shared" si="177"/>
        <v>95</v>
      </c>
      <c r="X847" s="21">
        <f t="shared" si="178"/>
        <v>36.25</v>
      </c>
      <c r="Y847" s="24">
        <f t="shared" si="171"/>
        <v>38.157894736842103</v>
      </c>
      <c r="Z847" s="25">
        <f t="shared" si="179"/>
        <v>71.633565920321161</v>
      </c>
    </row>
    <row r="848" spans="1:26" x14ac:dyDescent="0.3">
      <c r="A848" s="15" t="s">
        <v>942</v>
      </c>
      <c r="B848" s="15">
        <v>201507</v>
      </c>
      <c r="C848" s="15">
        <v>47925.188333333303</v>
      </c>
      <c r="D848" s="15">
        <v>0.65553133116321005</v>
      </c>
      <c r="E848" s="15">
        <v>0.39157473802119502</v>
      </c>
      <c r="F848" s="15">
        <v>533.5</v>
      </c>
      <c r="G848" s="15">
        <v>1.1135609962639199</v>
      </c>
      <c r="H848" s="15" t="s">
        <v>102</v>
      </c>
      <c r="I848" s="15" t="s">
        <v>102</v>
      </c>
      <c r="J848" s="15" t="s">
        <v>102</v>
      </c>
      <c r="K848" s="15">
        <v>1</v>
      </c>
      <c r="L848" s="15">
        <v>1</v>
      </c>
      <c r="M848" s="17">
        <f>IF(C848&gt;=250000,10,IF([1]数据测算!F848&gt;=200000,8,IF([1]数据测算!F848&gt;=150000,6,IF([1]数据测算!F848&gt;=100000,5,IF(C848&gt;=50000,3,1)))))*2.5</f>
        <v>2.5</v>
      </c>
      <c r="N848" s="17">
        <f>IF(F848&gt;=4000,5,IF([1]数据测算!M848&gt;=3000,3,IF([1]数据测算!M848&gt;=2500,1,IF([1]数据测算!M848&gt;=1500,10,IF(F848&gt;=750,8,6)))))</f>
        <v>6</v>
      </c>
      <c r="O848" s="17" t="s">
        <v>103</v>
      </c>
      <c r="P848" s="18">
        <f t="shared" si="173"/>
        <v>2</v>
      </c>
      <c r="Q848" s="17">
        <f t="shared" si="174"/>
        <v>7</v>
      </c>
      <c r="R848" s="17" t="s">
        <v>94</v>
      </c>
      <c r="S848" s="17" t="s">
        <v>94</v>
      </c>
      <c r="T848" s="17">
        <f t="shared" si="175"/>
        <v>3</v>
      </c>
      <c r="U848" s="17" t="s">
        <v>94</v>
      </c>
      <c r="V848" s="17">
        <f t="shared" si="176"/>
        <v>2</v>
      </c>
      <c r="W848" s="21">
        <f t="shared" si="177"/>
        <v>65</v>
      </c>
      <c r="X848" s="21">
        <f t="shared" si="178"/>
        <v>22.5</v>
      </c>
      <c r="Y848" s="24">
        <f t="shared" si="171"/>
        <v>34.615384615384613</v>
      </c>
      <c r="Z848" s="25">
        <f t="shared" si="179"/>
        <v>69.199078589449257</v>
      </c>
    </row>
    <row r="849" spans="1:26" x14ac:dyDescent="0.3">
      <c r="A849" s="15" t="s">
        <v>943</v>
      </c>
      <c r="B849" s="15">
        <v>201506</v>
      </c>
      <c r="C849" s="15">
        <v>24245.86</v>
      </c>
      <c r="D849" s="15">
        <v>1.52060198748927</v>
      </c>
      <c r="E849" s="15">
        <v>1.23904637947129</v>
      </c>
      <c r="F849" s="15">
        <v>135.166666666667</v>
      </c>
      <c r="G849" s="15">
        <v>0.671253986161225</v>
      </c>
      <c r="H849" s="15">
        <v>0.30347243791835599</v>
      </c>
      <c r="I849" s="15">
        <v>0.74865434341162695</v>
      </c>
      <c r="J849" s="15">
        <v>16.3933991799945</v>
      </c>
      <c r="K849" s="15">
        <v>1</v>
      </c>
      <c r="L849" s="15">
        <v>0</v>
      </c>
      <c r="M849" s="17">
        <f>IF(C849&gt;=250000,10,IF([1]数据测算!F849&gt;=200000,8,IF([1]数据测算!F849&gt;=150000,6,IF([1]数据测算!F849&gt;=100000,5,IF(C849&gt;=50000,3,1)))))*2.5</f>
        <v>2.5</v>
      </c>
      <c r="N849" s="17">
        <f>IF(F849&gt;=4000,5,IF([1]数据测算!M849&gt;=3000,3,IF([1]数据测算!M849&gt;=2500,1,IF([1]数据测算!M849&gt;=1500,10,IF(F849&gt;=750,8,6)))))</f>
        <v>6</v>
      </c>
      <c r="O849" s="17">
        <f t="shared" si="172"/>
        <v>5</v>
      </c>
      <c r="P849" s="18">
        <f t="shared" si="173"/>
        <v>0.5</v>
      </c>
      <c r="Q849" s="17">
        <f t="shared" si="174"/>
        <v>1</v>
      </c>
      <c r="R849" s="17">
        <f>IF(I849&gt;=70%,1,IF(I849&gt;=40%,4,IF(I849&gt;=20%,7,IF(I849&gt;=0,10))))</f>
        <v>1</v>
      </c>
      <c r="S849" s="17">
        <f>IF(H849&gt;=90%,1,IF(H849&gt;=50%,4,IF(H849&gt;=20%,7,10)))</f>
        <v>7</v>
      </c>
      <c r="T849" s="17">
        <f t="shared" si="175"/>
        <v>0.75</v>
      </c>
      <c r="U849" s="17" t="s">
        <v>94</v>
      </c>
      <c r="V849" s="17">
        <f t="shared" si="176"/>
        <v>2</v>
      </c>
      <c r="W849" s="21">
        <f t="shared" si="177"/>
        <v>95</v>
      </c>
      <c r="X849" s="21">
        <f t="shared" si="178"/>
        <v>25.75</v>
      </c>
      <c r="Y849" s="24">
        <f t="shared" si="171"/>
        <v>27.105263157894736</v>
      </c>
      <c r="Z849" s="25">
        <f t="shared" si="179"/>
        <v>63.446546205794789</v>
      </c>
    </row>
    <row r="850" spans="1:26" x14ac:dyDescent="0.3">
      <c r="A850" s="15" t="s">
        <v>944</v>
      </c>
      <c r="B850" s="15">
        <v>201506</v>
      </c>
      <c r="C850" s="15">
        <v>241813.48333333299</v>
      </c>
      <c r="D850" s="15">
        <v>1.23458937921558</v>
      </c>
      <c r="E850" s="15">
        <v>0.39654695610785001</v>
      </c>
      <c r="F850" s="15">
        <v>180.5</v>
      </c>
      <c r="G850" s="15">
        <v>1.3004690649209401</v>
      </c>
      <c r="H850" s="15" t="s">
        <v>102</v>
      </c>
      <c r="I850" s="15" t="s">
        <v>102</v>
      </c>
      <c r="J850" s="15" t="s">
        <v>102</v>
      </c>
      <c r="K850" s="15">
        <v>2</v>
      </c>
      <c r="L850" s="15">
        <v>0</v>
      </c>
      <c r="M850" s="17">
        <f>IF(C850&gt;=250000,10,IF([1]数据测算!F850&gt;=200000,8,IF([1]数据测算!F850&gt;=150000,6,IF([1]数据测算!F850&gt;=100000,5,IF(C850&gt;=50000,3,1)))))*2.5</f>
        <v>20</v>
      </c>
      <c r="N850" s="17">
        <f>IF(F850&gt;=4000,5,IF([1]数据测算!M850&gt;=3000,3,IF([1]数据测算!M850&gt;=2500,1,IF([1]数据测算!M850&gt;=1500,10,IF(F850&gt;=750,8,6)))))</f>
        <v>6</v>
      </c>
      <c r="O850" s="17" t="s">
        <v>103</v>
      </c>
      <c r="P850" s="18">
        <f t="shared" si="173"/>
        <v>0.5</v>
      </c>
      <c r="Q850" s="17">
        <f t="shared" si="174"/>
        <v>7</v>
      </c>
      <c r="R850" s="17" t="s">
        <v>94</v>
      </c>
      <c r="S850" s="17" t="s">
        <v>94</v>
      </c>
      <c r="T850" s="17">
        <f t="shared" si="175"/>
        <v>3</v>
      </c>
      <c r="U850" s="17" t="s">
        <v>94</v>
      </c>
      <c r="V850" s="17">
        <f t="shared" si="176"/>
        <v>4</v>
      </c>
      <c r="W850" s="21">
        <f t="shared" si="177"/>
        <v>65</v>
      </c>
      <c r="X850" s="21">
        <f t="shared" si="178"/>
        <v>40.5</v>
      </c>
      <c r="Y850" s="24">
        <f t="shared" si="171"/>
        <v>62.307692307692307</v>
      </c>
      <c r="Z850" s="25">
        <f t="shared" si="179"/>
        <v>85.248736631376929</v>
      </c>
    </row>
    <row r="851" spans="1:26" x14ac:dyDescent="0.3">
      <c r="A851" s="15" t="s">
        <v>945</v>
      </c>
      <c r="B851" s="15">
        <v>201507</v>
      </c>
      <c r="C851" s="15">
        <v>45893.775000000001</v>
      </c>
      <c r="D851" s="15">
        <v>0.913068579566231</v>
      </c>
      <c r="E851" s="15">
        <v>0.31065845505352302</v>
      </c>
      <c r="F851" s="15">
        <v>65.6666666666667</v>
      </c>
      <c r="G851" s="15">
        <v>1.2730132848139</v>
      </c>
      <c r="H851" s="15" t="s">
        <v>102</v>
      </c>
      <c r="I851" s="15" t="s">
        <v>102</v>
      </c>
      <c r="J851" s="15" t="s">
        <v>102</v>
      </c>
      <c r="K851" s="15">
        <v>2</v>
      </c>
      <c r="L851" s="15">
        <v>0</v>
      </c>
      <c r="M851" s="17">
        <f>IF(C851&gt;=250000,10,IF([1]数据测算!F851&gt;=200000,8,IF([1]数据测算!F851&gt;=150000,6,IF([1]数据测算!F851&gt;=100000,5,IF(C851&gt;=50000,3,1)))))*2.5</f>
        <v>2.5</v>
      </c>
      <c r="N851" s="17">
        <f>IF(F851&gt;=4000,5,IF([1]数据测算!M851&gt;=3000,3,IF([1]数据测算!M851&gt;=2500,1,IF([1]数据测算!M851&gt;=1500,10,IF(F851&gt;=750,8,6)))))</f>
        <v>6</v>
      </c>
      <c r="O851" s="17" t="s">
        <v>103</v>
      </c>
      <c r="P851" s="18">
        <f t="shared" si="173"/>
        <v>0.5</v>
      </c>
      <c r="Q851" s="17">
        <f t="shared" si="174"/>
        <v>7</v>
      </c>
      <c r="R851" s="17" t="s">
        <v>94</v>
      </c>
      <c r="S851" s="17" t="s">
        <v>94</v>
      </c>
      <c r="T851" s="17">
        <f t="shared" si="175"/>
        <v>3</v>
      </c>
      <c r="U851" s="17" t="s">
        <v>94</v>
      </c>
      <c r="V851" s="17">
        <f t="shared" si="176"/>
        <v>4</v>
      </c>
      <c r="W851" s="21">
        <f t="shared" si="177"/>
        <v>65</v>
      </c>
      <c r="X851" s="21">
        <f t="shared" si="178"/>
        <v>23</v>
      </c>
      <c r="Y851" s="24">
        <f t="shared" si="171"/>
        <v>35.384615384615387</v>
      </c>
      <c r="Z851" s="25">
        <f t="shared" si="179"/>
        <v>69.74091234709195</v>
      </c>
    </row>
    <row r="852" spans="1:26" x14ac:dyDescent="0.3">
      <c r="A852" s="15" t="s">
        <v>946</v>
      </c>
      <c r="B852" s="15">
        <v>201505</v>
      </c>
      <c r="C852" s="15">
        <v>1162.70333333333</v>
      </c>
      <c r="D852" s="15">
        <v>0.69008058118687898</v>
      </c>
      <c r="E852" s="15">
        <v>0.384962147776227</v>
      </c>
      <c r="F852" s="15">
        <v>5.6666666666666696</v>
      </c>
      <c r="G852" s="15">
        <v>0.33438710645654102</v>
      </c>
      <c r="H852" s="15">
        <v>0.38585084375818601</v>
      </c>
      <c r="I852" s="15">
        <v>0.640093764138846</v>
      </c>
      <c r="J852" s="15">
        <v>35.621972216043801</v>
      </c>
      <c r="K852" s="15">
        <v>0</v>
      </c>
      <c r="L852" s="15">
        <v>0</v>
      </c>
      <c r="M852" s="17">
        <f>IF(C852&gt;=250000,10,IF([1]数据测算!F852&gt;=200000,8,IF([1]数据测算!F852&gt;=150000,6,IF([1]数据测算!F852&gt;=100000,5,IF(C852&gt;=50000,3,1)))))*2.5</f>
        <v>2.5</v>
      </c>
      <c r="N852" s="17">
        <f>IF(F852&gt;=4000,5,IF([1]数据测算!M852&gt;=3000,3,IF([1]数据测算!M852&gt;=2500,1,IF([1]数据测算!M852&gt;=1500,10,IF(F852&gt;=750,8,6)))))</f>
        <v>6</v>
      </c>
      <c r="O852" s="17">
        <f t="shared" si="172"/>
        <v>1</v>
      </c>
      <c r="P852" s="18">
        <f t="shared" si="173"/>
        <v>2</v>
      </c>
      <c r="Q852" s="17">
        <f t="shared" si="174"/>
        <v>7</v>
      </c>
      <c r="R852" s="17">
        <f>IF(I852&gt;=70%,1,IF(I852&gt;=40%,4,IF(I852&gt;=20%,7,IF(I852&gt;=0,10))))</f>
        <v>4</v>
      </c>
      <c r="S852" s="17">
        <f t="shared" ref="S852:S855" si="182">IF(H852&gt;=90%,1,IF(H852&gt;=50%,4,IF(H852&gt;=20%,7,10)))</f>
        <v>7</v>
      </c>
      <c r="T852" s="17">
        <f t="shared" si="175"/>
        <v>0.75</v>
      </c>
      <c r="U852" s="17" t="s">
        <v>94</v>
      </c>
      <c r="V852" s="17">
        <f t="shared" si="176"/>
        <v>0</v>
      </c>
      <c r="W852" s="21">
        <f t="shared" si="177"/>
        <v>95</v>
      </c>
      <c r="X852" s="21">
        <f t="shared" si="178"/>
        <v>30.25</v>
      </c>
      <c r="Y852" s="24">
        <f t="shared" si="171"/>
        <v>31.842105263157894</v>
      </c>
      <c r="Z852" s="25">
        <f t="shared" si="179"/>
        <v>67.178489362818212</v>
      </c>
    </row>
    <row r="853" spans="1:26" x14ac:dyDescent="0.3">
      <c r="A853" s="15" t="s">
        <v>947</v>
      </c>
      <c r="B853" s="15">
        <v>201506</v>
      </c>
      <c r="C853" s="15">
        <v>460432.33166666701</v>
      </c>
      <c r="D853" s="15">
        <v>1.3928496327092601</v>
      </c>
      <c r="E853" s="15">
        <v>0.62993189490162604</v>
      </c>
      <c r="F853" s="15">
        <v>669</v>
      </c>
      <c r="G853" s="15">
        <v>0.235412341405209</v>
      </c>
      <c r="H853" s="15" t="s">
        <v>102</v>
      </c>
      <c r="I853" s="15" t="s">
        <v>102</v>
      </c>
      <c r="J853" s="15" t="s">
        <v>102</v>
      </c>
      <c r="K853" s="15">
        <v>0</v>
      </c>
      <c r="L853" s="15">
        <v>0</v>
      </c>
      <c r="M853" s="17">
        <f>IF(C853&gt;=250000,10,IF([1]数据测算!F853&gt;=200000,8,IF([1]数据测算!F853&gt;=150000,6,IF([1]数据测算!F853&gt;=100000,5,IF(C853&gt;=50000,3,1)))))*2.5</f>
        <v>25</v>
      </c>
      <c r="N853" s="17">
        <f>IF(F853&gt;=4000,5,IF([1]数据测算!M853&gt;=3000,3,IF([1]数据测算!M853&gt;=2500,1,IF([1]数据测算!M853&gt;=1500,10,IF(F853&gt;=750,8,6)))))</f>
        <v>6</v>
      </c>
      <c r="O853" s="17" t="s">
        <v>103</v>
      </c>
      <c r="P853" s="18">
        <f t="shared" si="173"/>
        <v>0.5</v>
      </c>
      <c r="Q853" s="17">
        <f t="shared" si="174"/>
        <v>4</v>
      </c>
      <c r="R853" s="17" t="s">
        <v>94</v>
      </c>
      <c r="S853" s="17" t="s">
        <v>94</v>
      </c>
      <c r="T853" s="17">
        <f t="shared" si="175"/>
        <v>0.75</v>
      </c>
      <c r="U853" s="17" t="s">
        <v>94</v>
      </c>
      <c r="V853" s="17">
        <f t="shared" si="176"/>
        <v>0</v>
      </c>
      <c r="W853" s="21">
        <f t="shared" si="177"/>
        <v>65</v>
      </c>
      <c r="X853" s="21">
        <f t="shared" si="178"/>
        <v>36.25</v>
      </c>
      <c r="Y853" s="24">
        <f t="shared" si="171"/>
        <v>55.769230769230766</v>
      </c>
      <c r="Z853" s="25">
        <f t="shared" si="179"/>
        <v>81.960046041590971</v>
      </c>
    </row>
    <row r="854" spans="1:26" x14ac:dyDescent="0.3">
      <c r="A854" s="15" t="s">
        <v>948</v>
      </c>
      <c r="B854" s="15">
        <v>201503</v>
      </c>
      <c r="C854" s="15">
        <v>12238.5316666667</v>
      </c>
      <c r="D854" s="15">
        <v>0.94427236037936302</v>
      </c>
      <c r="E854" s="15">
        <v>0.76142673823066298</v>
      </c>
      <c r="F854" s="15">
        <v>11.8333333333333</v>
      </c>
      <c r="G854" s="15">
        <v>1.52565565346267</v>
      </c>
      <c r="H854" s="15">
        <v>0.94479545891347005</v>
      </c>
      <c r="I854" s="15">
        <v>0.75552666168406801</v>
      </c>
      <c r="J854" s="15">
        <v>28.056564721858699</v>
      </c>
      <c r="K854" s="15">
        <v>2</v>
      </c>
      <c r="L854" s="15">
        <v>0</v>
      </c>
      <c r="M854" s="17">
        <f>IF(C854&gt;=250000,10,IF([1]数据测算!F854&gt;=200000,8,IF([1]数据测算!F854&gt;=150000,6,IF([1]数据测算!F854&gt;=100000,5,IF(C854&gt;=50000,3,1)))))*2.5</f>
        <v>2.5</v>
      </c>
      <c r="N854" s="17">
        <f>IF(F854&gt;=4000,5,IF([1]数据测算!M854&gt;=3000,3,IF([1]数据测算!M854&gt;=2500,1,IF([1]数据测算!M854&gt;=1500,10,IF(F854&gt;=750,8,6)))))</f>
        <v>6</v>
      </c>
      <c r="O854" s="17">
        <f t="shared" si="172"/>
        <v>3</v>
      </c>
      <c r="P854" s="18">
        <f t="shared" si="173"/>
        <v>0.5</v>
      </c>
      <c r="Q854" s="17">
        <f t="shared" si="174"/>
        <v>1</v>
      </c>
      <c r="R854" s="17">
        <f t="shared" ref="R854:R855" si="183">IF(I854&gt;=70%,1,IF(I854&gt;=40%,4,IF(I854&gt;=20%,7,IF(I854&gt;=0,10))))</f>
        <v>1</v>
      </c>
      <c r="S854" s="17">
        <f t="shared" si="182"/>
        <v>1</v>
      </c>
      <c r="T854" s="17">
        <f t="shared" si="175"/>
        <v>3</v>
      </c>
      <c r="U854" s="17" t="s">
        <v>94</v>
      </c>
      <c r="V854" s="17">
        <f t="shared" si="176"/>
        <v>4</v>
      </c>
      <c r="W854" s="21">
        <f t="shared" si="177"/>
        <v>95</v>
      </c>
      <c r="X854" s="21">
        <f t="shared" si="178"/>
        <v>22</v>
      </c>
      <c r="Y854" s="24">
        <f t="shared" si="171"/>
        <v>23.157894736842106</v>
      </c>
      <c r="Z854" s="25">
        <f t="shared" si="179"/>
        <v>60.000000000000036</v>
      </c>
    </row>
    <row r="855" spans="1:26" x14ac:dyDescent="0.3">
      <c r="A855" s="15" t="s">
        <v>949</v>
      </c>
      <c r="B855" s="15">
        <v>201505</v>
      </c>
      <c r="C855" s="15">
        <v>139928.905</v>
      </c>
      <c r="D855" s="15">
        <v>1.1058589322441601</v>
      </c>
      <c r="E855" s="15">
        <v>0.32376683386932498</v>
      </c>
      <c r="F855" s="15">
        <v>563.16666666666697</v>
      </c>
      <c r="G855" s="15">
        <v>0.67902012085971397</v>
      </c>
      <c r="H855" s="15">
        <v>0.26306096241275001</v>
      </c>
      <c r="I855" s="15">
        <v>0.84996127603415195</v>
      </c>
      <c r="J855" s="15">
        <v>25.913267689882598</v>
      </c>
      <c r="K855" s="15">
        <v>1</v>
      </c>
      <c r="L855" s="15">
        <v>0</v>
      </c>
      <c r="M855" s="17">
        <f>IF(C855&gt;=250000,10,IF([1]数据测算!F855&gt;=200000,8,IF([1]数据测算!F855&gt;=150000,6,IF([1]数据测算!F855&gt;=100000,5,IF(C855&gt;=50000,3,1)))))*2.5</f>
        <v>12.5</v>
      </c>
      <c r="N855" s="17">
        <f>IF(F855&gt;=4000,5,IF([1]数据测算!M855&gt;=3000,3,IF([1]数据测算!M855&gt;=2500,1,IF([1]数据测算!M855&gt;=1500,10,IF(F855&gt;=750,8,6)))))</f>
        <v>6</v>
      </c>
      <c r="O855" s="17">
        <f t="shared" si="172"/>
        <v>3</v>
      </c>
      <c r="P855" s="18">
        <f t="shared" si="173"/>
        <v>0.5</v>
      </c>
      <c r="Q855" s="17">
        <f t="shared" si="174"/>
        <v>7</v>
      </c>
      <c r="R855" s="17">
        <f t="shared" si="183"/>
        <v>1</v>
      </c>
      <c r="S855" s="17">
        <f t="shared" si="182"/>
        <v>7</v>
      </c>
      <c r="T855" s="17">
        <f t="shared" si="175"/>
        <v>0.75</v>
      </c>
      <c r="U855" s="17" t="s">
        <v>94</v>
      </c>
      <c r="V855" s="17">
        <f t="shared" si="176"/>
        <v>2</v>
      </c>
      <c r="W855" s="21">
        <f t="shared" si="177"/>
        <v>95</v>
      </c>
      <c r="X855" s="21">
        <f t="shared" si="178"/>
        <v>39.75</v>
      </c>
      <c r="Y855" s="24">
        <f t="shared" si="171"/>
        <v>41.842105263157897</v>
      </c>
      <c r="Z855" s="25">
        <f t="shared" si="179"/>
        <v>74.015309942931111</v>
      </c>
    </row>
  </sheetData>
  <autoFilter ref="A2:AD855"/>
  <mergeCells count="4">
    <mergeCell ref="W1:W2"/>
    <mergeCell ref="X1:X2"/>
    <mergeCell ref="Y1:Y2"/>
    <mergeCell ref="Z1:Z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1" sqref="L11"/>
    </sheetView>
  </sheetViews>
  <sheetFormatPr defaultRowHeight="13.5" x14ac:dyDescent="0.15"/>
  <sheetData>
    <row r="1" spans="1:1" ht="15" x14ac:dyDescent="0.25">
      <c r="A1" s="27" t="s">
        <v>950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指标重置</vt:lpstr>
      <vt:lpstr>指标分布</vt:lpstr>
      <vt:lpstr>数据重算</vt:lpstr>
      <vt:lpstr>模型评价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2016-04-01T02:57:01Z</dcterms:created>
  <dcterms:modified xsi:type="dcterms:W3CDTF">2016-04-01T02:59:26Z</dcterms:modified>
</cp:coreProperties>
</file>