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5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w/Downloads/wageningen/research records/record/supplementary github/"/>
    </mc:Choice>
  </mc:AlternateContent>
  <xr:revisionPtr revIDLastSave="0" documentId="13_ncr:1_{AE405AAE-5A43-3949-90FF-961BDE81F3BF}" xr6:coauthVersionLast="47" xr6:coauthVersionMax="47" xr10:uidLastSave="{00000000-0000-0000-0000-000000000000}"/>
  <bookViews>
    <workbookView xWindow="1820" yWindow="1500" windowWidth="23440" windowHeight="13900" firstSheet="1" activeTab="4" xr2:uid="{AB2C3D19-D519-034F-8D16-2CCDF5C54FD3}"/>
  </bookViews>
  <sheets>
    <sheet name="overview-category" sheetId="1" r:id="rId1"/>
    <sheet name="overview-year" sheetId="2" r:id="rId2"/>
    <sheet name="research-objects-categories" sheetId="3" r:id="rId3"/>
    <sheet name="research-objects-breeds" sheetId="4" r:id="rId4"/>
    <sheet name="research-objects-numbers" sheetId="5" r:id="rId5"/>
    <sheet name="data-acqusition" sheetId="6" r:id="rId6"/>
    <sheet name="pre-processing" sheetId="7" r:id="rId7"/>
  </sheets>
  <definedNames>
    <definedName name="_xlchart.v1.0" hidden="1">'research-objects-categories'!$P$9:$Q$18</definedName>
    <definedName name="_xlchart.v1.1" hidden="1">'research-objects-categories'!$R$8</definedName>
    <definedName name="_xlchart.v1.10" hidden="1">'research-objects-numbers'!$J$3:$J$12</definedName>
    <definedName name="_xlchart.v1.14" hidden="1">'pre-processing'!$E$65:$AA$67</definedName>
    <definedName name="_xlchart.v1.15" hidden="1">'pre-processing'!$E$68:$AA$68</definedName>
    <definedName name="_xlchart.v1.2" hidden="1">'research-objects-categories'!$R$9:$R$18</definedName>
    <definedName name="_xlchart.v1.3" hidden="1">'research-objects-categories'!$P$9:$Q$18</definedName>
    <definedName name="_xlchart.v1.4" hidden="1">'research-objects-categories'!$R$8</definedName>
    <definedName name="_xlchart.v1.5" hidden="1">'research-objects-categories'!$R$9:$R$18</definedName>
    <definedName name="_xlchart.v1.6" hidden="1">'research-objects-breeds'!$K$19:$L$33</definedName>
    <definedName name="_xlchart.v1.7" hidden="1">'research-objects-breeds'!$M$19:$M$33</definedName>
    <definedName name="_xlchart.v1.8" hidden="1">'research-objects-numbers'!$I$3:$I$12</definedName>
    <definedName name="_xlchart.v1.9" hidden="1">'research-objects-numbers'!$J$2</definedName>
    <definedName name="_xlchart.v2.11" hidden="1">'research-objects-numbers'!$I$3:$I$12</definedName>
    <definedName name="_xlchart.v2.12" hidden="1">'research-objects-numbers'!$J$2</definedName>
    <definedName name="_xlchart.v2.13" hidden="1">'research-objects-numbers'!$J$3:$J$12</definedName>
  </definedNames>
  <calcPr calcId="191029"/>
  <pivotCaches>
    <pivotCache cacheId="5" r:id="rId8"/>
    <pivotCache cacheId="6" r:id="rId9"/>
    <pivotCache cacheId="7" r:id="rId10"/>
    <pivotCache cacheId="8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2" i="5" l="1"/>
  <c r="J11" i="5"/>
  <c r="J10" i="5"/>
  <c r="J9" i="5"/>
  <c r="J8" i="5"/>
  <c r="J7" i="5"/>
  <c r="J6" i="5"/>
  <c r="J5" i="5"/>
  <c r="J4" i="5"/>
  <c r="J3" i="5"/>
  <c r="I35" i="4"/>
  <c r="M34" i="4"/>
  <c r="Q2" i="4"/>
  <c r="R19" i="3"/>
  <c r="L6" i="3"/>
  <c r="O25" i="1"/>
  <c r="J13" i="5" l="1"/>
</calcChain>
</file>

<file path=xl/sharedStrings.xml><?xml version="1.0" encoding="utf-8"?>
<sst xmlns="http://schemas.openxmlformats.org/spreadsheetml/2006/main" count="1682" uniqueCount="571">
  <si>
    <t>article types</t>
    <phoneticPr fontId="2" type="noConversion"/>
  </si>
  <si>
    <t>categories</t>
    <phoneticPr fontId="2" type="noConversion"/>
  </si>
  <si>
    <t>lists</t>
    <phoneticPr fontId="2" type="noConversion"/>
  </si>
  <si>
    <t>count</t>
    <phoneticPr fontId="2" type="noConversion"/>
  </si>
  <si>
    <t>applications</t>
    <phoneticPr fontId="2" type="noConversion"/>
  </si>
  <si>
    <t>measurements</t>
    <phoneticPr fontId="2" type="noConversion"/>
  </si>
  <si>
    <t>parameter measurement</t>
    <phoneticPr fontId="2" type="noConversion"/>
  </si>
  <si>
    <t>No.16</t>
  </si>
  <si>
    <t>No. 2</t>
  </si>
  <si>
    <t>No. 4</t>
  </si>
  <si>
    <t>No.17</t>
  </si>
  <si>
    <t>No.21</t>
  </si>
  <si>
    <t>No.22</t>
  </si>
  <si>
    <t>No.27</t>
  </si>
  <si>
    <t>No.33</t>
  </si>
  <si>
    <t>No.39</t>
  </si>
  <si>
    <t>No.41</t>
  </si>
  <si>
    <t>No.43</t>
  </si>
  <si>
    <t>No.45</t>
  </si>
  <si>
    <t>No.8</t>
  </si>
  <si>
    <t>Morphometric Characterization</t>
    <phoneticPr fontId="2" type="noConversion"/>
  </si>
  <si>
    <t>No.25</t>
  </si>
  <si>
    <t>No.9</t>
  </si>
  <si>
    <t>body area &amp; volume</t>
    <phoneticPr fontId="2" type="noConversion"/>
  </si>
  <si>
    <t>No.15</t>
  </si>
  <si>
    <t xml:space="preserve">the effects of fur </t>
    <phoneticPr fontId="2" type="noConversion"/>
  </si>
  <si>
    <t>No.34</t>
  </si>
  <si>
    <t>BW</t>
    <phoneticPr fontId="2" type="noConversion"/>
  </si>
  <si>
    <t>No.12</t>
  </si>
  <si>
    <t>No.19</t>
  </si>
  <si>
    <t>No.23</t>
  </si>
  <si>
    <t>No.10</t>
  </si>
  <si>
    <t>BCS</t>
    <phoneticPr fontId="2" type="noConversion"/>
  </si>
  <si>
    <t>No.13</t>
  </si>
  <si>
    <t>No.3</t>
  </si>
  <si>
    <t>No.30</t>
  </si>
  <si>
    <t>No.36</t>
  </si>
  <si>
    <t>No.44</t>
  </si>
  <si>
    <t>No.6</t>
  </si>
  <si>
    <t xml:space="preserve">Lameness </t>
    <phoneticPr fontId="2" type="noConversion"/>
  </si>
  <si>
    <t>direct results</t>
    <phoneticPr fontId="2" type="noConversion"/>
  </si>
  <si>
    <t>No.20</t>
  </si>
  <si>
    <t>No.28</t>
  </si>
  <si>
    <t>No.29</t>
  </si>
  <si>
    <t>No.37</t>
  </si>
  <si>
    <t>No.38</t>
  </si>
  <si>
    <t>locomotion score</t>
    <phoneticPr fontId="2" type="noConversion"/>
  </si>
  <si>
    <t>No.18</t>
    <phoneticPr fontId="2" type="noConversion"/>
  </si>
  <si>
    <t>hoof health classification</t>
    <phoneticPr fontId="2" type="noConversion"/>
  </si>
  <si>
    <t>recognition</t>
  </si>
  <si>
    <t>recognition</t>
    <phoneticPr fontId="2" type="noConversion"/>
  </si>
  <si>
    <t>No. 5</t>
  </si>
  <si>
    <t>No.32</t>
  </si>
  <si>
    <t>No.7</t>
  </si>
  <si>
    <t>counting</t>
    <phoneticPr fontId="2" type="noConversion"/>
  </si>
  <si>
    <t>identification</t>
    <phoneticPr fontId="2" type="noConversion"/>
  </si>
  <si>
    <t>No.11</t>
  </si>
  <si>
    <t>No.14</t>
  </si>
  <si>
    <t>estruses</t>
    <phoneticPr fontId="2" type="noConversion"/>
  </si>
  <si>
    <t>No.24</t>
  </si>
  <si>
    <t>No.35</t>
  </si>
  <si>
    <t>reconstruction</t>
    <phoneticPr fontId="2" type="noConversion"/>
  </si>
  <si>
    <t>No.16</t>
    <phoneticPr fontId="2" type="noConversion"/>
  </si>
  <si>
    <t>No.42</t>
  </si>
  <si>
    <t>tempratures</t>
    <phoneticPr fontId="2" type="noConversion"/>
  </si>
  <si>
    <t>digestive</t>
    <phoneticPr fontId="2" type="noConversion"/>
  </si>
  <si>
    <t>intake</t>
    <phoneticPr fontId="2" type="noConversion"/>
  </si>
  <si>
    <t>No.31</t>
  </si>
  <si>
    <t>faecal</t>
    <phoneticPr fontId="2" type="noConversion"/>
  </si>
  <si>
    <t>No.48</t>
  </si>
  <si>
    <t>P8 fat &amp; muscle score</t>
    <phoneticPr fontId="2" type="noConversion"/>
  </si>
  <si>
    <t>other</t>
    <phoneticPr fontId="2" type="noConversion"/>
  </si>
  <si>
    <t>Extrinsic calibration</t>
    <phoneticPr fontId="2" type="noConversion"/>
  </si>
  <si>
    <t>No.40</t>
  </si>
  <si>
    <t>reviews</t>
    <phoneticPr fontId="2" type="noConversion"/>
  </si>
  <si>
    <t xml:space="preserve"> livestock behaviours</t>
    <phoneticPr fontId="2" type="noConversion"/>
  </si>
  <si>
    <t>No.26</t>
  </si>
  <si>
    <t>No.46</t>
  </si>
  <si>
    <t>books</t>
    <phoneticPr fontId="2" type="noConversion"/>
  </si>
  <si>
    <t xml:space="preserve"> cons and pros of depth sensors </t>
    <phoneticPr fontId="2" type="noConversion"/>
  </si>
  <si>
    <t xml:space="preserve">the cons and pros of depth sensors </t>
    <phoneticPr fontId="2" type="noConversion"/>
  </si>
  <si>
    <t>No.47</t>
  </si>
  <si>
    <t>title-D</t>
  </si>
  <si>
    <t>published year</t>
  </si>
  <si>
    <t>APtype</t>
  </si>
  <si>
    <t>title</t>
    <phoneticPr fontId="2" type="noConversion"/>
  </si>
  <si>
    <t>cattle No. 2</t>
    <phoneticPr fontId="2" type="noConversion"/>
  </si>
  <si>
    <t>body measurments</t>
  </si>
  <si>
    <t>计数项:title</t>
  </si>
  <si>
    <t>列标签</t>
  </si>
  <si>
    <t>cattle No. 4</t>
    <phoneticPr fontId="2" type="noConversion"/>
  </si>
  <si>
    <t>body weight prediction</t>
  </si>
  <si>
    <t>cattle No. 4-1</t>
    <phoneticPr fontId="2" type="noConversion"/>
  </si>
  <si>
    <t>行标签</t>
  </si>
  <si>
    <t>body condition score estimation</t>
  </si>
  <si>
    <t>digestive</t>
  </si>
  <si>
    <t>estrus detection</t>
  </si>
  <si>
    <t>lameness classification</t>
  </si>
  <si>
    <t>others</t>
  </si>
  <si>
    <t>总计</t>
  </si>
  <si>
    <t>cattle No. 4-2</t>
    <phoneticPr fontId="2" type="noConversion"/>
  </si>
  <si>
    <t>cattle No. 5</t>
  </si>
  <si>
    <t>cattle No.10</t>
  </si>
  <si>
    <t>cattle No.11</t>
  </si>
  <si>
    <t>cattle No.11-1</t>
    <phoneticPr fontId="2" type="noConversion"/>
  </si>
  <si>
    <t>cattle No.11-2</t>
    <phoneticPr fontId="2" type="noConversion"/>
  </si>
  <si>
    <t>cattle No.12</t>
  </si>
  <si>
    <t>cattle No.13</t>
    <phoneticPr fontId="2" type="noConversion"/>
  </si>
  <si>
    <t>body condition score estimation</t>
    <phoneticPr fontId="2" type="noConversion"/>
  </si>
  <si>
    <t>cattle No.14</t>
  </si>
  <si>
    <t>cattle No.15</t>
  </si>
  <si>
    <t>body measurments</t>
    <phoneticPr fontId="2" type="noConversion"/>
  </si>
  <si>
    <t>cattle No.15-1</t>
    <phoneticPr fontId="2" type="noConversion"/>
  </si>
  <si>
    <t>cattle No.15-2</t>
    <phoneticPr fontId="2" type="noConversion"/>
  </si>
  <si>
    <t>cattle No.16</t>
  </si>
  <si>
    <t>cattle No.16-1</t>
    <phoneticPr fontId="2" type="noConversion"/>
  </si>
  <si>
    <t>others</t>
    <phoneticPr fontId="2" type="noConversion"/>
  </si>
  <si>
    <t>cattle No.16-2</t>
    <phoneticPr fontId="2" type="noConversion"/>
  </si>
  <si>
    <t>cattle No.17</t>
  </si>
  <si>
    <t>cattle No.18</t>
  </si>
  <si>
    <t>lameness classification</t>
    <phoneticPr fontId="2" type="noConversion"/>
  </si>
  <si>
    <t>cattle No.19</t>
  </si>
  <si>
    <t>cattle No.20</t>
  </si>
  <si>
    <t>cattle No.20-1</t>
    <phoneticPr fontId="2" type="noConversion"/>
  </si>
  <si>
    <t>Lameness classification</t>
    <phoneticPr fontId="2" type="noConversion"/>
  </si>
  <si>
    <t>cattle No.20-2</t>
    <phoneticPr fontId="2" type="noConversion"/>
  </si>
  <si>
    <t>cattle No.21</t>
  </si>
  <si>
    <t>cattle No.22</t>
    <phoneticPr fontId="2" type="noConversion"/>
  </si>
  <si>
    <t>cattle No.22-1</t>
  </si>
  <si>
    <t>cattle No.22-2</t>
  </si>
  <si>
    <t>cattle No.23</t>
    <phoneticPr fontId="2" type="noConversion"/>
  </si>
  <si>
    <t>cattle No.23-1</t>
  </si>
  <si>
    <t>cattle No.23-2</t>
  </si>
  <si>
    <t>cattle No.23-3</t>
  </si>
  <si>
    <t>cattle No.24</t>
    <phoneticPr fontId="2" type="noConversion"/>
  </si>
  <si>
    <t>cattle No.25</t>
  </si>
  <si>
    <t>cattle No.27</t>
  </si>
  <si>
    <t>cattle No.27-1</t>
    <phoneticPr fontId="2" type="noConversion"/>
  </si>
  <si>
    <t>cattle No.27-2</t>
    <phoneticPr fontId="2" type="noConversion"/>
  </si>
  <si>
    <t>cattle No.28</t>
  </si>
  <si>
    <t>cattle No.28-1</t>
    <phoneticPr fontId="2" type="noConversion"/>
  </si>
  <si>
    <t>cattle No.28-2</t>
    <phoneticPr fontId="2" type="noConversion"/>
  </si>
  <si>
    <t>cattle No.29</t>
  </si>
  <si>
    <t>cattle No.3</t>
  </si>
  <si>
    <t>cattle No.30</t>
  </si>
  <si>
    <t>cattle No.31</t>
  </si>
  <si>
    <t>cattle No.32</t>
  </si>
  <si>
    <t>cattle No.33</t>
  </si>
  <si>
    <t>cattle No.34</t>
    <phoneticPr fontId="2" type="noConversion"/>
  </si>
  <si>
    <t>cattle No.34</t>
  </si>
  <si>
    <t>cattle No.35</t>
    <phoneticPr fontId="2" type="noConversion"/>
  </si>
  <si>
    <t>estrus detection</t>
    <phoneticPr fontId="2" type="noConversion"/>
  </si>
  <si>
    <t>cattle No.36</t>
  </si>
  <si>
    <t>cattle No.37</t>
  </si>
  <si>
    <t>cattle No.38</t>
  </si>
  <si>
    <t>cattle No.39</t>
  </si>
  <si>
    <t>cattle No.41</t>
  </si>
  <si>
    <t>cattle No.42</t>
  </si>
  <si>
    <t>cattle No.42-1</t>
    <phoneticPr fontId="2" type="noConversion"/>
  </si>
  <si>
    <t>cattle No.42-2</t>
    <phoneticPr fontId="2" type="noConversion"/>
  </si>
  <si>
    <t>cattle No.43</t>
  </si>
  <si>
    <t>cattle No.44</t>
  </si>
  <si>
    <t>cattle No.45</t>
  </si>
  <si>
    <t>cattle No.6</t>
    <phoneticPr fontId="2" type="noConversion"/>
  </si>
  <si>
    <t>cattle No.6-1</t>
  </si>
  <si>
    <t>cattle No.7</t>
  </si>
  <si>
    <t>cattle No.7-1</t>
    <phoneticPr fontId="2" type="noConversion"/>
  </si>
  <si>
    <t>cattle No.7-2</t>
    <phoneticPr fontId="2" type="noConversion"/>
  </si>
  <si>
    <t>cattle No.8</t>
    <phoneticPr fontId="2" type="noConversion"/>
  </si>
  <si>
    <t>cattle No.8-1</t>
  </si>
  <si>
    <t>cattle No.8-2</t>
  </si>
  <si>
    <t>cattle No.8-3</t>
  </si>
  <si>
    <t>cattle No.9</t>
  </si>
  <si>
    <t>cattle No.9</t>
    <phoneticPr fontId="2" type="noConversion"/>
  </si>
  <si>
    <t>cattle No.48</t>
    <phoneticPr fontId="2" type="noConversion"/>
  </si>
  <si>
    <t>31 40 41 45 48</t>
    <phoneticPr fontId="2" type="noConversion"/>
  </si>
  <si>
    <t>definations</t>
    <phoneticPr fontId="2" type="noConversion"/>
  </si>
  <si>
    <t>Cow</t>
    <phoneticPr fontId="2" type="noConversion"/>
  </si>
  <si>
    <t>A cow is a female bovine who has given birth to a calf.</t>
    <phoneticPr fontId="2" type="noConversion"/>
  </si>
  <si>
    <t>the distribution of direct research objects in 43 studies</t>
    <phoneticPr fontId="2" type="noConversion"/>
  </si>
  <si>
    <t>Heifer</t>
    <phoneticPr fontId="2" type="noConversion"/>
  </si>
  <si>
    <t>A heifer is a female bovine who has not given birth to a calf.</t>
    <phoneticPr fontId="2" type="noConversion"/>
  </si>
  <si>
    <t>specific cattle</t>
    <phoneticPr fontId="2" type="noConversion"/>
  </si>
  <si>
    <t>non-specific cattle</t>
    <phoneticPr fontId="2" type="noConversion"/>
  </si>
  <si>
    <t>non-cattle</t>
    <phoneticPr fontId="2" type="noConversion"/>
  </si>
  <si>
    <t>Steer</t>
    <phoneticPr fontId="2" type="noConversion"/>
  </si>
  <si>
    <t>A steer is a male bovine who cannot reproduce. (He’s been snipped.)</t>
    <phoneticPr fontId="2" type="noConversion"/>
  </si>
  <si>
    <t>cows</t>
  </si>
  <si>
    <t>heifers</t>
    <phoneticPr fontId="2" type="noConversion"/>
  </si>
  <si>
    <t>steers</t>
  </si>
  <si>
    <t>calves</t>
    <phoneticPr fontId="2" type="noConversion"/>
  </si>
  <si>
    <t>cattle</t>
  </si>
  <si>
    <t>pigs</t>
    <phoneticPr fontId="2" type="noConversion"/>
  </si>
  <si>
    <t>feed</t>
    <phoneticPr fontId="2" type="noConversion"/>
  </si>
  <si>
    <t>Calf</t>
    <phoneticPr fontId="2" type="noConversion"/>
  </si>
  <si>
    <t>A calf is a baby bovine, male or female.</t>
    <phoneticPr fontId="2" type="noConversion"/>
  </si>
  <si>
    <t>list</t>
    <phoneticPr fontId="2" type="noConversion"/>
  </si>
  <si>
    <t>No.10</t>
    <phoneticPr fontId="2" type="noConversion"/>
  </si>
  <si>
    <t>No.41</t>
    <phoneticPr fontId="2" type="noConversion"/>
  </si>
  <si>
    <t>No.31</t>
    <phoneticPr fontId="2" type="noConversion"/>
  </si>
  <si>
    <t>No.48</t>
    <phoneticPr fontId="2" type="noConversion"/>
  </si>
  <si>
    <t>No.45</t>
    <phoneticPr fontId="2" type="noConversion"/>
  </si>
  <si>
    <t>Papers</t>
    <phoneticPr fontId="2" type="noConversion"/>
  </si>
  <si>
    <t>papers</t>
  </si>
  <si>
    <t>No.18</t>
  </si>
  <si>
    <t>breed</t>
    <phoneticPr fontId="2" type="noConversion"/>
  </si>
  <si>
    <t>Holstein</t>
    <phoneticPr fontId="2" type="noConversion"/>
  </si>
  <si>
    <t>Holstein Friesian</t>
    <phoneticPr fontId="2" type="noConversion"/>
  </si>
  <si>
    <t>Israeli Holstein</t>
    <phoneticPr fontId="2" type="noConversion"/>
  </si>
  <si>
    <t>red &amp; white Holstein</t>
    <phoneticPr fontId="2" type="noConversion"/>
  </si>
  <si>
    <t>Qinchuan</t>
    <phoneticPr fontId="2" type="noConversion"/>
  </si>
  <si>
    <t>Angus</t>
    <phoneticPr fontId="2" type="noConversion"/>
  </si>
  <si>
    <t>Nellore</t>
    <phoneticPr fontId="2" type="noConversion"/>
  </si>
  <si>
    <t>half-sib Nellore</t>
  </si>
  <si>
    <t>Lidia</t>
  </si>
  <si>
    <t xml:space="preserve">Simmental </t>
    <phoneticPr fontId="2" type="noConversion"/>
  </si>
  <si>
    <t xml:space="preserve"> Alpine Brown</t>
    <phoneticPr fontId="2" type="noConversion"/>
  </si>
  <si>
    <t xml:space="preserve">Friesian </t>
    <phoneticPr fontId="2" type="noConversion"/>
  </si>
  <si>
    <t>Hereford</t>
    <phoneticPr fontId="2" type="noConversion"/>
  </si>
  <si>
    <t>Japanese black</t>
    <phoneticPr fontId="2" type="noConversion"/>
  </si>
  <si>
    <t>unknow</t>
    <phoneticPr fontId="2" type="noConversion"/>
  </si>
  <si>
    <t>No.34</t>
    <phoneticPr fontId="2" type="noConversion"/>
  </si>
  <si>
    <t xml:space="preserve"> 34 cow models</t>
    <phoneticPr fontId="2" type="noConversion"/>
  </si>
  <si>
    <t>papers</t>
    <phoneticPr fontId="2" type="noConversion"/>
  </si>
  <si>
    <t>p-pure</t>
  </si>
  <si>
    <t>Holstein</t>
  </si>
  <si>
    <t>Alpine Brown</t>
    <phoneticPr fontId="2" type="noConversion"/>
  </si>
  <si>
    <t>title-id</t>
  </si>
  <si>
    <t>number of cattle</t>
    <phoneticPr fontId="2" type="noConversion"/>
  </si>
  <si>
    <t>number of cattle2</t>
  </si>
  <si>
    <t>number of cattle</t>
  </si>
  <si>
    <t>平均值项:number of cattle</t>
  </si>
  <si>
    <t>[1,10)</t>
  </si>
  <si>
    <t>range</t>
    <phoneticPr fontId="2" type="noConversion"/>
  </si>
  <si>
    <t>frequecy</t>
    <phoneticPr fontId="2" type="noConversion"/>
  </si>
  <si>
    <t>[0,25)</t>
    <phoneticPr fontId="2" type="noConversion"/>
  </si>
  <si>
    <t>[25,50)</t>
    <phoneticPr fontId="2" type="noConversion"/>
  </si>
  <si>
    <t>[50,75)</t>
    <phoneticPr fontId="2" type="noConversion"/>
  </si>
  <si>
    <t>[10,20)</t>
  </si>
  <si>
    <t>cattle No.24</t>
  </si>
  <si>
    <t>[75,100)</t>
    <phoneticPr fontId="2" type="noConversion"/>
  </si>
  <si>
    <t>[100,125)</t>
    <phoneticPr fontId="2" type="noConversion"/>
  </si>
  <si>
    <t>cattle No.35</t>
  </si>
  <si>
    <t>[125,150)</t>
    <phoneticPr fontId="2" type="noConversion"/>
  </si>
  <si>
    <t>cattle No.8</t>
  </si>
  <si>
    <t>[150,175)</t>
    <phoneticPr fontId="2" type="noConversion"/>
  </si>
  <si>
    <t>[175,200)</t>
    <phoneticPr fontId="2" type="noConversion"/>
  </si>
  <si>
    <t>208 - 242</t>
  </si>
  <si>
    <t>[20,50)</t>
  </si>
  <si>
    <t>[200,250)</t>
    <phoneticPr fontId="2" type="noConversion"/>
  </si>
  <si>
    <t xml:space="preserve"> 208 - 242</t>
    <phoneticPr fontId="2" type="noConversion"/>
  </si>
  <si>
    <t>[250,275)</t>
    <phoneticPr fontId="2" type="noConversion"/>
  </si>
  <si>
    <t>cattle No.23</t>
  </si>
  <si>
    <t>208 - 242</t>
    <phoneticPr fontId="2" type="noConversion"/>
  </si>
  <si>
    <t>cattle No.13</t>
  </si>
  <si>
    <t>[50,60)</t>
  </si>
  <si>
    <t>cattle No.6</t>
  </si>
  <si>
    <t>[60,90)</t>
  </si>
  <si>
    <t>[100,120)</t>
  </si>
  <si>
    <t>cattle No. 2</t>
  </si>
  <si>
    <t>cattle No.22</t>
  </si>
  <si>
    <t>cattle No. 4</t>
  </si>
  <si>
    <t>2 cow models</t>
    <phoneticPr fontId="2" type="noConversion"/>
  </si>
  <si>
    <t xml:space="preserve"> 208 - 242</t>
  </si>
  <si>
    <t>unknown</t>
  </si>
  <si>
    <t>/</t>
  </si>
  <si>
    <t>2 cow models</t>
  </si>
  <si>
    <t>around 200</t>
  </si>
  <si>
    <t>angular</t>
    <phoneticPr fontId="2" type="noConversion"/>
  </si>
  <si>
    <t>application
categories</t>
    <phoneticPr fontId="2" type="noConversion"/>
  </si>
  <si>
    <t>references</t>
    <phoneticPr fontId="2" type="noConversion"/>
  </si>
  <si>
    <t xml:space="preserve"> year</t>
    <phoneticPr fontId="2" type="noConversion"/>
  </si>
  <si>
    <t>cameras</t>
    <phoneticPr fontId="2" type="noConversion"/>
  </si>
  <si>
    <t>sensor-platform</t>
    <phoneticPr fontId="2" type="noConversion"/>
  </si>
  <si>
    <t>caputre</t>
    <phoneticPr fontId="2" type="noConversion"/>
  </si>
  <si>
    <t>multiple-cameras</t>
    <phoneticPr fontId="2" type="noConversion"/>
  </si>
  <si>
    <t xml:space="preserve">type:
name </t>
    <phoneticPr fontId="2" type="noConversion"/>
  </si>
  <si>
    <t>count</t>
  </si>
  <si>
    <t>position
(m)</t>
    <phoneticPr fontId="2" type="noConversion"/>
  </si>
  <si>
    <t>resolution
(pixel)</t>
    <phoneticPr fontId="2" type="noConversion"/>
  </si>
  <si>
    <t>fps
(HZ)</t>
    <phoneticPr fontId="2" type="noConversion"/>
  </si>
  <si>
    <t>name</t>
    <phoneticPr fontId="2" type="noConversion"/>
  </si>
  <si>
    <t>movable</t>
  </si>
  <si>
    <t>automation</t>
    <phoneticPr fontId="2" type="noConversion"/>
  </si>
  <si>
    <t>cattle moveable</t>
    <phoneticPr fontId="2" type="noConversion"/>
  </si>
  <si>
    <t>cow traffic control</t>
    <phoneticPr fontId="2" type="noConversion"/>
  </si>
  <si>
    <t>calibration</t>
    <phoneticPr fontId="2" type="noConversion"/>
  </si>
  <si>
    <t>simultaneous capture</t>
    <phoneticPr fontId="2" type="noConversion"/>
  </si>
  <si>
    <t>nadir</t>
  </si>
  <si>
    <t>IR:
Kinect V1</t>
    <phoneticPr fontId="2" type="noConversion"/>
  </si>
  <si>
    <t>indoor
height: 3.45</t>
    <phoneticPr fontId="2" type="noConversion"/>
  </si>
  <si>
    <t>frame</t>
  </si>
  <si>
    <t>no</t>
  </si>
  <si>
    <t>yes</t>
  </si>
  <si>
    <t>automatic identification
aotumatic reflection</t>
    <phoneticPr fontId="2" type="noConversion"/>
  </si>
  <si>
    <t>hoof condition classification</t>
    <phoneticPr fontId="2" type="noConversion"/>
  </si>
  <si>
    <t>/</t>
    <phoneticPr fontId="2" type="noConversion"/>
  </si>
  <si>
    <t>automatic identification
manual reflection</t>
    <phoneticPr fontId="2" type="noConversion"/>
  </si>
  <si>
    <t>outdoor
height: 3.15</t>
    <phoneticPr fontId="2" type="noConversion"/>
  </si>
  <si>
    <t>an arm on the corridor</t>
    <phoneticPr fontId="2" type="noConversion"/>
  </si>
  <si>
    <t>no</t>
    <phoneticPr fontId="2" type="noConversion"/>
  </si>
  <si>
    <t>2D:
Nikon D7000</t>
    <phoneticPr fontId="2" type="noConversion"/>
  </si>
  <si>
    <t>outdoor
side: 6</t>
  </si>
  <si>
    <t>1920 × 1080</t>
    <phoneticPr fontId="2" type="noConversion"/>
  </si>
  <si>
    <t>tripod</t>
  </si>
  <si>
    <t>outdoor
height: 3.20</t>
  </si>
  <si>
    <t>manual  identification
manual reflection</t>
    <phoneticPr fontId="2" type="noConversion"/>
  </si>
  <si>
    <t>weight prediction</t>
  </si>
  <si>
    <t>IR:
RealSense D435i</t>
    <phoneticPr fontId="2" type="noConversion"/>
  </si>
  <si>
    <t>outdoor
height: 2.5m</t>
  </si>
  <si>
    <t xml:space="preserve"> 848 × 480</t>
    <phoneticPr fontId="2" type="noConversion"/>
  </si>
  <si>
    <t>frame</t>
    <phoneticPr fontId="2" type="noConversion"/>
  </si>
  <si>
    <t>automatic identification
manual reflection</t>
  </si>
  <si>
    <t>body measurements</t>
  </si>
  <si>
    <t>digestion</t>
  </si>
  <si>
    <t>RGB-depth</t>
    <phoneticPr fontId="2" type="noConversion"/>
  </si>
  <si>
    <t>indoor
height: 0.9
height: 1.40</t>
    <phoneticPr fontId="2" type="noConversion"/>
  </si>
  <si>
    <t>identification</t>
  </si>
  <si>
    <t>IR ToF:
Kinect V2</t>
  </si>
  <si>
    <t>indoor
height: 3</t>
  </si>
  <si>
    <t>Pillar</t>
  </si>
  <si>
    <t>indoor
height: 1.95</t>
  </si>
  <si>
    <t>512 × 424</t>
  </si>
  <si>
    <t>automatic identification</t>
  </si>
  <si>
    <t>indoor
height: 2.8</t>
  </si>
  <si>
    <t>ceiling</t>
  </si>
  <si>
    <t>Body condition score</t>
  </si>
  <si>
    <t>Kinect-like depth</t>
    <phoneticPr fontId="2" type="noConversion"/>
  </si>
  <si>
    <t>indoor
heigth: 2.3</t>
  </si>
  <si>
    <t>IR:
ASUS Xtion PRO Live</t>
    <phoneticPr fontId="2" type="noConversion"/>
  </si>
  <si>
    <t>indoor
height: 3.69</t>
  </si>
  <si>
    <t>a drafting gate system</t>
    <phoneticPr fontId="2" type="noConversion"/>
  </si>
  <si>
    <t>indoor
height: 2.5</t>
  </si>
  <si>
    <t>IR:
PrimeSense</t>
    <phoneticPr fontId="2" type="noConversion"/>
  </si>
  <si>
    <t>indoor
height: 0.991</t>
  </si>
  <si>
    <t>A pivot arm</t>
  </si>
  <si>
    <t>no need</t>
  </si>
  <si>
    <t>Laser:
SICK LMS 400</t>
    <phoneticPr fontId="2" type="noConversion"/>
  </si>
  <si>
    <t>outdoor</t>
  </si>
  <si>
    <t>yes</t>
    <phoneticPr fontId="2" type="noConversion"/>
  </si>
  <si>
    <t>indoor</t>
  </si>
  <si>
    <t>a cradle</t>
  </si>
  <si>
    <t>manual identification</t>
  </si>
  <si>
    <t>IR ToF:
Mesa Imaging AG SR-4000</t>
    <phoneticPr fontId="2" type="noConversion"/>
  </si>
  <si>
    <t>indoor
height: 2.13</t>
  </si>
  <si>
    <t>176 × 144</t>
  </si>
  <si>
    <t>indoor
height: 2</t>
  </si>
  <si>
    <t>indoor
height: 2.2</t>
  </si>
  <si>
    <t>a metal bar</t>
    <phoneticPr fontId="2" type="noConversion"/>
  </si>
  <si>
    <t>automatic identification
automatic reflection</t>
  </si>
  <si>
    <t>depth</t>
    <phoneticPr fontId="2" type="noConversion"/>
  </si>
  <si>
    <t>indoor
height: 3.4</t>
  </si>
  <si>
    <t>176x132</t>
  </si>
  <si>
    <t>P8 fat &amp; muscle score</t>
  </si>
  <si>
    <t>indoor
top-left
top-right</t>
    <phoneticPr fontId="2" type="noConversion"/>
  </si>
  <si>
    <t>cattle No.7</t>
    <phoneticPr fontId="2" type="noConversion"/>
  </si>
  <si>
    <t>2D</t>
    <phoneticPr fontId="2" type="noConversion"/>
  </si>
  <si>
    <t>outdoor
height: 50(approximate)</t>
    <phoneticPr fontId="2" type="noConversion"/>
  </si>
  <si>
    <t>4000 ×3000</t>
    <phoneticPr fontId="2" type="noConversion"/>
  </si>
  <si>
    <t>DJI Phantom 4</t>
    <phoneticPr fontId="2" type="noConversion"/>
  </si>
  <si>
    <t>no need</t>
    <phoneticPr fontId="2" type="noConversion"/>
  </si>
  <si>
    <t>lateral</t>
  </si>
  <si>
    <t>IR ToF:
IFM</t>
    <phoneticPr fontId="2" type="noConversion"/>
  </si>
  <si>
    <t>indoor
lateral</t>
    <phoneticPr fontId="2" type="noConversion"/>
  </si>
  <si>
    <t>176x132</t>
    <phoneticPr fontId="2" type="noConversion"/>
  </si>
  <si>
    <t>tripod</t>
    <phoneticPr fontId="2" type="noConversion"/>
  </si>
  <si>
    <t>nidar/left/right/front</t>
  </si>
  <si>
    <t>indoor
left-side: 0.4-2
right-side:  0.4-2
top-side:  0.4-2
front-side:  0.4-2</t>
    <phoneticPr fontId="2" type="noConversion"/>
  </si>
  <si>
    <t>640 × 480</t>
  </si>
  <si>
    <t>nadir/lateral</t>
  </si>
  <si>
    <t>indoor
height: 2.5 
right: 1m</t>
  </si>
  <si>
    <t xml:space="preserve">640 × 480 </t>
  </si>
  <si>
    <t>door</t>
  </si>
  <si>
    <t>nadir/lateral/ other 3 views</t>
  </si>
  <si>
    <t xml:space="preserve">indoor
height: 2.5 
right: 1m
other three positions </t>
    <phoneticPr fontId="2" type="noConversion"/>
  </si>
  <si>
    <t>nadir/left/right</t>
  </si>
  <si>
    <t>cattle No. 2-1</t>
  </si>
  <si>
    <t>indoor
left: 2(approximate)
right: 2(approximate)
height: 3(approximate)</t>
    <phoneticPr fontId="2" type="noConversion"/>
  </si>
  <si>
    <r>
      <t>(</t>
    </r>
    <r>
      <rPr>
        <sz val="10"/>
        <color rgb="FF000000"/>
        <rFont val="等线"/>
        <family val="4"/>
        <charset val="134"/>
      </rPr>
      <t>空白</t>
    </r>
    <r>
      <rPr>
        <sz val="10"/>
        <color rgb="FF000000"/>
        <rFont val="Times New Roman"/>
        <family val="1"/>
      </rPr>
      <t>)</t>
    </r>
    <phoneticPr fontId="2" type="noConversion"/>
  </si>
  <si>
    <t xml:space="preserve">yes </t>
    <phoneticPr fontId="2" type="noConversion"/>
  </si>
  <si>
    <t>top/right/rear</t>
  </si>
  <si>
    <t>cattle No.13-1</t>
  </si>
  <si>
    <t>IR:
Realsense SR300</t>
    <phoneticPr fontId="2" type="noConversion"/>
  </si>
  <si>
    <t>body tempratures</t>
  </si>
  <si>
    <t>indoor
height: 3 
left: 2
right 2</t>
  </si>
  <si>
    <t xml:space="preserve"> 320 × 240</t>
  </si>
  <si>
    <t>2 attached to frame,
1 seprate</t>
    <phoneticPr fontId="2" type="noConversion"/>
  </si>
  <si>
    <t>reconstruction</t>
  </si>
  <si>
    <t>handy</t>
  </si>
  <si>
    <t>Laser:
2D camera-laser pairs</t>
    <phoneticPr fontId="2" type="noConversion"/>
  </si>
  <si>
    <t xml:space="preserve">indoor
height: 3
left
right
</t>
    <phoneticPr fontId="2" type="noConversion"/>
  </si>
  <si>
    <t>Morpho3D</t>
  </si>
  <si>
    <t>back nadir</t>
  </si>
  <si>
    <t>kinematic cameras</t>
  </si>
  <si>
    <t>indoor
a semi-circle about 2 m behind the stall</t>
    <phoneticPr fontId="2" type="noConversion"/>
  </si>
  <si>
    <t>indoor
height: 2(approximate)</t>
    <phoneticPr fontId="2" type="noConversion"/>
  </si>
  <si>
    <t>640 × 480</t>
    <phoneticPr fontId="2" type="noConversion"/>
  </si>
  <si>
    <t>calibration</t>
  </si>
  <si>
    <t>cattle No.40</t>
  </si>
  <si>
    <t>multiple lateral</t>
  </si>
  <si>
    <t xml:space="preserve">2D:
Canon EOS 500D </t>
    <phoneticPr fontId="2" type="noConversion"/>
  </si>
  <si>
    <t>side: 10-15</t>
  </si>
  <si>
    <t>a rigid and tubular structure</t>
    <phoneticPr fontId="2" type="noConversion"/>
  </si>
  <si>
    <t>outdoor
side: 10-15</t>
  </si>
  <si>
    <t xml:space="preserve">manual identification </t>
    <phoneticPr fontId="2" type="noConversion"/>
  </si>
  <si>
    <t>bottom/over</t>
  </si>
  <si>
    <t>2D:
Canon</t>
    <phoneticPr fontId="2" type="noConversion"/>
  </si>
  <si>
    <t>the height of sensor postion: the distance between the sensor and the ground, other for sensor postion: the distance  between the sensor and the cattle.</t>
    <phoneticPr fontId="2" type="noConversion"/>
  </si>
  <si>
    <t>filter</t>
    <phoneticPr fontId="2" type="noConversion"/>
  </si>
  <si>
    <t>constrcution</t>
    <phoneticPr fontId="2" type="noConversion"/>
  </si>
  <si>
    <t>extraction</t>
    <phoneticPr fontId="2" type="noConversion"/>
  </si>
  <si>
    <t>note</t>
    <phoneticPr fontId="2" type="noConversion"/>
  </si>
  <si>
    <t>data selection</t>
    <phoneticPr fontId="2" type="noConversion"/>
  </si>
  <si>
    <t>background</t>
    <phoneticPr fontId="2" type="noConversion"/>
  </si>
  <si>
    <t>noises</t>
    <phoneticPr fontId="2" type="noConversion"/>
  </si>
  <si>
    <t>Body parts exclusion</t>
    <phoneticPr fontId="2" type="noConversion"/>
  </si>
  <si>
    <t>restoration</t>
    <phoneticPr fontId="2" type="noConversion"/>
  </si>
  <si>
    <t>smooth</t>
    <phoneticPr fontId="2" type="noConversion"/>
  </si>
  <si>
    <t>normalization</t>
    <phoneticPr fontId="2" type="noConversion"/>
  </si>
  <si>
    <t>SfM</t>
    <phoneticPr fontId="2" type="noConversion"/>
  </si>
  <si>
    <t>alignment</t>
    <phoneticPr fontId="2" type="noConversion"/>
  </si>
  <si>
    <t>landmark</t>
    <phoneticPr fontId="2" type="noConversion"/>
  </si>
  <si>
    <t>feature</t>
    <phoneticPr fontId="2" type="noConversion"/>
  </si>
  <si>
    <t>Number showed in every cell of functional item means the order of the item used in the study.</t>
    <phoneticPr fontId="2" type="noConversion"/>
  </si>
  <si>
    <t>1 background subtraction</t>
    <phoneticPr fontId="2" type="noConversion"/>
  </si>
  <si>
    <t>2 conditional</t>
    <phoneticPr fontId="2" type="noConversion"/>
  </si>
  <si>
    <t xml:space="preserve">4 point cloud restoration   Radius Outlier Removal (ROR) algorithm </t>
    <phoneticPr fontId="2" type="noConversion"/>
  </si>
  <si>
    <t>3 smooth / Switching bilateral filtering ( to those where there may be noise and holes, that is, at boundaries and sharp changes)</t>
    <phoneticPr fontId="2" type="noConversion"/>
  </si>
  <si>
    <t>6 transformation</t>
    <phoneticPr fontId="2" type="noConversion"/>
  </si>
  <si>
    <t>cattle No. 4-1</t>
  </si>
  <si>
    <t>1 √</t>
    <phoneticPr fontId="2" type="noConversion"/>
  </si>
  <si>
    <t>2√</t>
    <phoneticPr fontId="2" type="noConversion"/>
  </si>
  <si>
    <t>5 clustering</t>
    <phoneticPr fontId="2" type="noConversion"/>
  </si>
  <si>
    <t>4√</t>
    <phoneticPr fontId="2" type="noConversion"/>
  </si>
  <si>
    <t>3√</t>
    <phoneticPr fontId="2" type="noConversion"/>
  </si>
  <si>
    <t>6 extraction</t>
    <phoneticPr fontId="2" type="noConversion"/>
  </si>
  <si>
    <t>3 image selection</t>
    <phoneticPr fontId="2" type="noConversion"/>
  </si>
  <si>
    <t xml:space="preserve">2 conditional
4 </t>
    <phoneticPr fontId="2" type="noConversion"/>
  </si>
  <si>
    <t>7 oversampling</t>
    <phoneticPr fontId="2" type="noConversion"/>
  </si>
  <si>
    <t xml:space="preserve">1 conditional </t>
    <phoneticPr fontId="2" type="noConversion"/>
  </si>
  <si>
    <t>4 extraction</t>
    <phoneticPr fontId="2" type="noConversion"/>
  </si>
  <si>
    <t>2 backgound  conditional</t>
    <phoneticPr fontId="2" type="noConversion"/>
  </si>
  <si>
    <t>3 maximum cluster</t>
    <phoneticPr fontId="2" type="noConversion"/>
  </si>
  <si>
    <t>4 Image Interpolation</t>
    <phoneticPr fontId="2" type="noConversion"/>
  </si>
  <si>
    <t>1 transformation
5 standardization</t>
    <phoneticPr fontId="2" type="noConversion"/>
  </si>
  <si>
    <t>6 landmark</t>
    <phoneticPr fontId="2" type="noConversion"/>
  </si>
  <si>
    <t>7 extraction</t>
    <phoneticPr fontId="2" type="noConversion"/>
  </si>
  <si>
    <t>2 subtraction</t>
    <phoneticPr fontId="2" type="noConversion"/>
  </si>
  <si>
    <t>3 clustering</t>
    <phoneticPr fontId="2" type="noConversion"/>
  </si>
  <si>
    <t>4 √
 the position and orientation of point cloud</t>
    <phoneticPr fontId="2" type="noConversion"/>
  </si>
  <si>
    <t>5 non-rigid 
alignment</t>
    <phoneticPr fontId="2" type="noConversion"/>
  </si>
  <si>
    <t>√</t>
    <phoneticPr fontId="2" type="noConversion"/>
  </si>
  <si>
    <t xml:space="preserve">1 conditional filter </t>
    <phoneticPr fontId="2" type="noConversion"/>
  </si>
  <si>
    <t>2 statistical filter 
4 clustering</t>
    <phoneticPr fontId="2" type="noConversion"/>
  </si>
  <si>
    <t>3 downsampling  (voxel filter)
5 floor RANSAC plane extraction</t>
    <phoneticPr fontId="2" type="noConversion"/>
  </si>
  <si>
    <t>7 orientation</t>
    <phoneticPr fontId="2" type="noConversion"/>
  </si>
  <si>
    <t>6 data augumentation( affine transformation )</t>
    <phoneticPr fontId="2" type="noConversion"/>
  </si>
  <si>
    <t>8 landmarks</t>
    <phoneticPr fontId="2" type="noConversion"/>
  </si>
  <si>
    <t>√1</t>
    <phoneticPr fontId="2" type="noConversion"/>
  </si>
  <si>
    <t xml:space="preserve">2 conditional
clusturing </t>
    <phoneticPr fontId="2" type="noConversion"/>
  </si>
  <si>
    <t>3 extraction</t>
    <phoneticPr fontId="2" type="noConversion"/>
  </si>
  <si>
    <t>1 conditional (boundaries)
2 clustering(outliers)</t>
    <phoneticPr fontId="2" type="noConversion"/>
  </si>
  <si>
    <t>3 transformation</t>
    <phoneticPr fontId="2" type="noConversion"/>
  </si>
  <si>
    <t>4 Interpolation</t>
    <phoneticPr fontId="2" type="noConversion"/>
  </si>
  <si>
    <t>2 body part exclusion</t>
    <phoneticPr fontId="2" type="noConversion"/>
  </si>
  <si>
    <t>1 transformation</t>
    <phoneticPr fontId="2" type="noConversion"/>
  </si>
  <si>
    <t>3 √</t>
    <phoneticPr fontId="2" type="noConversion"/>
  </si>
  <si>
    <t>1 reshape reshaping the video into a mono- chrome depth frame sequence</t>
    <phoneticPr fontId="2" type="noConversion"/>
  </si>
  <si>
    <t>3 noise reduction was achieved by using a median filter of 3 ! 3 pixels and finally;</t>
    <phoneticPr fontId="2" type="noConversion"/>
  </si>
  <si>
    <t>6 remove 
body contour</t>
    <phoneticPr fontId="2" type="noConversion"/>
  </si>
  <si>
    <t>4 
to interpolate for missing data</t>
    <phoneticPr fontId="2" type="noConversion"/>
  </si>
  <si>
    <t>5 smooth
 structuring element decomposition of a disk shape, sized 5 ! 5 pixels,</t>
    <phoneticPr fontId="2" type="noConversion"/>
  </si>
  <si>
    <t>4 image selection</t>
    <phoneticPr fontId="2" type="noConversion"/>
  </si>
  <si>
    <t>1 subtraction</t>
    <phoneticPr fontId="2" type="noConversion"/>
  </si>
  <si>
    <t>2 
legs conditional 
threshold</t>
    <phoneticPr fontId="2" type="noConversion"/>
  </si>
  <si>
    <t>5 normaliszation rotate</t>
    <phoneticPr fontId="2" type="noConversion"/>
  </si>
  <si>
    <t>5 extraction</t>
    <phoneticPr fontId="2" type="noConversion"/>
  </si>
  <si>
    <t>cattle No.24-1</t>
  </si>
  <si>
    <t>3 smooth</t>
    <phoneticPr fontId="2" type="noConversion"/>
  </si>
  <si>
    <t>2 reconstruction</t>
    <phoneticPr fontId="2" type="noConversion"/>
  </si>
  <si>
    <t>2 conditional filter
4 statistical outlier filter</t>
    <phoneticPr fontId="2" type="noConversion"/>
  </si>
  <si>
    <t>5 downsampling</t>
    <phoneticPr fontId="2" type="noConversion"/>
  </si>
  <si>
    <t xml:space="preserve"> 6 extraction</t>
    <phoneticPr fontId="2" type="noConversion"/>
  </si>
  <si>
    <t>cattle No.26</t>
  </si>
  <si>
    <t xml:space="preserve">2 statistical filter </t>
    <phoneticPr fontId="2" type="noConversion"/>
  </si>
  <si>
    <t>1 fusing</t>
    <phoneticPr fontId="2" type="noConversion"/>
  </si>
  <si>
    <t>2√ segmentation</t>
    <phoneticPr fontId="2" type="noConversion"/>
  </si>
  <si>
    <t xml:space="preserve">√1conditional separate the main object from the background
2 clustering
3 convolutional </t>
    <phoneticPr fontId="2" type="noConversion"/>
  </si>
  <si>
    <t>√smooth average</t>
    <phoneticPr fontId="2" type="noConversion"/>
  </si>
  <si>
    <t>√
equal size and rotation</t>
    <phoneticPr fontId="2" type="noConversion"/>
  </si>
  <si>
    <t>√
1background / subtraction
2 conditional filter
3 floor</t>
    <phoneticPr fontId="2" type="noConversion"/>
  </si>
  <si>
    <t xml:space="preserve">1 √ transformations </t>
    <phoneticPr fontId="2" type="noConversion"/>
  </si>
  <si>
    <t xml:space="preserve">2 √ </t>
    <phoneticPr fontId="2" type="noConversion"/>
  </si>
  <si>
    <t>1 separation</t>
    <phoneticPr fontId="2" type="noConversion"/>
  </si>
  <si>
    <t>transformation</t>
    <phoneticPr fontId="2" type="noConversion"/>
  </si>
  <si>
    <t>4 clustering</t>
    <phoneticPr fontId="2" type="noConversion"/>
  </si>
  <si>
    <t>1 Conditional Removal Filter
2 
Statistical Outlier Removal Filter
5 plane segmentation</t>
    <phoneticPr fontId="2" type="noConversion"/>
  </si>
  <si>
    <t>3 Voxel Grid Filter compress/downsampling</t>
    <phoneticPr fontId="2" type="noConversion"/>
  </si>
  <si>
    <t>6extraction</t>
    <phoneticPr fontId="2" type="noConversion"/>
  </si>
  <si>
    <t>2、 subtraction</t>
    <phoneticPr fontId="2" type="noConversion"/>
  </si>
  <si>
    <t>1 conditional
3 clustering</t>
    <phoneticPr fontId="2" type="noConversion"/>
  </si>
  <si>
    <t>1 ground plane segementation</t>
    <phoneticPr fontId="2" type="noConversion"/>
  </si>
  <si>
    <t>2 transformation</t>
    <phoneticPr fontId="2" type="noConversion"/>
  </si>
  <si>
    <t>3 automatic</t>
    <phoneticPr fontId="2" type="noConversion"/>
  </si>
  <si>
    <t>2 image selection</t>
    <phoneticPr fontId="2" type="noConversion"/>
  </si>
  <si>
    <t xml:space="preserve"> 1conditional</t>
    <phoneticPr fontId="2" type="noConversion"/>
  </si>
  <si>
    <t>1、√</t>
    <phoneticPr fontId="2" type="noConversion"/>
  </si>
  <si>
    <t>2 √</t>
    <phoneticPr fontId="2" type="noConversion"/>
  </si>
  <si>
    <t>4 trait</t>
    <phoneticPr fontId="2" type="noConversion"/>
  </si>
  <si>
    <t>1√</t>
    <phoneticPr fontId="2" type="noConversion"/>
  </si>
  <si>
    <t>1 background subtraction
2 conditional</t>
    <phoneticPr fontId="2" type="noConversion"/>
  </si>
  <si>
    <t>2√unclear</t>
    <phoneticPr fontId="2" type="noConversion"/>
  </si>
  <si>
    <t xml:space="preserve">√3 conditional separate the main object from the background
and subtraction
</t>
    <phoneticPr fontId="2" type="noConversion"/>
  </si>
  <si>
    <t>√unkonw</t>
    <phoneticPr fontId="2" type="noConversion"/>
  </si>
  <si>
    <t xml:space="preserve">√
1background / subtraction
2 conditional filter
</t>
    <phoneticPr fontId="2" type="noConversion"/>
  </si>
  <si>
    <t>both conditonal and subtraction 3</t>
    <phoneticPr fontId="2" type="noConversion"/>
  </si>
  <si>
    <t>conditional 4</t>
    <phoneticPr fontId="2" type="noConversion"/>
  </si>
  <si>
    <t>subtraction 7</t>
    <phoneticPr fontId="2" type="noConversion"/>
  </si>
  <si>
    <t xml:space="preserve">2 conditional
</t>
    <phoneticPr fontId="2" type="noConversion"/>
  </si>
  <si>
    <t xml:space="preserve">2 statistical filter 
</t>
    <phoneticPr fontId="2" type="noConversion"/>
  </si>
  <si>
    <t xml:space="preserve">1 conditional (boundaries)
</t>
    <phoneticPr fontId="2" type="noConversion"/>
  </si>
  <si>
    <t xml:space="preserve">2 conditional filter
</t>
    <phoneticPr fontId="2" type="noConversion"/>
  </si>
  <si>
    <t xml:space="preserve">4 clustering
</t>
    <phoneticPr fontId="2" type="noConversion"/>
  </si>
  <si>
    <t xml:space="preserve">1 Conditional Removal Filter
</t>
    <phoneticPr fontId="2" type="noConversion"/>
  </si>
  <si>
    <t xml:space="preserve">1 conditional
</t>
    <phoneticPr fontId="2" type="noConversion"/>
  </si>
  <si>
    <t>clustering 10</t>
    <phoneticPr fontId="2" type="noConversion"/>
  </si>
  <si>
    <t>conditional 9</t>
    <phoneticPr fontId="2" type="noConversion"/>
  </si>
  <si>
    <t>statistical 5</t>
    <phoneticPr fontId="2" type="noConversion"/>
  </si>
  <si>
    <t>convolutional 2</t>
    <phoneticPr fontId="2" type="noConversion"/>
  </si>
  <si>
    <t>4 statistical outlier filter</t>
    <phoneticPr fontId="2" type="noConversion"/>
  </si>
  <si>
    <t>2 clustering(outliers)</t>
    <phoneticPr fontId="2" type="noConversion"/>
  </si>
  <si>
    <t xml:space="preserve">2 clusturing </t>
    <phoneticPr fontId="2" type="noConversion"/>
  </si>
  <si>
    <t>5 convolutional  filter</t>
    <phoneticPr fontId="2" type="noConversion"/>
  </si>
  <si>
    <t xml:space="preserve">2 
Statistical Outlier Removal Filter
</t>
    <phoneticPr fontId="2" type="noConversion"/>
  </si>
  <si>
    <t xml:space="preserve">3 downsampling  (voxel filter)
</t>
    <phoneticPr fontId="2" type="noConversion"/>
  </si>
  <si>
    <t xml:space="preserve">3 Voxel Grid Filter compress/downsampling
</t>
    <phoneticPr fontId="2" type="noConversion"/>
  </si>
  <si>
    <t>plane segmentaion 3</t>
    <phoneticPr fontId="2" type="noConversion"/>
  </si>
  <si>
    <t>downsampling 3</t>
    <phoneticPr fontId="2" type="noConversion"/>
  </si>
  <si>
    <t>separation 2</t>
    <phoneticPr fontId="2" type="noConversion"/>
  </si>
  <si>
    <t>oversampling 1</t>
    <phoneticPr fontId="2" type="noConversion"/>
  </si>
  <si>
    <t>5 floor RANSAC plane extraction</t>
    <phoneticPr fontId="2" type="noConversion"/>
  </si>
  <si>
    <t>5 plane segmentation</t>
    <phoneticPr fontId="2" type="noConversion"/>
  </si>
  <si>
    <t>6 √</t>
    <phoneticPr fontId="2" type="noConversion"/>
  </si>
  <si>
    <t>√7 smooth average</t>
    <phoneticPr fontId="2" type="noConversion"/>
  </si>
  <si>
    <t>√8
equal size and rotation</t>
    <phoneticPr fontId="2" type="noConversion"/>
  </si>
  <si>
    <t>2 reconstruction</t>
  </si>
  <si>
    <t>√9</t>
    <phoneticPr fontId="2" type="noConversion"/>
  </si>
  <si>
    <t>process</t>
    <phoneticPr fontId="2" type="noConversion"/>
  </si>
  <si>
    <t>background  17</t>
    <phoneticPr fontId="2" type="noConversion"/>
  </si>
  <si>
    <t>noise  18</t>
    <phoneticPr fontId="2" type="noConversion"/>
  </si>
  <si>
    <t>others 7</t>
    <phoneticPr fontId="2" type="noConversion"/>
  </si>
  <si>
    <t>total</t>
    <phoneticPr fontId="2" type="noConversion"/>
  </si>
  <si>
    <t>subtraction</t>
    <phoneticPr fontId="2" type="noConversion"/>
  </si>
  <si>
    <t>conditional</t>
    <phoneticPr fontId="2" type="noConversion"/>
  </si>
  <si>
    <t>subtraction 
&amp; conditional</t>
    <phoneticPr fontId="2" type="noConversion"/>
  </si>
  <si>
    <t>clustering</t>
    <phoneticPr fontId="2" type="noConversion"/>
  </si>
  <si>
    <t xml:space="preserve">conditional </t>
    <phoneticPr fontId="2" type="noConversion"/>
  </si>
  <si>
    <t>statistical</t>
    <phoneticPr fontId="2" type="noConversion"/>
  </si>
  <si>
    <t>convolutional</t>
    <phoneticPr fontId="2" type="noConversion"/>
  </si>
  <si>
    <t>plane filter</t>
    <phoneticPr fontId="2" type="noConversion"/>
  </si>
  <si>
    <t>downsample</t>
    <phoneticPr fontId="2" type="noConversion"/>
  </si>
  <si>
    <t xml:space="preserve">separation </t>
    <phoneticPr fontId="2" type="noConversion"/>
  </si>
  <si>
    <t>oversampling</t>
    <phoneticPr fontId="2" type="noConversion"/>
  </si>
  <si>
    <t>body parts exclusion</t>
    <phoneticPr fontId="2" type="noConversion"/>
  </si>
  <si>
    <t>augumentation</t>
    <phoneticPr fontId="2" type="noConversion"/>
  </si>
  <si>
    <t>a) methods percentages of background removal</t>
  </si>
  <si>
    <r>
      <t>b) methods</t>
    </r>
    <r>
      <rPr>
        <b/>
        <sz val="15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percentages of noises removal</t>
    </r>
  </si>
  <si>
    <t>Unknow</t>
    <phoneticPr fontId="2" type="noConversion"/>
  </si>
  <si>
    <t>Others</t>
    <phoneticPr fontId="2" type="noConversion"/>
  </si>
  <si>
    <t>Half-sib Nellore</t>
    <phoneticPr fontId="2" type="noConversion"/>
  </si>
  <si>
    <t>R/W Holstein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</si>
</sst>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10"/>
      <color theme="1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b/>
      <sz val="11"/>
      <color rgb="FFFF0000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0"/>
      <color rgb="FF484747"/>
      <name val="等线"/>
      <family val="4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6"/>
      <color rgb="FF484747"/>
      <name val="Helvetica Neue"/>
      <family val="2"/>
    </font>
    <font>
      <sz val="10"/>
      <color rgb="FF000000"/>
      <name val="等线"/>
      <family val="4"/>
      <charset val="134"/>
      <scheme val="minor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等线"/>
      <family val="4"/>
      <charset val="134"/>
    </font>
    <font>
      <b/>
      <u/>
      <sz val="12"/>
      <color theme="1"/>
      <name val="等线"/>
      <family val="3"/>
      <charset val="134"/>
    </font>
    <font>
      <sz val="11"/>
      <color rgb="FF000000"/>
      <name val="Calibri"/>
      <family val="2"/>
    </font>
    <font>
      <b/>
      <sz val="15"/>
      <color rgb="FF00000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rgb="FF8EA9DB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 tint="0.39994506668294322"/>
      </top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14548173467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14548173467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88402966399123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88402966399123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85351115451523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1454817346722"/>
      </bottom>
      <diagonal/>
    </border>
    <border>
      <left/>
      <right/>
      <top style="thin">
        <color theme="4" tint="0.39991454817346722"/>
      </top>
      <bottom style="thin">
        <color theme="4" tint="0.39991454817346722"/>
      </bottom>
      <diagonal/>
    </border>
    <border>
      <left/>
      <right/>
      <top/>
      <bottom style="thin">
        <color theme="4" tint="0.39991454817346722"/>
      </bottom>
      <diagonal/>
    </border>
    <border>
      <left/>
      <right/>
      <top style="thin">
        <color theme="4" tint="0.39991454817346722"/>
      </top>
      <bottom/>
      <diagonal/>
    </border>
  </borders>
  <cellStyleXfs count="1">
    <xf numFmtId="0" fontId="0" fillId="0" borderId="0">
      <alignment vertical="center"/>
    </xf>
  </cellStyleXfs>
  <cellXfs count="21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2" borderId="6" xfId="0" applyFont="1" applyFill="1" applyBorder="1">
      <alignment vertical="center"/>
    </xf>
    <xf numFmtId="0" fontId="3" fillId="0" borderId="7" xfId="0" applyFont="1" applyBorder="1">
      <alignment vertical="center"/>
    </xf>
    <xf numFmtId="0" fontId="3" fillId="3" borderId="7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3" fillId="5" borderId="7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7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8" borderId="2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8" borderId="3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9" borderId="3" xfId="0" applyFont="1" applyFill="1" applyBorder="1">
      <alignment vertical="center"/>
    </xf>
    <xf numFmtId="0" fontId="3" fillId="7" borderId="3" xfId="0" applyFont="1" applyFill="1" applyBorder="1">
      <alignment vertical="center"/>
    </xf>
    <xf numFmtId="0" fontId="1" fillId="6" borderId="2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3" fillId="7" borderId="4" xfId="0" applyFont="1" applyFill="1" applyBorder="1">
      <alignment vertical="center"/>
    </xf>
    <xf numFmtId="0" fontId="3" fillId="10" borderId="2" xfId="0" applyFont="1" applyFill="1" applyBorder="1">
      <alignment vertical="center"/>
    </xf>
    <xf numFmtId="0" fontId="3" fillId="11" borderId="3" xfId="0" applyFont="1" applyFill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12" borderId="3" xfId="0" applyFont="1" applyFill="1" applyBorder="1">
      <alignment vertical="center"/>
    </xf>
    <xf numFmtId="0" fontId="3" fillId="12" borderId="2" xfId="0" applyFont="1" applyFill="1" applyBorder="1">
      <alignment vertical="center"/>
    </xf>
    <xf numFmtId="0" fontId="6" fillId="13" borderId="2" xfId="0" applyFont="1" applyFill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2" borderId="2" xfId="0" applyFont="1" applyFill="1" applyBorder="1">
      <alignment vertical="center"/>
    </xf>
    <xf numFmtId="0" fontId="3" fillId="14" borderId="3" xfId="0" applyFont="1" applyFill="1" applyBorder="1">
      <alignment vertical="center"/>
    </xf>
    <xf numFmtId="0" fontId="3" fillId="13" borderId="2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7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10" fillId="15" borderId="14" xfId="0" applyFont="1" applyFill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1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2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4" fillId="0" borderId="15" xfId="0" applyFont="1" applyBorder="1">
      <alignment vertical="center"/>
    </xf>
    <xf numFmtId="0" fontId="4" fillId="16" borderId="1" xfId="0" applyFont="1" applyFill="1" applyBorder="1">
      <alignment vertical="center"/>
    </xf>
    <xf numFmtId="0" fontId="4" fillId="0" borderId="6" xfId="0" applyFont="1" applyBorder="1">
      <alignment vertical="center"/>
    </xf>
    <xf numFmtId="0" fontId="4" fillId="17" borderId="7" xfId="0" applyFont="1" applyFill="1" applyBorder="1">
      <alignment vertical="center"/>
    </xf>
    <xf numFmtId="0" fontId="4" fillId="0" borderId="8" xfId="0" applyFont="1" applyBorder="1">
      <alignment vertical="center"/>
    </xf>
    <xf numFmtId="0" fontId="4" fillId="0" borderId="5" xfId="0" applyFont="1" applyBorder="1">
      <alignment vertical="center"/>
    </xf>
    <xf numFmtId="0" fontId="4" fillId="17" borderId="5" xfId="0" applyFont="1" applyFill="1" applyBorder="1">
      <alignment vertical="center"/>
    </xf>
    <xf numFmtId="0" fontId="5" fillId="0" borderId="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4" fillId="6" borderId="13" xfId="0" applyFont="1" applyFill="1" applyBorder="1">
      <alignment vertical="center"/>
    </xf>
    <xf numFmtId="0" fontId="5" fillId="0" borderId="13" xfId="0" applyFont="1" applyBorder="1">
      <alignment vertical="center"/>
    </xf>
    <xf numFmtId="0" fontId="4" fillId="6" borderId="0" xfId="0" applyFont="1" applyFill="1">
      <alignment vertical="center"/>
    </xf>
    <xf numFmtId="0" fontId="4" fillId="18" borderId="13" xfId="0" applyFont="1" applyFill="1" applyBorder="1">
      <alignment vertical="center"/>
    </xf>
    <xf numFmtId="0" fontId="4" fillId="18" borderId="17" xfId="0" applyFont="1" applyFill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8" xfId="0" applyFont="1" applyBorder="1">
      <alignment vertical="center"/>
    </xf>
    <xf numFmtId="0" fontId="5" fillId="19" borderId="5" xfId="0" applyFont="1" applyFill="1" applyBorder="1">
      <alignment vertical="center"/>
    </xf>
    <xf numFmtId="0" fontId="16" fillId="0" borderId="5" xfId="0" applyFont="1" applyBorder="1">
      <alignment vertical="center"/>
    </xf>
    <xf numFmtId="0" fontId="5" fillId="20" borderId="5" xfId="0" applyFont="1" applyFill="1" applyBorder="1">
      <alignment vertical="center"/>
    </xf>
    <xf numFmtId="0" fontId="5" fillId="12" borderId="5" xfId="0" applyFont="1" applyFill="1" applyBorder="1">
      <alignment vertical="center"/>
    </xf>
    <xf numFmtId="0" fontId="5" fillId="0" borderId="17" xfId="0" applyFont="1" applyBorder="1">
      <alignment vertical="center"/>
    </xf>
    <xf numFmtId="0" fontId="5" fillId="20" borderId="13" xfId="0" applyFont="1" applyFill="1" applyBorder="1">
      <alignment vertical="center"/>
    </xf>
    <xf numFmtId="0" fontId="5" fillId="19" borderId="9" xfId="0" applyFont="1" applyFill="1" applyBorder="1">
      <alignment vertical="center"/>
    </xf>
    <xf numFmtId="0" fontId="14" fillId="16" borderId="15" xfId="0" applyFont="1" applyFill="1" applyBorder="1">
      <alignment vertical="center"/>
    </xf>
    <xf numFmtId="0" fontId="14" fillId="16" borderId="15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17" fillId="16" borderId="19" xfId="0" applyFont="1" applyFill="1" applyBorder="1" applyAlignment="1">
      <alignment horizontal="center" vertical="center" wrapText="1"/>
    </xf>
    <xf numFmtId="0" fontId="17" fillId="16" borderId="20" xfId="0" applyFont="1" applyFill="1" applyBorder="1" applyAlignment="1">
      <alignment horizontal="center" vertical="center" wrapText="1"/>
    </xf>
    <xf numFmtId="0" fontId="17" fillId="16" borderId="21" xfId="0" applyFont="1" applyFill="1" applyBorder="1" applyAlignment="1">
      <alignment horizontal="center" vertical="center" wrapText="1"/>
    </xf>
    <xf numFmtId="0" fontId="17" fillId="16" borderId="22" xfId="0" applyFont="1" applyFill="1" applyBorder="1" applyAlignment="1">
      <alignment horizontal="center" vertical="center" wrapText="1"/>
    </xf>
    <xf numFmtId="0" fontId="17" fillId="16" borderId="23" xfId="0" applyFont="1" applyFill="1" applyBorder="1" applyAlignment="1">
      <alignment horizontal="center" vertical="center" wrapText="1"/>
    </xf>
    <xf numFmtId="0" fontId="17" fillId="16" borderId="24" xfId="0" applyFont="1" applyFill="1" applyBorder="1" applyAlignment="1">
      <alignment horizontal="center" vertical="center" wrapText="1"/>
    </xf>
    <xf numFmtId="0" fontId="18" fillId="0" borderId="26" xfId="0" applyFont="1" applyBorder="1" applyAlignment="1">
      <alignment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7" xfId="0" applyFont="1" applyBorder="1" applyAlignment="1">
      <alignment vertical="center" wrapText="1"/>
    </xf>
    <xf numFmtId="0" fontId="18" fillId="0" borderId="27" xfId="0" applyFont="1" applyBorder="1" applyAlignment="1">
      <alignment horizontal="center" vertical="center" wrapText="1"/>
    </xf>
    <xf numFmtId="0" fontId="14" fillId="16" borderId="15" xfId="0" applyFont="1" applyFill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4" fillId="0" borderId="15" xfId="0" applyFont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4" fillId="16" borderId="0" xfId="0" applyFont="1" applyFill="1" applyAlignment="1">
      <alignment vertical="center" wrapText="1"/>
    </xf>
    <xf numFmtId="0" fontId="14" fillId="21" borderId="0" xfId="0" applyFont="1" applyFill="1" applyAlignment="1">
      <alignment vertical="center" wrapText="1"/>
    </xf>
    <xf numFmtId="0" fontId="14" fillId="12" borderId="0" xfId="0" applyFont="1" applyFill="1" applyAlignment="1">
      <alignment vertical="center" wrapText="1"/>
    </xf>
    <xf numFmtId="0" fontId="14" fillId="22" borderId="0" xfId="0" applyFont="1" applyFill="1" applyAlignment="1">
      <alignment vertical="center" wrapText="1"/>
    </xf>
    <xf numFmtId="0" fontId="0" fillId="21" borderId="2" xfId="0" applyFill="1" applyBorder="1" applyAlignment="1">
      <alignment vertical="center" wrapText="1"/>
    </xf>
    <xf numFmtId="0" fontId="0" fillId="22" borderId="3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14" fillId="0" borderId="7" xfId="0" applyFont="1" applyBorder="1" applyAlignment="1">
      <alignment vertical="center" wrapText="1"/>
    </xf>
    <xf numFmtId="0" fontId="14" fillId="6" borderId="7" xfId="0" applyFont="1" applyFill="1" applyBorder="1" applyAlignment="1">
      <alignment vertical="center" wrapText="1"/>
    </xf>
    <xf numFmtId="0" fontId="14" fillId="22" borderId="7" xfId="0" applyFont="1" applyFill="1" applyBorder="1" applyAlignment="1">
      <alignment vertical="center" wrapText="1"/>
    </xf>
    <xf numFmtId="0" fontId="14" fillId="23" borderId="7" xfId="0" applyFont="1" applyFill="1" applyBorder="1" applyAlignment="1">
      <alignment vertical="center" wrapText="1"/>
    </xf>
    <xf numFmtId="0" fontId="14" fillId="17" borderId="7" xfId="0" applyFont="1" applyFill="1" applyBorder="1" applyAlignment="1">
      <alignment vertical="center" wrapText="1"/>
    </xf>
    <xf numFmtId="0" fontId="0" fillId="0" borderId="7" xfId="0" applyBorder="1">
      <alignment vertical="center"/>
    </xf>
    <xf numFmtId="0" fontId="0" fillId="6" borderId="2" xfId="0" applyFill="1" applyBorder="1" applyAlignment="1">
      <alignment vertical="center" wrapText="1"/>
    </xf>
    <xf numFmtId="0" fontId="0" fillId="23" borderId="3" xfId="0" applyFill="1" applyBorder="1" applyAlignment="1">
      <alignment vertical="center" wrapText="1"/>
    </xf>
    <xf numFmtId="0" fontId="0" fillId="17" borderId="4" xfId="0" applyFill="1" applyBorder="1" applyAlignment="1">
      <alignment vertical="center" wrapText="1"/>
    </xf>
    <xf numFmtId="0" fontId="14" fillId="23" borderId="0" xfId="0" applyFont="1" applyFill="1" applyAlignment="1">
      <alignment vertical="center" wrapText="1"/>
    </xf>
    <xf numFmtId="0" fontId="14" fillId="6" borderId="0" xfId="0" applyFont="1" applyFill="1" applyAlignment="1">
      <alignment vertical="center" wrapText="1"/>
    </xf>
    <xf numFmtId="0" fontId="14" fillId="24" borderId="0" xfId="0" applyFont="1" applyFill="1" applyAlignment="1">
      <alignment vertical="center" wrapText="1"/>
    </xf>
    <xf numFmtId="0" fontId="14" fillId="17" borderId="0" xfId="0" applyFont="1" applyFill="1" applyAlignment="1">
      <alignment vertical="center" wrapText="1"/>
    </xf>
    <xf numFmtId="0" fontId="0" fillId="0" borderId="3" xfId="0" applyBorder="1" applyAlignment="1">
      <alignment vertical="center" wrapText="1"/>
    </xf>
    <xf numFmtId="0" fontId="14" fillId="25" borderId="7" xfId="0" applyFont="1" applyFill="1" applyBorder="1" applyAlignment="1">
      <alignment vertical="center" wrapText="1"/>
    </xf>
    <xf numFmtId="0" fontId="0" fillId="17" borderId="2" xfId="0" applyFill="1" applyBorder="1" applyAlignment="1">
      <alignment vertical="center" wrapText="1"/>
    </xf>
    <xf numFmtId="0" fontId="0" fillId="25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0" fontId="14" fillId="17" borderId="1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9" xfId="0" applyBorder="1">
      <alignment vertical="center"/>
    </xf>
    <xf numFmtId="0" fontId="22" fillId="0" borderId="0" xfId="0" applyFont="1" applyAlignment="1">
      <alignment horizontal="center" vertical="center" readingOrder="1"/>
    </xf>
    <xf numFmtId="0" fontId="1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1" fillId="6" borderId="1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4" fillId="16" borderId="5" xfId="0" applyFont="1" applyFill="1" applyBorder="1">
      <alignment vertical="center"/>
    </xf>
    <xf numFmtId="0" fontId="5" fillId="0" borderId="13" xfId="0" applyFont="1" applyBorder="1">
      <alignment vertical="center"/>
    </xf>
    <xf numFmtId="0" fontId="5" fillId="0" borderId="9" xfId="0" applyFont="1" applyBorder="1">
      <alignment vertical="center"/>
    </xf>
    <xf numFmtId="0" fontId="4" fillId="16" borderId="5" xfId="0" applyFont="1" applyFill="1" applyBorder="1" applyAlignment="1">
      <alignment vertical="center" wrapText="1"/>
    </xf>
    <xf numFmtId="0" fontId="0" fillId="0" borderId="9" xfId="0" applyBorder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12" fillId="0" borderId="0" xfId="0" applyFont="1">
      <alignment vertical="center"/>
    </xf>
    <xf numFmtId="0" fontId="0" fillId="0" borderId="17" xfId="0" applyBorder="1">
      <alignment vertical="center"/>
    </xf>
    <xf numFmtId="0" fontId="18" fillId="0" borderId="27" xfId="0" applyFont="1" applyBorder="1" applyAlignment="1">
      <alignment vertical="center" wrapText="1"/>
    </xf>
    <xf numFmtId="0" fontId="18" fillId="0" borderId="27" xfId="0" applyFont="1" applyBorder="1" applyAlignment="1">
      <alignment horizontal="center" vertical="center" wrapText="1"/>
    </xf>
    <xf numFmtId="0" fontId="19" fillId="0" borderId="29" xfId="0" applyFont="1" applyBorder="1" applyAlignment="1">
      <alignment vertical="center" wrapText="1"/>
    </xf>
    <xf numFmtId="0" fontId="19" fillId="0" borderId="27" xfId="0" applyFont="1" applyBorder="1" applyAlignment="1">
      <alignment vertical="center" wrapText="1"/>
    </xf>
    <xf numFmtId="0" fontId="17" fillId="16" borderId="23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17" fillId="16" borderId="19" xfId="0" applyFont="1" applyFill="1" applyBorder="1" applyAlignment="1">
      <alignment horizontal="center" vertical="center" wrapText="1"/>
    </xf>
    <xf numFmtId="0" fontId="18" fillId="0" borderId="26" xfId="0" applyFont="1" applyBorder="1" applyAlignment="1">
      <alignment vertical="center" wrapText="1"/>
    </xf>
    <xf numFmtId="0" fontId="18" fillId="0" borderId="26" xfId="0" applyFont="1" applyBorder="1" applyAlignment="1">
      <alignment horizontal="center" vertical="center" wrapText="1"/>
    </xf>
    <xf numFmtId="0" fontId="17" fillId="16" borderId="18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7" fillId="16" borderId="21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4" fillId="16" borderId="7" xfId="0" applyFont="1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</cellXfs>
  <cellStyles count="1">
    <cellStyle name="常规" xfId="0" builtinId="0"/>
  </cellStyles>
  <dxfs count="2">
    <dxf>
      <alignment horizontal="right"/>
    </dxf>
    <dxf>
      <alignment horizontal="righ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6146245293998881E-2"/>
          <c:y val="3.273809523809524E-2"/>
          <c:w val="0.69676702176933769"/>
          <c:h val="0.89824404761904764"/>
        </c:manualLayout>
      </c:layout>
      <c:barChart>
        <c:barDir val="col"/>
        <c:grouping val="stacked"/>
        <c:varyColors val="0"/>
        <c:ser>
          <c:idx val="0"/>
          <c:order val="0"/>
          <c:tx>
            <c:v>body condition score estimation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2014</c:v>
              </c:pt>
              <c:pt idx="1">
                <c:v>2015</c:v>
              </c:pt>
              <c:pt idx="2">
                <c:v>2016</c:v>
              </c:pt>
              <c:pt idx="3">
                <c:v>2017</c:v>
              </c:pt>
              <c:pt idx="4">
                <c:v>2018</c:v>
              </c:pt>
              <c:pt idx="5">
                <c:v>2019</c:v>
              </c:pt>
              <c:pt idx="6">
                <c:v>2020</c:v>
              </c:pt>
              <c:pt idx="7">
                <c:v>2021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  <c:pt idx="4">
                <c:v>2</c:v>
              </c:pt>
              <c:pt idx="5">
                <c:v>1</c:v>
              </c:pt>
              <c:pt idx="6">
                <c:v>3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C5C4-074B-940C-5126F619D643}"/>
            </c:ext>
          </c:extLst>
        </c:ser>
        <c:ser>
          <c:idx val="1"/>
          <c:order val="1"/>
          <c:tx>
            <c:v>body measurments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2014</c:v>
              </c:pt>
              <c:pt idx="1">
                <c:v>2015</c:v>
              </c:pt>
              <c:pt idx="2">
                <c:v>2016</c:v>
              </c:pt>
              <c:pt idx="3">
                <c:v>2017</c:v>
              </c:pt>
              <c:pt idx="4">
                <c:v>2018</c:v>
              </c:pt>
              <c:pt idx="5">
                <c:v>2019</c:v>
              </c:pt>
              <c:pt idx="6">
                <c:v>2020</c:v>
              </c:pt>
              <c:pt idx="7">
                <c:v>2021</c:v>
              </c:pt>
            </c:strLit>
          </c:cat>
          <c:val>
            <c:numLit>
              <c:formatCode>General</c:formatCode>
              <c:ptCount val="8"/>
              <c:pt idx="0">
                <c:v>1</c:v>
              </c:pt>
              <c:pt idx="1">
                <c:v>2</c:v>
              </c:pt>
              <c:pt idx="2">
                <c:v>0</c:v>
              </c:pt>
              <c:pt idx="3">
                <c:v>3</c:v>
              </c:pt>
              <c:pt idx="4">
                <c:v>3</c:v>
              </c:pt>
              <c:pt idx="5">
                <c:v>4</c:v>
              </c:pt>
              <c:pt idx="6">
                <c:v>3</c:v>
              </c:pt>
              <c:pt idx="7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1-C5C4-074B-940C-5126F619D643}"/>
            </c:ext>
          </c:extLst>
        </c:ser>
        <c:ser>
          <c:idx val="2"/>
          <c:order val="2"/>
          <c:tx>
            <c:v>body weight prediction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2014</c:v>
              </c:pt>
              <c:pt idx="1">
                <c:v>2015</c:v>
              </c:pt>
              <c:pt idx="2">
                <c:v>2016</c:v>
              </c:pt>
              <c:pt idx="3">
                <c:v>2017</c:v>
              </c:pt>
              <c:pt idx="4">
                <c:v>2018</c:v>
              </c:pt>
              <c:pt idx="5">
                <c:v>2019</c:v>
              </c:pt>
              <c:pt idx="6">
                <c:v>2020</c:v>
              </c:pt>
              <c:pt idx="7">
                <c:v>2021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3</c:v>
              </c:pt>
              <c:pt idx="5">
                <c:v>2</c:v>
              </c:pt>
              <c:pt idx="6">
                <c:v>2</c:v>
              </c:pt>
              <c:pt idx="7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2-C5C4-074B-940C-5126F619D643}"/>
            </c:ext>
          </c:extLst>
        </c:ser>
        <c:ser>
          <c:idx val="3"/>
          <c:order val="3"/>
          <c:tx>
            <c:v>digestive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2014</c:v>
              </c:pt>
              <c:pt idx="1">
                <c:v>2015</c:v>
              </c:pt>
              <c:pt idx="2">
                <c:v>2016</c:v>
              </c:pt>
              <c:pt idx="3">
                <c:v>2017</c:v>
              </c:pt>
              <c:pt idx="4">
                <c:v>2018</c:v>
              </c:pt>
              <c:pt idx="5">
                <c:v>2019</c:v>
              </c:pt>
              <c:pt idx="6">
                <c:v>2020</c:v>
              </c:pt>
              <c:pt idx="7">
                <c:v>2021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0</c:v>
              </c:pt>
              <c:pt idx="2">
                <c:v>1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2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3-C5C4-074B-940C-5126F619D643}"/>
            </c:ext>
          </c:extLst>
        </c:ser>
        <c:ser>
          <c:idx val="4"/>
          <c:order val="4"/>
          <c:tx>
            <c:v>estrus detection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2014</c:v>
              </c:pt>
              <c:pt idx="1">
                <c:v>2015</c:v>
              </c:pt>
              <c:pt idx="2">
                <c:v>2016</c:v>
              </c:pt>
              <c:pt idx="3">
                <c:v>2017</c:v>
              </c:pt>
              <c:pt idx="4">
                <c:v>2018</c:v>
              </c:pt>
              <c:pt idx="5">
                <c:v>2019</c:v>
              </c:pt>
              <c:pt idx="6">
                <c:v>2020</c:v>
              </c:pt>
              <c:pt idx="7">
                <c:v>2021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  <c:pt idx="4">
                <c:v>1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4-C5C4-074B-940C-5126F619D643}"/>
            </c:ext>
          </c:extLst>
        </c:ser>
        <c:ser>
          <c:idx val="5"/>
          <c:order val="5"/>
          <c:tx>
            <c:v>lameness classification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2014</c:v>
              </c:pt>
              <c:pt idx="1">
                <c:v>2015</c:v>
              </c:pt>
              <c:pt idx="2">
                <c:v>2016</c:v>
              </c:pt>
              <c:pt idx="3">
                <c:v>2017</c:v>
              </c:pt>
              <c:pt idx="4">
                <c:v>2018</c:v>
              </c:pt>
              <c:pt idx="5">
                <c:v>2019</c:v>
              </c:pt>
              <c:pt idx="6">
                <c:v>2020</c:v>
              </c:pt>
              <c:pt idx="7">
                <c:v>2021</c:v>
              </c:pt>
            </c:strLit>
          </c:cat>
          <c:val>
            <c:numLit>
              <c:formatCode>General</c:formatCode>
              <c:ptCount val="8"/>
              <c:pt idx="0">
                <c:v>2</c:v>
              </c:pt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4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5-C5C4-074B-940C-5126F619D643}"/>
            </c:ext>
          </c:extLst>
        </c:ser>
        <c:ser>
          <c:idx val="6"/>
          <c:order val="6"/>
          <c:tx>
            <c:v>others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2014</c:v>
              </c:pt>
              <c:pt idx="1">
                <c:v>2015</c:v>
              </c:pt>
              <c:pt idx="2">
                <c:v>2016</c:v>
              </c:pt>
              <c:pt idx="3">
                <c:v>2017</c:v>
              </c:pt>
              <c:pt idx="4">
                <c:v>2018</c:v>
              </c:pt>
              <c:pt idx="5">
                <c:v>2019</c:v>
              </c:pt>
              <c:pt idx="6">
                <c:v>2020</c:v>
              </c:pt>
              <c:pt idx="7">
                <c:v>2021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3</c:v>
              </c:pt>
              <c:pt idx="4">
                <c:v>0</c:v>
              </c:pt>
              <c:pt idx="5">
                <c:v>1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6-C5C4-074B-940C-5126F619D643}"/>
            </c:ext>
          </c:extLst>
        </c:ser>
        <c:ser>
          <c:idx val="7"/>
          <c:order val="7"/>
          <c:tx>
            <c:v>recognition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2014</c:v>
              </c:pt>
              <c:pt idx="1">
                <c:v>2015</c:v>
              </c:pt>
              <c:pt idx="2">
                <c:v>2016</c:v>
              </c:pt>
              <c:pt idx="3">
                <c:v>2017</c:v>
              </c:pt>
              <c:pt idx="4">
                <c:v>2018</c:v>
              </c:pt>
              <c:pt idx="5">
                <c:v>2019</c:v>
              </c:pt>
              <c:pt idx="6">
                <c:v>2020</c:v>
              </c:pt>
              <c:pt idx="7">
                <c:v>2021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0</c:v>
              </c:pt>
              <c:pt idx="2">
                <c:v>1</c:v>
              </c:pt>
              <c:pt idx="3">
                <c:v>0</c:v>
              </c:pt>
              <c:pt idx="4">
                <c:v>0</c:v>
              </c:pt>
              <c:pt idx="5">
                <c:v>1</c:v>
              </c:pt>
              <c:pt idx="6">
                <c:v>3</c:v>
              </c:pt>
              <c:pt idx="7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7-C5C4-074B-940C-5126F619D64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47"/>
        <c:overlap val="100"/>
        <c:axId val="2129997312"/>
        <c:axId val="2133577488"/>
      </c:barChart>
      <c:catAx>
        <c:axId val="2129997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33577488"/>
        <c:crosses val="autoZero"/>
        <c:auto val="1"/>
        <c:lblAlgn val="ctr"/>
        <c:lblOffset val="100"/>
        <c:noMultiLvlLbl val="0"/>
      </c:catAx>
      <c:valAx>
        <c:axId val="213357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2999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164371507262604"/>
          <c:y val="0.15466746344206975"/>
          <c:w val="0.27835628492737391"/>
          <c:h val="0.750188648293963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Unicode MS" panose="020B0604020202020204" pitchFamily="34" charset="-128"/>
              <a:ea typeface="+mj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861020908823443"/>
          <c:y val="2.0000013634668599E-2"/>
          <c:w val="0.49833020344459111"/>
          <c:h val="0.77653664419446033"/>
        </c:manualLayout>
      </c:layout>
      <c:pieChart>
        <c:varyColors val="1"/>
        <c:ser>
          <c:idx val="0"/>
          <c:order val="0"/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37C-DA47-B0FF-320DB1DF439C}"/>
              </c:ext>
            </c:extLst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37C-DA47-B0FF-320DB1DF439C}"/>
              </c:ext>
            </c:extLst>
          </c:dPt>
          <c:dPt>
            <c:idx val="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37C-DA47-B0FF-320DB1DF439C}"/>
              </c:ext>
            </c:extLst>
          </c:dPt>
          <c:dPt>
            <c:idx val="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37C-DA47-B0FF-320DB1DF439C}"/>
              </c:ext>
            </c:extLst>
          </c:dPt>
          <c:dPt>
            <c:idx val="4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37C-DA47-B0FF-320DB1DF43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'pre-processing'!$F$67:$J$67</c:f>
              <c:strCache>
                <c:ptCount val="5"/>
                <c:pt idx="0">
                  <c:v>subtraction</c:v>
                </c:pt>
                <c:pt idx="1">
                  <c:v>conditional</c:v>
                </c:pt>
                <c:pt idx="2">
                  <c:v>subtraction 
&amp; conditional</c:v>
                </c:pt>
                <c:pt idx="3">
                  <c:v>clustering</c:v>
                </c:pt>
                <c:pt idx="4">
                  <c:v>unknow</c:v>
                </c:pt>
              </c:strCache>
            </c:strRef>
          </c:cat>
          <c:val>
            <c:numRef>
              <c:f>'pre-processing'!$F$68:$J$68</c:f>
              <c:numCache>
                <c:formatCode>General</c:formatCode>
                <c:ptCount val="5"/>
                <c:pt idx="0">
                  <c:v>7</c:v>
                </c:pt>
                <c:pt idx="1">
                  <c:v>4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37C-DA47-B0FF-320DB1DF439C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748755750567865"/>
          <c:y val="2.167632030979046E-2"/>
          <c:w val="0.48901755205588843"/>
          <c:h val="0.76213754821204394"/>
        </c:manualLayout>
      </c:layout>
      <c:pieChart>
        <c:varyColors val="1"/>
        <c:ser>
          <c:idx val="0"/>
          <c:order val="0"/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C45-AC44-A55B-43F13D603C61}"/>
              </c:ext>
            </c:extLst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C45-AC44-A55B-43F13D603C61}"/>
              </c:ext>
            </c:extLst>
          </c:dPt>
          <c:dPt>
            <c:idx val="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C45-AC44-A55B-43F13D603C61}"/>
              </c:ext>
            </c:extLst>
          </c:dPt>
          <c:dPt>
            <c:idx val="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C45-AC44-A55B-43F13D603C6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'pre-processing'!$K$67:$N$67</c:f>
              <c:strCache>
                <c:ptCount val="4"/>
                <c:pt idx="0">
                  <c:v>clustering</c:v>
                </c:pt>
                <c:pt idx="1">
                  <c:v>conditional </c:v>
                </c:pt>
                <c:pt idx="2">
                  <c:v>statistical</c:v>
                </c:pt>
                <c:pt idx="3">
                  <c:v>convolutional</c:v>
                </c:pt>
              </c:strCache>
            </c:strRef>
          </c:cat>
          <c:val>
            <c:numRef>
              <c:f>'pre-processing'!$K$68:$N$68</c:f>
              <c:numCache>
                <c:formatCode>General</c:formatCode>
                <c:ptCount val="4"/>
                <c:pt idx="0">
                  <c:v>10</c:v>
                </c:pt>
                <c:pt idx="1">
                  <c:v>9</c:v>
                </c:pt>
                <c:pt idx="2">
                  <c:v>5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C45-AC44-A55B-43F13D603C61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r>
              <a:rPr lang="en-US" altLang="zh-C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a.</a:t>
            </a:r>
            <a:r>
              <a:rPr lang="zh-CN" altLang="en-US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</a:t>
            </a:r>
            <a:r>
              <a:rPr lang="en-US" altLang="zh-C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cattle</a:t>
            </a:r>
            <a:r>
              <a:rPr lang="zh-CN" altLang="en-US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</a:t>
            </a:r>
            <a:r>
              <a:rPr lang="en-US" altLang="zh-C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categories</a:t>
            </a:r>
          </a:p>
        </cx:rich>
      </cx:tx>
    </cx:title>
    <cx:plotArea>
      <cx:plotAreaRegion>
        <cx:series layoutId="sunburst" uniqueId="{55D53FDF-1A3C-DC40-873F-E78B8D2A4507}">
          <cx:tx>
            <cx:txData>
              <cx:f>_xlchart.v1.1</cx:f>
              <cx:v>count</cx:v>
            </cx:txData>
          </cx:tx>
          <cx:dataPt idx="5"/>
          <cx:dataPt idx="7"/>
          <cx:dataPt idx="10"/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>
                    <a:latin typeface="Arial" panose="020B0604020202020204" pitchFamily="34" charset="0"/>
                    <a:ea typeface="Arial" panose="020B0604020202020204" pitchFamily="34" charset="0"/>
                    <a:cs typeface="Arial" panose="020B0604020202020204" pitchFamily="34" charset="0"/>
                  </a:defRPr>
                </a:pPr>
                <a:endParaRPr lang="zh-CN" altLang="en-US" sz="1200" b="0" i="0" u="none" strike="noStrike" baseline="0">
                  <a:solidFill>
                    <a:sysClr val="window" lastClr="FFFFFF"/>
                  </a:solidFill>
                  <a:latin typeface="Arial" panose="020B0604020202020204" pitchFamily="34" charset="0"/>
                  <a:ea typeface="等线" panose="02010600030101010101" pitchFamily="2" charset="-122"/>
                  <a:cs typeface="Arial" panose="020B0604020202020204" pitchFamily="34" charset="0"/>
                </a:endParaRPr>
              </a:p>
            </cx:txPr>
            <cx:visibility seriesName="0" categoryName="1" value="1"/>
          </cx:dataLabels>
          <cx:dataId val="0"/>
        </cx:series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c.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cattle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breeds</a:t>
            </a:r>
          </a:p>
        </cx:rich>
      </cx:tx>
    </cx:title>
    <cx:plotArea>
      <cx:plotAreaRegion>
        <cx:series layoutId="treemap" uniqueId="{E6B42534-5523-2845-94F0-516F3A4DF82C}">
          <cx:dataPt idx="1"/>
          <cx:dataPt idx="2"/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>
                    <a:latin typeface="Arial" panose="020B0604020202020204" pitchFamily="34" charset="0"/>
                    <a:ea typeface="Arial" panose="020B0604020202020204" pitchFamily="34" charset="0"/>
                    <a:cs typeface="Arial" panose="020B0604020202020204" pitchFamily="34" charset="0"/>
                  </a:defRPr>
                </a:pPr>
                <a:endParaRPr lang="zh-CN" altLang="en-US" sz="1200" b="0" i="0" u="none" strike="noStrike" baseline="0">
                  <a:solidFill>
                    <a:sysClr val="window" lastClr="FFFFFF"/>
                  </a:solidFill>
                  <a:latin typeface="Arial" panose="020B0604020202020204" pitchFamily="34" charset="0"/>
                  <a:ea typeface="等线" panose="02010600030101010101" pitchFamily="2" charset="-122"/>
                  <a:cs typeface="Arial" panose="020B0604020202020204" pitchFamily="34" charset="0"/>
                </a:endParaRPr>
              </a:p>
            </cx:txPr>
            <cx:visibility seriesName="0" categoryName="1" value="0"/>
            <cx:dataLabelHidden idx="0"/>
            <cx:dataLabelHidden idx="6"/>
            <cx:dataLabelHidden idx="9"/>
            <cx:dataLabelHidden idx="17"/>
          </cx:dataLabels>
          <cx:dataId val="0"/>
          <cx:layoutPr>
            <cx:parentLabelLayout val="overlapping"/>
          </cx:layoutPr>
        </cx:series>
      </cx:plotAreaRegion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>
              <a:latin typeface="Arial" panose="020B0604020202020204" pitchFamily="34" charset="0"/>
              <a:ea typeface="Arial" panose="020B0604020202020204" pitchFamily="34" charset="0"/>
              <a:cs typeface="Arial" panose="020B0604020202020204" pitchFamily="34" charset="0"/>
            </a:defRPr>
          </a:pPr>
          <a:endParaRPr lang="zh-CN" altLang="en-US" sz="12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Arial" panose="020B0604020202020204" pitchFamily="34" charset="0"/>
            <a:ea typeface="等线" panose="02010600030101010101" pitchFamily="2" charset="-122"/>
            <a:cs typeface="Arial" panose="020B0604020202020204" pitchFamily="34" charset="0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val">
        <cx:f>_xlchart.v1.10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b:</a:t>
            </a:r>
            <a:r>
              <a:rPr lang="zh-CN" altLang="en-US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the</a:t>
            </a:r>
            <a:r>
              <a:rPr lang="zh-CN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frequecies</a:t>
            </a:r>
            <a:r>
              <a:rPr lang="zh-CN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of</a:t>
            </a:r>
            <a:r>
              <a:rPr lang="zh-CN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cattle</a:t>
            </a:r>
            <a:r>
              <a:rPr lang="zh-CN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number</a:t>
            </a:r>
            <a:r>
              <a:rPr lang="zh-CN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ranges</a:t>
            </a:r>
            <a:endParaRPr lang="zh-CN" altLang="zh-CN" sz="1200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cx:rich>
      </cx:tx>
    </cx:title>
    <cx:plotArea>
      <cx:plotAreaRegion>
        <cx:series layoutId="clusteredColumn" uniqueId="{6B895524-C061-C640-BD60-9FB3978C055F}">
          <cx:tx>
            <cx:txData>
              <cx:f>_xlchart.v1.9</cx:f>
              <cx:v>frequecy</cx:v>
            </cx:txData>
          </cx:tx>
          <cx:dataId val="0"/>
          <cx:layoutPr>
            <cx:aggregation/>
          </cx:layoutPr>
          <cx:axisId val="1"/>
        </cx:series>
        <cx:series layoutId="paretoLine" ownerIdx="0" uniqueId="{D1DFC10F-BE7F-1C40-8B23-13D179DA4AF0}">
          <cx:axisId val="2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zh-CN" alt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ea typeface="等线" panose="02010600030101010101" pitchFamily="2" charset="-122"/>
              <a:cs typeface="Arial" panose="020B0604020202020204" pitchFamily="34" charset="0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zh-CN" alt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ea typeface="等线" panose="02010600030101010101" pitchFamily="2" charset="-122"/>
              <a:cs typeface="Arial" panose="020B0604020202020204" pitchFamily="34" charset="0"/>
            </a:endParaRPr>
          </a:p>
        </cx:txPr>
      </cx:axis>
      <cx:axis id="2">
        <cx:valScaling max="1" min="0"/>
        <cx:units unit="percentage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zh-CN" alt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ea typeface="等线" panose="02010600030101010101" pitchFamily="2" charset="-122"/>
              <a:cs typeface="Arial" panose="020B0604020202020204" pitchFamily="34" charset="0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_xlchart.v2.11</cx:f>
      </cx:strDim>
      <cx:numDim type="val">
        <cx:f>_xlchart.v2.13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b.</a:t>
            </a:r>
            <a:r>
              <a:rPr lang="zh-CN" altLang="en-US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</a:t>
            </a:r>
            <a:r>
              <a:rPr lang="en-US" altLang="zh-C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the</a:t>
            </a:r>
            <a:r>
              <a:rPr lang="zh-CN" altLang="en-US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</a:t>
            </a:r>
            <a:r>
              <a:rPr lang="en-US" altLang="zh-C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count</a:t>
            </a:r>
            <a:r>
              <a:rPr lang="zh-CN" altLang="en-US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</a:t>
            </a:r>
            <a:r>
              <a:rPr lang="en-US" altLang="zh-C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of</a:t>
            </a:r>
            <a:r>
              <a:rPr lang="zh-CN" altLang="en-US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 </a:t>
            </a:r>
            <a:r>
              <a:rPr lang="en-US" altLang="zh-C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object</a:t>
            </a:r>
            <a:r>
              <a:rPr lang="zh-CN" altLang="en-US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</a:t>
            </a:r>
            <a:r>
              <a:rPr lang="en-US" altLang="zh-C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number</a:t>
            </a:r>
            <a:r>
              <a:rPr lang="zh-CN" altLang="en-US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</a:t>
            </a:r>
            <a:r>
              <a:rPr lang="en-US" altLang="zh-C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used</a:t>
            </a:r>
            <a:r>
              <a:rPr lang="zh-CN" altLang="en-US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</a:t>
            </a:r>
            <a:r>
              <a:rPr lang="en-US" altLang="zh-C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in</a:t>
            </a:r>
            <a:r>
              <a:rPr lang="zh-CN" altLang="en-US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</a:t>
            </a:r>
            <a:r>
              <a:rPr lang="en-US" altLang="zh-C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the</a:t>
            </a:r>
            <a:r>
              <a:rPr lang="zh-CN" altLang="en-US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</a:t>
            </a:r>
            <a:r>
              <a:rPr lang="en-US" altLang="zh-C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studies</a:t>
            </a:r>
            <a:endParaRPr lang="zh-CN" altLang="en-US" sz="1400" b="0" i="0" u="none" strike="noStrike" baseline="0">
              <a:solidFill>
                <a:schemeClr val="tx1"/>
              </a:solidFill>
              <a:latin typeface="Times New Roman" panose="02020603050405020304" pitchFamily="18" charset="0"/>
              <a:ea typeface="等线" panose="02010600030101010101" pitchFamily="2" charset="-122"/>
              <a:cs typeface="Times New Roman" panose="02020603050405020304" pitchFamily="18" charset="0"/>
            </a:endParaRPr>
          </a:p>
        </cx:rich>
      </cx:tx>
    </cx:title>
    <cx:plotArea>
      <cx:plotAreaRegion>
        <cx:series layoutId="funnel" uniqueId="{AE3E509E-DC56-2948-9FD0-491ABCC169AA}">
          <cx:tx>
            <cx:txData>
              <cx:f>_xlchart.v2.12</cx:f>
              <cx:v>frequecy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等线" panose="02010600030101010101" pitchFamily="2" charset="-122"/>
                    <a:cs typeface="Times New Roman" panose="02020603050405020304" pitchFamily="18" charset="0"/>
                  </a:rPr>
                  <a:t>Ranges</a:t>
                </a:r>
                <a:r>
                  <a:rPr lang="zh-CN" altLang="en-US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等线" panose="02010600030101010101" pitchFamily="2" charset="-122"/>
                    <a:cs typeface="Times New Roman" panose="02020603050405020304" pitchFamily="18" charset="0"/>
                  </a:rPr>
                  <a:t> </a:t>
                </a:r>
                <a:r>
                  <a:rPr lang="en-US" altLang="zh-CN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等线" panose="02010600030101010101" pitchFamily="2" charset="-122"/>
                    <a:cs typeface="Times New Roman" panose="02020603050405020304" pitchFamily="18" charset="0"/>
                  </a:rPr>
                  <a:t>of</a:t>
                </a:r>
                <a:r>
                  <a:rPr lang="zh-CN" altLang="en-US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等线" panose="02010600030101010101" pitchFamily="2" charset="-122"/>
                    <a:cs typeface="Times New Roman" panose="02020603050405020304" pitchFamily="18" charset="0"/>
                  </a:rPr>
                  <a:t>  </a:t>
                </a:r>
                <a:r>
                  <a:rPr lang="en-US" altLang="zh-CN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等线" panose="02010600030101010101" pitchFamily="2" charset="-122"/>
                    <a:cs typeface="Times New Roman" panose="02020603050405020304" pitchFamily="18" charset="0"/>
                  </a:rPr>
                  <a:t>cattle</a:t>
                </a:r>
                <a:r>
                  <a:rPr lang="zh-CN" altLang="en-US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等线" panose="02010600030101010101" pitchFamily="2" charset="-122"/>
                    <a:cs typeface="Times New Roman" panose="02020603050405020304" pitchFamily="18" charset="0"/>
                  </a:rPr>
                  <a:t> </a:t>
                </a:r>
                <a:r>
                  <a:rPr lang="en-US" altLang="zh-CN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等线" panose="02010600030101010101" pitchFamily="2" charset="-122"/>
                    <a:cs typeface="Times New Roman" panose="02020603050405020304" pitchFamily="18" charset="0"/>
                  </a:rPr>
                  <a:t>number</a:t>
                </a:r>
                <a:endParaRPr lang="zh-CN" altLang="en-US" sz="12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等线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_xlchart.v1.14</cx:f>
      </cx:strDim>
      <cx:numDim type="size">
        <cx:f dir="row">_xlchart.v1.15</cx:f>
      </cx:numDim>
    </cx:data>
  </cx:chartData>
  <cx:chart>
    <cx:plotArea>
      <cx:plotAreaRegion>
        <cx:series layoutId="sunburst" uniqueId="{A73C438E-66AC-5E4C-9AB2-E5B8BA13C6D2}"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>
                    <a:solidFill>
                      <a:schemeClr val="tx1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zh-CN" altLang="en-US" sz="1200" b="0" i="0" u="none" strike="noStrike" baseline="0">
                  <a:solidFill>
                    <a:schemeClr val="tx1"/>
                  </a:solidFill>
                  <a:latin typeface="Times New Roman" panose="02020603050405020304" pitchFamily="18" charset="0"/>
                  <a:ea typeface="等线" panose="02010600030101010101" pitchFamily="2" charset="-122"/>
                  <a:cs typeface="Times New Roman" panose="02020603050405020304" pitchFamily="18" charset="0"/>
                </a:endParaRPr>
              </a:p>
            </cx:txPr>
            <cx:visibility seriesName="0" categoryName="1" value="1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4/relationships/chartEx" Target="../charts/chartEx5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609600</xdr:colOff>
      <xdr:row>13</xdr:row>
      <xdr:rowOff>215900</xdr:rowOff>
    </xdr:from>
    <xdr:to>
      <xdr:col>13</xdr:col>
      <xdr:colOff>1587500</xdr:colOff>
      <xdr:row>23</xdr:row>
      <xdr:rowOff>165100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0693253-7269-A949-986C-2AB2B67503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201083</xdr:colOff>
      <xdr:row>19</xdr:row>
      <xdr:rowOff>131231</xdr:rowOff>
    </xdr:from>
    <xdr:to>
      <xdr:col>15</xdr:col>
      <xdr:colOff>275167</xdr:colOff>
      <xdr:row>44</xdr:row>
      <xdr:rowOff>179916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1D0F9298-8200-204B-9877-0A21B1523D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16083" y="4703231"/>
              <a:ext cx="6208184" cy="51286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142240</xdr:colOff>
      <xdr:row>19</xdr:row>
      <xdr:rowOff>71120</xdr:rowOff>
    </xdr:from>
    <xdr:to>
      <xdr:col>26</xdr:col>
      <xdr:colOff>416560</xdr:colOff>
      <xdr:row>35</xdr:row>
      <xdr:rowOff>20320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A85AEB66-592D-5C48-BDCD-B30204CCDA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48340" y="4084320"/>
              <a:ext cx="11005820" cy="457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18</xdr:row>
      <xdr:rowOff>165100</xdr:rowOff>
    </xdr:from>
    <xdr:to>
      <xdr:col>15</xdr:col>
      <xdr:colOff>406400</xdr:colOff>
      <xdr:row>35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9019B635-C4D5-2E49-8CF1-620AF3D378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48600" y="3822700"/>
              <a:ext cx="7670800" cy="330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12</xdr:col>
      <xdr:colOff>501650</xdr:colOff>
      <xdr:row>1</xdr:row>
      <xdr:rowOff>38100</xdr:rowOff>
    </xdr:from>
    <xdr:to>
      <xdr:col>25</xdr:col>
      <xdr:colOff>514350</xdr:colOff>
      <xdr:row>23</xdr:row>
      <xdr:rowOff>139700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7ECD859D-C96C-DB41-AC6C-ACA65BC0C1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23850" y="241300"/>
              <a:ext cx="10972800" cy="457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6819</xdr:colOff>
      <xdr:row>74</xdr:row>
      <xdr:rowOff>196436</xdr:rowOff>
    </xdr:from>
    <xdr:to>
      <xdr:col>9</xdr:col>
      <xdr:colOff>32219</xdr:colOff>
      <xdr:row>89</xdr:row>
      <xdr:rowOff>96695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25021A4-89AB-C24B-BE7E-BB6F133CF0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821637</xdr:colOff>
      <xdr:row>75</xdr:row>
      <xdr:rowOff>9291</xdr:rowOff>
    </xdr:from>
    <xdr:to>
      <xdr:col>15</xdr:col>
      <xdr:colOff>460176</xdr:colOff>
      <xdr:row>89</xdr:row>
      <xdr:rowOff>107545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D1B9812-632F-6146-B391-8DB2F9B68E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449383</xdr:colOff>
      <xdr:row>91</xdr:row>
      <xdr:rowOff>6947</xdr:rowOff>
    </xdr:from>
    <xdr:to>
      <xdr:col>17</xdr:col>
      <xdr:colOff>792391</xdr:colOff>
      <xdr:row>135</xdr:row>
      <xdr:rowOff>76417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7BF943DC-5CDA-8246-8D57-0B4C13B045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02383" y="61779747"/>
              <a:ext cx="9842608" cy="90102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wyw/Downloads/wageningen/research%20records/record/review%20data/indirect%20analysis2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wyw/Downloads/wageningen/research%20records/record/review%20data/indirect%20analysis2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wyw/Downloads/wageningen/research%20records/record/review%20data/indirect%20analysis2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wyw/Downloads/wageningen/research%20records/record/review%20data/indirect%20analysis2.xlsx" TargetMode="External"/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owu.wang@wur.nl" refreshedDate="44723.588353819447" createdVersion="8" refreshedVersion="8" minRefreshableVersion="3" recordCount="57" xr:uid="{C611E001-6A4B-2843-89D4-6FE8A508F190}">
  <cacheSource type="worksheet">
    <worksheetSource ref="C1:E58" sheet="overview-year" r:id="rId2"/>
  </cacheSource>
  <cacheFields count="3">
    <cacheField name="published year" numFmtId="0">
      <sharedItems containsSemiMixedTypes="0" containsString="0" containsNumber="1" containsInteger="1" minValue="2014" maxValue="2021" count="8">
        <n v="2020"/>
        <n v="2021"/>
        <n v="2019"/>
        <n v="2018"/>
        <n v="2017"/>
        <n v="2016"/>
        <n v="2015"/>
        <n v="2014"/>
      </sharedItems>
    </cacheField>
    <cacheField name="APtype" numFmtId="0">
      <sharedItems count="11">
        <s v="body measurments"/>
        <s v="body weight prediction"/>
        <s v="recognition"/>
        <s v="digestive"/>
        <s v="body condition score estimation"/>
        <s v="others"/>
        <s v="lameness classification"/>
        <s v="estrus detection"/>
        <s v="locomotion score" u="1"/>
        <s v="reconstruction" u="1"/>
        <s v="body condition score estimation " u="1"/>
      </sharedItems>
    </cacheField>
    <cacheField name="titl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owu.wang@wur.nl" refreshedDate="44723.917460416669" createdVersion="8" refreshedVersion="8" minRefreshableVersion="3" recordCount="46" xr:uid="{4A5C942C-52B0-B248-AE77-D286AD27E355}">
  <cacheSource type="worksheet">
    <worksheetSource ref="B27:B73" sheet="research-objects-categories" r:id="rId2"/>
  </cacheSource>
  <cacheFields count="1">
    <cacheField name="Papers" numFmtId="0">
      <sharedItems count="43">
        <s v="No.16"/>
        <s v="No.18"/>
        <s v="No. 5"/>
        <s v="No.11"/>
        <s v="No.12"/>
        <s v="No.13"/>
        <s v="No.14"/>
        <s v="No.15"/>
        <s v="No.19"/>
        <s v="No.20"/>
        <s v="No.21"/>
        <s v="No.23"/>
        <s v="No.25"/>
        <s v="No.27"/>
        <s v="No.28"/>
        <s v="No.29"/>
        <s v="No.3"/>
        <s v="No.30"/>
        <s v="No.32"/>
        <s v="No.33"/>
        <s v="No.34"/>
        <s v="No.35"/>
        <s v="No.36"/>
        <s v="No.37"/>
        <s v="No.38"/>
        <s v="No.39"/>
        <s v="No.44"/>
        <s v="No.6"/>
        <s v="No.8"/>
        <s v="No. 4"/>
        <s v="No.22"/>
        <s v="No.24"/>
        <s v="No.10"/>
        <s v="No.43"/>
        <s v="No. 2"/>
        <s v="No.17"/>
        <s v="No.42"/>
        <s v="No.7"/>
        <s v="No.9"/>
        <s v="No.41"/>
        <s v="No.45"/>
        <s v="No.31"/>
        <s v="No.4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owu.wang@wur.nl" refreshedDate="44724.530883333333" createdVersion="8" refreshedVersion="8" minRefreshableVersion="3" recordCount="42" xr:uid="{B609DC06-EBC5-9D48-9540-4C283A02964D}">
  <cacheSource type="worksheet">
    <worksheetSource ref="C17:C59" sheet="research-objects-breeds" r:id="rId2"/>
  </cacheSource>
  <cacheFields count="1">
    <cacheField name="papers" numFmtId="0">
      <sharedItems count="39">
        <s v="No.12"/>
        <s v="No.14"/>
        <s v="No.15"/>
        <s v="No.16"/>
        <s v="No.19"/>
        <s v="No.24"/>
        <s v="No.44"/>
        <s v="No.8"/>
        <s v="No.11"/>
        <s v="No.18"/>
        <s v="No.20"/>
        <s v="No.23"/>
        <s v="No.29"/>
        <s v="No.32"/>
        <s v="No. 5"/>
        <s v="No.28"/>
        <s v="No.3"/>
        <s v="No.25"/>
        <s v="No.13"/>
        <s v="No.21"/>
        <s v="No.37"/>
        <s v="No.38"/>
        <s v="No.22"/>
        <s v="No.17"/>
        <s v="No.27"/>
        <s v="No. 4"/>
        <s v="No.10"/>
        <s v="No.9"/>
        <s v="No.39"/>
        <s v="No. 2"/>
        <s v="No.42"/>
        <s v="No.43"/>
        <s v="No.33"/>
        <s v="No.30"/>
        <s v="No.35"/>
        <s v="No.36"/>
        <s v="No.6"/>
        <s v="No.7"/>
        <s v="No.3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owu.wang@wur.nl" refreshedDate="44615.881995717595" createdVersion="7" refreshedVersion="7" minRefreshableVersion="3" recordCount="39" xr:uid="{4120D916-BE08-DA4B-A8A8-19D7133EDDE4}">
  <cacheSource type="worksheet">
    <worksheetSource ref="A1:B40" sheet="research-objects-categories" r:id="rId2"/>
  </cacheSource>
  <cacheFields count="3">
    <cacheField name="title-id" numFmtId="0">
      <sharedItems count="39">
        <s v="cattle No.12"/>
        <s v="cattle No.14"/>
        <s v="cattle No.15"/>
        <s v="cattle No.16"/>
        <s v="cattle No.19"/>
        <s v="cattle No.24"/>
        <s v="cattle No.44"/>
        <s v="cattle No.8"/>
        <s v="cattle No.11"/>
        <s v="cattle No.18"/>
        <s v="cattle No.20"/>
        <s v="cattle No.23"/>
        <s v="cattle No.29"/>
        <s v="cattle No.32"/>
        <s v="cattle No. 5"/>
        <s v="cattle No.28"/>
        <s v="cattle No.3"/>
        <s v="cattle No.25"/>
        <s v="cattle No.30"/>
        <s v="cattle No.35"/>
        <s v="cattle No.36"/>
        <s v="cattle No.6"/>
        <s v="cattle No.7"/>
        <s v="cattle No.37"/>
        <s v="cattle No.38"/>
        <s v="cattle No.22"/>
        <s v="cattle No.17"/>
        <s v="cattle No.43"/>
        <s v="cattle No.27"/>
        <s v="cattle No.33"/>
        <s v="cattle No.10"/>
        <s v="cattle No.21"/>
        <s v="cattle No.34"/>
        <s v="cattle No.39"/>
        <s v="cattle No. 2"/>
        <s v="cattle No.9"/>
        <s v="cattle No. 4"/>
        <s v="cattle No.13"/>
        <s v="cattle No.42"/>
      </sharedItems>
    </cacheField>
    <cacheField name="number of cattle" numFmtId="0">
      <sharedItems containsMixedTypes="1" containsNumber="1" containsInteger="1" minValue="3" maxValue="273" count="32">
        <n v="115"/>
        <n v="16"/>
        <n v="64"/>
        <n v="30"/>
        <n v="14"/>
        <n v="50"/>
        <n v="55"/>
        <n v="70"/>
        <s v="208 - 242"/>
        <s v=" 208 - 242"/>
        <s v="around 200"/>
        <n v="3"/>
        <n v="18"/>
        <n v="22"/>
        <n v="103"/>
        <n v="101"/>
        <n v="81"/>
        <n v="52"/>
        <n v="218"/>
        <n v="273"/>
        <n v="186"/>
        <n v="107"/>
        <n v="235"/>
        <n v="51"/>
        <n v="62"/>
        <n v="20"/>
        <s v="2 cow models"/>
        <n v="6"/>
        <n v="264"/>
        <n v="260"/>
        <n v="44"/>
        <s v="/"/>
      </sharedItems>
      <fieldGroup par="2"/>
    </cacheField>
    <cacheField name="number of cattle2" numFmtId="0" databaseField="0">
      <fieldGroup base="1">
        <discretePr count="32">
          <x v="15"/>
          <x v="10"/>
          <x v="13"/>
          <x v="11"/>
          <x v="10"/>
          <x v="12"/>
          <x v="12"/>
          <x v="13"/>
          <x v="14"/>
          <x v="14"/>
          <x v="0"/>
          <x v="9"/>
          <x v="10"/>
          <x v="11"/>
          <x v="15"/>
          <x v="15"/>
          <x v="13"/>
          <x v="12"/>
          <x v="2"/>
          <x v="3"/>
          <x v="4"/>
          <x v="15"/>
          <x v="5"/>
          <x v="12"/>
          <x v="13"/>
          <x v="11"/>
          <x v="6"/>
          <x v="9"/>
          <x v="7"/>
          <x v="8"/>
          <x v="11"/>
          <x v="1"/>
        </discretePr>
        <groupItems count="16">
          <s v="around 200"/>
          <s v="/"/>
          <n v="218"/>
          <n v="273"/>
          <n v="186"/>
          <n v="235"/>
          <s v="2 cow models"/>
          <n v="264"/>
          <n v="260"/>
          <s v="数据组1"/>
          <s v="数据组2"/>
          <s v="数据组3"/>
          <s v="数据组4"/>
          <s v="数据组5"/>
          <s v="数据组6"/>
          <s v="数据组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">
  <r>
    <x v="0"/>
    <x v="0"/>
    <s v="cattle No. 2"/>
  </r>
  <r>
    <x v="1"/>
    <x v="1"/>
    <s v="cattle No. 4-1"/>
  </r>
  <r>
    <x v="1"/>
    <x v="0"/>
    <s v="cattle No. 4-2"/>
  </r>
  <r>
    <x v="1"/>
    <x v="2"/>
    <s v="cattle No. 5"/>
  </r>
  <r>
    <x v="0"/>
    <x v="1"/>
    <s v="cattle No.10"/>
  </r>
  <r>
    <x v="0"/>
    <x v="3"/>
    <s v="cattle No.11-1"/>
  </r>
  <r>
    <x v="0"/>
    <x v="2"/>
    <s v="cattle No.11-2"/>
  </r>
  <r>
    <x v="2"/>
    <x v="1"/>
    <s v="cattle No.12"/>
  </r>
  <r>
    <x v="2"/>
    <x v="4"/>
    <s v="cattle No.13"/>
  </r>
  <r>
    <x v="2"/>
    <x v="2"/>
    <s v="cattle No.14"/>
  </r>
  <r>
    <x v="2"/>
    <x v="0"/>
    <s v="cattle No.15-1"/>
  </r>
  <r>
    <x v="2"/>
    <x v="1"/>
    <s v="cattle No.15-2"/>
  </r>
  <r>
    <x v="2"/>
    <x v="0"/>
    <s v="cattle No.16-1"/>
  </r>
  <r>
    <x v="2"/>
    <x v="5"/>
    <s v="cattle No.16-2"/>
  </r>
  <r>
    <x v="2"/>
    <x v="0"/>
    <s v="cattle No.17"/>
  </r>
  <r>
    <x v="3"/>
    <x v="6"/>
    <s v="cattle No.18"/>
  </r>
  <r>
    <x v="3"/>
    <x v="1"/>
    <s v="cattle No.19"/>
  </r>
  <r>
    <x v="3"/>
    <x v="6"/>
    <s v="cattle No.20-1"/>
  </r>
  <r>
    <x v="3"/>
    <x v="6"/>
    <s v="cattle No.20-2"/>
  </r>
  <r>
    <x v="3"/>
    <x v="0"/>
    <s v="cattle No.21"/>
  </r>
  <r>
    <x v="3"/>
    <x v="1"/>
    <s v="cattle No.22-1"/>
  </r>
  <r>
    <x v="3"/>
    <x v="0"/>
    <s v="cattle No.22-2"/>
  </r>
  <r>
    <x v="3"/>
    <x v="4"/>
    <s v="cattle No.23-1"/>
  </r>
  <r>
    <x v="3"/>
    <x v="6"/>
    <s v="cattle No.23-2"/>
  </r>
  <r>
    <x v="3"/>
    <x v="1"/>
    <s v="cattle No.23-3"/>
  </r>
  <r>
    <x v="3"/>
    <x v="7"/>
    <s v="cattle No.24"/>
  </r>
  <r>
    <x v="4"/>
    <x v="0"/>
    <s v="cattle No.25"/>
  </r>
  <r>
    <x v="4"/>
    <x v="5"/>
    <s v="cattle No.27-1"/>
  </r>
  <r>
    <x v="4"/>
    <x v="0"/>
    <s v="cattle No.27-2"/>
  </r>
  <r>
    <x v="4"/>
    <x v="6"/>
    <s v="cattle No.28-1"/>
  </r>
  <r>
    <x v="4"/>
    <x v="6"/>
    <s v="cattle No.28-2"/>
  </r>
  <r>
    <x v="5"/>
    <x v="6"/>
    <s v="cattle No.29"/>
  </r>
  <r>
    <x v="0"/>
    <x v="4"/>
    <s v="cattle No.3"/>
  </r>
  <r>
    <x v="5"/>
    <x v="4"/>
    <s v="cattle No.30"/>
  </r>
  <r>
    <x v="5"/>
    <x v="3"/>
    <s v="cattle No.31"/>
  </r>
  <r>
    <x v="5"/>
    <x v="2"/>
    <s v="cattle No.32"/>
  </r>
  <r>
    <x v="6"/>
    <x v="0"/>
    <s v="cattle No.33"/>
  </r>
  <r>
    <x v="6"/>
    <x v="0"/>
    <s v="cattle No.34"/>
  </r>
  <r>
    <x v="6"/>
    <x v="7"/>
    <s v="cattle No.35"/>
  </r>
  <r>
    <x v="6"/>
    <x v="4"/>
    <s v="cattle No.36"/>
  </r>
  <r>
    <x v="7"/>
    <x v="6"/>
    <s v="cattle No.37"/>
  </r>
  <r>
    <x v="7"/>
    <x v="6"/>
    <s v="cattle No.38"/>
  </r>
  <r>
    <x v="7"/>
    <x v="0"/>
    <s v="cattle No.39"/>
  </r>
  <r>
    <x v="4"/>
    <x v="0"/>
    <s v="cattle No.41"/>
  </r>
  <r>
    <x v="4"/>
    <x v="5"/>
    <s v="cattle No.42-1"/>
  </r>
  <r>
    <x v="4"/>
    <x v="5"/>
    <s v="cattle No.42-2"/>
  </r>
  <r>
    <x v="3"/>
    <x v="0"/>
    <s v="cattle No.43"/>
  </r>
  <r>
    <x v="3"/>
    <x v="4"/>
    <s v="cattle No.44"/>
  </r>
  <r>
    <x v="2"/>
    <x v="0"/>
    <s v="cattle No.45"/>
  </r>
  <r>
    <x v="0"/>
    <x v="4"/>
    <s v="cattle No.6-1"/>
  </r>
  <r>
    <x v="0"/>
    <x v="2"/>
    <s v="cattle No.7-1"/>
  </r>
  <r>
    <x v="0"/>
    <x v="2"/>
    <s v="cattle No.7-2"/>
  </r>
  <r>
    <x v="0"/>
    <x v="1"/>
    <s v="cattle No.8-1"/>
  </r>
  <r>
    <x v="0"/>
    <x v="4"/>
    <s v="cattle No.8-2"/>
  </r>
  <r>
    <x v="0"/>
    <x v="0"/>
    <s v="cattle No.8-3"/>
  </r>
  <r>
    <x v="0"/>
    <x v="0"/>
    <s v="cattle No.9"/>
  </r>
  <r>
    <x v="0"/>
    <x v="3"/>
    <s v="cattle No.4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28"/>
  </r>
  <r>
    <x v="32"/>
  </r>
  <r>
    <x v="13"/>
  </r>
  <r>
    <x v="10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19"/>
  </r>
  <r>
    <x v="23"/>
  </r>
  <r>
    <x v="24"/>
  </r>
  <r>
    <x v="25"/>
  </r>
  <r>
    <x v="26"/>
  </r>
  <r>
    <x v="27"/>
  </r>
  <r>
    <x v="18"/>
  </r>
  <r>
    <x v="28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x v="0"/>
    <x v="0"/>
  </r>
  <r>
    <x v="1"/>
    <x v="1"/>
  </r>
  <r>
    <x v="2"/>
    <x v="2"/>
  </r>
  <r>
    <x v="3"/>
    <x v="3"/>
  </r>
  <r>
    <x v="4"/>
    <x v="3"/>
  </r>
  <r>
    <x v="5"/>
    <x v="4"/>
  </r>
  <r>
    <x v="6"/>
    <x v="5"/>
  </r>
  <r>
    <x v="7"/>
    <x v="6"/>
  </r>
  <r>
    <x v="8"/>
    <x v="7"/>
  </r>
  <r>
    <x v="9"/>
    <x v="8"/>
  </r>
  <r>
    <x v="10"/>
    <x v="9"/>
  </r>
  <r>
    <x v="11"/>
    <x v="10"/>
  </r>
  <r>
    <x v="12"/>
    <x v="8"/>
  </r>
  <r>
    <x v="13"/>
    <x v="11"/>
  </r>
  <r>
    <x v="14"/>
    <x v="12"/>
  </r>
  <r>
    <x v="15"/>
    <x v="13"/>
  </r>
  <r>
    <x v="16"/>
    <x v="14"/>
  </r>
  <r>
    <x v="17"/>
    <x v="12"/>
  </r>
  <r>
    <x v="18"/>
    <x v="15"/>
  </r>
  <r>
    <x v="19"/>
    <x v="1"/>
  </r>
  <r>
    <x v="20"/>
    <x v="16"/>
  </r>
  <r>
    <x v="21"/>
    <x v="17"/>
  </r>
  <r>
    <x v="22"/>
    <x v="18"/>
  </r>
  <r>
    <x v="23"/>
    <x v="19"/>
  </r>
  <r>
    <x v="24"/>
    <x v="20"/>
  </r>
  <r>
    <x v="25"/>
    <x v="21"/>
  </r>
  <r>
    <x v="26"/>
    <x v="11"/>
  </r>
  <r>
    <x v="27"/>
    <x v="11"/>
  </r>
  <r>
    <x v="28"/>
    <x v="22"/>
  </r>
  <r>
    <x v="29"/>
    <x v="23"/>
  </r>
  <r>
    <x v="30"/>
    <x v="24"/>
  </r>
  <r>
    <x v="31"/>
    <x v="25"/>
  </r>
  <r>
    <x v="32"/>
    <x v="26"/>
  </r>
  <r>
    <x v="33"/>
    <x v="27"/>
  </r>
  <r>
    <x v="34"/>
    <x v="14"/>
  </r>
  <r>
    <x v="35"/>
    <x v="28"/>
  </r>
  <r>
    <x v="36"/>
    <x v="29"/>
  </r>
  <r>
    <x v="37"/>
    <x v="30"/>
  </r>
  <r>
    <x v="38"/>
    <x v="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77DAA4-F6CC-9147-BEA0-1008F4EAA4EC}" name="数据透视表2" cacheId="5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9">
  <location ref="H2:Q12" firstHeaderRow="1" firstDataRow="2" firstDataCol="1"/>
  <pivotFields count="3">
    <pivotField axis="axisRow" showAll="0">
      <items count="9">
        <item x="7"/>
        <item x="6"/>
        <item x="5"/>
        <item x="4"/>
        <item x="3"/>
        <item x="2"/>
        <item x="0"/>
        <item x="1"/>
        <item t="default"/>
      </items>
    </pivotField>
    <pivotField axis="axisCol" showAll="0">
      <items count="12">
        <item x="4"/>
        <item m="1" x="10"/>
        <item x="0"/>
        <item x="1"/>
        <item x="3"/>
        <item x="7"/>
        <item x="6"/>
        <item m="1" x="8"/>
        <item x="5"/>
        <item x="2"/>
        <item m="1" x="9"/>
        <item t="default"/>
      </items>
    </pivotField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9">
    <i>
      <x/>
    </i>
    <i>
      <x v="2"/>
    </i>
    <i>
      <x v="3"/>
    </i>
    <i>
      <x v="4"/>
    </i>
    <i>
      <x v="5"/>
    </i>
    <i>
      <x v="6"/>
    </i>
    <i>
      <x v="8"/>
    </i>
    <i>
      <x v="9"/>
    </i>
    <i t="grand">
      <x/>
    </i>
  </colItems>
  <dataFields count="1">
    <dataField name="计数项:title" fld="2" subtotal="count" baseField="0" baseItem="0"/>
  </dataFields>
  <chartFormats count="11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A9C866-737E-2E4A-8354-17718A4B3CB0}" name="数据透视表2" cacheId="6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rowHeaderCaption="papers">
  <location ref="E28:E72" firstHeaderRow="1" firstDataRow="1" firstDataCol="1"/>
  <pivotFields count="1">
    <pivotField axis="axisRow" showAll="0">
      <items count="44">
        <item x="34"/>
        <item x="29"/>
        <item x="2"/>
        <item x="32"/>
        <item x="3"/>
        <item x="4"/>
        <item x="5"/>
        <item x="6"/>
        <item x="7"/>
        <item x="0"/>
        <item x="35"/>
        <item x="1"/>
        <item x="8"/>
        <item x="9"/>
        <item x="10"/>
        <item x="30"/>
        <item x="11"/>
        <item x="31"/>
        <item x="12"/>
        <item x="13"/>
        <item x="14"/>
        <item x="15"/>
        <item x="16"/>
        <item x="17"/>
        <item x="41"/>
        <item x="18"/>
        <item x="19"/>
        <item x="20"/>
        <item x="21"/>
        <item x="22"/>
        <item x="23"/>
        <item x="24"/>
        <item x="25"/>
        <item x="39"/>
        <item x="36"/>
        <item x="33"/>
        <item x="26"/>
        <item x="40"/>
        <item x="42"/>
        <item x="27"/>
        <item x="37"/>
        <item x="28"/>
        <item x="38"/>
        <item t="default"/>
      </items>
    </pivotField>
  </pivotFields>
  <rowFields count="1">
    <field x="0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30D2C4-5C64-8F4B-9370-41AD7B69BE7E}" name="数据透视表4" cacheId="7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rowHeaderCaption="p-pure">
  <location ref="E17:E57" firstHeaderRow="1" firstDataRow="1" firstDataCol="1"/>
  <pivotFields count="1">
    <pivotField axis="axisRow" showAll="0">
      <items count="40">
        <item x="29"/>
        <item x="25"/>
        <item x="14"/>
        <item x="26"/>
        <item x="8"/>
        <item x="0"/>
        <item x="18"/>
        <item x="1"/>
        <item x="2"/>
        <item x="3"/>
        <item x="23"/>
        <item x="9"/>
        <item x="4"/>
        <item x="10"/>
        <item x="19"/>
        <item x="22"/>
        <item x="11"/>
        <item x="5"/>
        <item x="17"/>
        <item x="24"/>
        <item x="15"/>
        <item x="12"/>
        <item x="16"/>
        <item x="33"/>
        <item x="13"/>
        <item x="32"/>
        <item x="34"/>
        <item x="35"/>
        <item x="20"/>
        <item x="21"/>
        <item x="28"/>
        <item x="30"/>
        <item x="31"/>
        <item x="6"/>
        <item x="36"/>
        <item x="37"/>
        <item x="7"/>
        <item x="27"/>
        <item x="38"/>
        <item t="default"/>
      </items>
    </pivotField>
  </pivotFields>
  <rowFields count="1">
    <field x="0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5C66F4-C643-DC47-AF27-4947DD519976}" name="数据透视表3" cacheId="8" applyNumberFormats="0" applyBorderFormats="0" applyFontFormats="0" applyPatternFormats="0" applyAlignmentFormats="0" applyWidthHeightFormats="1" dataCaption="值" updatedVersion="8" minRefreshableVersion="3" useAutoFormatting="1" itemPrintTitles="1" createdVersion="7" indent="0" compact="0" compactData="0" multipleFieldFilters="0">
  <location ref="D1:G41" firstHeaderRow="1" firstDataRow="1" firstDataCol="3"/>
  <pivotFields count="3">
    <pivotField axis="axisRow" compact="0" outline="0" showAll="0">
      <items count="40">
        <item x="34"/>
        <item x="36"/>
        <item x="14"/>
        <item x="30"/>
        <item x="8"/>
        <item x="0"/>
        <item x="37"/>
        <item x="1"/>
        <item x="2"/>
        <item x="3"/>
        <item x="26"/>
        <item x="9"/>
        <item x="4"/>
        <item x="10"/>
        <item x="31"/>
        <item x="25"/>
        <item x="11"/>
        <item x="5"/>
        <item x="17"/>
        <item x="28"/>
        <item x="15"/>
        <item x="12"/>
        <item x="16"/>
        <item x="18"/>
        <item x="13"/>
        <item x="29"/>
        <item x="32"/>
        <item x="19"/>
        <item x="20"/>
        <item x="23"/>
        <item x="24"/>
        <item x="33"/>
        <item x="38"/>
        <item x="27"/>
        <item x="6"/>
        <item x="21"/>
        <item x="22"/>
        <item x="7"/>
        <item x="35"/>
        <item t="default"/>
      </items>
    </pivotField>
    <pivotField axis="axisRow" dataField="1" compact="0" outline="0" showAll="0" defaultSubtotal="0">
      <items count="32">
        <item x="11"/>
        <item x="27"/>
        <item x="4"/>
        <item x="1"/>
        <item x="12"/>
        <item x="25"/>
        <item x="13"/>
        <item x="3"/>
        <item x="30"/>
        <item x="5"/>
        <item x="23"/>
        <item x="17"/>
        <item x="6"/>
        <item x="24"/>
        <item x="2"/>
        <item x="7"/>
        <item x="16"/>
        <item x="15"/>
        <item x="14"/>
        <item x="21"/>
        <item x="0"/>
        <item x="20"/>
        <item x="18"/>
        <item x="22"/>
        <item x="29"/>
        <item x="28"/>
        <item x="19"/>
        <item x="9"/>
        <item x="31"/>
        <item x="26"/>
        <item x="8"/>
        <item x="10"/>
      </items>
    </pivotField>
    <pivotField axis="axisRow" compact="0" outline="0" showAll="0" defaultSubtotal="0">
      <items count="16">
        <item n="[1,10)" x="9"/>
        <item n="[10,20)" x="10"/>
        <item n="[20,50)" x="11"/>
        <item n="[50,60)" x="12"/>
        <item n="[60,90)" x="13"/>
        <item n="[100,120)" x="15"/>
        <item x="4"/>
        <item x="2"/>
        <item x="5"/>
        <item x="8"/>
        <item x="7"/>
        <item x="3"/>
        <item n=" 208 - 242" x="14"/>
        <item n="unknown" x="1"/>
        <item x="6"/>
        <item x="0"/>
      </items>
    </pivotField>
  </pivotFields>
  <rowFields count="3">
    <field x="2"/>
    <field x="1"/>
    <field x="0"/>
  </rowFields>
  <rowItems count="40">
    <i>
      <x/>
      <x/>
      <x v="10"/>
    </i>
    <i r="2">
      <x v="24"/>
    </i>
    <i r="2">
      <x v="33"/>
    </i>
    <i r="1">
      <x v="1"/>
      <x v="31"/>
    </i>
    <i>
      <x v="1"/>
      <x v="2"/>
      <x v="17"/>
    </i>
    <i r="1">
      <x v="3"/>
      <x v="7"/>
    </i>
    <i r="2">
      <x v="27"/>
    </i>
    <i r="1">
      <x v="4"/>
      <x v="2"/>
    </i>
    <i r="2">
      <x v="18"/>
    </i>
    <i>
      <x v="2"/>
      <x v="5"/>
      <x v="14"/>
    </i>
    <i r="1">
      <x v="6"/>
      <x v="20"/>
    </i>
    <i r="1">
      <x v="7"/>
      <x v="9"/>
    </i>
    <i r="2">
      <x v="12"/>
    </i>
    <i r="1">
      <x v="8"/>
      <x v="6"/>
    </i>
    <i>
      <x v="3"/>
      <x v="9"/>
      <x v="34"/>
    </i>
    <i r="1">
      <x v="10"/>
      <x v="25"/>
    </i>
    <i r="1">
      <x v="11"/>
      <x v="35"/>
    </i>
    <i r="1">
      <x v="12"/>
      <x v="37"/>
    </i>
    <i>
      <x v="4"/>
      <x v="13"/>
      <x v="3"/>
    </i>
    <i r="1">
      <x v="14"/>
      <x v="8"/>
    </i>
    <i r="1">
      <x v="15"/>
      <x v="4"/>
    </i>
    <i r="1">
      <x v="16"/>
      <x v="28"/>
    </i>
    <i>
      <x v="5"/>
      <x v="17"/>
      <x v="23"/>
    </i>
    <i r="1">
      <x v="18"/>
      <x/>
    </i>
    <i r="2">
      <x v="22"/>
    </i>
    <i r="1">
      <x v="19"/>
      <x v="15"/>
    </i>
    <i r="1">
      <x v="20"/>
      <x v="5"/>
    </i>
    <i>
      <x v="6"/>
      <x v="21"/>
      <x v="30"/>
    </i>
    <i>
      <x v="7"/>
      <x v="22"/>
      <x v="36"/>
    </i>
    <i>
      <x v="8"/>
      <x v="23"/>
      <x v="19"/>
    </i>
    <i>
      <x v="9"/>
      <x v="24"/>
      <x v="1"/>
    </i>
    <i>
      <x v="10"/>
      <x v="25"/>
      <x v="38"/>
    </i>
    <i>
      <x v="11"/>
      <x v="26"/>
      <x v="29"/>
    </i>
    <i>
      <x v="12"/>
      <x v="27"/>
      <x v="13"/>
    </i>
    <i r="1">
      <x v="30"/>
      <x v="11"/>
    </i>
    <i r="2">
      <x v="21"/>
    </i>
    <i>
      <x v="13"/>
      <x v="28"/>
      <x v="32"/>
    </i>
    <i>
      <x v="14"/>
      <x v="29"/>
      <x v="26"/>
    </i>
    <i>
      <x v="15"/>
      <x v="31"/>
      <x v="16"/>
    </i>
    <i t="grand">
      <x/>
    </i>
  </rowItems>
  <colItems count="1">
    <i/>
  </colItems>
  <dataFields count="1">
    <dataField name="平均值项:number of cattle" fld="1" subtotal="average" baseField="0" baseItem="0"/>
  </dataFields>
  <formats count="2">
    <format dxfId="1">
      <pivotArea dataOnly="0" labelOnly="1" outline="0" fieldPosition="0">
        <references count="1">
          <reference field="2" count="1">
            <x v="12"/>
          </reference>
        </references>
      </pivotArea>
    </format>
    <format dxfId="0">
      <pivotArea dataOnly="0" labelOnly="1" outline="0" fieldPosition="0">
        <references count="1">
          <reference field="2" count="1"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5C34-C591-2D4E-8D46-F92515E30DEC}">
  <dimension ref="A1:O39"/>
  <sheetViews>
    <sheetView zoomScaleNormal="120" workbookViewId="0">
      <selection activeCell="L33" sqref="L33"/>
    </sheetView>
  </sheetViews>
  <sheetFormatPr baseColWidth="10" defaultRowHeight="16"/>
  <cols>
    <col min="1" max="1" width="10.6640625" customWidth="1"/>
    <col min="2" max="2" width="12" style="45" customWidth="1"/>
    <col min="3" max="3" width="23.83203125" customWidth="1"/>
    <col min="4" max="11" width="8.1640625" customWidth="1"/>
    <col min="14" max="14" width="17.6640625" customWidth="1"/>
    <col min="17" max="17" width="12.33203125" customWidth="1"/>
    <col min="18" max="18" width="26.1640625" customWidth="1"/>
    <col min="19" max="19" width="10.5" customWidth="1"/>
    <col min="22" max="23" width="10.83203125" customWidth="1"/>
  </cols>
  <sheetData>
    <row r="1" spans="1:15">
      <c r="A1" s="1" t="s">
        <v>0</v>
      </c>
      <c r="B1" s="163" t="s">
        <v>1</v>
      </c>
      <c r="C1" s="163"/>
      <c r="D1" s="164" t="s">
        <v>2</v>
      </c>
      <c r="E1" s="165"/>
      <c r="F1" s="165"/>
      <c r="G1" s="165"/>
      <c r="H1" s="165"/>
      <c r="I1" s="165"/>
      <c r="J1" s="165"/>
      <c r="K1" s="154"/>
      <c r="M1" s="1" t="s">
        <v>0</v>
      </c>
      <c r="N1" s="1" t="s">
        <v>1</v>
      </c>
      <c r="O1" s="2" t="s">
        <v>3</v>
      </c>
    </row>
    <row r="2" spans="1:15">
      <c r="A2" s="151" t="s">
        <v>4</v>
      </c>
      <c r="B2" s="147" t="s">
        <v>5</v>
      </c>
      <c r="C2" s="166" t="s">
        <v>6</v>
      </c>
      <c r="D2" s="3" t="s">
        <v>7</v>
      </c>
      <c r="E2" s="4" t="s">
        <v>8</v>
      </c>
      <c r="F2" s="5" t="s">
        <v>9</v>
      </c>
      <c r="G2" s="4" t="s">
        <v>10</v>
      </c>
      <c r="H2" s="4" t="s">
        <v>11</v>
      </c>
      <c r="I2" s="6" t="s">
        <v>12</v>
      </c>
      <c r="J2" s="7" t="s">
        <v>13</v>
      </c>
      <c r="K2" s="8"/>
      <c r="M2" s="151" t="s">
        <v>4</v>
      </c>
      <c r="N2" s="155" t="s">
        <v>5</v>
      </c>
      <c r="O2" s="156">
        <v>17</v>
      </c>
    </row>
    <row r="3" spans="1:15">
      <c r="A3" s="151"/>
      <c r="B3" s="147"/>
      <c r="C3" s="167"/>
      <c r="D3" s="9" t="s">
        <v>14</v>
      </c>
      <c r="E3" s="10" t="s">
        <v>15</v>
      </c>
      <c r="F3" s="10" t="s">
        <v>16</v>
      </c>
      <c r="G3" s="10" t="s">
        <v>17</v>
      </c>
      <c r="H3" s="10" t="s">
        <v>18</v>
      </c>
      <c r="I3" s="11" t="s">
        <v>19</v>
      </c>
      <c r="J3" s="10"/>
      <c r="K3" s="12"/>
      <c r="M3" s="151"/>
      <c r="N3" s="155"/>
      <c r="O3" s="157"/>
    </row>
    <row r="4" spans="1:15" ht="32">
      <c r="A4" s="151"/>
      <c r="B4" s="147"/>
      <c r="C4" s="13" t="s">
        <v>20</v>
      </c>
      <c r="D4" s="14" t="s">
        <v>21</v>
      </c>
      <c r="E4" s="15" t="s">
        <v>22</v>
      </c>
      <c r="F4" s="15"/>
      <c r="G4" s="15"/>
      <c r="H4" s="15"/>
      <c r="I4" s="15"/>
      <c r="J4" s="15"/>
      <c r="K4" s="16"/>
      <c r="M4" s="151"/>
      <c r="N4" s="155"/>
      <c r="O4" s="157"/>
    </row>
    <row r="5" spans="1:15" ht="14" customHeight="1">
      <c r="A5" s="151"/>
      <c r="B5" s="147"/>
      <c r="C5" s="13" t="s">
        <v>23</v>
      </c>
      <c r="D5" s="17" t="s">
        <v>24</v>
      </c>
      <c r="E5" s="15"/>
      <c r="F5" s="15"/>
      <c r="G5" s="15"/>
      <c r="H5" s="15"/>
      <c r="I5" s="15"/>
      <c r="J5" s="15"/>
      <c r="K5" s="16"/>
      <c r="M5" s="151"/>
      <c r="N5" s="155"/>
      <c r="O5" s="157"/>
    </row>
    <row r="6" spans="1:15">
      <c r="A6" s="151"/>
      <c r="B6" s="147"/>
      <c r="C6" s="13" t="s">
        <v>25</v>
      </c>
      <c r="D6" s="14" t="s">
        <v>26</v>
      </c>
      <c r="E6" s="15"/>
      <c r="F6" s="15"/>
      <c r="G6" s="15"/>
      <c r="H6" s="15"/>
      <c r="I6" s="15"/>
      <c r="J6" s="15"/>
      <c r="K6" s="16"/>
      <c r="M6" s="151"/>
      <c r="N6" s="155"/>
      <c r="O6" s="158"/>
    </row>
    <row r="7" spans="1:15">
      <c r="A7" s="151"/>
      <c r="B7" s="153" t="s">
        <v>27</v>
      </c>
      <c r="C7" s="154"/>
      <c r="D7" s="18" t="s">
        <v>9</v>
      </c>
      <c r="E7" s="15" t="s">
        <v>28</v>
      </c>
      <c r="F7" s="19" t="s">
        <v>24</v>
      </c>
      <c r="G7" s="15" t="s">
        <v>29</v>
      </c>
      <c r="H7" s="20" t="s">
        <v>12</v>
      </c>
      <c r="I7" s="21" t="s">
        <v>30</v>
      </c>
      <c r="J7" s="22" t="s">
        <v>19</v>
      </c>
      <c r="K7" s="16" t="s">
        <v>31</v>
      </c>
      <c r="M7" s="151"/>
      <c r="N7" s="23" t="s">
        <v>27</v>
      </c>
      <c r="O7" s="24">
        <v>8</v>
      </c>
    </row>
    <row r="8" spans="1:15">
      <c r="A8" s="151"/>
      <c r="B8" s="153" t="s">
        <v>32</v>
      </c>
      <c r="C8" s="154"/>
      <c r="D8" s="14" t="s">
        <v>33</v>
      </c>
      <c r="E8" s="21" t="s">
        <v>30</v>
      </c>
      <c r="F8" s="15" t="s">
        <v>34</v>
      </c>
      <c r="G8" s="15" t="s">
        <v>35</v>
      </c>
      <c r="H8" s="15" t="s">
        <v>36</v>
      </c>
      <c r="I8" s="15" t="s">
        <v>37</v>
      </c>
      <c r="J8" s="15" t="s">
        <v>38</v>
      </c>
      <c r="K8" s="25" t="s">
        <v>19</v>
      </c>
      <c r="M8" s="151"/>
      <c r="N8" s="23" t="s">
        <v>32</v>
      </c>
      <c r="O8" s="24">
        <v>8</v>
      </c>
    </row>
    <row r="9" spans="1:15">
      <c r="A9" s="151"/>
      <c r="B9" s="147" t="s">
        <v>39</v>
      </c>
      <c r="C9" s="13" t="s">
        <v>40</v>
      </c>
      <c r="D9" s="26" t="s">
        <v>41</v>
      </c>
      <c r="E9" s="21" t="s">
        <v>30</v>
      </c>
      <c r="F9" s="27" t="s">
        <v>42</v>
      </c>
      <c r="G9" s="15" t="s">
        <v>43</v>
      </c>
      <c r="H9" s="15" t="s">
        <v>44</v>
      </c>
      <c r="I9" s="15" t="s">
        <v>45</v>
      </c>
      <c r="J9" s="15"/>
      <c r="K9" s="16"/>
      <c r="M9" s="151"/>
      <c r="N9" s="155" t="s">
        <v>39</v>
      </c>
      <c r="O9" s="156">
        <v>9</v>
      </c>
    </row>
    <row r="10" spans="1:15">
      <c r="A10" s="151"/>
      <c r="B10" s="147"/>
      <c r="C10" s="28" t="s">
        <v>46</v>
      </c>
      <c r="D10" s="14" t="s">
        <v>47</v>
      </c>
      <c r="E10" s="27" t="s">
        <v>42</v>
      </c>
      <c r="F10" s="15"/>
      <c r="G10" s="15"/>
      <c r="H10" s="15"/>
      <c r="I10" s="15"/>
      <c r="J10" s="15"/>
      <c r="K10" s="16"/>
      <c r="M10" s="151"/>
      <c r="N10" s="155"/>
      <c r="O10" s="157"/>
    </row>
    <row r="11" spans="1:15" s="29" customFormat="1">
      <c r="A11" s="151"/>
      <c r="B11" s="147"/>
      <c r="C11" s="13" t="s">
        <v>48</v>
      </c>
      <c r="D11" s="26" t="s">
        <v>41</v>
      </c>
      <c r="E11" s="15"/>
      <c r="F11" s="15"/>
      <c r="G11" s="15"/>
      <c r="H11" s="15"/>
      <c r="I11" s="15"/>
      <c r="J11" s="15"/>
      <c r="K11" s="16"/>
      <c r="M11" s="151"/>
      <c r="N11" s="155"/>
      <c r="O11" s="158"/>
    </row>
    <row r="12" spans="1:15">
      <c r="A12" s="151"/>
      <c r="B12" s="147" t="s">
        <v>49</v>
      </c>
      <c r="C12" s="13" t="s">
        <v>50</v>
      </c>
      <c r="D12" s="14" t="s">
        <v>51</v>
      </c>
      <c r="E12" s="15" t="s">
        <v>52</v>
      </c>
      <c r="F12" s="30" t="s">
        <v>53</v>
      </c>
      <c r="G12" s="15"/>
      <c r="H12" s="15"/>
      <c r="I12" s="15"/>
      <c r="J12" s="15"/>
      <c r="K12" s="16"/>
      <c r="M12" s="151"/>
      <c r="N12" s="147" t="s">
        <v>49</v>
      </c>
      <c r="O12" s="148">
        <v>6</v>
      </c>
    </row>
    <row r="13" spans="1:15">
      <c r="A13" s="151"/>
      <c r="B13" s="147"/>
      <c r="C13" s="13" t="s">
        <v>54</v>
      </c>
      <c r="D13" s="31" t="s">
        <v>53</v>
      </c>
      <c r="E13" s="15"/>
      <c r="F13" s="15"/>
      <c r="G13" s="15"/>
      <c r="H13" s="15"/>
      <c r="I13" s="15"/>
      <c r="J13" s="15"/>
      <c r="K13" s="16"/>
      <c r="M13" s="151"/>
      <c r="N13" s="147"/>
      <c r="O13" s="159"/>
    </row>
    <row r="14" spans="1:15">
      <c r="A14" s="151"/>
      <c r="B14" s="147"/>
      <c r="C14" s="13" t="s">
        <v>55</v>
      </c>
      <c r="D14" s="32" t="s">
        <v>56</v>
      </c>
      <c r="E14" s="15" t="s">
        <v>57</v>
      </c>
      <c r="F14" s="15"/>
      <c r="G14" s="15"/>
      <c r="H14" s="15"/>
      <c r="I14" s="15"/>
      <c r="J14" s="15"/>
      <c r="K14" s="16"/>
      <c r="M14" s="151"/>
      <c r="N14" s="147"/>
      <c r="O14" s="149"/>
    </row>
    <row r="15" spans="1:15">
      <c r="A15" s="151"/>
      <c r="B15" s="153" t="s">
        <v>58</v>
      </c>
      <c r="C15" s="154"/>
      <c r="D15" s="14" t="s">
        <v>59</v>
      </c>
      <c r="E15" s="15" t="s">
        <v>60</v>
      </c>
      <c r="F15" s="15"/>
      <c r="G15" s="15"/>
      <c r="H15" s="15"/>
      <c r="I15" s="15"/>
      <c r="J15" s="15"/>
      <c r="K15" s="16"/>
      <c r="M15" s="151"/>
      <c r="N15" s="33" t="s">
        <v>58</v>
      </c>
      <c r="O15" s="34">
        <v>2</v>
      </c>
    </row>
    <row r="16" spans="1:15" s="29" customFormat="1">
      <c r="A16" s="151"/>
      <c r="B16" s="160" t="s">
        <v>61</v>
      </c>
      <c r="C16" s="35" t="s">
        <v>61</v>
      </c>
      <c r="D16" s="36" t="s">
        <v>62</v>
      </c>
      <c r="E16" s="37" t="s">
        <v>63</v>
      </c>
      <c r="F16" s="15"/>
      <c r="G16" s="15"/>
      <c r="H16" s="15"/>
      <c r="I16" s="15"/>
      <c r="J16" s="15"/>
      <c r="K16" s="16"/>
      <c r="M16" s="151"/>
      <c r="N16" s="161" t="s">
        <v>61</v>
      </c>
      <c r="O16" s="148">
        <v>3</v>
      </c>
    </row>
    <row r="17" spans="1:15" s="29" customFormat="1">
      <c r="A17" s="151"/>
      <c r="B17" s="149"/>
      <c r="C17" s="35" t="s">
        <v>64</v>
      </c>
      <c r="D17" s="37" t="s">
        <v>63</v>
      </c>
      <c r="E17" s="15"/>
      <c r="F17" s="15"/>
      <c r="G17" s="15"/>
      <c r="H17" s="15"/>
      <c r="I17" s="15"/>
      <c r="J17" s="15"/>
      <c r="K17" s="16"/>
      <c r="M17" s="151"/>
      <c r="N17" s="162"/>
      <c r="O17" s="149"/>
    </row>
    <row r="18" spans="1:15">
      <c r="A18" s="151"/>
      <c r="B18" s="147" t="s">
        <v>65</v>
      </c>
      <c r="C18" s="13" t="s">
        <v>66</v>
      </c>
      <c r="D18" s="38" t="s">
        <v>56</v>
      </c>
      <c r="E18" s="15" t="s">
        <v>67</v>
      </c>
      <c r="F18" s="15"/>
      <c r="G18" s="15"/>
      <c r="H18" s="15"/>
      <c r="I18" s="15"/>
      <c r="J18" s="15"/>
      <c r="K18" s="16"/>
      <c r="M18" s="151"/>
      <c r="N18" s="147" t="s">
        <v>65</v>
      </c>
      <c r="O18" s="148">
        <v>3</v>
      </c>
    </row>
    <row r="19" spans="1:15">
      <c r="A19" s="151"/>
      <c r="B19" s="147"/>
      <c r="C19" s="13" t="s">
        <v>68</v>
      </c>
      <c r="D19" s="14" t="s">
        <v>69</v>
      </c>
      <c r="E19" s="15"/>
      <c r="F19" s="15"/>
      <c r="G19" s="15"/>
      <c r="H19" s="15"/>
      <c r="I19" s="15"/>
      <c r="J19" s="15"/>
      <c r="K19" s="16"/>
      <c r="M19" s="151"/>
      <c r="N19" s="147"/>
      <c r="O19" s="149"/>
    </row>
    <row r="20" spans="1:15" ht="32">
      <c r="A20" s="151"/>
      <c r="B20" s="145" t="s">
        <v>70</v>
      </c>
      <c r="C20" s="150"/>
      <c r="D20" s="39" t="s">
        <v>13</v>
      </c>
      <c r="E20" s="15"/>
      <c r="F20" s="15"/>
      <c r="G20" s="15"/>
      <c r="H20" s="15"/>
      <c r="I20" s="15"/>
      <c r="J20" s="15"/>
      <c r="K20" s="16"/>
      <c r="M20" s="151"/>
      <c r="N20" s="40" t="s">
        <v>70</v>
      </c>
      <c r="O20" s="34">
        <v>1</v>
      </c>
    </row>
    <row r="21" spans="1:15">
      <c r="A21" s="151"/>
      <c r="B21" s="41" t="s">
        <v>71</v>
      </c>
      <c r="C21" s="13" t="s">
        <v>72</v>
      </c>
      <c r="D21" s="14" t="s">
        <v>73</v>
      </c>
      <c r="E21" s="15"/>
      <c r="F21" s="15"/>
      <c r="G21" s="15"/>
      <c r="H21" s="15"/>
      <c r="I21" s="15"/>
      <c r="J21" s="15"/>
      <c r="K21" s="16"/>
      <c r="M21" s="151"/>
      <c r="N21" s="41" t="s">
        <v>71</v>
      </c>
      <c r="O21" s="34">
        <v>1</v>
      </c>
    </row>
    <row r="22" spans="1:15">
      <c r="A22" s="151" t="s">
        <v>74</v>
      </c>
      <c r="B22" s="153" t="s">
        <v>75</v>
      </c>
      <c r="C22" s="154" t="s">
        <v>75</v>
      </c>
      <c r="D22" s="14" t="s">
        <v>76</v>
      </c>
      <c r="E22" s="15"/>
      <c r="F22" s="15"/>
      <c r="G22" s="15"/>
      <c r="H22" s="15"/>
      <c r="I22" s="15"/>
      <c r="J22" s="15"/>
      <c r="K22" s="16"/>
      <c r="M22" s="151" t="s">
        <v>74</v>
      </c>
      <c r="N22" s="33" t="s">
        <v>75</v>
      </c>
      <c r="O22" s="34">
        <v>1</v>
      </c>
    </row>
    <row r="23" spans="1:15">
      <c r="A23" s="152"/>
      <c r="B23" s="153" t="s">
        <v>27</v>
      </c>
      <c r="C23" s="154" t="s">
        <v>27</v>
      </c>
      <c r="D23" s="14" t="s">
        <v>77</v>
      </c>
      <c r="E23" s="15"/>
      <c r="F23" s="15"/>
      <c r="G23" s="15"/>
      <c r="H23" s="15"/>
      <c r="I23" s="15"/>
      <c r="J23" s="15"/>
      <c r="K23" s="16"/>
      <c r="M23" s="152"/>
      <c r="N23" s="33" t="s">
        <v>27</v>
      </c>
      <c r="O23" s="34">
        <v>1</v>
      </c>
    </row>
    <row r="24" spans="1:15" s="45" customFormat="1" ht="21" customHeight="1">
      <c r="A24" s="41" t="s">
        <v>78</v>
      </c>
      <c r="B24" s="145" t="s">
        <v>79</v>
      </c>
      <c r="C24" s="146" t="s">
        <v>80</v>
      </c>
      <c r="D24" s="42" t="s">
        <v>81</v>
      </c>
      <c r="E24" s="43"/>
      <c r="F24" s="43"/>
      <c r="G24" s="43"/>
      <c r="H24" s="43"/>
      <c r="I24" s="43"/>
      <c r="J24" s="43"/>
      <c r="K24" s="44"/>
      <c r="M24" s="41" t="s">
        <v>78</v>
      </c>
      <c r="N24" s="46" t="s">
        <v>79</v>
      </c>
      <c r="O24" s="34">
        <v>1</v>
      </c>
    </row>
    <row r="25" spans="1:15">
      <c r="M25" s="45"/>
      <c r="O25">
        <f>SUM(O2:O24)</f>
        <v>61</v>
      </c>
    </row>
    <row r="26" spans="1:15" ht="29" customHeight="1"/>
    <row r="27" spans="1:15" ht="19" customHeight="1">
      <c r="I27" s="47"/>
    </row>
    <row r="28" spans="1:15" ht="19" customHeight="1"/>
    <row r="29" spans="1:15" ht="19" customHeight="1"/>
    <row r="30" spans="1:15" ht="19" customHeight="1"/>
    <row r="31" spans="1:15" ht="19" customHeight="1"/>
    <row r="32" spans="1:15" ht="19" customHeight="1"/>
    <row r="33" ht="19" customHeight="1"/>
    <row r="34" ht="19" customHeight="1"/>
    <row r="35" ht="19" customHeight="1"/>
    <row r="36" ht="19" customHeight="1"/>
    <row r="37" ht="19" customHeight="1"/>
    <row r="38" ht="19" customHeight="1"/>
    <row r="39" ht="19" customHeight="1"/>
  </sheetData>
  <mergeCells count="29">
    <mergeCell ref="B1:C1"/>
    <mergeCell ref="D1:K1"/>
    <mergeCell ref="A2:A21"/>
    <mergeCell ref="B2:B6"/>
    <mergeCell ref="C2:C3"/>
    <mergeCell ref="B12:B14"/>
    <mergeCell ref="B18:B19"/>
    <mergeCell ref="N2:N6"/>
    <mergeCell ref="O2:O6"/>
    <mergeCell ref="B7:C7"/>
    <mergeCell ref="B8:C8"/>
    <mergeCell ref="B9:B11"/>
    <mergeCell ref="N9:N11"/>
    <mergeCell ref="O9:O11"/>
    <mergeCell ref="M2:M21"/>
    <mergeCell ref="N12:N14"/>
    <mergeCell ref="O12:O14"/>
    <mergeCell ref="B15:C15"/>
    <mergeCell ref="B16:B17"/>
    <mergeCell ref="N16:N17"/>
    <mergeCell ref="O16:O17"/>
    <mergeCell ref="B24:C24"/>
    <mergeCell ref="N18:N19"/>
    <mergeCell ref="O18:O19"/>
    <mergeCell ref="B20:C20"/>
    <mergeCell ref="A22:A23"/>
    <mergeCell ref="B22:C22"/>
    <mergeCell ref="M22:M23"/>
    <mergeCell ref="B23:C23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D383-F8CF-D144-ACA9-A4E93EDF7AD8}">
  <dimension ref="A1:Q58"/>
  <sheetViews>
    <sheetView workbookViewId="0">
      <selection activeCell="A47" sqref="A47"/>
    </sheetView>
  </sheetViews>
  <sheetFormatPr baseColWidth="10" defaultRowHeight="16"/>
  <cols>
    <col min="4" max="4" width="18.33203125" customWidth="1"/>
    <col min="8" max="8" width="12" bestFit="1" customWidth="1"/>
    <col min="9" max="9" width="32.5" bestFit="1" customWidth="1"/>
    <col min="10" max="10" width="19.6640625" bestFit="1" customWidth="1"/>
    <col min="11" max="11" width="23.6640625" bestFit="1" customWidth="1"/>
    <col min="12" max="12" width="9.83203125" bestFit="1" customWidth="1"/>
    <col min="13" max="13" width="16.33203125" bestFit="1" customWidth="1"/>
    <col min="14" max="14" width="23.1640625" bestFit="1" customWidth="1"/>
    <col min="15" max="15" width="7.5" bestFit="1" customWidth="1"/>
    <col min="16" max="16" width="12.1640625" bestFit="1" customWidth="1"/>
    <col min="17" max="20" width="6" bestFit="1" customWidth="1"/>
  </cols>
  <sheetData>
    <row r="1" spans="1:17" ht="34">
      <c r="A1" s="48" t="s">
        <v>82</v>
      </c>
      <c r="C1" s="48" t="s">
        <v>83</v>
      </c>
      <c r="D1" s="48" t="s">
        <v>84</v>
      </c>
      <c r="E1" s="48" t="s">
        <v>85</v>
      </c>
    </row>
    <row r="2" spans="1:17" ht="34">
      <c r="A2" s="49" t="s">
        <v>86</v>
      </c>
      <c r="C2" s="50">
        <v>2020</v>
      </c>
      <c r="D2" s="51" t="s">
        <v>87</v>
      </c>
      <c r="E2" s="49" t="s">
        <v>86</v>
      </c>
      <c r="H2" t="s">
        <v>88</v>
      </c>
      <c r="I2" t="s">
        <v>89</v>
      </c>
    </row>
    <row r="3" spans="1:17" ht="34">
      <c r="A3" s="49" t="s">
        <v>90</v>
      </c>
      <c r="C3" s="50">
        <v>2021</v>
      </c>
      <c r="D3" s="51" t="s">
        <v>91</v>
      </c>
      <c r="E3" s="49" t="s">
        <v>92</v>
      </c>
      <c r="H3" t="s">
        <v>93</v>
      </c>
      <c r="I3" t="s">
        <v>94</v>
      </c>
      <c r="J3" t="s">
        <v>87</v>
      </c>
      <c r="K3" t="s">
        <v>91</v>
      </c>
      <c r="L3" t="s">
        <v>95</v>
      </c>
      <c r="M3" t="s">
        <v>96</v>
      </c>
      <c r="N3" t="s">
        <v>97</v>
      </c>
      <c r="O3" t="s">
        <v>98</v>
      </c>
      <c r="P3" t="s">
        <v>49</v>
      </c>
      <c r="Q3" t="s">
        <v>99</v>
      </c>
    </row>
    <row r="4" spans="1:17" ht="34">
      <c r="A4" s="49" t="s">
        <v>90</v>
      </c>
      <c r="C4" s="50">
        <v>2021</v>
      </c>
      <c r="D4" s="51" t="s">
        <v>87</v>
      </c>
      <c r="E4" s="49" t="s">
        <v>100</v>
      </c>
      <c r="H4" s="52">
        <v>2014</v>
      </c>
      <c r="J4">
        <v>1</v>
      </c>
      <c r="N4">
        <v>2</v>
      </c>
      <c r="Q4">
        <v>3</v>
      </c>
    </row>
    <row r="5" spans="1:17" ht="34">
      <c r="A5" s="50" t="s">
        <v>101</v>
      </c>
      <c r="C5" s="50">
        <v>2021</v>
      </c>
      <c r="D5" s="51" t="s">
        <v>50</v>
      </c>
      <c r="E5" s="50" t="s">
        <v>101</v>
      </c>
      <c r="H5" s="52">
        <v>2015</v>
      </c>
      <c r="I5">
        <v>1</v>
      </c>
      <c r="J5">
        <v>2</v>
      </c>
      <c r="M5">
        <v>1</v>
      </c>
      <c r="Q5">
        <v>4</v>
      </c>
    </row>
    <row r="6" spans="1:17" ht="34">
      <c r="A6" s="50" t="s">
        <v>102</v>
      </c>
      <c r="C6" s="50">
        <v>2020</v>
      </c>
      <c r="D6" s="51" t="s">
        <v>91</v>
      </c>
      <c r="E6" s="50" t="s">
        <v>102</v>
      </c>
      <c r="H6" s="52">
        <v>2016</v>
      </c>
      <c r="I6">
        <v>1</v>
      </c>
      <c r="L6">
        <v>1</v>
      </c>
      <c r="N6">
        <v>1</v>
      </c>
      <c r="P6">
        <v>1</v>
      </c>
      <c r="Q6">
        <v>4</v>
      </c>
    </row>
    <row r="7" spans="1:17" ht="34">
      <c r="A7" s="50" t="s">
        <v>103</v>
      </c>
      <c r="C7" s="50">
        <v>2020</v>
      </c>
      <c r="D7" s="51" t="s">
        <v>65</v>
      </c>
      <c r="E7" s="50" t="s">
        <v>104</v>
      </c>
      <c r="H7" s="52">
        <v>2017</v>
      </c>
      <c r="J7">
        <v>3</v>
      </c>
      <c r="N7">
        <v>2</v>
      </c>
      <c r="O7">
        <v>3</v>
      </c>
      <c r="Q7">
        <v>8</v>
      </c>
    </row>
    <row r="8" spans="1:17" ht="34">
      <c r="A8" s="50" t="s">
        <v>103</v>
      </c>
      <c r="C8" s="50">
        <v>2020</v>
      </c>
      <c r="D8" s="51" t="s">
        <v>50</v>
      </c>
      <c r="E8" s="50" t="s">
        <v>105</v>
      </c>
      <c r="H8" s="52">
        <v>2018</v>
      </c>
      <c r="I8">
        <v>2</v>
      </c>
      <c r="J8">
        <v>3</v>
      </c>
      <c r="K8">
        <v>3</v>
      </c>
      <c r="M8">
        <v>1</v>
      </c>
      <c r="N8">
        <v>4</v>
      </c>
      <c r="Q8">
        <v>13</v>
      </c>
    </row>
    <row r="9" spans="1:17" ht="34">
      <c r="A9" s="49" t="s">
        <v>106</v>
      </c>
      <c r="C9" s="50">
        <v>2019</v>
      </c>
      <c r="D9" s="51" t="s">
        <v>91</v>
      </c>
      <c r="E9" s="49" t="s">
        <v>106</v>
      </c>
      <c r="H9" s="52">
        <v>2019</v>
      </c>
      <c r="I9">
        <v>1</v>
      </c>
      <c r="J9">
        <v>4</v>
      </c>
      <c r="K9">
        <v>2</v>
      </c>
      <c r="O9">
        <v>1</v>
      </c>
      <c r="P9">
        <v>1</v>
      </c>
      <c r="Q9">
        <v>9</v>
      </c>
    </row>
    <row r="10" spans="1:17" ht="34">
      <c r="A10" s="49" t="s">
        <v>107</v>
      </c>
      <c r="C10" s="50">
        <v>2019</v>
      </c>
      <c r="D10" s="51" t="s">
        <v>108</v>
      </c>
      <c r="E10" s="49" t="s">
        <v>107</v>
      </c>
      <c r="H10" s="52">
        <v>2020</v>
      </c>
      <c r="I10">
        <v>3</v>
      </c>
      <c r="J10">
        <v>3</v>
      </c>
      <c r="K10">
        <v>2</v>
      </c>
      <c r="L10">
        <v>2</v>
      </c>
      <c r="P10">
        <v>3</v>
      </c>
      <c r="Q10">
        <v>13</v>
      </c>
    </row>
    <row r="11" spans="1:17" ht="34">
      <c r="A11" s="50" t="s">
        <v>109</v>
      </c>
      <c r="C11" s="50">
        <v>2019</v>
      </c>
      <c r="D11" s="51" t="s">
        <v>50</v>
      </c>
      <c r="E11" s="50" t="s">
        <v>109</v>
      </c>
      <c r="H11" s="52">
        <v>2021</v>
      </c>
      <c r="J11">
        <v>1</v>
      </c>
      <c r="K11">
        <v>1</v>
      </c>
      <c r="P11">
        <v>1</v>
      </c>
      <c r="Q11">
        <v>3</v>
      </c>
    </row>
    <row r="12" spans="1:17" ht="34">
      <c r="A12" s="50" t="s">
        <v>110</v>
      </c>
      <c r="C12" s="50">
        <v>2019</v>
      </c>
      <c r="D12" s="51" t="s">
        <v>111</v>
      </c>
      <c r="E12" s="50" t="s">
        <v>112</v>
      </c>
      <c r="H12" s="52" t="s">
        <v>99</v>
      </c>
      <c r="I12">
        <v>8</v>
      </c>
      <c r="J12">
        <v>17</v>
      </c>
      <c r="K12">
        <v>8</v>
      </c>
      <c r="L12">
        <v>3</v>
      </c>
      <c r="M12">
        <v>2</v>
      </c>
      <c r="N12">
        <v>9</v>
      </c>
      <c r="O12">
        <v>4</v>
      </c>
      <c r="P12">
        <v>6</v>
      </c>
      <c r="Q12">
        <v>57</v>
      </c>
    </row>
    <row r="13" spans="1:17" ht="34">
      <c r="A13" s="50" t="s">
        <v>110</v>
      </c>
      <c r="C13" s="50">
        <v>2019</v>
      </c>
      <c r="D13" s="51" t="s">
        <v>91</v>
      </c>
      <c r="E13" s="50" t="s">
        <v>113</v>
      </c>
    </row>
    <row r="14" spans="1:17" ht="34">
      <c r="A14" s="50" t="s">
        <v>114</v>
      </c>
      <c r="C14" s="50">
        <v>2019</v>
      </c>
      <c r="D14" s="51" t="s">
        <v>87</v>
      </c>
      <c r="E14" s="50" t="s">
        <v>115</v>
      </c>
    </row>
    <row r="15" spans="1:17" ht="34">
      <c r="A15" s="50" t="s">
        <v>114</v>
      </c>
      <c r="C15" s="50">
        <v>2019</v>
      </c>
      <c r="D15" s="51" t="s">
        <v>116</v>
      </c>
      <c r="E15" s="50" t="s">
        <v>117</v>
      </c>
    </row>
    <row r="16" spans="1:17" ht="34">
      <c r="A16" s="49" t="s">
        <v>118</v>
      </c>
      <c r="C16" s="50">
        <v>2019</v>
      </c>
      <c r="D16" s="51" t="s">
        <v>87</v>
      </c>
      <c r="E16" s="49" t="s">
        <v>118</v>
      </c>
    </row>
    <row r="17" spans="1:5" ht="34">
      <c r="A17" s="50" t="s">
        <v>119</v>
      </c>
      <c r="C17" s="50">
        <v>2018</v>
      </c>
      <c r="D17" s="51" t="s">
        <v>120</v>
      </c>
      <c r="E17" s="50" t="s">
        <v>119</v>
      </c>
    </row>
    <row r="18" spans="1:5" ht="34">
      <c r="A18" s="49" t="s">
        <v>121</v>
      </c>
      <c r="C18" s="50">
        <v>2018</v>
      </c>
      <c r="D18" s="51" t="s">
        <v>91</v>
      </c>
      <c r="E18" s="49" t="s">
        <v>121</v>
      </c>
    </row>
    <row r="19" spans="1:5" ht="34">
      <c r="A19" s="50" t="s">
        <v>122</v>
      </c>
      <c r="C19" s="50">
        <v>2018</v>
      </c>
      <c r="D19" s="51" t="s">
        <v>120</v>
      </c>
      <c r="E19" s="50" t="s">
        <v>123</v>
      </c>
    </row>
    <row r="20" spans="1:5" ht="34">
      <c r="A20" s="50" t="s">
        <v>122</v>
      </c>
      <c r="C20" s="50">
        <v>2018</v>
      </c>
      <c r="D20" s="51" t="s">
        <v>124</v>
      </c>
      <c r="E20" s="50" t="s">
        <v>125</v>
      </c>
    </row>
    <row r="21" spans="1:5" ht="34">
      <c r="A21" s="49" t="s">
        <v>126</v>
      </c>
      <c r="C21" s="50">
        <v>2018</v>
      </c>
      <c r="D21" s="51" t="s">
        <v>87</v>
      </c>
      <c r="E21" s="49" t="s">
        <v>126</v>
      </c>
    </row>
    <row r="22" spans="1:5" ht="34">
      <c r="A22" s="49" t="s">
        <v>127</v>
      </c>
      <c r="C22" s="50">
        <v>2018</v>
      </c>
      <c r="D22" s="51" t="s">
        <v>91</v>
      </c>
      <c r="E22" s="49" t="s">
        <v>128</v>
      </c>
    </row>
    <row r="23" spans="1:5" ht="34">
      <c r="A23" s="49" t="s">
        <v>127</v>
      </c>
      <c r="C23" s="50">
        <v>2018</v>
      </c>
      <c r="D23" s="51" t="s">
        <v>87</v>
      </c>
      <c r="E23" s="49" t="s">
        <v>129</v>
      </c>
    </row>
    <row r="24" spans="1:5" ht="34">
      <c r="A24" s="49" t="s">
        <v>130</v>
      </c>
      <c r="C24" s="50">
        <v>2018</v>
      </c>
      <c r="D24" s="51" t="s">
        <v>108</v>
      </c>
      <c r="E24" s="49" t="s">
        <v>131</v>
      </c>
    </row>
    <row r="25" spans="1:5" ht="34">
      <c r="A25" s="49" t="s">
        <v>130</v>
      </c>
      <c r="C25" s="50">
        <v>2018</v>
      </c>
      <c r="D25" s="51" t="s">
        <v>97</v>
      </c>
      <c r="E25" s="49" t="s">
        <v>132</v>
      </c>
    </row>
    <row r="26" spans="1:5" ht="34">
      <c r="A26" s="49" t="s">
        <v>130</v>
      </c>
      <c r="C26" s="50">
        <v>2018</v>
      </c>
      <c r="D26" s="51" t="s">
        <v>91</v>
      </c>
      <c r="E26" s="49" t="s">
        <v>133</v>
      </c>
    </row>
    <row r="27" spans="1:5" ht="34">
      <c r="A27" s="49" t="s">
        <v>134</v>
      </c>
      <c r="C27" s="50">
        <v>2018</v>
      </c>
      <c r="D27" s="51" t="s">
        <v>96</v>
      </c>
      <c r="E27" s="49" t="s">
        <v>134</v>
      </c>
    </row>
    <row r="28" spans="1:5" ht="34">
      <c r="A28" s="49" t="s">
        <v>135</v>
      </c>
      <c r="C28" s="50">
        <v>2017</v>
      </c>
      <c r="D28" s="51" t="s">
        <v>87</v>
      </c>
      <c r="E28" s="49" t="s">
        <v>135</v>
      </c>
    </row>
    <row r="29" spans="1:5" ht="34">
      <c r="A29" s="50" t="s">
        <v>136</v>
      </c>
      <c r="C29" s="50">
        <v>2017</v>
      </c>
      <c r="D29" s="51" t="s">
        <v>116</v>
      </c>
      <c r="E29" s="50" t="s">
        <v>137</v>
      </c>
    </row>
    <row r="30" spans="1:5" ht="34">
      <c r="A30" s="50" t="s">
        <v>136</v>
      </c>
      <c r="C30" s="50">
        <v>2017</v>
      </c>
      <c r="D30" s="51" t="s">
        <v>111</v>
      </c>
      <c r="E30" s="50" t="s">
        <v>138</v>
      </c>
    </row>
    <row r="31" spans="1:5" ht="34">
      <c r="A31" s="50" t="s">
        <v>139</v>
      </c>
      <c r="C31" s="50">
        <v>2017</v>
      </c>
      <c r="D31" s="51" t="s">
        <v>120</v>
      </c>
      <c r="E31" s="50" t="s">
        <v>140</v>
      </c>
    </row>
    <row r="32" spans="1:5" ht="34">
      <c r="A32" s="50" t="s">
        <v>139</v>
      </c>
      <c r="C32" s="50">
        <v>2017</v>
      </c>
      <c r="D32" s="51" t="s">
        <v>97</v>
      </c>
      <c r="E32" s="50" t="s">
        <v>141</v>
      </c>
    </row>
    <row r="33" spans="1:5" ht="34">
      <c r="A33" s="50" t="s">
        <v>142</v>
      </c>
      <c r="C33" s="50">
        <v>2016</v>
      </c>
      <c r="D33" s="51" t="s">
        <v>97</v>
      </c>
      <c r="E33" s="50" t="s">
        <v>142</v>
      </c>
    </row>
    <row r="34" spans="1:5" ht="34">
      <c r="A34" s="49" t="s">
        <v>143</v>
      </c>
      <c r="C34" s="50">
        <v>2020</v>
      </c>
      <c r="D34" s="51" t="s">
        <v>108</v>
      </c>
      <c r="E34" s="49" t="s">
        <v>143</v>
      </c>
    </row>
    <row r="35" spans="1:5" ht="34">
      <c r="A35" s="49" t="s">
        <v>144</v>
      </c>
      <c r="C35" s="50">
        <v>2016</v>
      </c>
      <c r="D35" s="51" t="s">
        <v>108</v>
      </c>
      <c r="E35" s="49" t="s">
        <v>144</v>
      </c>
    </row>
    <row r="36" spans="1:5" ht="34">
      <c r="A36" s="50" t="s">
        <v>145</v>
      </c>
      <c r="C36" s="50">
        <v>2016</v>
      </c>
      <c r="D36" s="51" t="s">
        <v>65</v>
      </c>
      <c r="E36" s="50" t="s">
        <v>145</v>
      </c>
    </row>
    <row r="37" spans="1:5" ht="34">
      <c r="A37" s="50" t="s">
        <v>146</v>
      </c>
      <c r="C37" s="50">
        <v>2016</v>
      </c>
      <c r="D37" s="51" t="s">
        <v>49</v>
      </c>
      <c r="E37" s="50" t="s">
        <v>146</v>
      </c>
    </row>
    <row r="38" spans="1:5" ht="34">
      <c r="A38" s="49" t="s">
        <v>147</v>
      </c>
      <c r="C38" s="50">
        <v>2015</v>
      </c>
      <c r="D38" s="51" t="s">
        <v>87</v>
      </c>
      <c r="E38" s="49" t="s">
        <v>147</v>
      </c>
    </row>
    <row r="39" spans="1:5" ht="34">
      <c r="A39" s="50" t="s">
        <v>148</v>
      </c>
      <c r="C39" s="50">
        <v>2015</v>
      </c>
      <c r="D39" s="51" t="s">
        <v>111</v>
      </c>
      <c r="E39" s="50" t="s">
        <v>149</v>
      </c>
    </row>
    <row r="40" spans="1:5" ht="34">
      <c r="A40" s="50" t="s">
        <v>150</v>
      </c>
      <c r="C40" s="50">
        <v>2015</v>
      </c>
      <c r="D40" s="51" t="s">
        <v>151</v>
      </c>
      <c r="E40" s="50" t="s">
        <v>150</v>
      </c>
    </row>
    <row r="41" spans="1:5" ht="34">
      <c r="A41" s="49" t="s">
        <v>152</v>
      </c>
      <c r="C41" s="50">
        <v>2015</v>
      </c>
      <c r="D41" s="51" t="s">
        <v>108</v>
      </c>
      <c r="E41" s="49" t="s">
        <v>152</v>
      </c>
    </row>
    <row r="42" spans="1:5" ht="34">
      <c r="A42" s="50" t="s">
        <v>153</v>
      </c>
      <c r="C42" s="50">
        <v>2014</v>
      </c>
      <c r="D42" s="51" t="s">
        <v>97</v>
      </c>
      <c r="E42" s="50" t="s">
        <v>153</v>
      </c>
    </row>
    <row r="43" spans="1:5" ht="34">
      <c r="A43" s="49" t="s">
        <v>154</v>
      </c>
      <c r="C43" s="50">
        <v>2014</v>
      </c>
      <c r="D43" s="51" t="s">
        <v>97</v>
      </c>
      <c r="E43" s="49" t="s">
        <v>154</v>
      </c>
    </row>
    <row r="44" spans="1:5" ht="34">
      <c r="A44" s="49" t="s">
        <v>155</v>
      </c>
      <c r="C44" s="50">
        <v>2014</v>
      </c>
      <c r="D44" s="51" t="s">
        <v>87</v>
      </c>
      <c r="E44" s="49" t="s">
        <v>155</v>
      </c>
    </row>
    <row r="45" spans="1:5" ht="34">
      <c r="A45" s="50" t="s">
        <v>156</v>
      </c>
      <c r="C45" s="50">
        <v>2017</v>
      </c>
      <c r="D45" s="51" t="s">
        <v>87</v>
      </c>
      <c r="E45" s="50" t="s">
        <v>156</v>
      </c>
    </row>
    <row r="46" spans="1:5" ht="34">
      <c r="A46" s="50" t="s">
        <v>157</v>
      </c>
      <c r="C46" s="50">
        <v>2017</v>
      </c>
      <c r="D46" s="51" t="s">
        <v>116</v>
      </c>
      <c r="E46" s="50" t="s">
        <v>158</v>
      </c>
    </row>
    <row r="47" spans="1:5" ht="34">
      <c r="A47" s="50" t="s">
        <v>157</v>
      </c>
      <c r="C47" s="50">
        <v>2017</v>
      </c>
      <c r="D47" s="51" t="s">
        <v>116</v>
      </c>
      <c r="E47" s="50" t="s">
        <v>159</v>
      </c>
    </row>
    <row r="48" spans="1:5" ht="34">
      <c r="A48" s="50" t="s">
        <v>160</v>
      </c>
      <c r="C48" s="50">
        <v>2018</v>
      </c>
      <c r="D48" s="51" t="s">
        <v>87</v>
      </c>
      <c r="E48" s="50" t="s">
        <v>160</v>
      </c>
    </row>
    <row r="49" spans="1:5" ht="34">
      <c r="A49" s="49" t="s">
        <v>161</v>
      </c>
      <c r="C49" s="50">
        <v>2018</v>
      </c>
      <c r="D49" s="51" t="s">
        <v>108</v>
      </c>
      <c r="E49" s="49" t="s">
        <v>161</v>
      </c>
    </row>
    <row r="50" spans="1:5" ht="34">
      <c r="A50" s="49" t="s">
        <v>162</v>
      </c>
      <c r="C50" s="50">
        <v>2019</v>
      </c>
      <c r="D50" s="51" t="s">
        <v>87</v>
      </c>
      <c r="E50" s="49" t="s">
        <v>162</v>
      </c>
    </row>
    <row r="51" spans="1:5" ht="34">
      <c r="A51" s="49" t="s">
        <v>163</v>
      </c>
      <c r="C51" s="50">
        <v>2020</v>
      </c>
      <c r="D51" s="51" t="s">
        <v>108</v>
      </c>
      <c r="E51" s="49" t="s">
        <v>164</v>
      </c>
    </row>
    <row r="52" spans="1:5" ht="34">
      <c r="A52" s="50" t="s">
        <v>165</v>
      </c>
      <c r="C52" s="50">
        <v>2020</v>
      </c>
      <c r="D52" s="51" t="s">
        <v>50</v>
      </c>
      <c r="E52" s="50" t="s">
        <v>166</v>
      </c>
    </row>
    <row r="53" spans="1:5" ht="34">
      <c r="A53" s="50" t="s">
        <v>165</v>
      </c>
      <c r="C53" s="50">
        <v>2020</v>
      </c>
      <c r="D53" s="51" t="s">
        <v>50</v>
      </c>
      <c r="E53" s="50" t="s">
        <v>167</v>
      </c>
    </row>
    <row r="54" spans="1:5" ht="34">
      <c r="A54" s="49" t="s">
        <v>168</v>
      </c>
      <c r="C54" s="50">
        <v>2020</v>
      </c>
      <c r="D54" s="51" t="s">
        <v>91</v>
      </c>
      <c r="E54" s="49" t="s">
        <v>169</v>
      </c>
    </row>
    <row r="55" spans="1:5" ht="34">
      <c r="A55" s="49" t="s">
        <v>168</v>
      </c>
      <c r="C55" s="50">
        <v>2020</v>
      </c>
      <c r="D55" s="51" t="s">
        <v>108</v>
      </c>
      <c r="E55" s="49" t="s">
        <v>170</v>
      </c>
    </row>
    <row r="56" spans="1:5" ht="34">
      <c r="A56" s="49" t="s">
        <v>168</v>
      </c>
      <c r="C56" s="50">
        <v>2020</v>
      </c>
      <c r="D56" s="51" t="s">
        <v>87</v>
      </c>
      <c r="E56" s="49" t="s">
        <v>171</v>
      </c>
    </row>
    <row r="57" spans="1:5" ht="17">
      <c r="A57" s="49" t="s">
        <v>172</v>
      </c>
      <c r="C57" s="50">
        <v>2020</v>
      </c>
      <c r="D57" s="51" t="s">
        <v>87</v>
      </c>
      <c r="E57" s="49" t="s">
        <v>173</v>
      </c>
    </row>
    <row r="58" spans="1:5" ht="34">
      <c r="A58" s="49" t="s">
        <v>174</v>
      </c>
      <c r="C58" s="50">
        <v>2020</v>
      </c>
      <c r="D58" s="51" t="s">
        <v>65</v>
      </c>
      <c r="E58" s="50" t="s">
        <v>174</v>
      </c>
    </row>
  </sheetData>
  <phoneticPr fontId="2" type="noConversion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6229-4D33-F942-B615-F6B4A9C0442E}">
  <dimension ref="A1:AU102"/>
  <sheetViews>
    <sheetView topLeftCell="F20" zoomScale="120" zoomScaleNormal="120" workbookViewId="0">
      <selection activeCell="O52" sqref="O52"/>
    </sheetView>
  </sheetViews>
  <sheetFormatPr baseColWidth="10" defaultRowHeight="16"/>
  <cols>
    <col min="1" max="1" width="9" customWidth="1"/>
    <col min="2" max="4" width="5.6640625" customWidth="1"/>
    <col min="5" max="5" width="10.5" bestFit="1" customWidth="1"/>
    <col min="6" max="6" width="14.6640625" bestFit="1" customWidth="1"/>
    <col min="7" max="7" width="5.6640625" customWidth="1"/>
    <col min="8" max="8" width="6.83203125" customWidth="1"/>
    <col min="9" max="11" width="5.6640625" customWidth="1"/>
    <col min="12" max="13" width="5.83203125" customWidth="1"/>
    <col min="14" max="14" width="11.83203125" customWidth="1"/>
    <col min="15" max="15" width="51.33203125" customWidth="1"/>
    <col min="23" max="26" width="6" customWidth="1"/>
    <col min="27" max="27" width="10.5" bestFit="1" customWidth="1"/>
    <col min="28" max="37" width="6" customWidth="1"/>
    <col min="38" max="38" width="6.83203125" customWidth="1"/>
    <col min="41" max="41" width="12.1640625" customWidth="1"/>
    <col min="42" max="42" width="19.1640625" customWidth="1"/>
    <col min="44" max="44" width="16.5" customWidth="1"/>
    <col min="45" max="46" width="12.33203125" bestFit="1" customWidth="1"/>
    <col min="47" max="47" width="27.1640625" bestFit="1" customWidth="1"/>
    <col min="51" max="58" width="8.1640625" customWidth="1"/>
    <col min="60" max="60" width="7" customWidth="1"/>
    <col min="61" max="64" width="6.83203125" customWidth="1"/>
    <col min="65" max="65" width="8.33203125" customWidth="1"/>
    <col min="66" max="69" width="6.83203125" customWidth="1"/>
    <col min="70" max="71" width="8.33203125" customWidth="1"/>
    <col min="72" max="72" width="6.83203125" customWidth="1"/>
    <col min="73" max="73" width="7.5" customWidth="1"/>
    <col min="74" max="74" width="6.83203125" customWidth="1"/>
    <col min="75" max="75" width="23.5" customWidth="1"/>
  </cols>
  <sheetData>
    <row r="1" spans="1:47">
      <c r="B1" t="s">
        <v>175</v>
      </c>
      <c r="N1" s="53" t="s">
        <v>1</v>
      </c>
      <c r="O1" s="53" t="s">
        <v>176</v>
      </c>
    </row>
    <row r="2" spans="1:47">
      <c r="N2" s="54" t="s">
        <v>177</v>
      </c>
      <c r="O2" s="55" t="s">
        <v>178</v>
      </c>
    </row>
    <row r="3" spans="1:47" s="56" customFormat="1">
      <c r="A3" s="180" t="s">
        <v>179</v>
      </c>
      <c r="B3" s="180"/>
      <c r="C3" s="180"/>
      <c r="D3" s="180"/>
      <c r="E3" s="180"/>
      <c r="F3" s="180"/>
      <c r="G3" s="180"/>
      <c r="N3" s="54" t="s">
        <v>180</v>
      </c>
      <c r="O3" s="55" t="s">
        <v>181</v>
      </c>
    </row>
    <row r="4" spans="1:47" s="45" customFormat="1" ht="43" customHeight="1">
      <c r="A4" s="171" t="s">
        <v>1</v>
      </c>
      <c r="B4" s="179" t="s">
        <v>182</v>
      </c>
      <c r="C4" s="179"/>
      <c r="D4" s="179"/>
      <c r="E4" s="179"/>
      <c r="F4" s="179"/>
      <c r="G4" s="179"/>
      <c r="H4" s="57" t="s">
        <v>183</v>
      </c>
      <c r="I4" s="179" t="s">
        <v>184</v>
      </c>
      <c r="J4" s="179"/>
      <c r="K4" s="179"/>
      <c r="N4" s="54" t="s">
        <v>185</v>
      </c>
      <c r="O4" s="55" t="s">
        <v>186</v>
      </c>
    </row>
    <row r="5" spans="1:47" ht="20">
      <c r="A5" s="172"/>
      <c r="B5" s="176" t="s">
        <v>187</v>
      </c>
      <c r="C5" s="177"/>
      <c r="D5" s="178"/>
      <c r="E5" s="58" t="s">
        <v>188</v>
      </c>
      <c r="F5" s="58" t="s">
        <v>189</v>
      </c>
      <c r="G5" s="58" t="s">
        <v>190</v>
      </c>
      <c r="H5" s="58" t="s">
        <v>191</v>
      </c>
      <c r="I5" s="58" t="s">
        <v>192</v>
      </c>
      <c r="J5" s="58" t="s">
        <v>193</v>
      </c>
      <c r="K5" s="58" t="s">
        <v>68</v>
      </c>
      <c r="L5" s="59"/>
      <c r="M5" s="60"/>
      <c r="N5" s="54" t="s">
        <v>194</v>
      </c>
      <c r="O5" s="55" t="s">
        <v>195</v>
      </c>
      <c r="P5" s="59"/>
      <c r="Q5" s="59"/>
      <c r="R5" s="59"/>
      <c r="S5" s="59"/>
      <c r="T5" s="59"/>
      <c r="U5" s="59"/>
      <c r="AM5" s="59"/>
      <c r="AN5" s="59"/>
      <c r="AO5" s="59"/>
      <c r="AP5" s="59"/>
      <c r="AQ5" s="59"/>
      <c r="AR5" s="61"/>
      <c r="AT5" s="59"/>
      <c r="AU5" s="61"/>
    </row>
    <row r="6" spans="1:47" ht="20" customHeight="1">
      <c r="A6" s="62" t="s">
        <v>3</v>
      </c>
      <c r="B6" s="176">
        <v>29</v>
      </c>
      <c r="C6" s="177"/>
      <c r="D6" s="178"/>
      <c r="E6" s="58">
        <v>4</v>
      </c>
      <c r="F6" s="58">
        <v>2</v>
      </c>
      <c r="G6" s="58">
        <v>2</v>
      </c>
      <c r="H6" s="58">
        <v>5</v>
      </c>
      <c r="I6" s="58">
        <v>2</v>
      </c>
      <c r="J6" s="58">
        <v>1</v>
      </c>
      <c r="K6" s="58">
        <v>1</v>
      </c>
      <c r="L6" s="59">
        <f>SUM(B6:K6)</f>
        <v>46</v>
      </c>
      <c r="M6" s="60"/>
      <c r="P6" s="59"/>
      <c r="Q6" s="59"/>
      <c r="R6" s="59"/>
      <c r="S6" s="59"/>
      <c r="T6" s="59"/>
      <c r="U6" s="59"/>
      <c r="AM6" s="59"/>
      <c r="AN6" s="59"/>
      <c r="AO6" s="59"/>
      <c r="AP6" s="59"/>
      <c r="AQ6" s="59"/>
      <c r="AR6" s="59"/>
      <c r="AT6" s="59"/>
      <c r="AU6" s="59"/>
    </row>
    <row r="7" spans="1:47" ht="17" customHeight="1">
      <c r="A7" s="168" t="s">
        <v>196</v>
      </c>
      <c r="B7" s="63" t="s">
        <v>62</v>
      </c>
      <c r="C7" s="64" t="s">
        <v>11</v>
      </c>
      <c r="D7" s="65" t="s">
        <v>26</v>
      </c>
      <c r="E7" s="66" t="s">
        <v>9</v>
      </c>
      <c r="F7" s="66" t="s">
        <v>197</v>
      </c>
      <c r="G7" s="67" t="s">
        <v>11</v>
      </c>
      <c r="H7" s="66" t="s">
        <v>8</v>
      </c>
      <c r="I7" s="68" t="s">
        <v>198</v>
      </c>
      <c r="J7" s="68" t="s">
        <v>199</v>
      </c>
      <c r="K7" s="68" t="s">
        <v>200</v>
      </c>
      <c r="M7" s="60"/>
    </row>
    <row r="8" spans="1:47" ht="20">
      <c r="A8" s="169"/>
      <c r="B8" s="69" t="s">
        <v>47</v>
      </c>
      <c r="C8" s="70" t="s">
        <v>30</v>
      </c>
      <c r="D8" s="71" t="s">
        <v>60</v>
      </c>
      <c r="E8" s="72" t="s">
        <v>12</v>
      </c>
      <c r="F8" s="73" t="s">
        <v>13</v>
      </c>
      <c r="G8" s="72" t="s">
        <v>17</v>
      </c>
      <c r="H8" s="72" t="s">
        <v>10</v>
      </c>
      <c r="I8" s="74" t="s">
        <v>201</v>
      </c>
      <c r="J8" s="74"/>
      <c r="K8" s="74"/>
      <c r="M8" s="60"/>
      <c r="P8" s="171" t="s">
        <v>1</v>
      </c>
      <c r="Q8" s="172"/>
      <c r="R8" s="62" t="s">
        <v>3</v>
      </c>
    </row>
    <row r="9" spans="1:47" ht="20" customHeight="1">
      <c r="A9" s="169"/>
      <c r="B9" s="69" t="s">
        <v>51</v>
      </c>
      <c r="C9" s="70" t="s">
        <v>21</v>
      </c>
      <c r="D9" s="71" t="s">
        <v>36</v>
      </c>
      <c r="E9" s="72" t="s">
        <v>59</v>
      </c>
      <c r="F9" s="74"/>
      <c r="G9" s="74"/>
      <c r="H9" s="72" t="s">
        <v>63</v>
      </c>
      <c r="I9" s="74"/>
      <c r="J9" s="74"/>
      <c r="K9" s="74"/>
      <c r="M9" s="60"/>
      <c r="P9" s="173" t="s">
        <v>182</v>
      </c>
      <c r="Q9" s="176" t="s">
        <v>187</v>
      </c>
      <c r="R9" s="176">
        <v>29</v>
      </c>
    </row>
    <row r="10" spans="1:47">
      <c r="A10" s="169"/>
      <c r="B10" s="69" t="s">
        <v>56</v>
      </c>
      <c r="C10" s="75" t="s">
        <v>13</v>
      </c>
      <c r="D10" s="71" t="s">
        <v>44</v>
      </c>
      <c r="E10" s="76" t="s">
        <v>19</v>
      </c>
      <c r="F10" s="74"/>
      <c r="G10" s="74"/>
      <c r="H10" s="72" t="s">
        <v>53</v>
      </c>
      <c r="I10" s="74"/>
      <c r="J10" s="74"/>
      <c r="K10" s="74"/>
      <c r="P10" s="174"/>
      <c r="Q10" s="177"/>
      <c r="R10" s="177"/>
    </row>
    <row r="11" spans="1:47">
      <c r="A11" s="169"/>
      <c r="B11" s="69" t="s">
        <v>28</v>
      </c>
      <c r="C11" s="70" t="s">
        <v>42</v>
      </c>
      <c r="D11" s="71" t="s">
        <v>45</v>
      </c>
      <c r="E11" s="74"/>
      <c r="F11" s="74"/>
      <c r="G11" s="74"/>
      <c r="H11" s="72" t="s">
        <v>22</v>
      </c>
      <c r="I11" s="74"/>
      <c r="J11" s="74"/>
      <c r="K11" s="74"/>
      <c r="P11" s="174"/>
      <c r="Q11" s="178"/>
      <c r="R11" s="178"/>
    </row>
    <row r="12" spans="1:47">
      <c r="A12" s="169"/>
      <c r="B12" s="69" t="s">
        <v>33</v>
      </c>
      <c r="C12" s="70" t="s">
        <v>43</v>
      </c>
      <c r="D12" s="71" t="s">
        <v>15</v>
      </c>
      <c r="E12" s="74"/>
      <c r="F12" s="74"/>
      <c r="G12" s="74"/>
      <c r="I12" s="74"/>
      <c r="J12" s="74"/>
      <c r="K12" s="74"/>
      <c r="P12" s="174"/>
      <c r="Q12" s="58" t="s">
        <v>188</v>
      </c>
      <c r="R12" s="58">
        <v>4</v>
      </c>
    </row>
    <row r="13" spans="1:47">
      <c r="A13" s="169"/>
      <c r="B13" s="69" t="s">
        <v>57</v>
      </c>
      <c r="C13" s="70" t="s">
        <v>34</v>
      </c>
      <c r="D13" s="71" t="s">
        <v>37</v>
      </c>
      <c r="E13" s="74"/>
      <c r="F13" s="74"/>
      <c r="G13" s="74"/>
      <c r="H13" s="74"/>
      <c r="I13" s="74"/>
      <c r="J13" s="74"/>
      <c r="K13" s="74"/>
      <c r="P13" s="174"/>
      <c r="Q13" s="58" t="s">
        <v>189</v>
      </c>
      <c r="R13" s="58">
        <v>2</v>
      </c>
    </row>
    <row r="14" spans="1:47">
      <c r="A14" s="169"/>
      <c r="B14" s="69" t="s">
        <v>24</v>
      </c>
      <c r="C14" s="70" t="s">
        <v>35</v>
      </c>
      <c r="D14" s="71" t="s">
        <v>38</v>
      </c>
      <c r="E14" s="74"/>
      <c r="F14" s="74"/>
      <c r="G14" s="74"/>
      <c r="H14" s="74"/>
      <c r="I14" s="74"/>
      <c r="J14" s="74"/>
      <c r="K14" s="74"/>
      <c r="P14" s="175"/>
      <c r="Q14" s="58" t="s">
        <v>190</v>
      </c>
      <c r="R14" s="58">
        <v>2</v>
      </c>
    </row>
    <row r="15" spans="1:47" ht="28">
      <c r="A15" s="169"/>
      <c r="B15" s="69" t="s">
        <v>29</v>
      </c>
      <c r="C15" s="70" t="s">
        <v>52</v>
      </c>
      <c r="D15" s="77" t="s">
        <v>19</v>
      </c>
      <c r="E15" s="74"/>
      <c r="F15" s="74"/>
      <c r="G15" s="74"/>
      <c r="H15" s="74"/>
      <c r="I15" s="74"/>
      <c r="J15" s="74"/>
      <c r="K15" s="74"/>
      <c r="P15" s="57" t="s">
        <v>183</v>
      </c>
      <c r="Q15" s="58" t="s">
        <v>191</v>
      </c>
      <c r="R15" s="58">
        <v>5</v>
      </c>
    </row>
    <row r="16" spans="1:47">
      <c r="A16" s="170"/>
      <c r="B16" s="78" t="s">
        <v>41</v>
      </c>
      <c r="C16" s="79" t="s">
        <v>14</v>
      </c>
      <c r="D16" s="80"/>
      <c r="E16" s="81"/>
      <c r="F16" s="81"/>
      <c r="G16" s="81"/>
      <c r="H16" s="81"/>
      <c r="I16" s="81"/>
      <c r="J16" s="81"/>
      <c r="K16" s="81"/>
      <c r="P16" s="179" t="s">
        <v>184</v>
      </c>
      <c r="Q16" s="58" t="s">
        <v>192</v>
      </c>
      <c r="R16" s="58">
        <v>2</v>
      </c>
    </row>
    <row r="17" spans="2:18">
      <c r="C17" s="59"/>
      <c r="D17" s="59"/>
      <c r="P17" s="179"/>
      <c r="Q17" s="58" t="s">
        <v>193</v>
      </c>
      <c r="R17" s="58">
        <v>1</v>
      </c>
    </row>
    <row r="18" spans="2:18">
      <c r="C18" s="59"/>
      <c r="D18" s="59"/>
      <c r="P18" s="179"/>
      <c r="Q18" s="58" t="s">
        <v>68</v>
      </c>
      <c r="R18" s="58">
        <v>1</v>
      </c>
    </row>
    <row r="19" spans="2:18">
      <c r="R19">
        <f>SUM(R9:R18)</f>
        <v>46</v>
      </c>
    </row>
    <row r="27" spans="2:18">
      <c r="B27" t="s">
        <v>202</v>
      </c>
    </row>
    <row r="28" spans="2:18">
      <c r="B28" s="63" t="s">
        <v>62</v>
      </c>
      <c r="E28" t="s">
        <v>203</v>
      </c>
    </row>
    <row r="29" spans="2:18" ht="16" customHeight="1">
      <c r="B29" s="69" t="s">
        <v>47</v>
      </c>
      <c r="E29" s="52" t="s">
        <v>8</v>
      </c>
    </row>
    <row r="30" spans="2:18">
      <c r="B30" s="69" t="s">
        <v>51</v>
      </c>
      <c r="E30" s="52" t="s">
        <v>9</v>
      </c>
    </row>
    <row r="31" spans="2:18">
      <c r="B31" s="69" t="s">
        <v>56</v>
      </c>
      <c r="E31" s="52" t="s">
        <v>51</v>
      </c>
    </row>
    <row r="32" spans="2:18">
      <c r="B32" s="69" t="s">
        <v>28</v>
      </c>
      <c r="C32" s="59"/>
      <c r="D32" s="59"/>
      <c r="E32" s="52" t="s">
        <v>31</v>
      </c>
    </row>
    <row r="33" spans="2:5">
      <c r="B33" s="69" t="s">
        <v>33</v>
      </c>
      <c r="C33" s="59"/>
      <c r="D33" s="59"/>
      <c r="E33" s="52" t="s">
        <v>56</v>
      </c>
    </row>
    <row r="34" spans="2:5">
      <c r="B34" s="69" t="s">
        <v>57</v>
      </c>
      <c r="C34" s="59"/>
      <c r="D34" s="59"/>
      <c r="E34" s="52" t="s">
        <v>28</v>
      </c>
    </row>
    <row r="35" spans="2:5">
      <c r="B35" s="69" t="s">
        <v>24</v>
      </c>
      <c r="E35" s="52" t="s">
        <v>33</v>
      </c>
    </row>
    <row r="36" spans="2:5" ht="16" customHeight="1">
      <c r="B36" s="69" t="s">
        <v>29</v>
      </c>
      <c r="E36" s="52" t="s">
        <v>57</v>
      </c>
    </row>
    <row r="37" spans="2:5">
      <c r="B37" s="78" t="s">
        <v>41</v>
      </c>
      <c r="E37" s="52" t="s">
        <v>24</v>
      </c>
    </row>
    <row r="38" spans="2:5">
      <c r="B38" s="64" t="s">
        <v>11</v>
      </c>
      <c r="E38" s="52" t="s">
        <v>7</v>
      </c>
    </row>
    <row r="39" spans="2:5">
      <c r="B39" s="70" t="s">
        <v>30</v>
      </c>
      <c r="E39" s="52" t="s">
        <v>10</v>
      </c>
    </row>
    <row r="40" spans="2:5">
      <c r="B40" s="70" t="s">
        <v>21</v>
      </c>
      <c r="E40" s="52" t="s">
        <v>204</v>
      </c>
    </row>
    <row r="41" spans="2:5">
      <c r="B41" s="75" t="s">
        <v>13</v>
      </c>
      <c r="E41" s="52" t="s">
        <v>29</v>
      </c>
    </row>
    <row r="42" spans="2:5">
      <c r="B42" s="70" t="s">
        <v>42</v>
      </c>
      <c r="E42" s="52" t="s">
        <v>41</v>
      </c>
    </row>
    <row r="43" spans="2:5">
      <c r="B43" s="70" t="s">
        <v>43</v>
      </c>
      <c r="E43" s="52" t="s">
        <v>11</v>
      </c>
    </row>
    <row r="44" spans="2:5">
      <c r="B44" s="70" t="s">
        <v>34</v>
      </c>
      <c r="E44" s="52" t="s">
        <v>12</v>
      </c>
    </row>
    <row r="45" spans="2:5">
      <c r="B45" s="70" t="s">
        <v>35</v>
      </c>
      <c r="E45" s="52" t="s">
        <v>30</v>
      </c>
    </row>
    <row r="46" spans="2:5">
      <c r="B46" s="70" t="s">
        <v>52</v>
      </c>
      <c r="E46" s="52" t="s">
        <v>59</v>
      </c>
    </row>
    <row r="47" spans="2:5">
      <c r="B47" s="79" t="s">
        <v>14</v>
      </c>
      <c r="E47" s="52" t="s">
        <v>21</v>
      </c>
    </row>
    <row r="48" spans="2:5">
      <c r="B48" s="65" t="s">
        <v>26</v>
      </c>
      <c r="E48" s="52" t="s">
        <v>13</v>
      </c>
    </row>
    <row r="49" spans="2:5">
      <c r="B49" s="71" t="s">
        <v>60</v>
      </c>
      <c r="E49" s="52" t="s">
        <v>42</v>
      </c>
    </row>
    <row r="50" spans="2:5">
      <c r="B50" s="71" t="s">
        <v>36</v>
      </c>
      <c r="E50" s="52" t="s">
        <v>43</v>
      </c>
    </row>
    <row r="51" spans="2:5">
      <c r="B51" s="71" t="s">
        <v>44</v>
      </c>
      <c r="E51" s="52" t="s">
        <v>34</v>
      </c>
    </row>
    <row r="52" spans="2:5">
      <c r="B52" s="71" t="s">
        <v>45</v>
      </c>
      <c r="E52" s="52" t="s">
        <v>35</v>
      </c>
    </row>
    <row r="53" spans="2:5">
      <c r="B53" s="71" t="s">
        <v>15</v>
      </c>
      <c r="E53" s="52" t="s">
        <v>67</v>
      </c>
    </row>
    <row r="54" spans="2:5">
      <c r="B54" s="71" t="s">
        <v>37</v>
      </c>
      <c r="E54" s="52" t="s">
        <v>52</v>
      </c>
    </row>
    <row r="55" spans="2:5">
      <c r="B55" s="71" t="s">
        <v>38</v>
      </c>
      <c r="E55" s="52" t="s">
        <v>14</v>
      </c>
    </row>
    <row r="56" spans="2:5">
      <c r="B56" s="77" t="s">
        <v>19</v>
      </c>
      <c r="E56" s="52" t="s">
        <v>26</v>
      </c>
    </row>
    <row r="57" spans="2:5">
      <c r="B57" s="66" t="s">
        <v>9</v>
      </c>
      <c r="E57" s="52" t="s">
        <v>60</v>
      </c>
    </row>
    <row r="58" spans="2:5">
      <c r="B58" s="72" t="s">
        <v>12</v>
      </c>
      <c r="E58" s="52" t="s">
        <v>36</v>
      </c>
    </row>
    <row r="59" spans="2:5">
      <c r="B59" s="72" t="s">
        <v>59</v>
      </c>
      <c r="E59" s="52" t="s">
        <v>44</v>
      </c>
    </row>
    <row r="60" spans="2:5">
      <c r="B60" s="76" t="s">
        <v>19</v>
      </c>
      <c r="E60" s="52" t="s">
        <v>45</v>
      </c>
    </row>
    <row r="61" spans="2:5">
      <c r="B61" s="66" t="s">
        <v>197</v>
      </c>
      <c r="E61" s="52" t="s">
        <v>15</v>
      </c>
    </row>
    <row r="62" spans="2:5">
      <c r="B62" s="73" t="s">
        <v>13</v>
      </c>
      <c r="E62" s="52" t="s">
        <v>16</v>
      </c>
    </row>
    <row r="63" spans="2:5">
      <c r="B63" s="67" t="s">
        <v>11</v>
      </c>
      <c r="E63" s="52" t="s">
        <v>63</v>
      </c>
    </row>
    <row r="64" spans="2:5">
      <c r="B64" s="72" t="s">
        <v>17</v>
      </c>
      <c r="E64" s="52" t="s">
        <v>17</v>
      </c>
    </row>
    <row r="65" spans="2:5">
      <c r="B65" s="66" t="s">
        <v>8</v>
      </c>
      <c r="E65" s="52" t="s">
        <v>37</v>
      </c>
    </row>
    <row r="66" spans="2:5">
      <c r="B66" s="72" t="s">
        <v>10</v>
      </c>
      <c r="E66" s="52" t="s">
        <v>18</v>
      </c>
    </row>
    <row r="67" spans="2:5">
      <c r="B67" s="72" t="s">
        <v>63</v>
      </c>
      <c r="E67" s="52" t="s">
        <v>69</v>
      </c>
    </row>
    <row r="68" spans="2:5">
      <c r="B68" s="72" t="s">
        <v>53</v>
      </c>
      <c r="E68" s="52" t="s">
        <v>38</v>
      </c>
    </row>
    <row r="69" spans="2:5">
      <c r="B69" s="72" t="s">
        <v>22</v>
      </c>
      <c r="E69" s="52" t="s">
        <v>53</v>
      </c>
    </row>
    <row r="70" spans="2:5">
      <c r="B70" s="68" t="s">
        <v>198</v>
      </c>
      <c r="E70" s="52" t="s">
        <v>19</v>
      </c>
    </row>
    <row r="71" spans="2:5">
      <c r="B71" s="74" t="s">
        <v>201</v>
      </c>
      <c r="E71" s="52" t="s">
        <v>22</v>
      </c>
    </row>
    <row r="72" spans="2:5">
      <c r="B72" s="68" t="s">
        <v>199</v>
      </c>
      <c r="E72" s="52" t="s">
        <v>99</v>
      </c>
    </row>
    <row r="73" spans="2:5">
      <c r="B73" s="68" t="s">
        <v>200</v>
      </c>
      <c r="E73">
        <v>43</v>
      </c>
    </row>
    <row r="88" ht="16" customHeight="1"/>
    <row r="89" ht="16" customHeight="1"/>
    <row r="90" ht="16" customHeight="1"/>
    <row r="91" ht="16" customHeight="1"/>
    <row r="92" ht="16" customHeight="1"/>
    <row r="93" ht="16" customHeight="1"/>
    <row r="94" ht="16" customHeight="1"/>
    <row r="95" ht="16" customHeight="1"/>
    <row r="96" ht="16" customHeight="1"/>
    <row r="97" ht="16" customHeight="1"/>
    <row r="98" ht="16" customHeight="1"/>
    <row r="99" ht="16" customHeight="1"/>
    <row r="100" ht="16" customHeight="1"/>
    <row r="101" ht="16" customHeight="1"/>
    <row r="102" ht="16" customHeight="1"/>
  </sheetData>
  <mergeCells count="12">
    <mergeCell ref="B6:D6"/>
    <mergeCell ref="A3:G3"/>
    <mergeCell ref="A4:A5"/>
    <mergeCell ref="B4:G4"/>
    <mergeCell ref="I4:K4"/>
    <mergeCell ref="B5:D5"/>
    <mergeCell ref="A7:A16"/>
    <mergeCell ref="P8:Q8"/>
    <mergeCell ref="P9:P14"/>
    <mergeCell ref="Q9:Q11"/>
    <mergeCell ref="R9:R11"/>
    <mergeCell ref="P16:P18"/>
  </mergeCells>
  <phoneticPr fontId="2" type="noConversion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EB79-1B83-0B4D-A15A-8D9AEE80E6E7}">
  <dimension ref="A1:Q59"/>
  <sheetViews>
    <sheetView topLeftCell="N17" zoomScale="125" workbookViewId="0">
      <selection activeCell="M37" sqref="M37"/>
    </sheetView>
  </sheetViews>
  <sheetFormatPr baseColWidth="10" defaultRowHeight="16"/>
  <cols>
    <col min="5" max="5" width="10.5" bestFit="1" customWidth="1"/>
    <col min="19" max="19" width="10.83203125" customWidth="1"/>
  </cols>
  <sheetData>
    <row r="1" spans="1:17" ht="28">
      <c r="A1" s="62" t="s">
        <v>205</v>
      </c>
      <c r="B1" s="82" t="s">
        <v>206</v>
      </c>
      <c r="C1" s="82" t="s">
        <v>207</v>
      </c>
      <c r="D1" s="82" t="s">
        <v>208</v>
      </c>
      <c r="E1" s="82" t="s">
        <v>209</v>
      </c>
      <c r="F1" s="82" t="s">
        <v>210</v>
      </c>
      <c r="G1" s="82" t="s">
        <v>211</v>
      </c>
      <c r="H1" s="82" t="s">
        <v>212</v>
      </c>
      <c r="I1" s="82" t="s">
        <v>213</v>
      </c>
      <c r="J1" s="82" t="s">
        <v>214</v>
      </c>
      <c r="K1" s="82" t="s">
        <v>215</v>
      </c>
      <c r="L1" s="82" t="s">
        <v>216</v>
      </c>
      <c r="M1" s="82" t="s">
        <v>217</v>
      </c>
      <c r="N1" s="82" t="s">
        <v>218</v>
      </c>
      <c r="O1" s="82" t="s">
        <v>219</v>
      </c>
      <c r="P1" s="82" t="s">
        <v>220</v>
      </c>
    </row>
    <row r="2" spans="1:17">
      <c r="A2" s="62" t="s">
        <v>3</v>
      </c>
      <c r="B2" s="82">
        <v>9</v>
      </c>
      <c r="C2" s="58">
        <v>11</v>
      </c>
      <c r="D2" s="58">
        <v>3</v>
      </c>
      <c r="E2" s="58">
        <v>1</v>
      </c>
      <c r="F2" s="58">
        <v>2</v>
      </c>
      <c r="G2" s="58">
        <v>2</v>
      </c>
      <c r="H2" s="58">
        <v>1</v>
      </c>
      <c r="I2" s="58">
        <v>1</v>
      </c>
      <c r="J2" s="58">
        <v>1</v>
      </c>
      <c r="K2" s="58">
        <v>1</v>
      </c>
      <c r="L2" s="58">
        <v>1</v>
      </c>
      <c r="M2" s="58">
        <v>1</v>
      </c>
      <c r="N2" s="58">
        <v>1</v>
      </c>
      <c r="O2" s="58">
        <v>1</v>
      </c>
      <c r="P2" s="58">
        <v>6</v>
      </c>
      <c r="Q2" s="59">
        <f>SUM(B2:P2)</f>
        <v>42</v>
      </c>
    </row>
    <row r="3" spans="1:17">
      <c r="A3" s="168" t="s">
        <v>196</v>
      </c>
      <c r="B3" s="83" t="s">
        <v>28</v>
      </c>
      <c r="C3" s="68" t="s">
        <v>204</v>
      </c>
      <c r="D3" s="68" t="s">
        <v>44</v>
      </c>
      <c r="E3" s="84" t="s">
        <v>11</v>
      </c>
      <c r="F3" s="68" t="s">
        <v>10</v>
      </c>
      <c r="G3" s="68" t="s">
        <v>13</v>
      </c>
      <c r="H3" s="85" t="s">
        <v>9</v>
      </c>
      <c r="I3" s="68" t="s">
        <v>31</v>
      </c>
      <c r="J3" s="68" t="s">
        <v>22</v>
      </c>
      <c r="K3" s="86" t="s">
        <v>33</v>
      </c>
      <c r="L3" s="87" t="s">
        <v>15</v>
      </c>
      <c r="M3" s="87" t="s">
        <v>15</v>
      </c>
      <c r="N3" s="68" t="s">
        <v>8</v>
      </c>
      <c r="O3" s="68" t="s">
        <v>63</v>
      </c>
      <c r="P3" s="68" t="s">
        <v>35</v>
      </c>
    </row>
    <row r="4" spans="1:17">
      <c r="A4" s="169"/>
      <c r="B4" s="88" t="s">
        <v>57</v>
      </c>
      <c r="C4" s="74" t="s">
        <v>41</v>
      </c>
      <c r="D4" s="74" t="s">
        <v>45</v>
      </c>
      <c r="E4" s="74"/>
      <c r="F4" s="74" t="s">
        <v>17</v>
      </c>
      <c r="G4" s="74" t="s">
        <v>14</v>
      </c>
      <c r="H4" s="74"/>
      <c r="I4" s="74"/>
      <c r="J4" s="74"/>
      <c r="K4" s="74"/>
      <c r="L4" s="74"/>
      <c r="M4" s="74"/>
      <c r="N4" s="74"/>
      <c r="O4" s="74"/>
      <c r="P4" s="74" t="s">
        <v>60</v>
      </c>
    </row>
    <row r="5" spans="1:17">
      <c r="A5" s="169"/>
      <c r="B5" s="88" t="s">
        <v>24</v>
      </c>
      <c r="C5" s="74" t="s">
        <v>30</v>
      </c>
      <c r="D5" s="74" t="s">
        <v>12</v>
      </c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 t="s">
        <v>36</v>
      </c>
    </row>
    <row r="6" spans="1:17">
      <c r="A6" s="169"/>
      <c r="B6" s="88" t="s">
        <v>7</v>
      </c>
      <c r="C6" s="74" t="s">
        <v>43</v>
      </c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 t="s">
        <v>38</v>
      </c>
    </row>
    <row r="7" spans="1:17">
      <c r="A7" s="169"/>
      <c r="B7" s="88" t="s">
        <v>29</v>
      </c>
      <c r="C7" s="74" t="s">
        <v>52</v>
      </c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 t="s">
        <v>221</v>
      </c>
    </row>
    <row r="8" spans="1:17">
      <c r="A8" s="169"/>
      <c r="B8" s="88" t="s">
        <v>59</v>
      </c>
      <c r="C8" s="74" t="s">
        <v>51</v>
      </c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 t="s">
        <v>53</v>
      </c>
      <c r="Q8" t="s">
        <v>222</v>
      </c>
    </row>
    <row r="9" spans="1:17">
      <c r="A9" s="169"/>
      <c r="B9" s="88" t="s">
        <v>37</v>
      </c>
      <c r="C9" s="74" t="s">
        <v>42</v>
      </c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</row>
    <row r="10" spans="1:17">
      <c r="A10" s="169"/>
      <c r="B10" s="88" t="s">
        <v>19</v>
      </c>
      <c r="C10" s="74" t="s">
        <v>34</v>
      </c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</row>
    <row r="11" spans="1:17">
      <c r="A11" s="169"/>
      <c r="B11" s="88" t="s">
        <v>56</v>
      </c>
      <c r="C11" s="74" t="s">
        <v>21</v>
      </c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</row>
    <row r="12" spans="1:17">
      <c r="A12" s="169"/>
      <c r="B12" s="88"/>
      <c r="C12" s="89" t="s">
        <v>33</v>
      </c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</row>
    <row r="13" spans="1:17">
      <c r="A13" s="170"/>
      <c r="B13" s="80"/>
      <c r="C13" s="90" t="s">
        <v>11</v>
      </c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</row>
    <row r="17" spans="3:13">
      <c r="C17" t="s">
        <v>223</v>
      </c>
      <c r="E17" t="s">
        <v>224</v>
      </c>
    </row>
    <row r="18" spans="3:13">
      <c r="C18" s="83" t="s">
        <v>28</v>
      </c>
      <c r="E18" s="52" t="s">
        <v>8</v>
      </c>
    </row>
    <row r="19" spans="3:13">
      <c r="C19" s="88" t="s">
        <v>57</v>
      </c>
      <c r="E19" s="52" t="s">
        <v>9</v>
      </c>
      <c r="H19" s="62" t="s">
        <v>205</v>
      </c>
      <c r="I19" s="62" t="s">
        <v>3</v>
      </c>
      <c r="K19" s="181" t="s">
        <v>225</v>
      </c>
      <c r="L19" s="82" t="s">
        <v>206</v>
      </c>
      <c r="M19" s="82">
        <v>9</v>
      </c>
    </row>
    <row r="20" spans="3:13" ht="28">
      <c r="C20" s="88" t="s">
        <v>24</v>
      </c>
      <c r="E20" s="52" t="s">
        <v>51</v>
      </c>
      <c r="H20" s="82" t="s">
        <v>206</v>
      </c>
      <c r="I20" s="82">
        <v>9</v>
      </c>
      <c r="K20" s="181"/>
      <c r="L20" s="82" t="s">
        <v>207</v>
      </c>
      <c r="M20" s="58">
        <v>11</v>
      </c>
    </row>
    <row r="21" spans="3:13" ht="28">
      <c r="C21" s="88" t="s">
        <v>7</v>
      </c>
      <c r="E21" s="52" t="s">
        <v>31</v>
      </c>
      <c r="H21" s="82" t="s">
        <v>207</v>
      </c>
      <c r="I21" s="58">
        <v>11</v>
      </c>
      <c r="K21" s="181"/>
      <c r="L21" s="82" t="s">
        <v>208</v>
      </c>
      <c r="M21" s="58">
        <v>3</v>
      </c>
    </row>
    <row r="22" spans="3:13" ht="28">
      <c r="C22" s="88" t="s">
        <v>29</v>
      </c>
      <c r="E22" s="52" t="s">
        <v>56</v>
      </c>
      <c r="H22" s="82" t="s">
        <v>208</v>
      </c>
      <c r="I22" s="58">
        <v>3</v>
      </c>
      <c r="K22" s="181"/>
      <c r="L22" s="82" t="s">
        <v>570</v>
      </c>
      <c r="M22" s="58">
        <v>1</v>
      </c>
    </row>
    <row r="23" spans="3:13" ht="28">
      <c r="C23" s="88" t="s">
        <v>59</v>
      </c>
      <c r="E23" s="52" t="s">
        <v>28</v>
      </c>
      <c r="H23" s="82" t="s">
        <v>209</v>
      </c>
      <c r="I23" s="58">
        <v>1</v>
      </c>
      <c r="K23" s="181"/>
      <c r="L23" s="82" t="s">
        <v>217</v>
      </c>
      <c r="M23" s="58">
        <v>1</v>
      </c>
    </row>
    <row r="24" spans="3:13">
      <c r="C24" s="88" t="s">
        <v>37</v>
      </c>
      <c r="E24" s="52" t="s">
        <v>33</v>
      </c>
      <c r="H24" s="82" t="s">
        <v>210</v>
      </c>
      <c r="I24" s="58">
        <v>2</v>
      </c>
      <c r="K24" s="181" t="s">
        <v>212</v>
      </c>
      <c r="L24" s="82" t="s">
        <v>212</v>
      </c>
      <c r="M24" s="58">
        <v>1</v>
      </c>
    </row>
    <row r="25" spans="3:13" ht="28">
      <c r="C25" s="88" t="s">
        <v>19</v>
      </c>
      <c r="E25" s="52" t="s">
        <v>57</v>
      </c>
      <c r="H25" s="82" t="s">
        <v>211</v>
      </c>
      <c r="I25" s="58">
        <v>2</v>
      </c>
      <c r="K25" s="181"/>
      <c r="L25" s="82" t="s">
        <v>569</v>
      </c>
      <c r="M25" s="58">
        <v>1</v>
      </c>
    </row>
    <row r="26" spans="3:13">
      <c r="C26" s="88" t="s">
        <v>56</v>
      </c>
      <c r="E26" s="52" t="s">
        <v>24</v>
      </c>
      <c r="H26" s="82" t="s">
        <v>212</v>
      </c>
      <c r="I26" s="58">
        <v>1</v>
      </c>
      <c r="K26" s="181" t="s">
        <v>568</v>
      </c>
      <c r="L26" s="82" t="s">
        <v>210</v>
      </c>
      <c r="M26" s="58">
        <v>2</v>
      </c>
    </row>
    <row r="27" spans="3:13" ht="28">
      <c r="C27" s="68" t="s">
        <v>204</v>
      </c>
      <c r="E27" s="52" t="s">
        <v>7</v>
      </c>
      <c r="H27" s="82" t="s">
        <v>213</v>
      </c>
      <c r="I27" s="58">
        <v>1</v>
      </c>
      <c r="K27" s="181"/>
      <c r="L27" s="82" t="s">
        <v>211</v>
      </c>
      <c r="M27" s="58">
        <v>2</v>
      </c>
    </row>
    <row r="28" spans="3:13">
      <c r="C28" s="74" t="s">
        <v>41</v>
      </c>
      <c r="E28" s="52" t="s">
        <v>10</v>
      </c>
      <c r="H28" s="82" t="s">
        <v>214</v>
      </c>
      <c r="I28" s="58">
        <v>1</v>
      </c>
      <c r="K28" s="181"/>
      <c r="L28" s="82" t="s">
        <v>214</v>
      </c>
      <c r="M28" s="58">
        <v>1</v>
      </c>
    </row>
    <row r="29" spans="3:13">
      <c r="C29" s="74" t="s">
        <v>30</v>
      </c>
      <c r="E29" s="52" t="s">
        <v>204</v>
      </c>
      <c r="H29" s="82" t="s">
        <v>215</v>
      </c>
      <c r="I29" s="58">
        <v>1</v>
      </c>
      <c r="K29" s="181"/>
      <c r="L29" s="82" t="s">
        <v>215</v>
      </c>
      <c r="M29" s="58">
        <v>1</v>
      </c>
    </row>
    <row r="30" spans="3:13" ht="28">
      <c r="C30" s="74" t="s">
        <v>43</v>
      </c>
      <c r="E30" s="52" t="s">
        <v>29</v>
      </c>
      <c r="H30" s="82" t="s">
        <v>216</v>
      </c>
      <c r="I30" s="58">
        <v>1</v>
      </c>
      <c r="K30" s="181"/>
      <c r="L30" s="82" t="s">
        <v>226</v>
      </c>
      <c r="M30" s="58">
        <v>1</v>
      </c>
    </row>
    <row r="31" spans="3:13">
      <c r="C31" s="74" t="s">
        <v>52</v>
      </c>
      <c r="E31" s="52" t="s">
        <v>41</v>
      </c>
      <c r="H31" s="82" t="s">
        <v>217</v>
      </c>
      <c r="I31" s="58">
        <v>1</v>
      </c>
      <c r="K31" s="181"/>
      <c r="L31" s="82" t="s">
        <v>218</v>
      </c>
      <c r="M31" s="58">
        <v>1</v>
      </c>
    </row>
    <row r="32" spans="3:13" ht="28">
      <c r="C32" s="74" t="s">
        <v>51</v>
      </c>
      <c r="E32" s="52" t="s">
        <v>11</v>
      </c>
      <c r="H32" s="82" t="s">
        <v>218</v>
      </c>
      <c r="I32" s="58">
        <v>1</v>
      </c>
      <c r="K32" s="181"/>
      <c r="L32" s="82" t="s">
        <v>219</v>
      </c>
      <c r="M32" s="58">
        <v>1</v>
      </c>
    </row>
    <row r="33" spans="3:13" ht="28">
      <c r="C33" s="74" t="s">
        <v>42</v>
      </c>
      <c r="E33" s="52" t="s">
        <v>12</v>
      </c>
      <c r="H33" s="82" t="s">
        <v>219</v>
      </c>
      <c r="I33" s="58">
        <v>1</v>
      </c>
      <c r="K33" t="s">
        <v>567</v>
      </c>
      <c r="L33" s="82" t="s">
        <v>567</v>
      </c>
      <c r="M33" s="58">
        <v>6</v>
      </c>
    </row>
    <row r="34" spans="3:13">
      <c r="C34" s="74" t="s">
        <v>34</v>
      </c>
      <c r="E34" s="52" t="s">
        <v>30</v>
      </c>
      <c r="H34" s="82" t="s">
        <v>220</v>
      </c>
      <c r="I34" s="58">
        <v>6</v>
      </c>
      <c r="M34">
        <f>SUM(M19:M33)</f>
        <v>42</v>
      </c>
    </row>
    <row r="35" spans="3:13">
      <c r="C35" s="74" t="s">
        <v>21</v>
      </c>
      <c r="E35" s="52" t="s">
        <v>59</v>
      </c>
      <c r="I35">
        <f>SUM(I20:I34)</f>
        <v>42</v>
      </c>
    </row>
    <row r="36" spans="3:13">
      <c r="C36" s="89" t="s">
        <v>33</v>
      </c>
      <c r="E36" s="52" t="s">
        <v>21</v>
      </c>
    </row>
    <row r="37" spans="3:13">
      <c r="C37" s="90" t="s">
        <v>11</v>
      </c>
      <c r="E37" s="52" t="s">
        <v>13</v>
      </c>
    </row>
    <row r="38" spans="3:13">
      <c r="C38" s="68" t="s">
        <v>44</v>
      </c>
      <c r="E38" s="52" t="s">
        <v>42</v>
      </c>
    </row>
    <row r="39" spans="3:13">
      <c r="C39" s="74" t="s">
        <v>45</v>
      </c>
      <c r="E39" s="52" t="s">
        <v>43</v>
      </c>
    </row>
    <row r="40" spans="3:13">
      <c r="C40" s="74" t="s">
        <v>12</v>
      </c>
      <c r="E40" s="52" t="s">
        <v>34</v>
      </c>
    </row>
    <row r="41" spans="3:13">
      <c r="C41" s="84" t="s">
        <v>11</v>
      </c>
      <c r="E41" s="52" t="s">
        <v>35</v>
      </c>
    </row>
    <row r="42" spans="3:13">
      <c r="C42" s="68" t="s">
        <v>10</v>
      </c>
      <c r="E42" s="52" t="s">
        <v>52</v>
      </c>
    </row>
    <row r="43" spans="3:13">
      <c r="C43" s="68" t="s">
        <v>13</v>
      </c>
      <c r="E43" s="52" t="s">
        <v>14</v>
      </c>
    </row>
    <row r="44" spans="3:13">
      <c r="C44" s="85" t="s">
        <v>9</v>
      </c>
      <c r="E44" s="52" t="s">
        <v>60</v>
      </c>
    </row>
    <row r="45" spans="3:13">
      <c r="C45" s="68" t="s">
        <v>31</v>
      </c>
      <c r="E45" s="52" t="s">
        <v>36</v>
      </c>
    </row>
    <row r="46" spans="3:13">
      <c r="C46" s="68" t="s">
        <v>22</v>
      </c>
      <c r="E46" s="52" t="s">
        <v>44</v>
      </c>
    </row>
    <row r="47" spans="3:13">
      <c r="C47" s="86" t="s">
        <v>33</v>
      </c>
      <c r="E47" s="52" t="s">
        <v>45</v>
      </c>
    </row>
    <row r="48" spans="3:13">
      <c r="C48" s="87" t="s">
        <v>15</v>
      </c>
      <c r="E48" s="52" t="s">
        <v>15</v>
      </c>
    </row>
    <row r="49" spans="3:5">
      <c r="C49" s="87" t="s">
        <v>15</v>
      </c>
      <c r="E49" s="52" t="s">
        <v>63</v>
      </c>
    </row>
    <row r="50" spans="3:5">
      <c r="C50" s="68" t="s">
        <v>8</v>
      </c>
      <c r="E50" s="52" t="s">
        <v>17</v>
      </c>
    </row>
    <row r="51" spans="3:5">
      <c r="C51" s="68" t="s">
        <v>63</v>
      </c>
      <c r="E51" s="52" t="s">
        <v>37</v>
      </c>
    </row>
    <row r="52" spans="3:5">
      <c r="C52" s="74" t="s">
        <v>17</v>
      </c>
      <c r="E52" s="52" t="s">
        <v>38</v>
      </c>
    </row>
    <row r="53" spans="3:5">
      <c r="C53" s="74" t="s">
        <v>14</v>
      </c>
      <c r="E53" s="52" t="s">
        <v>53</v>
      </c>
    </row>
    <row r="54" spans="3:5">
      <c r="C54" s="68" t="s">
        <v>35</v>
      </c>
      <c r="E54" s="52" t="s">
        <v>19</v>
      </c>
    </row>
    <row r="55" spans="3:5">
      <c r="C55" s="74" t="s">
        <v>60</v>
      </c>
      <c r="E55" s="52" t="s">
        <v>22</v>
      </c>
    </row>
    <row r="56" spans="3:5">
      <c r="C56" s="74" t="s">
        <v>36</v>
      </c>
      <c r="E56" s="52" t="s">
        <v>26</v>
      </c>
    </row>
    <row r="57" spans="3:5">
      <c r="C57" s="74" t="s">
        <v>38</v>
      </c>
      <c r="E57" s="52" t="s">
        <v>99</v>
      </c>
    </row>
    <row r="58" spans="3:5">
      <c r="C58" s="74" t="s">
        <v>53</v>
      </c>
    </row>
    <row r="59" spans="3:5">
      <c r="C59" s="74" t="s">
        <v>221</v>
      </c>
      <c r="E59">
        <v>39</v>
      </c>
    </row>
  </sheetData>
  <mergeCells count="4">
    <mergeCell ref="A3:A13"/>
    <mergeCell ref="K19:K23"/>
    <mergeCell ref="K24:K25"/>
    <mergeCell ref="K26:K32"/>
  </mergeCells>
  <phoneticPr fontId="2" type="noConversion"/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8D590-94FF-EA44-987B-D6600E76CD42}">
  <dimension ref="A1:J41"/>
  <sheetViews>
    <sheetView tabSelected="1" topLeftCell="M1" workbookViewId="0">
      <selection activeCell="A47" sqref="A47"/>
    </sheetView>
  </sheetViews>
  <sheetFormatPr baseColWidth="10" defaultRowHeight="16"/>
  <cols>
    <col min="5" max="5" width="16.1640625" customWidth="1"/>
    <col min="6" max="6" width="12.33203125" bestFit="1" customWidth="1"/>
    <col min="7" max="7" width="27.1640625" bestFit="1" customWidth="1"/>
    <col min="8" max="8" width="22" customWidth="1"/>
    <col min="13" max="13" width="12.33203125" bestFit="1" customWidth="1"/>
    <col min="16" max="16" width="12.33203125" bestFit="1" customWidth="1"/>
  </cols>
  <sheetData>
    <row r="1" spans="1:10">
      <c r="A1" s="91" t="s">
        <v>227</v>
      </c>
      <c r="B1" s="92" t="s">
        <v>228</v>
      </c>
      <c r="C1" s="92" t="s">
        <v>228</v>
      </c>
      <c r="D1" t="s">
        <v>229</v>
      </c>
      <c r="E1" t="s">
        <v>230</v>
      </c>
      <c r="F1" t="s">
        <v>227</v>
      </c>
      <c r="G1" t="s">
        <v>231</v>
      </c>
    </row>
    <row r="2" spans="1:10">
      <c r="A2" t="s">
        <v>106</v>
      </c>
      <c r="B2" s="93">
        <v>115</v>
      </c>
      <c r="C2" s="93">
        <v>115</v>
      </c>
      <c r="D2" t="s">
        <v>232</v>
      </c>
      <c r="E2">
        <v>3</v>
      </c>
      <c r="F2" t="s">
        <v>118</v>
      </c>
      <c r="G2">
        <v>3</v>
      </c>
      <c r="I2" s="56" t="s">
        <v>233</v>
      </c>
      <c r="J2" s="56" t="s">
        <v>234</v>
      </c>
    </row>
    <row r="3" spans="1:10">
      <c r="A3" t="s">
        <v>109</v>
      </c>
      <c r="B3" s="93">
        <v>16</v>
      </c>
      <c r="C3" s="93">
        <v>16</v>
      </c>
      <c r="F3" t="s">
        <v>146</v>
      </c>
      <c r="G3">
        <v>3</v>
      </c>
      <c r="I3" t="s">
        <v>235</v>
      </c>
      <c r="J3">
        <f>COUNTIFS(B2:B40, "&gt;=0", B2:B40, "&lt;25")</f>
        <v>13</v>
      </c>
    </row>
    <row r="4" spans="1:10">
      <c r="A4" t="s">
        <v>110</v>
      </c>
      <c r="B4" s="93">
        <v>64</v>
      </c>
      <c r="C4" s="93">
        <v>64</v>
      </c>
      <c r="F4" t="s">
        <v>160</v>
      </c>
      <c r="G4">
        <v>3</v>
      </c>
      <c r="I4" t="s">
        <v>236</v>
      </c>
      <c r="J4">
        <f>COUNTIFS(B2:B40, "&gt;=25", B2:B40, "&lt;50")</f>
        <v>3</v>
      </c>
    </row>
    <row r="5" spans="1:10">
      <c r="A5" t="s">
        <v>114</v>
      </c>
      <c r="B5" s="93">
        <v>30</v>
      </c>
      <c r="C5" s="93">
        <v>30</v>
      </c>
      <c r="E5">
        <v>6</v>
      </c>
      <c r="F5" t="s">
        <v>155</v>
      </c>
      <c r="G5">
        <v>6</v>
      </c>
      <c r="I5" t="s">
        <v>237</v>
      </c>
      <c r="J5">
        <f>COUNTIFS(B2:B40, "&gt;=50", B2:B40, "&lt;75")</f>
        <v>7</v>
      </c>
    </row>
    <row r="6" spans="1:10">
      <c r="A6" t="s">
        <v>121</v>
      </c>
      <c r="B6" s="93">
        <v>30</v>
      </c>
      <c r="C6" s="93">
        <v>30</v>
      </c>
      <c r="D6" t="s">
        <v>238</v>
      </c>
      <c r="E6">
        <v>14</v>
      </c>
      <c r="F6" t="s">
        <v>239</v>
      </c>
      <c r="G6">
        <v>14</v>
      </c>
      <c r="I6" t="s">
        <v>240</v>
      </c>
      <c r="J6">
        <f>COUNTIFS(G3:G40, "&gt;=75", G3:G40, "&lt;100")</f>
        <v>1</v>
      </c>
    </row>
    <row r="7" spans="1:10">
      <c r="A7" t="s">
        <v>239</v>
      </c>
      <c r="B7" s="93">
        <v>14</v>
      </c>
      <c r="C7" s="93">
        <v>14</v>
      </c>
      <c r="E7">
        <v>16</v>
      </c>
      <c r="F7" t="s">
        <v>109</v>
      </c>
      <c r="G7">
        <v>16</v>
      </c>
      <c r="I7" t="s">
        <v>241</v>
      </c>
      <c r="J7">
        <f>COUNTIFS(B2:B40, "&gt;=100", B2:B40, "&lt;125")</f>
        <v>5</v>
      </c>
    </row>
    <row r="8" spans="1:10">
      <c r="A8" t="s">
        <v>161</v>
      </c>
      <c r="B8" s="93">
        <v>50</v>
      </c>
      <c r="C8" s="93">
        <v>50</v>
      </c>
      <c r="F8" t="s">
        <v>242</v>
      </c>
      <c r="G8">
        <v>16</v>
      </c>
      <c r="I8" t="s">
        <v>243</v>
      </c>
      <c r="J8">
        <f>COUNTIFS(B2:B40, "&gt;=125", B2:B40, "&lt;150")</f>
        <v>0</v>
      </c>
    </row>
    <row r="9" spans="1:10">
      <c r="A9" t="s">
        <v>244</v>
      </c>
      <c r="B9" s="93">
        <v>55</v>
      </c>
      <c r="C9" s="93">
        <v>55</v>
      </c>
      <c r="E9">
        <v>18</v>
      </c>
      <c r="F9" t="s">
        <v>101</v>
      </c>
      <c r="G9">
        <v>18</v>
      </c>
      <c r="I9" t="s">
        <v>245</v>
      </c>
      <c r="J9">
        <f>COUNTIFS(G2:G39, "&gt;=150", G2:G39, "&lt;175")</f>
        <v>0</v>
      </c>
    </row>
    <row r="10" spans="1:10">
      <c r="A10" t="s">
        <v>103</v>
      </c>
      <c r="B10" s="93">
        <v>70</v>
      </c>
      <c r="C10" s="93">
        <v>70</v>
      </c>
      <c r="F10" t="s">
        <v>135</v>
      </c>
      <c r="G10">
        <v>18</v>
      </c>
      <c r="I10" t="s">
        <v>246</v>
      </c>
      <c r="J10">
        <f>COUNTIFS(G3:G40, "&gt;=175", G3:G40, "&lt;200")</f>
        <v>1</v>
      </c>
    </row>
    <row r="11" spans="1:10">
      <c r="A11" t="s">
        <v>119</v>
      </c>
      <c r="B11" s="93">
        <v>208</v>
      </c>
      <c r="C11" s="93" t="s">
        <v>247</v>
      </c>
      <c r="D11" t="s">
        <v>248</v>
      </c>
      <c r="E11">
        <v>20</v>
      </c>
      <c r="F11" t="s">
        <v>126</v>
      </c>
      <c r="G11">
        <v>20</v>
      </c>
      <c r="I11" t="s">
        <v>249</v>
      </c>
      <c r="J11">
        <f>COUNTIFS(B2:B41, "&gt;=200", B2:B41, "&lt;250")</f>
        <v>6</v>
      </c>
    </row>
    <row r="12" spans="1:10">
      <c r="A12" t="s">
        <v>122</v>
      </c>
      <c r="B12" s="93">
        <v>208</v>
      </c>
      <c r="C12" s="93" t="s">
        <v>250</v>
      </c>
      <c r="E12">
        <v>22</v>
      </c>
      <c r="F12" t="s">
        <v>139</v>
      </c>
      <c r="G12">
        <v>22</v>
      </c>
      <c r="I12" t="s">
        <v>251</v>
      </c>
      <c r="J12">
        <f>COUNTIFS(B2:B40, "&gt;=250")</f>
        <v>3</v>
      </c>
    </row>
    <row r="13" spans="1:10">
      <c r="A13" t="s">
        <v>252</v>
      </c>
      <c r="B13" s="93">
        <v>200</v>
      </c>
      <c r="C13" s="93">
        <v>200</v>
      </c>
      <c r="E13">
        <v>30</v>
      </c>
      <c r="F13" t="s">
        <v>114</v>
      </c>
      <c r="G13">
        <v>30</v>
      </c>
      <c r="J13">
        <f>SUM(J3:J12)</f>
        <v>39</v>
      </c>
    </row>
    <row r="14" spans="1:10">
      <c r="A14" t="s">
        <v>142</v>
      </c>
      <c r="B14" s="93">
        <v>208</v>
      </c>
      <c r="C14" s="93" t="s">
        <v>253</v>
      </c>
      <c r="F14" t="s">
        <v>121</v>
      </c>
      <c r="G14">
        <v>30</v>
      </c>
    </row>
    <row r="15" spans="1:10">
      <c r="A15" t="s">
        <v>146</v>
      </c>
      <c r="B15" s="93">
        <v>3</v>
      </c>
      <c r="C15" s="93">
        <v>3</v>
      </c>
      <c r="E15">
        <v>44</v>
      </c>
      <c r="F15" t="s">
        <v>254</v>
      </c>
      <c r="G15">
        <v>44</v>
      </c>
    </row>
    <row r="16" spans="1:10">
      <c r="A16" t="s">
        <v>101</v>
      </c>
      <c r="B16" s="93">
        <v>18</v>
      </c>
      <c r="C16" s="93">
        <v>18</v>
      </c>
      <c r="D16" t="s">
        <v>255</v>
      </c>
      <c r="E16">
        <v>50</v>
      </c>
      <c r="F16" t="s">
        <v>161</v>
      </c>
      <c r="G16">
        <v>50</v>
      </c>
    </row>
    <row r="17" spans="1:7">
      <c r="A17" t="s">
        <v>139</v>
      </c>
      <c r="B17" s="93">
        <v>22</v>
      </c>
      <c r="C17" s="93">
        <v>22</v>
      </c>
      <c r="E17">
        <v>51</v>
      </c>
      <c r="F17" t="s">
        <v>147</v>
      </c>
      <c r="G17">
        <v>51</v>
      </c>
    </row>
    <row r="18" spans="1:7">
      <c r="A18" t="s">
        <v>143</v>
      </c>
      <c r="B18" s="93">
        <v>103</v>
      </c>
      <c r="C18" s="93">
        <v>103</v>
      </c>
      <c r="E18">
        <v>52</v>
      </c>
      <c r="F18" t="s">
        <v>256</v>
      </c>
      <c r="G18">
        <v>52</v>
      </c>
    </row>
    <row r="19" spans="1:7">
      <c r="A19" t="s">
        <v>135</v>
      </c>
      <c r="B19" s="93">
        <v>18</v>
      </c>
      <c r="C19" s="93">
        <v>18</v>
      </c>
      <c r="E19">
        <v>55</v>
      </c>
      <c r="F19" t="s">
        <v>244</v>
      </c>
      <c r="G19">
        <v>55</v>
      </c>
    </row>
    <row r="20" spans="1:7">
      <c r="A20" t="s">
        <v>144</v>
      </c>
      <c r="B20" s="93">
        <v>101</v>
      </c>
      <c r="C20" s="93">
        <v>101</v>
      </c>
      <c r="D20" t="s">
        <v>257</v>
      </c>
      <c r="E20">
        <v>62</v>
      </c>
      <c r="F20" t="s">
        <v>102</v>
      </c>
      <c r="G20">
        <v>62</v>
      </c>
    </row>
    <row r="21" spans="1:7">
      <c r="A21" t="s">
        <v>242</v>
      </c>
      <c r="B21" s="93">
        <v>16</v>
      </c>
      <c r="C21" s="93">
        <v>16</v>
      </c>
      <c r="E21">
        <v>64</v>
      </c>
      <c r="F21" t="s">
        <v>110</v>
      </c>
      <c r="G21">
        <v>64</v>
      </c>
    </row>
    <row r="22" spans="1:7">
      <c r="A22" t="s">
        <v>152</v>
      </c>
      <c r="B22" s="93">
        <v>81</v>
      </c>
      <c r="C22" s="93">
        <v>81</v>
      </c>
      <c r="E22">
        <v>70</v>
      </c>
      <c r="F22" t="s">
        <v>103</v>
      </c>
      <c r="G22">
        <v>70</v>
      </c>
    </row>
    <row r="23" spans="1:7">
      <c r="A23" t="s">
        <v>256</v>
      </c>
      <c r="B23" s="93">
        <v>52</v>
      </c>
      <c r="C23" s="93">
        <v>52</v>
      </c>
      <c r="E23">
        <v>81</v>
      </c>
      <c r="F23" t="s">
        <v>152</v>
      </c>
      <c r="G23">
        <v>81</v>
      </c>
    </row>
    <row r="24" spans="1:7">
      <c r="A24" t="s">
        <v>165</v>
      </c>
      <c r="B24" s="93">
        <v>218</v>
      </c>
      <c r="C24" s="93">
        <v>218</v>
      </c>
      <c r="D24" t="s">
        <v>258</v>
      </c>
      <c r="E24">
        <v>101</v>
      </c>
      <c r="F24" t="s">
        <v>144</v>
      </c>
      <c r="G24">
        <v>101</v>
      </c>
    </row>
    <row r="25" spans="1:7">
      <c r="A25" t="s">
        <v>153</v>
      </c>
      <c r="B25" s="93">
        <v>273</v>
      </c>
      <c r="C25" s="93">
        <v>273</v>
      </c>
      <c r="E25">
        <v>103</v>
      </c>
      <c r="F25" t="s">
        <v>259</v>
      </c>
      <c r="G25">
        <v>103</v>
      </c>
    </row>
    <row r="26" spans="1:7">
      <c r="A26" t="s">
        <v>154</v>
      </c>
      <c r="B26" s="93">
        <v>186</v>
      </c>
      <c r="C26" s="93">
        <v>186</v>
      </c>
      <c r="F26" t="s">
        <v>143</v>
      </c>
      <c r="G26">
        <v>103</v>
      </c>
    </row>
    <row r="27" spans="1:7">
      <c r="A27" t="s">
        <v>260</v>
      </c>
      <c r="B27" s="93">
        <v>107</v>
      </c>
      <c r="C27" s="93">
        <v>107</v>
      </c>
      <c r="E27">
        <v>107</v>
      </c>
      <c r="F27" t="s">
        <v>260</v>
      </c>
      <c r="G27">
        <v>107</v>
      </c>
    </row>
    <row r="28" spans="1:7">
      <c r="A28" t="s">
        <v>118</v>
      </c>
      <c r="B28" s="93">
        <v>3</v>
      </c>
      <c r="C28" s="93">
        <v>3</v>
      </c>
      <c r="E28">
        <v>115</v>
      </c>
      <c r="F28" t="s">
        <v>106</v>
      </c>
      <c r="G28">
        <v>115</v>
      </c>
    </row>
    <row r="29" spans="1:7">
      <c r="A29" t="s">
        <v>160</v>
      </c>
      <c r="B29" s="93">
        <v>3</v>
      </c>
      <c r="C29" s="93">
        <v>3</v>
      </c>
      <c r="D29">
        <v>186</v>
      </c>
      <c r="E29">
        <v>186</v>
      </c>
      <c r="F29" t="s">
        <v>154</v>
      </c>
      <c r="G29">
        <v>186</v>
      </c>
    </row>
    <row r="30" spans="1:7">
      <c r="A30" t="s">
        <v>136</v>
      </c>
      <c r="B30" s="93">
        <v>235</v>
      </c>
      <c r="C30" s="93">
        <v>235</v>
      </c>
      <c r="D30">
        <v>218</v>
      </c>
      <c r="E30">
        <v>218</v>
      </c>
      <c r="F30" t="s">
        <v>165</v>
      </c>
      <c r="G30">
        <v>218</v>
      </c>
    </row>
    <row r="31" spans="1:7">
      <c r="A31" t="s">
        <v>147</v>
      </c>
      <c r="B31" s="93">
        <v>51</v>
      </c>
      <c r="C31" s="93">
        <v>51</v>
      </c>
      <c r="D31">
        <v>235</v>
      </c>
      <c r="E31">
        <v>235</v>
      </c>
      <c r="F31" t="s">
        <v>136</v>
      </c>
      <c r="G31">
        <v>235</v>
      </c>
    </row>
    <row r="32" spans="1:7">
      <c r="A32" t="s">
        <v>102</v>
      </c>
      <c r="B32" s="93">
        <v>62</v>
      </c>
      <c r="C32" s="93">
        <v>62</v>
      </c>
      <c r="D32">
        <v>260</v>
      </c>
      <c r="E32">
        <v>260</v>
      </c>
      <c r="F32" t="s">
        <v>261</v>
      </c>
      <c r="G32">
        <v>260</v>
      </c>
    </row>
    <row r="33" spans="1:7">
      <c r="A33" t="s">
        <v>126</v>
      </c>
      <c r="B33" s="93">
        <v>20</v>
      </c>
      <c r="C33" s="93">
        <v>20</v>
      </c>
      <c r="D33">
        <v>264</v>
      </c>
      <c r="E33">
        <v>264</v>
      </c>
      <c r="F33" t="s">
        <v>172</v>
      </c>
      <c r="G33">
        <v>264</v>
      </c>
    </row>
    <row r="34" spans="1:7">
      <c r="A34" t="s">
        <v>149</v>
      </c>
      <c r="B34" s="93">
        <v>2</v>
      </c>
      <c r="C34" s="93" t="s">
        <v>262</v>
      </c>
      <c r="D34">
        <v>273</v>
      </c>
      <c r="E34">
        <v>273</v>
      </c>
      <c r="F34" t="s">
        <v>153</v>
      </c>
      <c r="G34">
        <v>273</v>
      </c>
    </row>
    <row r="35" spans="1:7">
      <c r="A35" t="s">
        <v>155</v>
      </c>
      <c r="B35" s="93">
        <v>6</v>
      </c>
      <c r="C35" s="93">
        <v>6</v>
      </c>
      <c r="D35" s="93" t="s">
        <v>263</v>
      </c>
      <c r="E35" t="s">
        <v>263</v>
      </c>
      <c r="F35" t="s">
        <v>122</v>
      </c>
      <c r="G35" t="e">
        <v>#DIV/0!</v>
      </c>
    </row>
    <row r="36" spans="1:7">
      <c r="A36" t="s">
        <v>259</v>
      </c>
      <c r="B36" s="93">
        <v>103</v>
      </c>
      <c r="C36" s="93">
        <v>103</v>
      </c>
      <c r="D36" s="93"/>
      <c r="E36" t="s">
        <v>247</v>
      </c>
      <c r="F36" t="s">
        <v>119</v>
      </c>
      <c r="G36" t="e">
        <v>#DIV/0!</v>
      </c>
    </row>
    <row r="37" spans="1:7">
      <c r="A37" t="s">
        <v>172</v>
      </c>
      <c r="B37" s="94">
        <v>264</v>
      </c>
      <c r="C37" s="94">
        <v>264</v>
      </c>
      <c r="D37" s="93"/>
      <c r="F37" t="s">
        <v>142</v>
      </c>
      <c r="G37" t="e">
        <v>#DIV/0!</v>
      </c>
    </row>
    <row r="38" spans="1:7">
      <c r="A38" t="s">
        <v>261</v>
      </c>
      <c r="B38" s="93">
        <v>260</v>
      </c>
      <c r="C38" s="93">
        <v>260</v>
      </c>
      <c r="D38" s="93" t="s">
        <v>264</v>
      </c>
      <c r="E38" t="s">
        <v>265</v>
      </c>
      <c r="F38" t="s">
        <v>157</v>
      </c>
      <c r="G38" t="e">
        <v>#DIV/0!</v>
      </c>
    </row>
    <row r="39" spans="1:7">
      <c r="A39" t="s">
        <v>254</v>
      </c>
      <c r="B39" s="93">
        <v>44</v>
      </c>
      <c r="C39" s="93">
        <v>44</v>
      </c>
      <c r="D39" t="s">
        <v>266</v>
      </c>
      <c r="E39" t="s">
        <v>266</v>
      </c>
      <c r="F39" t="s">
        <v>149</v>
      </c>
      <c r="G39" t="e">
        <v>#DIV/0!</v>
      </c>
    </row>
    <row r="40" spans="1:7">
      <c r="A40" t="s">
        <v>157</v>
      </c>
      <c r="B40" s="93">
        <v>1</v>
      </c>
      <c r="C40" s="93">
        <v>1</v>
      </c>
      <c r="D40" t="s">
        <v>267</v>
      </c>
      <c r="E40" t="s">
        <v>267</v>
      </c>
      <c r="F40" t="s">
        <v>252</v>
      </c>
      <c r="G40" t="e">
        <v>#DIV/0!</v>
      </c>
    </row>
    <row r="41" spans="1:7">
      <c r="D41" t="s">
        <v>99</v>
      </c>
      <c r="G41">
        <v>81.606060606060609</v>
      </c>
    </row>
  </sheetData>
  <phoneticPr fontId="2" type="noConversion"/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306C-4468-124F-9E02-24BD853530B4}">
  <dimension ref="B2:R61"/>
  <sheetViews>
    <sheetView topLeftCell="C8" zoomScale="125" workbookViewId="0">
      <selection activeCell="A47" sqref="A47"/>
    </sheetView>
  </sheetViews>
  <sheetFormatPr baseColWidth="10" defaultRowHeight="16"/>
  <cols>
    <col min="1" max="1" width="5.1640625" customWidth="1"/>
    <col min="2" max="2" width="5.6640625" customWidth="1"/>
    <col min="3" max="3" width="19" customWidth="1"/>
    <col min="4" max="4" width="11.83203125" customWidth="1"/>
    <col min="5" max="5" width="5.33203125" style="29" customWidth="1"/>
    <col min="6" max="6" width="8.6640625" customWidth="1"/>
    <col min="7" max="7" width="4.5" style="29" customWidth="1"/>
    <col min="8" max="8" width="13.5" customWidth="1"/>
    <col min="9" max="9" width="6.5" customWidth="1"/>
    <col min="10" max="10" width="4.5" style="29" customWidth="1"/>
    <col min="11" max="11" width="9.5" customWidth="1"/>
    <col min="12" max="14" width="4.5" style="29" customWidth="1"/>
    <col min="15" max="15" width="5.1640625" style="29" customWidth="1"/>
    <col min="16" max="16" width="18.83203125" customWidth="1"/>
    <col min="17" max="17" width="5.83203125" customWidth="1"/>
    <col min="18" max="18" width="8.1640625" style="29" customWidth="1"/>
  </cols>
  <sheetData>
    <row r="2" spans="2:18">
      <c r="B2" s="192" t="s">
        <v>268</v>
      </c>
      <c r="C2" s="192" t="s">
        <v>269</v>
      </c>
      <c r="D2" s="192" t="s">
        <v>270</v>
      </c>
      <c r="E2" s="192" t="s">
        <v>271</v>
      </c>
      <c r="F2" s="189" t="s">
        <v>272</v>
      </c>
      <c r="G2" s="187"/>
      <c r="H2" s="187"/>
      <c r="I2" s="187"/>
      <c r="J2" s="194"/>
      <c r="K2" s="195" t="s">
        <v>273</v>
      </c>
      <c r="L2" s="196"/>
      <c r="M2" s="186" t="s">
        <v>274</v>
      </c>
      <c r="N2" s="187"/>
      <c r="O2" s="187"/>
      <c r="P2" s="188"/>
      <c r="Q2" s="189" t="s">
        <v>275</v>
      </c>
      <c r="R2" s="187"/>
    </row>
    <row r="3" spans="2:18" ht="56">
      <c r="B3" s="193"/>
      <c r="C3" s="193"/>
      <c r="D3" s="193"/>
      <c r="E3" s="193"/>
      <c r="F3" s="95" t="s">
        <v>276</v>
      </c>
      <c r="G3" s="95" t="s">
        <v>277</v>
      </c>
      <c r="H3" s="95" t="s">
        <v>278</v>
      </c>
      <c r="I3" s="95" t="s">
        <v>279</v>
      </c>
      <c r="J3" s="96" t="s">
        <v>280</v>
      </c>
      <c r="K3" s="97" t="s">
        <v>281</v>
      </c>
      <c r="L3" s="98" t="s">
        <v>282</v>
      </c>
      <c r="M3" s="99" t="s">
        <v>283</v>
      </c>
      <c r="N3" s="95" t="s">
        <v>284</v>
      </c>
      <c r="O3" s="95" t="s">
        <v>285</v>
      </c>
      <c r="P3" s="100" t="s">
        <v>55</v>
      </c>
      <c r="Q3" s="95" t="s">
        <v>286</v>
      </c>
      <c r="R3" s="95" t="s">
        <v>287</v>
      </c>
    </row>
    <row r="4" spans="2:18" ht="28">
      <c r="B4" s="190" t="s">
        <v>288</v>
      </c>
      <c r="C4" s="101" t="s">
        <v>120</v>
      </c>
      <c r="D4" s="101" t="s">
        <v>119</v>
      </c>
      <c r="E4" s="102">
        <v>2018</v>
      </c>
      <c r="F4" s="190" t="s">
        <v>289</v>
      </c>
      <c r="G4" s="191">
        <v>1</v>
      </c>
      <c r="H4" s="190" t="s">
        <v>290</v>
      </c>
      <c r="I4" s="190" t="s">
        <v>265</v>
      </c>
      <c r="J4" s="191">
        <v>30</v>
      </c>
      <c r="K4" s="190" t="s">
        <v>291</v>
      </c>
      <c r="L4" s="191" t="s">
        <v>292</v>
      </c>
      <c r="M4" s="102" t="s">
        <v>293</v>
      </c>
      <c r="N4" s="191" t="s">
        <v>293</v>
      </c>
      <c r="O4" s="197" t="s">
        <v>293</v>
      </c>
      <c r="P4" s="101" t="s">
        <v>294</v>
      </c>
      <c r="Q4" s="190" t="s">
        <v>265</v>
      </c>
      <c r="R4" s="191" t="s">
        <v>265</v>
      </c>
    </row>
    <row r="5" spans="2:18">
      <c r="B5" s="185"/>
      <c r="C5" s="103" t="s">
        <v>120</v>
      </c>
      <c r="D5" s="182" t="s">
        <v>122</v>
      </c>
      <c r="E5" s="183">
        <v>2018</v>
      </c>
      <c r="F5" s="182"/>
      <c r="G5" s="183"/>
      <c r="H5" s="182"/>
      <c r="I5" s="182"/>
      <c r="J5" s="183"/>
      <c r="K5" s="182"/>
      <c r="L5" s="183"/>
      <c r="M5" s="183" t="s">
        <v>265</v>
      </c>
      <c r="N5" s="183"/>
      <c r="O5" s="198"/>
      <c r="P5" s="182" t="s">
        <v>265</v>
      </c>
      <c r="Q5" s="182"/>
      <c r="R5" s="183"/>
    </row>
    <row r="6" spans="2:18" ht="28">
      <c r="B6" s="185"/>
      <c r="C6" s="103" t="s">
        <v>295</v>
      </c>
      <c r="D6" s="182"/>
      <c r="E6" s="183"/>
      <c r="F6" s="182"/>
      <c r="G6" s="183"/>
      <c r="H6" s="182"/>
      <c r="I6" s="182"/>
      <c r="J6" s="183"/>
      <c r="K6" s="182"/>
      <c r="L6" s="183"/>
      <c r="M6" s="183"/>
      <c r="N6" s="183"/>
      <c r="O6" s="199"/>
      <c r="P6" s="182"/>
      <c r="Q6" s="182"/>
      <c r="R6" s="183"/>
    </row>
    <row r="7" spans="2:18" ht="28">
      <c r="B7" s="185"/>
      <c r="C7" s="103" t="s">
        <v>97</v>
      </c>
      <c r="D7" s="103" t="s">
        <v>142</v>
      </c>
      <c r="E7" s="104">
        <v>2016</v>
      </c>
      <c r="F7" s="182"/>
      <c r="G7" s="183"/>
      <c r="H7" s="182"/>
      <c r="I7" s="182"/>
      <c r="J7" s="183"/>
      <c r="K7" s="182"/>
      <c r="L7" s="183"/>
      <c r="M7" s="104" t="s">
        <v>293</v>
      </c>
      <c r="N7" s="183"/>
      <c r="O7" s="104" t="s">
        <v>296</v>
      </c>
      <c r="P7" s="103" t="s">
        <v>297</v>
      </c>
      <c r="Q7" s="182"/>
      <c r="R7" s="183"/>
    </row>
    <row r="8" spans="2:18" ht="28">
      <c r="B8" s="185"/>
      <c r="C8" s="182" t="s">
        <v>97</v>
      </c>
      <c r="D8" s="182" t="s">
        <v>153</v>
      </c>
      <c r="E8" s="183">
        <v>2014</v>
      </c>
      <c r="F8" s="103" t="s">
        <v>289</v>
      </c>
      <c r="G8" s="183">
        <v>2</v>
      </c>
      <c r="H8" s="103" t="s">
        <v>298</v>
      </c>
      <c r="I8" s="103" t="s">
        <v>265</v>
      </c>
      <c r="J8" s="104">
        <v>30</v>
      </c>
      <c r="K8" s="103" t="s">
        <v>299</v>
      </c>
      <c r="L8" s="183" t="s">
        <v>292</v>
      </c>
      <c r="M8" s="183" t="s">
        <v>300</v>
      </c>
      <c r="N8" s="183" t="s">
        <v>293</v>
      </c>
      <c r="O8" s="183" t="s">
        <v>293</v>
      </c>
      <c r="P8" s="182" t="s">
        <v>297</v>
      </c>
      <c r="Q8" s="182"/>
      <c r="R8" s="183" t="s">
        <v>292</v>
      </c>
    </row>
    <row r="9" spans="2:18" ht="42">
      <c r="B9" s="185"/>
      <c r="C9" s="182"/>
      <c r="D9" s="182"/>
      <c r="E9" s="183"/>
      <c r="F9" s="103" t="s">
        <v>301</v>
      </c>
      <c r="G9" s="183"/>
      <c r="H9" s="103" t="s">
        <v>302</v>
      </c>
      <c r="I9" s="103" t="s">
        <v>303</v>
      </c>
      <c r="J9" s="104">
        <v>25</v>
      </c>
      <c r="K9" s="103" t="s">
        <v>304</v>
      </c>
      <c r="L9" s="183"/>
      <c r="M9" s="183"/>
      <c r="N9" s="183"/>
      <c r="O9" s="183"/>
      <c r="P9" s="182"/>
      <c r="Q9" s="182"/>
      <c r="R9" s="183"/>
    </row>
    <row r="10" spans="2:18" ht="28">
      <c r="B10" s="185"/>
      <c r="C10" s="103" t="s">
        <v>97</v>
      </c>
      <c r="D10" s="103" t="s">
        <v>154</v>
      </c>
      <c r="E10" s="104">
        <v>2014</v>
      </c>
      <c r="F10" s="103" t="s">
        <v>289</v>
      </c>
      <c r="G10" s="104">
        <v>1</v>
      </c>
      <c r="H10" s="103" t="s">
        <v>305</v>
      </c>
      <c r="I10" s="103" t="s">
        <v>296</v>
      </c>
      <c r="J10" s="104">
        <v>30</v>
      </c>
      <c r="K10" s="103" t="s">
        <v>265</v>
      </c>
      <c r="L10" s="104" t="s">
        <v>292</v>
      </c>
      <c r="M10" s="104" t="s">
        <v>293</v>
      </c>
      <c r="N10" s="104" t="s">
        <v>293</v>
      </c>
      <c r="O10" s="104" t="s">
        <v>293</v>
      </c>
      <c r="P10" s="103" t="s">
        <v>306</v>
      </c>
      <c r="Q10" s="182"/>
      <c r="R10" s="183" t="s">
        <v>265</v>
      </c>
    </row>
    <row r="11" spans="2:18" ht="30" customHeight="1">
      <c r="B11" s="185"/>
      <c r="C11" s="103" t="s">
        <v>307</v>
      </c>
      <c r="D11" s="182" t="s">
        <v>261</v>
      </c>
      <c r="E11" s="183">
        <v>2021</v>
      </c>
      <c r="F11" s="182" t="s">
        <v>308</v>
      </c>
      <c r="G11" s="183">
        <v>1</v>
      </c>
      <c r="H11" s="182" t="s">
        <v>309</v>
      </c>
      <c r="I11" s="182" t="s">
        <v>310</v>
      </c>
      <c r="J11" s="183">
        <v>30</v>
      </c>
      <c r="K11" s="182" t="s">
        <v>311</v>
      </c>
      <c r="L11" s="183" t="s">
        <v>292</v>
      </c>
      <c r="M11" s="183" t="s">
        <v>265</v>
      </c>
      <c r="N11" s="183" t="s">
        <v>293</v>
      </c>
      <c r="O11" s="183" t="s">
        <v>265</v>
      </c>
      <c r="P11" s="182" t="s">
        <v>312</v>
      </c>
      <c r="Q11" s="182"/>
      <c r="R11" s="183"/>
    </row>
    <row r="12" spans="2:18">
      <c r="B12" s="185"/>
      <c r="C12" s="103" t="s">
        <v>313</v>
      </c>
      <c r="D12" s="182"/>
      <c r="E12" s="183"/>
      <c r="F12" s="182"/>
      <c r="G12" s="183"/>
      <c r="H12" s="182"/>
      <c r="I12" s="182"/>
      <c r="J12" s="183"/>
      <c r="K12" s="182"/>
      <c r="L12" s="183"/>
      <c r="M12" s="183"/>
      <c r="N12" s="183"/>
      <c r="O12" s="183"/>
      <c r="P12" s="182"/>
      <c r="Q12" s="182"/>
      <c r="R12" s="183"/>
    </row>
    <row r="13" spans="2:18" ht="28">
      <c r="B13" s="185"/>
      <c r="C13" s="103" t="s">
        <v>307</v>
      </c>
      <c r="D13" s="103" t="s">
        <v>102</v>
      </c>
      <c r="E13" s="104">
        <v>2020</v>
      </c>
      <c r="F13" s="103" t="s">
        <v>289</v>
      </c>
      <c r="G13" s="104">
        <v>1</v>
      </c>
      <c r="H13" s="103" t="s">
        <v>265</v>
      </c>
      <c r="I13" s="103" t="s">
        <v>265</v>
      </c>
      <c r="J13" s="104">
        <v>0.67</v>
      </c>
      <c r="K13" s="103" t="s">
        <v>296</v>
      </c>
      <c r="L13" s="104" t="s">
        <v>292</v>
      </c>
      <c r="M13" s="104" t="s">
        <v>265</v>
      </c>
      <c r="N13" s="104" t="s">
        <v>292</v>
      </c>
      <c r="O13" s="104" t="s">
        <v>265</v>
      </c>
      <c r="P13" s="103" t="s">
        <v>265</v>
      </c>
      <c r="Q13" s="182"/>
      <c r="R13" s="183"/>
    </row>
    <row r="14" spans="2:18">
      <c r="B14" s="185"/>
      <c r="C14" s="103" t="s">
        <v>314</v>
      </c>
      <c r="D14" s="182" t="s">
        <v>103</v>
      </c>
      <c r="E14" s="183">
        <v>2020</v>
      </c>
      <c r="F14" s="182" t="s">
        <v>315</v>
      </c>
      <c r="G14" s="183">
        <v>1</v>
      </c>
      <c r="H14" s="182" t="s">
        <v>316</v>
      </c>
      <c r="I14" s="182" t="s">
        <v>265</v>
      </c>
      <c r="J14" s="183" t="s">
        <v>265</v>
      </c>
      <c r="K14" s="182" t="s">
        <v>291</v>
      </c>
      <c r="L14" s="183" t="s">
        <v>292</v>
      </c>
      <c r="M14" s="183" t="s">
        <v>265</v>
      </c>
      <c r="N14" s="183" t="s">
        <v>292</v>
      </c>
      <c r="O14" s="183" t="s">
        <v>265</v>
      </c>
      <c r="P14" s="182" t="s">
        <v>265</v>
      </c>
      <c r="Q14" s="182"/>
      <c r="R14" s="183"/>
    </row>
    <row r="15" spans="2:18">
      <c r="B15" s="185"/>
      <c r="C15" s="103" t="s">
        <v>317</v>
      </c>
      <c r="D15" s="182"/>
      <c r="E15" s="183"/>
      <c r="F15" s="182"/>
      <c r="G15" s="183"/>
      <c r="H15" s="182"/>
      <c r="I15" s="182"/>
      <c r="J15" s="183"/>
      <c r="K15" s="182"/>
      <c r="L15" s="183"/>
      <c r="M15" s="183"/>
      <c r="N15" s="183"/>
      <c r="O15" s="183"/>
      <c r="P15" s="182"/>
      <c r="Q15" s="182"/>
      <c r="R15" s="183"/>
    </row>
    <row r="16" spans="2:18" ht="28">
      <c r="B16" s="185"/>
      <c r="C16" s="103" t="s">
        <v>317</v>
      </c>
      <c r="D16" s="103" t="s">
        <v>109</v>
      </c>
      <c r="E16" s="104">
        <v>2019</v>
      </c>
      <c r="F16" s="103" t="s">
        <v>318</v>
      </c>
      <c r="G16" s="104">
        <v>1</v>
      </c>
      <c r="H16" s="103" t="s">
        <v>319</v>
      </c>
      <c r="I16" s="103" t="s">
        <v>265</v>
      </c>
      <c r="J16" s="104">
        <v>15</v>
      </c>
      <c r="K16" s="103" t="s">
        <v>320</v>
      </c>
      <c r="L16" s="104" t="s">
        <v>292</v>
      </c>
      <c r="M16" s="104" t="s">
        <v>293</v>
      </c>
      <c r="N16" s="104" t="s">
        <v>293</v>
      </c>
      <c r="O16" s="104" t="s">
        <v>265</v>
      </c>
      <c r="P16" s="103" t="s">
        <v>265</v>
      </c>
      <c r="Q16" s="182"/>
      <c r="R16" s="183"/>
    </row>
    <row r="17" spans="2:18" ht="28">
      <c r="B17" s="185"/>
      <c r="C17" s="103" t="s">
        <v>307</v>
      </c>
      <c r="D17" s="103" t="s">
        <v>121</v>
      </c>
      <c r="E17" s="104">
        <v>2018</v>
      </c>
      <c r="F17" s="103" t="s">
        <v>318</v>
      </c>
      <c r="G17" s="104">
        <v>1</v>
      </c>
      <c r="H17" s="103" t="s">
        <v>321</v>
      </c>
      <c r="I17" s="103" t="s">
        <v>322</v>
      </c>
      <c r="J17" s="104" t="s">
        <v>265</v>
      </c>
      <c r="K17" s="103" t="s">
        <v>311</v>
      </c>
      <c r="L17" s="104" t="s">
        <v>292</v>
      </c>
      <c r="M17" s="104" t="s">
        <v>293</v>
      </c>
      <c r="N17" s="104" t="s">
        <v>292</v>
      </c>
      <c r="O17" s="104" t="s">
        <v>265</v>
      </c>
      <c r="P17" s="103" t="s">
        <v>323</v>
      </c>
      <c r="Q17" s="182"/>
      <c r="R17" s="183"/>
    </row>
    <row r="18" spans="2:18">
      <c r="B18" s="185"/>
      <c r="C18" s="103" t="s">
        <v>307</v>
      </c>
      <c r="D18" s="182" t="s">
        <v>260</v>
      </c>
      <c r="E18" s="183">
        <v>2018</v>
      </c>
      <c r="F18" s="182" t="s">
        <v>318</v>
      </c>
      <c r="G18" s="183">
        <v>1</v>
      </c>
      <c r="H18" s="182" t="s">
        <v>324</v>
      </c>
      <c r="I18" s="182" t="s">
        <v>265</v>
      </c>
      <c r="J18" s="183" t="s">
        <v>265</v>
      </c>
      <c r="K18" s="182" t="s">
        <v>325</v>
      </c>
      <c r="L18" s="183" t="s">
        <v>292</v>
      </c>
      <c r="M18" s="183" t="s">
        <v>265</v>
      </c>
      <c r="N18" s="183" t="s">
        <v>293</v>
      </c>
      <c r="O18" s="183" t="s">
        <v>265</v>
      </c>
      <c r="P18" s="182" t="s">
        <v>265</v>
      </c>
      <c r="Q18" s="182"/>
      <c r="R18" s="183"/>
    </row>
    <row r="19" spans="2:18">
      <c r="B19" s="185"/>
      <c r="C19" s="103" t="s">
        <v>313</v>
      </c>
      <c r="D19" s="182"/>
      <c r="E19" s="183"/>
      <c r="F19" s="182"/>
      <c r="G19" s="183"/>
      <c r="H19" s="182"/>
      <c r="I19" s="182"/>
      <c r="J19" s="183"/>
      <c r="K19" s="182"/>
      <c r="L19" s="183"/>
      <c r="M19" s="183"/>
      <c r="N19" s="183"/>
      <c r="O19" s="183"/>
      <c r="P19" s="182"/>
      <c r="Q19" s="182"/>
      <c r="R19" s="183"/>
    </row>
    <row r="20" spans="2:18" ht="64" customHeight="1">
      <c r="B20" s="185"/>
      <c r="C20" s="103" t="s">
        <v>326</v>
      </c>
      <c r="D20" s="182" t="s">
        <v>252</v>
      </c>
      <c r="E20" s="183">
        <v>2018</v>
      </c>
      <c r="F20" s="182" t="s">
        <v>327</v>
      </c>
      <c r="G20" s="183">
        <v>1</v>
      </c>
      <c r="H20" s="182" t="s">
        <v>328</v>
      </c>
      <c r="I20" s="182" t="s">
        <v>296</v>
      </c>
      <c r="J20" s="183">
        <v>30</v>
      </c>
      <c r="K20" s="182" t="s">
        <v>311</v>
      </c>
      <c r="L20" s="183" t="s">
        <v>292</v>
      </c>
      <c r="M20" s="183" t="s">
        <v>293</v>
      </c>
      <c r="N20" s="183" t="s">
        <v>293</v>
      </c>
      <c r="O20" s="183" t="s">
        <v>265</v>
      </c>
      <c r="P20" s="182" t="s">
        <v>323</v>
      </c>
      <c r="Q20" s="182"/>
      <c r="R20" s="183"/>
    </row>
    <row r="21" spans="2:18">
      <c r="B21" s="185"/>
      <c r="C21" s="103" t="s">
        <v>120</v>
      </c>
      <c r="D21" s="182"/>
      <c r="E21" s="183"/>
      <c r="F21" s="182"/>
      <c r="G21" s="183"/>
      <c r="H21" s="182"/>
      <c r="I21" s="182"/>
      <c r="J21" s="183"/>
      <c r="K21" s="182"/>
      <c r="L21" s="183"/>
      <c r="M21" s="183"/>
      <c r="N21" s="183"/>
      <c r="O21" s="183"/>
      <c r="P21" s="182"/>
      <c r="Q21" s="182"/>
      <c r="R21" s="183"/>
    </row>
    <row r="22" spans="2:18">
      <c r="B22" s="185"/>
      <c r="C22" s="103" t="s">
        <v>307</v>
      </c>
      <c r="D22" s="182"/>
      <c r="E22" s="183"/>
      <c r="F22" s="182"/>
      <c r="G22" s="183"/>
      <c r="H22" s="182"/>
      <c r="I22" s="182"/>
      <c r="J22" s="183"/>
      <c r="K22" s="182"/>
      <c r="L22" s="183"/>
      <c r="M22" s="183"/>
      <c r="N22" s="183"/>
      <c r="O22" s="183"/>
      <c r="P22" s="182"/>
      <c r="Q22" s="182"/>
      <c r="R22" s="183"/>
    </row>
    <row r="23" spans="2:18" ht="56">
      <c r="B23" s="185"/>
      <c r="C23" s="103" t="s">
        <v>97</v>
      </c>
      <c r="D23" s="103" t="s">
        <v>139</v>
      </c>
      <c r="E23" s="104">
        <v>2017</v>
      </c>
      <c r="F23" s="103" t="s">
        <v>329</v>
      </c>
      <c r="G23" s="104">
        <v>1</v>
      </c>
      <c r="H23" s="103" t="s">
        <v>330</v>
      </c>
      <c r="I23" s="103" t="s">
        <v>296</v>
      </c>
      <c r="J23" s="104">
        <v>30</v>
      </c>
      <c r="K23" s="103" t="s">
        <v>265</v>
      </c>
      <c r="L23" s="104" t="s">
        <v>292</v>
      </c>
      <c r="M23" s="104" t="s">
        <v>293</v>
      </c>
      <c r="N23" s="104" t="s">
        <v>293</v>
      </c>
      <c r="O23" s="104" t="s">
        <v>265</v>
      </c>
      <c r="P23" s="103" t="s">
        <v>323</v>
      </c>
      <c r="Q23" s="182"/>
      <c r="R23" s="183"/>
    </row>
    <row r="24" spans="2:18" ht="28">
      <c r="B24" s="185"/>
      <c r="C24" s="103" t="s">
        <v>326</v>
      </c>
      <c r="D24" s="103" t="s">
        <v>143</v>
      </c>
      <c r="E24" s="104">
        <v>2020</v>
      </c>
      <c r="F24" s="103" t="s">
        <v>265</v>
      </c>
      <c r="G24" s="104" t="s">
        <v>265</v>
      </c>
      <c r="H24" s="103" t="s">
        <v>265</v>
      </c>
      <c r="I24" s="103" t="s">
        <v>296</v>
      </c>
      <c r="J24" s="104" t="s">
        <v>265</v>
      </c>
      <c r="K24" s="103" t="s">
        <v>331</v>
      </c>
      <c r="L24" s="104" t="s">
        <v>293</v>
      </c>
      <c r="M24" s="104" t="s">
        <v>293</v>
      </c>
      <c r="N24" s="104" t="s">
        <v>265</v>
      </c>
      <c r="O24" s="104" t="s">
        <v>265</v>
      </c>
      <c r="P24" s="103" t="s">
        <v>323</v>
      </c>
      <c r="Q24" s="182"/>
      <c r="R24" s="183"/>
    </row>
    <row r="25" spans="2:18" ht="28">
      <c r="B25" s="185"/>
      <c r="C25" s="103" t="s">
        <v>326</v>
      </c>
      <c r="D25" s="103" t="s">
        <v>144</v>
      </c>
      <c r="E25" s="104">
        <v>2016</v>
      </c>
      <c r="F25" s="103" t="s">
        <v>289</v>
      </c>
      <c r="G25" s="104">
        <v>1</v>
      </c>
      <c r="H25" s="103" t="s">
        <v>332</v>
      </c>
      <c r="I25" s="103" t="s">
        <v>296</v>
      </c>
      <c r="J25" s="104" t="s">
        <v>265</v>
      </c>
      <c r="K25" s="103" t="s">
        <v>265</v>
      </c>
      <c r="L25" s="104" t="s">
        <v>292</v>
      </c>
      <c r="M25" s="104" t="s">
        <v>293</v>
      </c>
      <c r="N25" s="104" t="s">
        <v>293</v>
      </c>
      <c r="O25" s="104" t="s">
        <v>300</v>
      </c>
      <c r="P25" s="103" t="s">
        <v>296</v>
      </c>
      <c r="Q25" s="182"/>
      <c r="R25" s="183"/>
    </row>
    <row r="26" spans="2:18" ht="28">
      <c r="B26" s="185"/>
      <c r="C26" s="103" t="s">
        <v>314</v>
      </c>
      <c r="D26" s="103" t="s">
        <v>145</v>
      </c>
      <c r="E26" s="104">
        <v>2016</v>
      </c>
      <c r="F26" s="103" t="s">
        <v>333</v>
      </c>
      <c r="G26" s="104">
        <v>1</v>
      </c>
      <c r="H26" s="103" t="s">
        <v>334</v>
      </c>
      <c r="I26" s="103" t="s">
        <v>296</v>
      </c>
      <c r="J26" s="104" t="s">
        <v>265</v>
      </c>
      <c r="K26" s="103" t="s">
        <v>335</v>
      </c>
      <c r="L26" s="104" t="s">
        <v>292</v>
      </c>
      <c r="M26" s="104" t="s">
        <v>300</v>
      </c>
      <c r="N26" s="104" t="s">
        <v>292</v>
      </c>
      <c r="O26" s="104" t="s">
        <v>265</v>
      </c>
      <c r="P26" s="103" t="s">
        <v>336</v>
      </c>
      <c r="Q26" s="182"/>
      <c r="R26" s="183"/>
    </row>
    <row r="27" spans="2:18">
      <c r="B27" s="185"/>
      <c r="C27" s="182" t="s">
        <v>313</v>
      </c>
      <c r="D27" s="182" t="s">
        <v>147</v>
      </c>
      <c r="E27" s="183">
        <v>2015</v>
      </c>
      <c r="F27" s="182" t="s">
        <v>337</v>
      </c>
      <c r="G27" s="183">
        <v>1</v>
      </c>
      <c r="H27" s="103" t="s">
        <v>338</v>
      </c>
      <c r="I27" s="182" t="s">
        <v>265</v>
      </c>
      <c r="J27" s="183" t="s">
        <v>265</v>
      </c>
      <c r="K27" s="103" t="s">
        <v>291</v>
      </c>
      <c r="L27" s="104" t="s">
        <v>339</v>
      </c>
      <c r="M27" s="104" t="s">
        <v>293</v>
      </c>
      <c r="N27" s="104" t="s">
        <v>293</v>
      </c>
      <c r="O27" s="104" t="s">
        <v>265</v>
      </c>
      <c r="P27" s="103" t="s">
        <v>323</v>
      </c>
      <c r="Q27" s="182"/>
      <c r="R27" s="183"/>
    </row>
    <row r="28" spans="2:18" ht="45" customHeight="1">
      <c r="B28" s="185"/>
      <c r="C28" s="182"/>
      <c r="D28" s="182"/>
      <c r="E28" s="183"/>
      <c r="F28" s="182"/>
      <c r="G28" s="183"/>
      <c r="H28" s="103" t="s">
        <v>340</v>
      </c>
      <c r="I28" s="182"/>
      <c r="J28" s="183"/>
      <c r="K28" s="103" t="s">
        <v>341</v>
      </c>
      <c r="L28" s="104" t="s">
        <v>300</v>
      </c>
      <c r="M28" s="104" t="s">
        <v>300</v>
      </c>
      <c r="N28" s="104" t="s">
        <v>292</v>
      </c>
      <c r="O28" s="104" t="s">
        <v>265</v>
      </c>
      <c r="P28" s="103" t="s">
        <v>342</v>
      </c>
      <c r="Q28" s="182"/>
      <c r="R28" s="183"/>
    </row>
    <row r="29" spans="2:18" ht="70">
      <c r="B29" s="185"/>
      <c r="C29" s="103" t="s">
        <v>313</v>
      </c>
      <c r="D29" s="103" t="s">
        <v>149</v>
      </c>
      <c r="E29" s="104">
        <v>2015</v>
      </c>
      <c r="F29" s="103" t="s">
        <v>343</v>
      </c>
      <c r="G29" s="104">
        <v>1</v>
      </c>
      <c r="H29" s="103" t="s">
        <v>344</v>
      </c>
      <c r="I29" s="103" t="s">
        <v>345</v>
      </c>
      <c r="J29" s="104" t="s">
        <v>265</v>
      </c>
      <c r="K29" s="103" t="s">
        <v>311</v>
      </c>
      <c r="L29" s="104" t="s">
        <v>293</v>
      </c>
      <c r="M29" s="104" t="s">
        <v>265</v>
      </c>
      <c r="N29" s="104" t="s">
        <v>265</v>
      </c>
      <c r="O29" s="104" t="s">
        <v>265</v>
      </c>
      <c r="P29" s="103" t="s">
        <v>265</v>
      </c>
      <c r="Q29" s="182"/>
      <c r="R29" s="183"/>
    </row>
    <row r="30" spans="2:18" ht="56">
      <c r="B30" s="185"/>
      <c r="C30" s="103" t="s">
        <v>326</v>
      </c>
      <c r="D30" s="103" t="s">
        <v>152</v>
      </c>
      <c r="E30" s="104">
        <v>2015</v>
      </c>
      <c r="F30" s="103" t="s">
        <v>329</v>
      </c>
      <c r="G30" s="104">
        <v>1</v>
      </c>
      <c r="H30" s="103" t="s">
        <v>346</v>
      </c>
      <c r="I30" s="103" t="s">
        <v>265</v>
      </c>
      <c r="J30" s="104">
        <v>30</v>
      </c>
      <c r="K30" s="103" t="s">
        <v>265</v>
      </c>
      <c r="L30" s="104" t="s">
        <v>292</v>
      </c>
      <c r="M30" s="104" t="s">
        <v>293</v>
      </c>
      <c r="N30" s="104" t="s">
        <v>265</v>
      </c>
      <c r="O30" s="104" t="s">
        <v>265</v>
      </c>
      <c r="P30" s="103" t="s">
        <v>265</v>
      </c>
      <c r="Q30" s="182"/>
      <c r="R30" s="183"/>
    </row>
    <row r="31" spans="2:18" ht="28">
      <c r="B31" s="185"/>
      <c r="C31" s="103" t="s">
        <v>326</v>
      </c>
      <c r="D31" s="103" t="s">
        <v>161</v>
      </c>
      <c r="E31" s="104">
        <v>2018</v>
      </c>
      <c r="F31" s="103" t="s">
        <v>318</v>
      </c>
      <c r="G31" s="104">
        <v>1</v>
      </c>
      <c r="H31" s="103" t="s">
        <v>347</v>
      </c>
      <c r="I31" s="103" t="s">
        <v>265</v>
      </c>
      <c r="J31" s="104">
        <v>2</v>
      </c>
      <c r="K31" s="103" t="s">
        <v>348</v>
      </c>
      <c r="L31" s="104" t="s">
        <v>292</v>
      </c>
      <c r="M31" s="104" t="s">
        <v>293</v>
      </c>
      <c r="N31" s="104" t="s">
        <v>292</v>
      </c>
      <c r="O31" s="104" t="s">
        <v>296</v>
      </c>
      <c r="P31" s="103" t="s">
        <v>349</v>
      </c>
      <c r="Q31" s="182"/>
      <c r="R31" s="183"/>
    </row>
    <row r="32" spans="2:18" ht="28">
      <c r="B32" s="185"/>
      <c r="C32" s="103" t="s">
        <v>326</v>
      </c>
      <c r="D32" s="103" t="s">
        <v>164</v>
      </c>
      <c r="E32" s="104">
        <v>2020</v>
      </c>
      <c r="F32" s="103" t="s">
        <v>350</v>
      </c>
      <c r="G32" s="104">
        <v>1</v>
      </c>
      <c r="H32" s="103" t="s">
        <v>351</v>
      </c>
      <c r="I32" s="103" t="s">
        <v>352</v>
      </c>
      <c r="J32" s="104" t="s">
        <v>265</v>
      </c>
      <c r="K32" s="103" t="s">
        <v>311</v>
      </c>
      <c r="L32" s="104" t="s">
        <v>292</v>
      </c>
      <c r="M32" s="104" t="s">
        <v>265</v>
      </c>
      <c r="N32" s="104" t="s">
        <v>292</v>
      </c>
      <c r="O32" s="104" t="s">
        <v>265</v>
      </c>
      <c r="P32" s="103" t="s">
        <v>323</v>
      </c>
      <c r="Q32" s="182"/>
      <c r="R32" s="183"/>
    </row>
    <row r="33" spans="2:18">
      <c r="B33" s="185"/>
      <c r="C33" s="103" t="s">
        <v>353</v>
      </c>
      <c r="D33" s="182" t="s">
        <v>136</v>
      </c>
      <c r="E33" s="183">
        <v>2017</v>
      </c>
      <c r="F33" s="182" t="s">
        <v>289</v>
      </c>
      <c r="G33" s="183">
        <v>2</v>
      </c>
      <c r="H33" s="182" t="s">
        <v>354</v>
      </c>
      <c r="I33" s="182" t="s">
        <v>265</v>
      </c>
      <c r="J33" s="183" t="s">
        <v>265</v>
      </c>
      <c r="K33" s="182" t="s">
        <v>304</v>
      </c>
      <c r="L33" s="183" t="s">
        <v>292</v>
      </c>
      <c r="M33" s="183" t="s">
        <v>265</v>
      </c>
      <c r="N33" s="183" t="s">
        <v>265</v>
      </c>
      <c r="O33" s="183" t="s">
        <v>265</v>
      </c>
      <c r="P33" s="182" t="s">
        <v>265</v>
      </c>
      <c r="Q33" s="182"/>
      <c r="R33" s="183" t="s">
        <v>293</v>
      </c>
    </row>
    <row r="34" spans="2:18">
      <c r="B34" s="185"/>
      <c r="C34" s="103" t="s">
        <v>313</v>
      </c>
      <c r="D34" s="182"/>
      <c r="E34" s="183"/>
      <c r="F34" s="182"/>
      <c r="G34" s="183"/>
      <c r="H34" s="182"/>
      <c r="I34" s="182"/>
      <c r="J34" s="183"/>
      <c r="K34" s="182"/>
      <c r="L34" s="183"/>
      <c r="M34" s="183"/>
      <c r="N34" s="183"/>
      <c r="O34" s="183"/>
      <c r="P34" s="182"/>
      <c r="Q34" s="182"/>
      <c r="R34" s="183"/>
    </row>
    <row r="35" spans="2:18" ht="42">
      <c r="B35" s="185"/>
      <c r="C35" s="103" t="s">
        <v>50</v>
      </c>
      <c r="D35" s="103" t="s">
        <v>355</v>
      </c>
      <c r="E35" s="104">
        <v>2020</v>
      </c>
      <c r="F35" s="103" t="s">
        <v>356</v>
      </c>
      <c r="G35" s="104">
        <v>1</v>
      </c>
      <c r="H35" s="103" t="s">
        <v>357</v>
      </c>
      <c r="I35" s="103" t="s">
        <v>358</v>
      </c>
      <c r="J35" s="104" t="s">
        <v>296</v>
      </c>
      <c r="K35" s="103" t="s">
        <v>359</v>
      </c>
      <c r="L35" s="104" t="s">
        <v>339</v>
      </c>
      <c r="M35" s="104" t="s">
        <v>339</v>
      </c>
      <c r="N35" s="104" t="s">
        <v>339</v>
      </c>
      <c r="O35" s="104" t="s">
        <v>296</v>
      </c>
      <c r="P35" s="103" t="s">
        <v>360</v>
      </c>
      <c r="Q35" s="182"/>
      <c r="R35" s="104" t="s">
        <v>296</v>
      </c>
    </row>
    <row r="36" spans="2:18">
      <c r="B36" s="182" t="s">
        <v>361</v>
      </c>
      <c r="C36" s="103" t="s">
        <v>313</v>
      </c>
      <c r="D36" s="103" t="s">
        <v>118</v>
      </c>
      <c r="E36" s="104">
        <v>2019</v>
      </c>
      <c r="F36" s="182" t="s">
        <v>362</v>
      </c>
      <c r="G36" s="183">
        <v>1</v>
      </c>
      <c r="H36" s="182" t="s">
        <v>363</v>
      </c>
      <c r="I36" s="182" t="s">
        <v>364</v>
      </c>
      <c r="J36" s="183" t="s">
        <v>265</v>
      </c>
      <c r="K36" s="103" t="s">
        <v>265</v>
      </c>
      <c r="L36" s="183" t="s">
        <v>292</v>
      </c>
      <c r="M36" s="104" t="s">
        <v>265</v>
      </c>
      <c r="N36" s="183" t="s">
        <v>292</v>
      </c>
      <c r="O36" s="104" t="s">
        <v>265</v>
      </c>
      <c r="P36" s="103" t="s">
        <v>342</v>
      </c>
      <c r="Q36" s="185"/>
      <c r="R36" s="183" t="s">
        <v>265</v>
      </c>
    </row>
    <row r="37" spans="2:18">
      <c r="B37" s="185"/>
      <c r="C37" s="103" t="s">
        <v>313</v>
      </c>
      <c r="D37" s="103" t="s">
        <v>160</v>
      </c>
      <c r="E37" s="104">
        <v>2018</v>
      </c>
      <c r="F37" s="182"/>
      <c r="G37" s="183"/>
      <c r="H37" s="182"/>
      <c r="I37" s="182"/>
      <c r="J37" s="183"/>
      <c r="K37" s="103" t="s">
        <v>365</v>
      </c>
      <c r="L37" s="183"/>
      <c r="M37" s="104" t="s">
        <v>265</v>
      </c>
      <c r="N37" s="183"/>
      <c r="O37" s="104" t="s">
        <v>265</v>
      </c>
      <c r="P37" s="103" t="s">
        <v>342</v>
      </c>
      <c r="Q37" s="185"/>
      <c r="R37" s="183"/>
    </row>
    <row r="38" spans="2:18" ht="70">
      <c r="B38" s="103" t="s">
        <v>366</v>
      </c>
      <c r="C38" s="103" t="s">
        <v>313</v>
      </c>
      <c r="D38" s="103" t="s">
        <v>126</v>
      </c>
      <c r="E38" s="104">
        <v>2018</v>
      </c>
      <c r="F38" s="103" t="s">
        <v>289</v>
      </c>
      <c r="G38" s="104">
        <v>1</v>
      </c>
      <c r="H38" s="103" t="s">
        <v>367</v>
      </c>
      <c r="I38" s="103" t="s">
        <v>368</v>
      </c>
      <c r="J38" s="104">
        <v>30</v>
      </c>
      <c r="K38" s="103" t="s">
        <v>304</v>
      </c>
      <c r="L38" s="104" t="s">
        <v>293</v>
      </c>
      <c r="M38" s="104" t="s">
        <v>292</v>
      </c>
      <c r="N38" s="104" t="s">
        <v>292</v>
      </c>
      <c r="O38" s="104" t="s">
        <v>265</v>
      </c>
      <c r="P38" s="103" t="s">
        <v>265</v>
      </c>
      <c r="Q38" s="103" t="s">
        <v>293</v>
      </c>
      <c r="R38" s="104" t="s">
        <v>292</v>
      </c>
    </row>
    <row r="39" spans="2:18" ht="42">
      <c r="B39" s="103" t="s">
        <v>369</v>
      </c>
      <c r="C39" s="103" t="s">
        <v>307</v>
      </c>
      <c r="D39" s="182" t="s">
        <v>244</v>
      </c>
      <c r="E39" s="183">
        <v>2020</v>
      </c>
      <c r="F39" s="182" t="s">
        <v>318</v>
      </c>
      <c r="G39" s="183">
        <v>1</v>
      </c>
      <c r="H39" s="103" t="s">
        <v>370</v>
      </c>
      <c r="I39" s="182" t="s">
        <v>371</v>
      </c>
      <c r="J39" s="183">
        <v>10</v>
      </c>
      <c r="K39" s="182" t="s">
        <v>372</v>
      </c>
      <c r="L39" s="183" t="s">
        <v>292</v>
      </c>
      <c r="M39" s="183" t="s">
        <v>292</v>
      </c>
      <c r="N39" s="183" t="s">
        <v>292</v>
      </c>
      <c r="O39" s="183" t="s">
        <v>265</v>
      </c>
      <c r="P39" s="182" t="s">
        <v>265</v>
      </c>
      <c r="Q39" s="182" t="s">
        <v>265</v>
      </c>
      <c r="R39" s="183" t="s">
        <v>265</v>
      </c>
    </row>
    <row r="40" spans="2:18" ht="42">
      <c r="B40" s="103" t="s">
        <v>369</v>
      </c>
      <c r="C40" s="103" t="s">
        <v>326</v>
      </c>
      <c r="D40" s="182"/>
      <c r="E40" s="183"/>
      <c r="F40" s="182"/>
      <c r="G40" s="183"/>
      <c r="H40" s="103" t="s">
        <v>370</v>
      </c>
      <c r="I40" s="182"/>
      <c r="J40" s="183"/>
      <c r="K40" s="182"/>
      <c r="L40" s="183"/>
      <c r="M40" s="183"/>
      <c r="N40" s="183"/>
      <c r="O40" s="183"/>
      <c r="P40" s="182"/>
      <c r="Q40" s="182"/>
      <c r="R40" s="183"/>
    </row>
    <row r="41" spans="2:18" ht="70">
      <c r="B41" s="103" t="s">
        <v>373</v>
      </c>
      <c r="C41" s="103" t="s">
        <v>313</v>
      </c>
      <c r="D41" s="182"/>
      <c r="E41" s="183"/>
      <c r="F41" s="182"/>
      <c r="G41" s="183"/>
      <c r="H41" s="103" t="s">
        <v>374</v>
      </c>
      <c r="I41" s="182"/>
      <c r="J41" s="183"/>
      <c r="K41" s="182"/>
      <c r="L41" s="183"/>
      <c r="M41" s="183"/>
      <c r="N41" s="183"/>
      <c r="O41" s="183"/>
      <c r="P41" s="182"/>
      <c r="Q41" s="182"/>
      <c r="R41" s="183"/>
    </row>
    <row r="42" spans="2:18" ht="98">
      <c r="B42" s="103" t="s">
        <v>375</v>
      </c>
      <c r="C42" s="103" t="s">
        <v>313</v>
      </c>
      <c r="D42" s="103" t="s">
        <v>376</v>
      </c>
      <c r="E42" s="104">
        <v>2020</v>
      </c>
      <c r="F42" s="103" t="s">
        <v>318</v>
      </c>
      <c r="G42" s="104">
        <v>3</v>
      </c>
      <c r="H42" s="103" t="s">
        <v>377</v>
      </c>
      <c r="I42" s="103" t="s">
        <v>322</v>
      </c>
      <c r="J42" s="104">
        <v>30</v>
      </c>
      <c r="K42" s="103" t="s">
        <v>378</v>
      </c>
      <c r="L42" s="104" t="s">
        <v>292</v>
      </c>
      <c r="M42" s="104" t="s">
        <v>296</v>
      </c>
      <c r="N42" s="104" t="s">
        <v>293</v>
      </c>
      <c r="O42" s="104" t="s">
        <v>265</v>
      </c>
      <c r="P42" s="103" t="s">
        <v>265</v>
      </c>
      <c r="Q42" s="103" t="s">
        <v>379</v>
      </c>
      <c r="R42" s="104" t="s">
        <v>293</v>
      </c>
    </row>
    <row r="43" spans="2:18" ht="42">
      <c r="B43" s="103" t="s">
        <v>380</v>
      </c>
      <c r="C43" s="103" t="s">
        <v>326</v>
      </c>
      <c r="D43" s="103" t="s">
        <v>381</v>
      </c>
      <c r="E43" s="104">
        <v>2019</v>
      </c>
      <c r="F43" s="103" t="s">
        <v>382</v>
      </c>
      <c r="G43" s="104">
        <v>3</v>
      </c>
      <c r="H43" s="103" t="s">
        <v>338</v>
      </c>
      <c r="I43" s="103" t="s">
        <v>368</v>
      </c>
      <c r="J43" s="104">
        <v>2</v>
      </c>
      <c r="K43" s="103" t="s">
        <v>311</v>
      </c>
      <c r="L43" s="104" t="s">
        <v>293</v>
      </c>
      <c r="M43" s="104" t="s">
        <v>300</v>
      </c>
      <c r="N43" s="104" t="s">
        <v>292</v>
      </c>
      <c r="O43" s="104" t="s">
        <v>265</v>
      </c>
      <c r="P43" s="103" t="s">
        <v>265</v>
      </c>
      <c r="Q43" s="103" t="s">
        <v>265</v>
      </c>
      <c r="R43" s="104" t="s">
        <v>292</v>
      </c>
    </row>
    <row r="44" spans="2:18" ht="56">
      <c r="B44" s="182" t="s">
        <v>375</v>
      </c>
      <c r="C44" s="103" t="s">
        <v>383</v>
      </c>
      <c r="D44" s="182" t="s">
        <v>157</v>
      </c>
      <c r="E44" s="183">
        <v>2017</v>
      </c>
      <c r="F44" s="103" t="s">
        <v>289</v>
      </c>
      <c r="G44" s="104">
        <v>3</v>
      </c>
      <c r="H44" s="103" t="s">
        <v>384</v>
      </c>
      <c r="I44" s="182" t="s">
        <v>385</v>
      </c>
      <c r="J44" s="183">
        <v>60</v>
      </c>
      <c r="K44" s="103" t="s">
        <v>386</v>
      </c>
      <c r="L44" s="104" t="s">
        <v>292</v>
      </c>
      <c r="M44" s="104" t="s">
        <v>265</v>
      </c>
      <c r="N44" s="183" t="s">
        <v>292</v>
      </c>
      <c r="O44" s="183" t="s">
        <v>265</v>
      </c>
      <c r="P44" s="103" t="s">
        <v>265</v>
      </c>
      <c r="Q44" s="103" t="s">
        <v>293</v>
      </c>
      <c r="R44" s="104" t="s">
        <v>293</v>
      </c>
    </row>
    <row r="45" spans="2:18" ht="28">
      <c r="B45" s="182"/>
      <c r="C45" s="103" t="s">
        <v>387</v>
      </c>
      <c r="D45" s="182"/>
      <c r="E45" s="183"/>
      <c r="F45" s="103" t="s">
        <v>289</v>
      </c>
      <c r="G45" s="104">
        <v>1</v>
      </c>
      <c r="H45" s="103" t="s">
        <v>340</v>
      </c>
      <c r="I45" s="182"/>
      <c r="J45" s="183"/>
      <c r="K45" s="103" t="s">
        <v>388</v>
      </c>
      <c r="L45" s="104" t="s">
        <v>293</v>
      </c>
      <c r="M45" s="104" t="s">
        <v>292</v>
      </c>
      <c r="N45" s="183"/>
      <c r="O45" s="183"/>
      <c r="P45" s="103" t="s">
        <v>265</v>
      </c>
      <c r="Q45" s="103" t="s">
        <v>265</v>
      </c>
      <c r="R45" s="104" t="s">
        <v>265</v>
      </c>
    </row>
    <row r="46" spans="2:18">
      <c r="B46" s="182" t="s">
        <v>375</v>
      </c>
      <c r="C46" s="103" t="s">
        <v>313</v>
      </c>
      <c r="D46" s="182" t="s">
        <v>110</v>
      </c>
      <c r="E46" s="183">
        <v>2019</v>
      </c>
      <c r="F46" s="182" t="s">
        <v>389</v>
      </c>
      <c r="G46" s="183">
        <v>5</v>
      </c>
      <c r="H46" s="182" t="s">
        <v>390</v>
      </c>
      <c r="I46" s="182" t="s">
        <v>368</v>
      </c>
      <c r="J46" s="183">
        <v>80</v>
      </c>
      <c r="K46" s="182" t="s">
        <v>391</v>
      </c>
      <c r="L46" s="183" t="s">
        <v>293</v>
      </c>
      <c r="M46" s="183" t="s">
        <v>300</v>
      </c>
      <c r="N46" s="183" t="s">
        <v>300</v>
      </c>
      <c r="O46" s="183" t="s">
        <v>265</v>
      </c>
      <c r="P46" s="182" t="s">
        <v>265</v>
      </c>
      <c r="Q46" s="182" t="s">
        <v>293</v>
      </c>
      <c r="R46" s="183" t="s">
        <v>293</v>
      </c>
    </row>
    <row r="47" spans="2:18" ht="92" customHeight="1">
      <c r="B47" s="182"/>
      <c r="C47" s="103" t="s">
        <v>307</v>
      </c>
      <c r="D47" s="182"/>
      <c r="E47" s="183"/>
      <c r="F47" s="182"/>
      <c r="G47" s="183"/>
      <c r="H47" s="182"/>
      <c r="I47" s="182"/>
      <c r="J47" s="183"/>
      <c r="K47" s="182"/>
      <c r="L47" s="183"/>
      <c r="M47" s="183"/>
      <c r="N47" s="183"/>
      <c r="O47" s="183"/>
      <c r="P47" s="182"/>
      <c r="Q47" s="182"/>
      <c r="R47" s="183"/>
    </row>
    <row r="48" spans="2:18">
      <c r="B48" s="182" t="s">
        <v>375</v>
      </c>
      <c r="C48" s="103" t="s">
        <v>313</v>
      </c>
      <c r="D48" s="182" t="s">
        <v>114</v>
      </c>
      <c r="E48" s="183">
        <v>2019</v>
      </c>
      <c r="F48" s="182"/>
      <c r="G48" s="183"/>
      <c r="H48" s="182"/>
      <c r="I48" s="182"/>
      <c r="J48" s="183"/>
      <c r="K48" s="182"/>
      <c r="L48" s="183"/>
      <c r="M48" s="183"/>
      <c r="N48" s="183"/>
      <c r="O48" s="183"/>
      <c r="P48" s="182"/>
      <c r="Q48" s="182"/>
      <c r="R48" s="183"/>
    </row>
    <row r="49" spans="2:18">
      <c r="B49" s="182"/>
      <c r="C49" s="103" t="s">
        <v>387</v>
      </c>
      <c r="D49" s="182"/>
      <c r="E49" s="183"/>
      <c r="F49" s="182"/>
      <c r="G49" s="183"/>
      <c r="H49" s="182"/>
      <c r="I49" s="182"/>
      <c r="J49" s="183"/>
      <c r="K49" s="182"/>
      <c r="L49" s="183"/>
      <c r="M49" s="183"/>
      <c r="N49" s="183"/>
      <c r="O49" s="183"/>
      <c r="P49" s="182"/>
      <c r="Q49" s="182"/>
      <c r="R49" s="183"/>
    </row>
    <row r="50" spans="2:18" ht="56">
      <c r="B50" s="103" t="s">
        <v>392</v>
      </c>
      <c r="C50" s="103" t="s">
        <v>96</v>
      </c>
      <c r="D50" s="103" t="s">
        <v>239</v>
      </c>
      <c r="E50" s="104">
        <v>2018</v>
      </c>
      <c r="F50" s="103" t="s">
        <v>393</v>
      </c>
      <c r="G50" s="104">
        <v>6</v>
      </c>
      <c r="H50" s="103" t="s">
        <v>394</v>
      </c>
      <c r="I50" s="103" t="s">
        <v>296</v>
      </c>
      <c r="J50" s="104">
        <v>100</v>
      </c>
      <c r="K50" s="103" t="s">
        <v>296</v>
      </c>
      <c r="L50" s="104" t="s">
        <v>292</v>
      </c>
      <c r="M50" s="104" t="s">
        <v>296</v>
      </c>
      <c r="N50" s="104" t="s">
        <v>292</v>
      </c>
      <c r="O50" s="104" t="s">
        <v>265</v>
      </c>
      <c r="P50" s="103" t="s">
        <v>265</v>
      </c>
      <c r="Q50" s="103" t="s">
        <v>293</v>
      </c>
      <c r="R50" s="104" t="s">
        <v>296</v>
      </c>
    </row>
    <row r="51" spans="2:18">
      <c r="B51" s="182" t="s">
        <v>375</v>
      </c>
      <c r="C51" s="103" t="s">
        <v>49</v>
      </c>
      <c r="D51" s="103" t="s">
        <v>101</v>
      </c>
      <c r="E51" s="104">
        <v>2021</v>
      </c>
      <c r="F51" s="182" t="s">
        <v>289</v>
      </c>
      <c r="G51" s="183">
        <v>6</v>
      </c>
      <c r="H51" s="182" t="s">
        <v>395</v>
      </c>
      <c r="I51" s="182" t="s">
        <v>396</v>
      </c>
      <c r="J51" s="183" t="s">
        <v>265</v>
      </c>
      <c r="K51" s="182" t="s">
        <v>311</v>
      </c>
      <c r="L51" s="183" t="s">
        <v>292</v>
      </c>
      <c r="M51" s="183" t="s">
        <v>265</v>
      </c>
      <c r="N51" s="183" t="s">
        <v>293</v>
      </c>
      <c r="O51" s="183" t="s">
        <v>265</v>
      </c>
      <c r="P51" s="182" t="s">
        <v>265</v>
      </c>
      <c r="Q51" s="182" t="s">
        <v>293</v>
      </c>
      <c r="R51" s="183" t="s">
        <v>293</v>
      </c>
    </row>
    <row r="52" spans="2:18">
      <c r="B52" s="182"/>
      <c r="C52" s="103" t="s">
        <v>313</v>
      </c>
      <c r="D52" s="103" t="s">
        <v>135</v>
      </c>
      <c r="E52" s="104">
        <v>2017</v>
      </c>
      <c r="F52" s="182"/>
      <c r="G52" s="183"/>
      <c r="H52" s="182"/>
      <c r="I52" s="182"/>
      <c r="J52" s="183"/>
      <c r="K52" s="182"/>
      <c r="L52" s="183"/>
      <c r="M52" s="183"/>
      <c r="N52" s="183"/>
      <c r="O52" s="183"/>
      <c r="P52" s="182"/>
      <c r="Q52" s="182"/>
      <c r="R52" s="183"/>
    </row>
    <row r="53" spans="2:18">
      <c r="B53" s="182"/>
      <c r="C53" s="103" t="s">
        <v>49</v>
      </c>
      <c r="D53" s="103" t="s">
        <v>146</v>
      </c>
      <c r="E53" s="104">
        <v>2016</v>
      </c>
      <c r="F53" s="182"/>
      <c r="G53" s="183"/>
      <c r="H53" s="182"/>
      <c r="I53" s="182"/>
      <c r="J53" s="183"/>
      <c r="K53" s="182"/>
      <c r="L53" s="183"/>
      <c r="M53" s="183"/>
      <c r="N53" s="183"/>
      <c r="O53" s="183"/>
      <c r="P53" s="182"/>
      <c r="Q53" s="182"/>
      <c r="R53" s="183"/>
    </row>
    <row r="54" spans="2:18">
      <c r="B54" s="182"/>
      <c r="C54" s="103" t="s">
        <v>397</v>
      </c>
      <c r="D54" s="103" t="s">
        <v>398</v>
      </c>
      <c r="E54" s="104">
        <v>2016</v>
      </c>
      <c r="F54" s="182"/>
      <c r="G54" s="183"/>
      <c r="H54" s="182"/>
      <c r="I54" s="182"/>
      <c r="J54" s="183"/>
      <c r="K54" s="182"/>
      <c r="L54" s="183"/>
      <c r="M54" s="183"/>
      <c r="N54" s="183"/>
      <c r="O54" s="183"/>
      <c r="P54" s="182"/>
      <c r="Q54" s="182"/>
      <c r="R54" s="183"/>
    </row>
    <row r="55" spans="2:18" ht="42">
      <c r="B55" s="103" t="s">
        <v>399</v>
      </c>
      <c r="C55" s="103" t="s">
        <v>313</v>
      </c>
      <c r="D55" s="103" t="s">
        <v>172</v>
      </c>
      <c r="E55" s="104">
        <v>2020</v>
      </c>
      <c r="F55" s="182" t="s">
        <v>400</v>
      </c>
      <c r="G55" s="183">
        <v>2</v>
      </c>
      <c r="H55" s="103" t="s">
        <v>401</v>
      </c>
      <c r="I55" s="182" t="s">
        <v>265</v>
      </c>
      <c r="J55" s="183" t="s">
        <v>265</v>
      </c>
      <c r="K55" s="182" t="s">
        <v>402</v>
      </c>
      <c r="L55" s="183" t="s">
        <v>293</v>
      </c>
      <c r="M55" s="183" t="s">
        <v>292</v>
      </c>
      <c r="N55" s="104" t="s">
        <v>300</v>
      </c>
      <c r="O55" s="104" t="s">
        <v>265</v>
      </c>
      <c r="P55" s="103" t="s">
        <v>265</v>
      </c>
      <c r="Q55" s="182" t="s">
        <v>293</v>
      </c>
      <c r="R55" s="183" t="s">
        <v>293</v>
      </c>
    </row>
    <row r="56" spans="2:18" ht="42">
      <c r="B56" s="103" t="s">
        <v>399</v>
      </c>
      <c r="C56" s="103" t="s">
        <v>313</v>
      </c>
      <c r="D56" s="103" t="s">
        <v>155</v>
      </c>
      <c r="E56" s="104">
        <v>2014</v>
      </c>
      <c r="F56" s="182"/>
      <c r="G56" s="183"/>
      <c r="H56" s="103" t="s">
        <v>403</v>
      </c>
      <c r="I56" s="182"/>
      <c r="J56" s="183"/>
      <c r="K56" s="182"/>
      <c r="L56" s="183"/>
      <c r="M56" s="183"/>
      <c r="N56" s="104" t="s">
        <v>292</v>
      </c>
      <c r="O56" s="104" t="s">
        <v>265</v>
      </c>
      <c r="P56" s="103" t="s">
        <v>404</v>
      </c>
      <c r="Q56" s="182"/>
      <c r="R56" s="183"/>
    </row>
    <row r="57" spans="2:18" ht="28">
      <c r="B57" s="103" t="s">
        <v>405</v>
      </c>
      <c r="C57" s="103" t="s">
        <v>307</v>
      </c>
      <c r="D57" s="103" t="s">
        <v>106</v>
      </c>
      <c r="E57" s="104">
        <v>2019</v>
      </c>
      <c r="F57" s="103" t="s">
        <v>406</v>
      </c>
      <c r="G57" s="104">
        <v>4</v>
      </c>
      <c r="H57" s="103" t="s">
        <v>265</v>
      </c>
      <c r="I57" s="103" t="s">
        <v>265</v>
      </c>
      <c r="J57" s="104" t="s">
        <v>265</v>
      </c>
      <c r="K57" s="103" t="s">
        <v>296</v>
      </c>
      <c r="L57" s="104" t="s">
        <v>292</v>
      </c>
      <c r="M57" s="104" t="s">
        <v>265</v>
      </c>
      <c r="N57" s="104" t="s">
        <v>292</v>
      </c>
      <c r="O57" s="104" t="s">
        <v>265</v>
      </c>
      <c r="P57" s="103" t="s">
        <v>265</v>
      </c>
      <c r="Q57" s="103" t="s">
        <v>293</v>
      </c>
      <c r="R57" s="104" t="s">
        <v>293</v>
      </c>
    </row>
    <row r="58" spans="2:18">
      <c r="B58" s="184" t="s">
        <v>407</v>
      </c>
      <c r="C58" s="184"/>
      <c r="D58" s="184"/>
      <c r="E58" s="184"/>
      <c r="F58" s="184"/>
      <c r="G58" s="184"/>
      <c r="H58" s="184"/>
      <c r="I58" s="184"/>
      <c r="J58" s="184"/>
      <c r="K58" s="184"/>
      <c r="L58" s="184"/>
      <c r="M58" s="184"/>
      <c r="N58" s="184"/>
      <c r="O58" s="184"/>
      <c r="P58" s="184"/>
      <c r="Q58" s="184"/>
      <c r="R58" s="184"/>
    </row>
    <row r="61" spans="2:18" ht="28" customHeight="1"/>
  </sheetData>
  <mergeCells count="181">
    <mergeCell ref="M2:P2"/>
    <mergeCell ref="Q2:R2"/>
    <mergeCell ref="B4:B35"/>
    <mergeCell ref="F4:F7"/>
    <mergeCell ref="G4:G7"/>
    <mergeCell ref="H4:H7"/>
    <mergeCell ref="I4:I7"/>
    <mergeCell ref="J4:J7"/>
    <mergeCell ref="K4:K7"/>
    <mergeCell ref="L4:L7"/>
    <mergeCell ref="B2:B3"/>
    <mergeCell ref="C2:C3"/>
    <mergeCell ref="D2:D3"/>
    <mergeCell ref="E2:E3"/>
    <mergeCell ref="F2:J2"/>
    <mergeCell ref="K2:L2"/>
    <mergeCell ref="N4:N7"/>
    <mergeCell ref="O4:O6"/>
    <mergeCell ref="Q4:Q37"/>
    <mergeCell ref="R4:R7"/>
    <mergeCell ref="D5:D6"/>
    <mergeCell ref="E5:E6"/>
    <mergeCell ref="M5:M6"/>
    <mergeCell ref="P5:P6"/>
    <mergeCell ref="C8:C9"/>
    <mergeCell ref="D8:D9"/>
    <mergeCell ref="E8:E9"/>
    <mergeCell ref="G8:G9"/>
    <mergeCell ref="K11:K12"/>
    <mergeCell ref="L11:L12"/>
    <mergeCell ref="M11:M12"/>
    <mergeCell ref="N11:N12"/>
    <mergeCell ref="O11:O12"/>
    <mergeCell ref="N8:N9"/>
    <mergeCell ref="O8:O9"/>
    <mergeCell ref="D11:D12"/>
    <mergeCell ref="E11:E12"/>
    <mergeCell ref="F11:F12"/>
    <mergeCell ref="G11:G12"/>
    <mergeCell ref="H11:H12"/>
    <mergeCell ref="I11:I12"/>
    <mergeCell ref="J11:J12"/>
    <mergeCell ref="P11:P12"/>
    <mergeCell ref="P8:P9"/>
    <mergeCell ref="R8:R9"/>
    <mergeCell ref="R10:R32"/>
    <mergeCell ref="L8:L9"/>
    <mergeCell ref="M8:M9"/>
    <mergeCell ref="P14:P15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J14:J15"/>
    <mergeCell ref="K14:K15"/>
    <mergeCell ref="L14:L15"/>
    <mergeCell ref="M14:M15"/>
    <mergeCell ref="N14:N15"/>
    <mergeCell ref="O14:O15"/>
    <mergeCell ref="D14:D15"/>
    <mergeCell ref="E14:E15"/>
    <mergeCell ref="F14:F15"/>
    <mergeCell ref="G14:G15"/>
    <mergeCell ref="H14:H15"/>
    <mergeCell ref="I14:I15"/>
    <mergeCell ref="M18:M19"/>
    <mergeCell ref="N18:N19"/>
    <mergeCell ref="O18:O19"/>
    <mergeCell ref="P18:P19"/>
    <mergeCell ref="D20:D22"/>
    <mergeCell ref="E20:E22"/>
    <mergeCell ref="F20:F22"/>
    <mergeCell ref="G20:G22"/>
    <mergeCell ref="H20:H22"/>
    <mergeCell ref="I20:I22"/>
    <mergeCell ref="P20:P22"/>
    <mergeCell ref="L20:L22"/>
    <mergeCell ref="M20:M22"/>
    <mergeCell ref="N20:N22"/>
    <mergeCell ref="O20:O22"/>
    <mergeCell ref="C27:C28"/>
    <mergeCell ref="D27:D28"/>
    <mergeCell ref="E27:E28"/>
    <mergeCell ref="F27:F28"/>
    <mergeCell ref="G27:G28"/>
    <mergeCell ref="I27:I28"/>
    <mergeCell ref="J27:J28"/>
    <mergeCell ref="J20:J22"/>
    <mergeCell ref="K20:K22"/>
    <mergeCell ref="P33:P34"/>
    <mergeCell ref="R33:R34"/>
    <mergeCell ref="B36:B37"/>
    <mergeCell ref="F36:F37"/>
    <mergeCell ref="G36:G37"/>
    <mergeCell ref="H36:H37"/>
    <mergeCell ref="I36:I37"/>
    <mergeCell ref="J36:J37"/>
    <mergeCell ref="L36:L37"/>
    <mergeCell ref="N36:N37"/>
    <mergeCell ref="J33:J34"/>
    <mergeCell ref="K33:K34"/>
    <mergeCell ref="L33:L34"/>
    <mergeCell ref="M33:M34"/>
    <mergeCell ref="N33:N34"/>
    <mergeCell ref="O33:O34"/>
    <mergeCell ref="D33:D34"/>
    <mergeCell ref="E33:E34"/>
    <mergeCell ref="F33:F34"/>
    <mergeCell ref="G33:G34"/>
    <mergeCell ref="H33:H34"/>
    <mergeCell ref="I33:I34"/>
    <mergeCell ref="R36:R37"/>
    <mergeCell ref="N39:N41"/>
    <mergeCell ref="O39:O41"/>
    <mergeCell ref="P39:P41"/>
    <mergeCell ref="Q39:Q41"/>
    <mergeCell ref="R39:R41"/>
    <mergeCell ref="B44:B45"/>
    <mergeCell ref="D44:D45"/>
    <mergeCell ref="E44:E45"/>
    <mergeCell ref="I44:I45"/>
    <mergeCell ref="J44:J45"/>
    <mergeCell ref="N44:N45"/>
    <mergeCell ref="O44:O45"/>
    <mergeCell ref="D39:D41"/>
    <mergeCell ref="E39:E41"/>
    <mergeCell ref="F39:F41"/>
    <mergeCell ref="G39:G41"/>
    <mergeCell ref="I39:I41"/>
    <mergeCell ref="J39:J41"/>
    <mergeCell ref="K39:K41"/>
    <mergeCell ref="L39:L41"/>
    <mergeCell ref="M39:M41"/>
    <mergeCell ref="R46:R49"/>
    <mergeCell ref="B48:B49"/>
    <mergeCell ref="D48:D49"/>
    <mergeCell ref="E48:E49"/>
    <mergeCell ref="B51:B54"/>
    <mergeCell ref="F51:F54"/>
    <mergeCell ref="G51:G54"/>
    <mergeCell ref="H51:H54"/>
    <mergeCell ref="I51:I54"/>
    <mergeCell ref="K46:K49"/>
    <mergeCell ref="L46:L49"/>
    <mergeCell ref="M46:M49"/>
    <mergeCell ref="N46:N49"/>
    <mergeCell ref="O46:O49"/>
    <mergeCell ref="P46:P49"/>
    <mergeCell ref="B46:B47"/>
    <mergeCell ref="D46:D47"/>
    <mergeCell ref="E46:E47"/>
    <mergeCell ref="F46:F49"/>
    <mergeCell ref="G46:G49"/>
    <mergeCell ref="H46:H49"/>
    <mergeCell ref="I46:I49"/>
    <mergeCell ref="J46:J49"/>
    <mergeCell ref="Q46:Q49"/>
    <mergeCell ref="Q55:Q56"/>
    <mergeCell ref="R55:R56"/>
    <mergeCell ref="B58:R58"/>
    <mergeCell ref="P51:P54"/>
    <mergeCell ref="Q51:Q54"/>
    <mergeCell ref="R51:R54"/>
    <mergeCell ref="F55:F56"/>
    <mergeCell ref="G55:G56"/>
    <mergeCell ref="I55:I56"/>
    <mergeCell ref="J55:J56"/>
    <mergeCell ref="K55:K56"/>
    <mergeCell ref="L55:L56"/>
    <mergeCell ref="M55:M56"/>
    <mergeCell ref="J51:J54"/>
    <mergeCell ref="K51:K54"/>
    <mergeCell ref="L51:L54"/>
    <mergeCell ref="M51:M54"/>
    <mergeCell ref="N51:N54"/>
    <mergeCell ref="O51:O54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064D-0525-524A-89B2-CBD9EFFCFA45}">
  <dimension ref="A1:AS89"/>
  <sheetViews>
    <sheetView topLeftCell="A107" zoomScale="117" workbookViewId="0">
      <selection activeCell="I78" sqref="I78"/>
    </sheetView>
  </sheetViews>
  <sheetFormatPr baseColWidth="10" defaultRowHeight="16"/>
  <cols>
    <col min="8" max="8" width="16.33203125" customWidth="1"/>
    <col min="42" max="45" width="15.1640625" customWidth="1"/>
  </cols>
  <sheetData>
    <row r="1" spans="1:16">
      <c r="E1" s="200" t="s">
        <v>408</v>
      </c>
      <c r="F1" s="200"/>
      <c r="G1" s="200"/>
      <c r="H1" s="200" t="s">
        <v>409</v>
      </c>
      <c r="I1" s="200"/>
      <c r="J1" s="200"/>
      <c r="K1" s="200"/>
      <c r="L1" s="200"/>
      <c r="M1" s="200"/>
      <c r="N1" s="200"/>
      <c r="O1" s="200" t="s">
        <v>410</v>
      </c>
      <c r="P1" s="200"/>
    </row>
    <row r="2" spans="1:16" ht="34">
      <c r="A2" s="56" t="s">
        <v>411</v>
      </c>
      <c r="C2" s="105" t="s">
        <v>82</v>
      </c>
      <c r="D2" s="105" t="s">
        <v>412</v>
      </c>
      <c r="E2" s="105" t="s">
        <v>413</v>
      </c>
      <c r="F2" s="105" t="s">
        <v>414</v>
      </c>
      <c r="G2" s="105" t="s">
        <v>116</v>
      </c>
      <c r="H2" s="105" t="s">
        <v>415</v>
      </c>
      <c r="I2" s="105" t="s">
        <v>416</v>
      </c>
      <c r="J2" s="105" t="s">
        <v>417</v>
      </c>
      <c r="K2" s="105" t="s">
        <v>418</v>
      </c>
      <c r="L2" s="105" t="s">
        <v>419</v>
      </c>
      <c r="M2" s="105" t="s">
        <v>420</v>
      </c>
      <c r="N2" s="105" t="s">
        <v>116</v>
      </c>
      <c r="O2" s="105" t="s">
        <v>421</v>
      </c>
      <c r="P2" s="105" t="s">
        <v>422</v>
      </c>
    </row>
    <row r="3" spans="1:16" ht="221">
      <c r="A3" s="106" t="s">
        <v>423</v>
      </c>
      <c r="C3" s="107" t="s">
        <v>376</v>
      </c>
      <c r="D3" s="108"/>
      <c r="E3" s="108" t="s">
        <v>424</v>
      </c>
      <c r="F3" s="108" t="s">
        <v>425</v>
      </c>
      <c r="G3" s="108"/>
      <c r="H3" s="108"/>
      <c r="I3" s="108" t="s">
        <v>426</v>
      </c>
      <c r="J3" s="108" t="s">
        <v>427</v>
      </c>
      <c r="K3" s="108" t="s">
        <v>428</v>
      </c>
      <c r="L3" s="108"/>
      <c r="M3" s="108">
        <v>5</v>
      </c>
      <c r="N3" s="108"/>
      <c r="O3" s="108">
        <v>7</v>
      </c>
      <c r="P3" s="108">
        <v>8</v>
      </c>
    </row>
    <row r="4" spans="1:16" ht="34">
      <c r="C4" s="107" t="s">
        <v>429</v>
      </c>
      <c r="D4" s="108" t="s">
        <v>430</v>
      </c>
      <c r="E4" s="108" t="s">
        <v>431</v>
      </c>
      <c r="F4" s="108" t="s">
        <v>432</v>
      </c>
      <c r="G4" s="108"/>
      <c r="H4" s="108" t="s">
        <v>433</v>
      </c>
      <c r="I4" s="108"/>
      <c r="J4" s="108" t="s">
        <v>434</v>
      </c>
      <c r="K4" s="108"/>
      <c r="L4" s="108"/>
      <c r="M4" s="108"/>
      <c r="N4" s="108"/>
      <c r="O4" s="108"/>
      <c r="P4" s="108" t="s">
        <v>435</v>
      </c>
    </row>
    <row r="5" spans="1:16" ht="68">
      <c r="C5" s="108" t="s">
        <v>101</v>
      </c>
      <c r="D5" s="108" t="s">
        <v>436</v>
      </c>
      <c r="E5" s="108" t="s">
        <v>424</v>
      </c>
      <c r="F5" s="108" t="s">
        <v>437</v>
      </c>
      <c r="G5" s="108" t="s">
        <v>438</v>
      </c>
      <c r="H5" s="108"/>
      <c r="I5" s="108"/>
      <c r="J5" s="108"/>
      <c r="K5" s="108">
        <v>5</v>
      </c>
      <c r="L5" s="108"/>
      <c r="M5" s="108"/>
      <c r="N5" s="108"/>
      <c r="O5" s="108"/>
      <c r="P5" s="108"/>
    </row>
    <row r="6" spans="1:16" ht="34">
      <c r="C6" s="108" t="s">
        <v>102</v>
      </c>
      <c r="D6" s="108" t="s">
        <v>431</v>
      </c>
      <c r="E6" s="108" t="s">
        <v>439</v>
      </c>
      <c r="F6" s="108"/>
      <c r="G6" s="108"/>
      <c r="H6" s="108">
        <v>3</v>
      </c>
      <c r="I6" s="108"/>
      <c r="J6" s="108"/>
      <c r="K6" s="108"/>
      <c r="L6" s="108"/>
      <c r="M6" s="108"/>
      <c r="N6" s="108"/>
      <c r="O6" s="108"/>
      <c r="P6" s="108" t="s">
        <v>440</v>
      </c>
    </row>
    <row r="7" spans="1:16" ht="102">
      <c r="C7" s="107" t="s">
        <v>381</v>
      </c>
      <c r="D7" s="108"/>
      <c r="E7" s="108" t="s">
        <v>441</v>
      </c>
      <c r="F7" s="108" t="s">
        <v>442</v>
      </c>
      <c r="G7" s="108"/>
      <c r="H7" s="108"/>
      <c r="I7" s="108" t="s">
        <v>443</v>
      </c>
      <c r="J7" s="108"/>
      <c r="K7" s="108" t="s">
        <v>444</v>
      </c>
      <c r="L7" s="108"/>
      <c r="M7" s="108"/>
      <c r="N7" s="108"/>
      <c r="O7" s="108" t="s">
        <v>445</v>
      </c>
      <c r="P7" s="108" t="s">
        <v>446</v>
      </c>
    </row>
    <row r="8" spans="1:16" ht="119">
      <c r="C8" s="108" t="s">
        <v>109</v>
      </c>
      <c r="D8" s="108" t="s">
        <v>430</v>
      </c>
      <c r="E8" s="108" t="s">
        <v>447</v>
      </c>
      <c r="F8" s="108" t="s">
        <v>448</v>
      </c>
      <c r="G8" s="108"/>
      <c r="H8" s="108"/>
      <c r="I8" s="108"/>
      <c r="J8" s="108"/>
      <c r="K8" s="108" t="s">
        <v>449</v>
      </c>
      <c r="L8" s="108"/>
      <c r="M8" s="108" t="s">
        <v>450</v>
      </c>
      <c r="N8" s="108"/>
      <c r="O8" s="108"/>
      <c r="P8" s="108" t="s">
        <v>435</v>
      </c>
    </row>
    <row r="9" spans="1:16" ht="34">
      <c r="C9" s="108" t="s">
        <v>110</v>
      </c>
      <c r="D9" s="108"/>
      <c r="E9" s="108"/>
      <c r="F9" s="108"/>
      <c r="G9" s="108"/>
      <c r="H9" s="108" t="s">
        <v>451</v>
      </c>
      <c r="I9" s="108"/>
      <c r="J9" s="108"/>
      <c r="K9" s="108"/>
      <c r="L9" s="108"/>
      <c r="M9" s="108"/>
      <c r="N9" s="108"/>
      <c r="O9" s="108"/>
      <c r="P9" s="108"/>
    </row>
    <row r="10" spans="1:16" ht="34">
      <c r="C10" s="108" t="s">
        <v>114</v>
      </c>
      <c r="D10" s="108"/>
      <c r="E10" s="108"/>
      <c r="F10" s="108"/>
      <c r="G10" s="108"/>
      <c r="H10" s="108" t="s">
        <v>451</v>
      </c>
      <c r="I10" s="108"/>
      <c r="J10" s="108"/>
      <c r="K10" s="108"/>
      <c r="L10" s="108"/>
      <c r="M10" s="108"/>
      <c r="N10" s="108"/>
      <c r="O10" s="108"/>
      <c r="P10" s="108"/>
    </row>
    <row r="11" spans="1:16" ht="136">
      <c r="C11" s="107" t="s">
        <v>118</v>
      </c>
      <c r="D11" s="108"/>
      <c r="E11" s="108" t="s">
        <v>452</v>
      </c>
      <c r="F11" s="108" t="s">
        <v>453</v>
      </c>
      <c r="G11" s="108" t="s">
        <v>454</v>
      </c>
      <c r="H11" s="108"/>
      <c r="I11" s="108"/>
      <c r="J11" s="108"/>
      <c r="K11" s="108" t="s">
        <v>455</v>
      </c>
      <c r="L11" s="108"/>
      <c r="M11" s="108"/>
      <c r="N11" s="108" t="s">
        <v>456</v>
      </c>
      <c r="O11" s="108" t="s">
        <v>457</v>
      </c>
      <c r="P11" s="108" t="s">
        <v>446</v>
      </c>
    </row>
    <row r="12" spans="1:16" ht="51">
      <c r="C12" s="108" t="s">
        <v>119</v>
      </c>
      <c r="D12" s="108" t="s">
        <v>458</v>
      </c>
      <c r="E12" s="108"/>
      <c r="F12" s="108" t="s">
        <v>459</v>
      </c>
      <c r="G12" s="108"/>
      <c r="H12" s="108"/>
      <c r="I12" s="108"/>
      <c r="J12" s="108"/>
      <c r="K12" s="108"/>
      <c r="L12" s="108"/>
      <c r="M12" s="108"/>
      <c r="N12" s="108"/>
      <c r="O12" s="108"/>
      <c r="P12" s="108" t="s">
        <v>460</v>
      </c>
    </row>
    <row r="13" spans="1:16" ht="119">
      <c r="C13" s="107" t="s">
        <v>121</v>
      </c>
      <c r="D13" s="108"/>
      <c r="E13" s="108"/>
      <c r="F13" s="108" t="s">
        <v>461</v>
      </c>
      <c r="G13" s="108"/>
      <c r="H13" s="108"/>
      <c r="I13" s="108"/>
      <c r="J13" s="108"/>
      <c r="K13" s="108" t="s">
        <v>462</v>
      </c>
      <c r="L13" s="108"/>
      <c r="M13" s="108"/>
      <c r="N13" s="108" t="s">
        <v>463</v>
      </c>
      <c r="O13" s="108">
        <v>5</v>
      </c>
      <c r="P13" s="108" t="s">
        <v>435</v>
      </c>
    </row>
    <row r="14" spans="1:16" ht="34">
      <c r="C14" s="108" t="s">
        <v>122</v>
      </c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</row>
    <row r="15" spans="1:16" ht="51">
      <c r="C15" s="107" t="s">
        <v>126</v>
      </c>
      <c r="D15" s="108"/>
      <c r="E15" s="108"/>
      <c r="F15" s="108"/>
      <c r="G15" s="108"/>
      <c r="H15" s="108" t="s">
        <v>464</v>
      </c>
      <c r="I15" s="108"/>
      <c r="J15" s="108"/>
      <c r="K15" s="108" t="s">
        <v>465</v>
      </c>
      <c r="L15" s="108"/>
      <c r="M15" s="108"/>
      <c r="N15" s="108"/>
      <c r="O15" s="108" t="s">
        <v>466</v>
      </c>
      <c r="P15" s="108" t="s">
        <v>440</v>
      </c>
    </row>
    <row r="16" spans="1:16" ht="153">
      <c r="C16" s="107" t="s">
        <v>128</v>
      </c>
      <c r="D16" s="108" t="s">
        <v>467</v>
      </c>
      <c r="E16" s="108" t="s">
        <v>447</v>
      </c>
      <c r="F16" s="108" t="s">
        <v>468</v>
      </c>
      <c r="G16" s="108"/>
      <c r="H16" s="108" t="s">
        <v>469</v>
      </c>
      <c r="I16" s="108" t="s">
        <v>470</v>
      </c>
      <c r="J16" s="108" t="s">
        <v>471</v>
      </c>
      <c r="K16" s="108"/>
      <c r="L16" s="108"/>
      <c r="M16" s="108"/>
      <c r="N16" s="108"/>
      <c r="O16" s="108"/>
      <c r="P16" s="108" t="s">
        <v>446</v>
      </c>
    </row>
    <row r="17" spans="3:16" ht="51">
      <c r="C17" s="107" t="s">
        <v>131</v>
      </c>
      <c r="D17" s="108" t="s">
        <v>472</v>
      </c>
      <c r="E17" s="108" t="s">
        <v>473</v>
      </c>
      <c r="F17" s="108" t="s">
        <v>448</v>
      </c>
      <c r="G17" s="108"/>
      <c r="H17" s="108" t="s">
        <v>474</v>
      </c>
      <c r="I17" s="108"/>
      <c r="J17" s="108"/>
      <c r="K17" s="108" t="s">
        <v>475</v>
      </c>
      <c r="L17" s="108"/>
      <c r="M17" s="108"/>
      <c r="N17" s="108"/>
      <c r="O17" s="108"/>
      <c r="P17" s="108" t="s">
        <v>476</v>
      </c>
    </row>
    <row r="18" spans="3:16" ht="51">
      <c r="C18" s="107" t="s">
        <v>477</v>
      </c>
      <c r="D18" s="108" t="s">
        <v>430</v>
      </c>
      <c r="E18" s="108"/>
      <c r="F18" s="108"/>
      <c r="G18" s="108"/>
      <c r="H18" s="108"/>
      <c r="I18" s="108"/>
      <c r="J18" s="108" t="s">
        <v>478</v>
      </c>
      <c r="K18" s="108"/>
      <c r="L18" s="108"/>
      <c r="M18" s="108"/>
      <c r="N18" s="108" t="s">
        <v>479</v>
      </c>
      <c r="O18" s="108"/>
      <c r="P18" s="108" t="s">
        <v>440</v>
      </c>
    </row>
    <row r="19" spans="3:16" ht="102">
      <c r="C19" s="107" t="s">
        <v>135</v>
      </c>
      <c r="D19" s="108" t="s">
        <v>436</v>
      </c>
      <c r="E19" s="108" t="s">
        <v>424</v>
      </c>
      <c r="F19" s="108" t="s">
        <v>480</v>
      </c>
      <c r="G19" s="108" t="s">
        <v>481</v>
      </c>
      <c r="H19" s="108"/>
      <c r="I19" s="108"/>
      <c r="J19" s="108"/>
      <c r="K19" s="108"/>
      <c r="L19" s="108"/>
      <c r="M19" s="108"/>
      <c r="N19" s="108"/>
      <c r="O19" s="108"/>
      <c r="P19" s="108" t="s">
        <v>482</v>
      </c>
    </row>
    <row r="20" spans="3:16" ht="34">
      <c r="C20" s="107" t="s">
        <v>483</v>
      </c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</row>
    <row r="21" spans="3:16" ht="34">
      <c r="C21" s="108" t="s">
        <v>136</v>
      </c>
      <c r="D21" s="108"/>
      <c r="E21" s="108"/>
      <c r="F21" s="108" t="s">
        <v>484</v>
      </c>
      <c r="G21" s="108"/>
      <c r="H21" s="108"/>
      <c r="I21" s="108"/>
      <c r="J21" s="108"/>
      <c r="K21" s="108"/>
      <c r="L21" s="108"/>
      <c r="M21" s="108" t="s">
        <v>485</v>
      </c>
      <c r="N21" s="108"/>
      <c r="O21" s="108"/>
      <c r="P21" s="108" t="s">
        <v>460</v>
      </c>
    </row>
    <row r="22" spans="3:16" ht="34">
      <c r="C22" s="108" t="s">
        <v>139</v>
      </c>
      <c r="D22" s="108"/>
      <c r="E22" s="108" t="s">
        <v>473</v>
      </c>
      <c r="F22" s="108" t="s">
        <v>425</v>
      </c>
      <c r="G22" s="108"/>
      <c r="H22" s="108"/>
      <c r="I22" s="108"/>
      <c r="J22" s="108">
        <v>3</v>
      </c>
      <c r="K22" s="108"/>
      <c r="L22" s="108"/>
      <c r="M22" s="108"/>
      <c r="N22" s="108"/>
      <c r="O22" s="108"/>
      <c r="P22" s="108" t="s">
        <v>410</v>
      </c>
    </row>
    <row r="23" spans="3:16" ht="51">
      <c r="C23" s="108" t="s">
        <v>142</v>
      </c>
      <c r="D23" s="108" t="s">
        <v>430</v>
      </c>
      <c r="E23" s="108"/>
      <c r="F23" s="108" t="s">
        <v>486</v>
      </c>
      <c r="G23" s="108"/>
      <c r="H23" s="108"/>
      <c r="I23" s="108"/>
      <c r="J23" s="108"/>
      <c r="K23" s="108"/>
      <c r="L23" s="108"/>
      <c r="M23" s="108"/>
      <c r="N23" s="108"/>
      <c r="O23" s="108"/>
      <c r="P23" s="108" t="s">
        <v>460</v>
      </c>
    </row>
    <row r="24" spans="3:16" ht="221">
      <c r="C24" s="107" t="s">
        <v>144</v>
      </c>
      <c r="D24" s="108" t="s">
        <v>451</v>
      </c>
      <c r="E24" s="108" t="s">
        <v>487</v>
      </c>
      <c r="F24" s="108"/>
      <c r="G24" s="108"/>
      <c r="H24" s="108" t="s">
        <v>451</v>
      </c>
      <c r="I24" s="108" t="s">
        <v>451</v>
      </c>
      <c r="J24" s="108" t="s">
        <v>488</v>
      </c>
      <c r="K24" s="108" t="s">
        <v>489</v>
      </c>
      <c r="L24" s="108"/>
      <c r="M24" s="108"/>
      <c r="N24" s="108"/>
      <c r="O24" s="108"/>
      <c r="P24" s="108" t="s">
        <v>451</v>
      </c>
    </row>
    <row r="25" spans="3:16" ht="34">
      <c r="C25" s="108" t="s">
        <v>146</v>
      </c>
      <c r="D25" s="108" t="s">
        <v>451</v>
      </c>
      <c r="E25" s="108" t="s">
        <v>451</v>
      </c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</row>
    <row r="26" spans="3:16" ht="136">
      <c r="C26" s="108" t="s">
        <v>149</v>
      </c>
      <c r="D26" s="108" t="s">
        <v>451</v>
      </c>
      <c r="E26" s="108" t="s">
        <v>490</v>
      </c>
      <c r="F26" s="108"/>
      <c r="G26" s="108"/>
      <c r="H26" s="108"/>
      <c r="I26" s="108"/>
      <c r="J26" s="108"/>
      <c r="K26" s="108"/>
      <c r="L26" s="108"/>
      <c r="M26" s="108"/>
      <c r="N26" s="108"/>
      <c r="O26" s="108" t="s">
        <v>451</v>
      </c>
      <c r="P26" s="108"/>
    </row>
    <row r="27" spans="3:16" ht="51">
      <c r="C27" s="107" t="s">
        <v>152</v>
      </c>
      <c r="D27" s="108"/>
      <c r="E27" s="108"/>
      <c r="F27" s="108"/>
      <c r="G27" s="108"/>
      <c r="H27" s="108"/>
      <c r="I27" s="108"/>
      <c r="J27" s="108"/>
      <c r="K27" s="108" t="s">
        <v>491</v>
      </c>
      <c r="L27" s="108"/>
      <c r="M27" s="108"/>
      <c r="N27" s="108"/>
      <c r="O27" s="108" t="s">
        <v>492</v>
      </c>
      <c r="P27" s="108"/>
    </row>
    <row r="28" spans="3:16" ht="51">
      <c r="C28" s="108" t="s">
        <v>153</v>
      </c>
      <c r="D28" s="108" t="s">
        <v>436</v>
      </c>
      <c r="E28" s="108"/>
      <c r="F28" s="108" t="s">
        <v>459</v>
      </c>
      <c r="G28" s="108" t="s">
        <v>493</v>
      </c>
      <c r="H28" s="108"/>
      <c r="I28" s="108"/>
      <c r="J28" s="108"/>
      <c r="K28" s="108"/>
      <c r="L28" s="108"/>
      <c r="M28" s="108"/>
      <c r="N28" s="108"/>
      <c r="O28" s="108"/>
      <c r="P28" s="108" t="s">
        <v>440</v>
      </c>
    </row>
    <row r="29" spans="3:16" ht="34">
      <c r="C29" s="107" t="s">
        <v>154</v>
      </c>
      <c r="D29" s="108" t="s">
        <v>451</v>
      </c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</row>
    <row r="30" spans="3:16" ht="34">
      <c r="C30" s="107" t="s">
        <v>155</v>
      </c>
      <c r="D30" s="108"/>
      <c r="E30" s="108"/>
      <c r="F30" s="108"/>
      <c r="G30" s="108"/>
      <c r="H30" s="108"/>
      <c r="I30" s="108"/>
      <c r="J30" s="108"/>
      <c r="K30" s="108"/>
      <c r="L30" s="108" t="s">
        <v>451</v>
      </c>
      <c r="M30" s="108"/>
      <c r="N30" s="108"/>
      <c r="O30" s="108"/>
      <c r="P30" s="108"/>
    </row>
    <row r="31" spans="3:16" ht="34">
      <c r="C31" s="108" t="s">
        <v>156</v>
      </c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</row>
    <row r="32" spans="3:16" ht="34">
      <c r="C32" s="108" t="s">
        <v>157</v>
      </c>
      <c r="D32" s="108"/>
      <c r="E32" s="108"/>
      <c r="F32" s="108"/>
      <c r="G32" s="108"/>
      <c r="H32" s="108"/>
      <c r="I32" s="108"/>
      <c r="J32" s="108"/>
      <c r="K32" s="108" t="s">
        <v>494</v>
      </c>
      <c r="L32" s="108"/>
      <c r="M32" s="108"/>
      <c r="N32" s="108"/>
      <c r="O32" s="108"/>
      <c r="P32" s="108"/>
    </row>
    <row r="33" spans="3:45" ht="204">
      <c r="C33" s="108" t="s">
        <v>160</v>
      </c>
      <c r="D33" s="108"/>
      <c r="E33" s="108" t="s">
        <v>495</v>
      </c>
      <c r="F33" s="108" t="s">
        <v>496</v>
      </c>
      <c r="G33" s="108" t="s">
        <v>497</v>
      </c>
      <c r="H33" s="108"/>
      <c r="I33" s="108"/>
      <c r="J33" s="108"/>
      <c r="K33" s="108"/>
      <c r="L33" s="108"/>
      <c r="M33" s="108"/>
      <c r="N33" s="108"/>
      <c r="O33" s="108"/>
      <c r="P33" s="108" t="s">
        <v>498</v>
      </c>
    </row>
    <row r="34" spans="3:45" ht="68">
      <c r="C34" s="107" t="s">
        <v>161</v>
      </c>
      <c r="D34" s="108" t="s">
        <v>433</v>
      </c>
      <c r="E34" s="108" t="s">
        <v>499</v>
      </c>
      <c r="F34" s="108" t="s">
        <v>500</v>
      </c>
      <c r="G34" s="108"/>
      <c r="H34" s="108"/>
      <c r="I34" s="108"/>
      <c r="J34" s="108"/>
      <c r="K34" s="108"/>
      <c r="L34" s="108"/>
      <c r="M34" s="108"/>
      <c r="N34" s="108"/>
      <c r="O34" s="108"/>
      <c r="P34" s="108"/>
    </row>
    <row r="35" spans="3:45" ht="68">
      <c r="C35" s="107" t="s">
        <v>162</v>
      </c>
      <c r="D35" s="108"/>
      <c r="E35" s="108"/>
      <c r="F35" s="108" t="s">
        <v>501</v>
      </c>
      <c r="G35" s="108"/>
      <c r="H35" s="108"/>
      <c r="I35" s="108"/>
      <c r="J35" s="108"/>
      <c r="K35" s="108" t="s">
        <v>502</v>
      </c>
      <c r="L35" s="108"/>
      <c r="M35" s="108"/>
      <c r="N35" s="108"/>
      <c r="O35" s="108" t="s">
        <v>503</v>
      </c>
      <c r="P35" s="108"/>
    </row>
    <row r="36" spans="3:45" ht="51">
      <c r="C36" s="107" t="s">
        <v>164</v>
      </c>
      <c r="D36" s="108" t="s">
        <v>504</v>
      </c>
      <c r="E36" s="108" t="s">
        <v>505</v>
      </c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</row>
    <row r="37" spans="3:45" ht="17">
      <c r="C37" s="108" t="s">
        <v>165</v>
      </c>
      <c r="D37" s="108"/>
      <c r="E37" s="108"/>
      <c r="F37" s="108"/>
      <c r="G37" s="108"/>
      <c r="H37" s="108"/>
      <c r="I37" s="108"/>
      <c r="J37" s="108"/>
      <c r="K37" s="108"/>
      <c r="L37" s="108" t="s">
        <v>485</v>
      </c>
      <c r="M37" s="108"/>
      <c r="N37" s="108"/>
      <c r="O37" s="108"/>
      <c r="P37" s="108"/>
    </row>
    <row r="38" spans="3:45" ht="34">
      <c r="C38" s="107" t="s">
        <v>169</v>
      </c>
      <c r="D38" s="108" t="s">
        <v>506</v>
      </c>
      <c r="E38" s="108"/>
      <c r="F38" s="108"/>
      <c r="G38" s="108"/>
      <c r="H38" s="108" t="s">
        <v>507</v>
      </c>
      <c r="I38" s="108"/>
      <c r="J38" s="108"/>
      <c r="K38" s="108"/>
      <c r="L38" s="108"/>
      <c r="M38" s="108"/>
      <c r="N38" s="108"/>
      <c r="O38" s="108" t="s">
        <v>466</v>
      </c>
      <c r="P38" s="108" t="s">
        <v>508</v>
      </c>
    </row>
    <row r="39" spans="3:45" ht="17">
      <c r="C39" s="107" t="s">
        <v>172</v>
      </c>
      <c r="D39" s="108"/>
      <c r="E39" s="108"/>
      <c r="F39" s="108"/>
      <c r="G39" s="108"/>
      <c r="H39" s="108"/>
      <c r="I39" s="108"/>
      <c r="J39" s="108"/>
      <c r="K39" s="108"/>
      <c r="L39" s="108" t="s">
        <v>451</v>
      </c>
      <c r="M39" s="108"/>
      <c r="N39" s="108"/>
      <c r="O39" s="108"/>
      <c r="P39" s="108"/>
    </row>
    <row r="46" spans="3:45" ht="34">
      <c r="D46" s="105" t="s">
        <v>82</v>
      </c>
      <c r="E46" s="107" t="s">
        <v>376</v>
      </c>
      <c r="F46" s="107" t="s">
        <v>429</v>
      </c>
      <c r="G46" s="108" t="s">
        <v>101</v>
      </c>
      <c r="H46" s="108" t="s">
        <v>102</v>
      </c>
      <c r="I46" s="107" t="s">
        <v>381</v>
      </c>
      <c r="J46" s="108" t="s">
        <v>109</v>
      </c>
      <c r="K46" s="108" t="s">
        <v>110</v>
      </c>
      <c r="L46" s="108" t="s">
        <v>114</v>
      </c>
      <c r="M46" s="107" t="s">
        <v>118</v>
      </c>
      <c r="N46" s="108" t="s">
        <v>119</v>
      </c>
      <c r="O46" s="107" t="s">
        <v>121</v>
      </c>
      <c r="P46" s="108" t="s">
        <v>122</v>
      </c>
      <c r="Q46" s="107" t="s">
        <v>126</v>
      </c>
      <c r="R46" s="107" t="s">
        <v>128</v>
      </c>
      <c r="S46" s="107" t="s">
        <v>131</v>
      </c>
      <c r="T46" s="107" t="s">
        <v>477</v>
      </c>
      <c r="U46" s="107" t="s">
        <v>135</v>
      </c>
      <c r="V46" s="107" t="s">
        <v>483</v>
      </c>
      <c r="W46" s="108" t="s">
        <v>136</v>
      </c>
      <c r="X46" s="108" t="s">
        <v>139</v>
      </c>
      <c r="Y46" s="108" t="s">
        <v>142</v>
      </c>
      <c r="Z46" s="107" t="s">
        <v>144</v>
      </c>
      <c r="AA46" s="108" t="s">
        <v>146</v>
      </c>
      <c r="AB46" s="108" t="s">
        <v>149</v>
      </c>
      <c r="AC46" s="107" t="s">
        <v>152</v>
      </c>
      <c r="AD46" s="108" t="s">
        <v>153</v>
      </c>
      <c r="AE46" s="107" t="s">
        <v>154</v>
      </c>
      <c r="AF46" s="107" t="s">
        <v>155</v>
      </c>
      <c r="AG46" s="108" t="s">
        <v>156</v>
      </c>
      <c r="AH46" s="108" t="s">
        <v>157</v>
      </c>
      <c r="AI46" s="108" t="s">
        <v>160</v>
      </c>
      <c r="AJ46" s="107" t="s">
        <v>161</v>
      </c>
      <c r="AK46" s="107" t="s">
        <v>162</v>
      </c>
      <c r="AL46" s="107" t="s">
        <v>164</v>
      </c>
      <c r="AM46" s="108" t="s">
        <v>165</v>
      </c>
      <c r="AN46" s="107" t="s">
        <v>169</v>
      </c>
      <c r="AO46" s="107" t="s">
        <v>172</v>
      </c>
      <c r="AP46" s="201"/>
      <c r="AQ46" s="202"/>
      <c r="AR46" s="202"/>
      <c r="AS46" s="203"/>
    </row>
    <row r="47" spans="3:45" ht="153">
      <c r="D47" s="105" t="s">
        <v>412</v>
      </c>
      <c r="E47" s="108"/>
      <c r="F47" s="108" t="s">
        <v>430</v>
      </c>
      <c r="G47" s="108" t="s">
        <v>436</v>
      </c>
      <c r="H47" s="108" t="s">
        <v>431</v>
      </c>
      <c r="I47" s="108"/>
      <c r="J47" s="108" t="s">
        <v>430</v>
      </c>
      <c r="K47" s="108"/>
      <c r="L47" s="108"/>
      <c r="M47" s="108"/>
      <c r="N47" s="108" t="s">
        <v>458</v>
      </c>
      <c r="O47" s="108"/>
      <c r="P47" s="108"/>
      <c r="Q47" s="108"/>
      <c r="R47" s="108" t="s">
        <v>467</v>
      </c>
      <c r="S47" s="108" t="s">
        <v>472</v>
      </c>
      <c r="T47" s="108" t="s">
        <v>430</v>
      </c>
      <c r="U47" s="108" t="s">
        <v>436</v>
      </c>
      <c r="V47" s="108"/>
      <c r="W47" s="108"/>
      <c r="X47" s="108"/>
      <c r="Y47" s="108" t="s">
        <v>430</v>
      </c>
      <c r="Z47" s="108" t="s">
        <v>509</v>
      </c>
      <c r="AA47" s="108" t="s">
        <v>451</v>
      </c>
      <c r="AB47" s="108" t="s">
        <v>451</v>
      </c>
      <c r="AC47" s="108"/>
      <c r="AD47" s="108" t="s">
        <v>436</v>
      </c>
      <c r="AE47" s="108" t="s">
        <v>451</v>
      </c>
      <c r="AF47" s="108"/>
      <c r="AG47" s="108"/>
      <c r="AH47" s="108"/>
      <c r="AI47" s="108"/>
      <c r="AJ47" s="108" t="s">
        <v>433</v>
      </c>
      <c r="AK47" s="108"/>
      <c r="AL47" s="108" t="s">
        <v>504</v>
      </c>
      <c r="AM47" s="108"/>
      <c r="AN47" s="108" t="s">
        <v>506</v>
      </c>
      <c r="AO47" s="108"/>
      <c r="AP47" s="109"/>
      <c r="AQ47" s="110"/>
      <c r="AR47" s="110"/>
      <c r="AS47" s="111"/>
    </row>
    <row r="48" spans="3:45" ht="187">
      <c r="C48" s="200" t="s">
        <v>408</v>
      </c>
      <c r="D48" s="112" t="s">
        <v>413</v>
      </c>
      <c r="E48" s="113" t="s">
        <v>510</v>
      </c>
      <c r="F48" s="108" t="s">
        <v>511</v>
      </c>
      <c r="G48" s="114" t="s">
        <v>424</v>
      </c>
      <c r="H48" s="115" t="s">
        <v>439</v>
      </c>
      <c r="I48" s="115" t="s">
        <v>441</v>
      </c>
      <c r="J48" s="114" t="s">
        <v>447</v>
      </c>
      <c r="K48" s="108"/>
      <c r="L48" s="108"/>
      <c r="M48" s="115" t="s">
        <v>452</v>
      </c>
      <c r="N48" s="108"/>
      <c r="O48" s="108"/>
      <c r="P48" s="108"/>
      <c r="Q48" s="108"/>
      <c r="R48" s="114" t="s">
        <v>447</v>
      </c>
      <c r="S48" s="114" t="s">
        <v>473</v>
      </c>
      <c r="T48" s="108"/>
      <c r="U48" s="114" t="s">
        <v>424</v>
      </c>
      <c r="V48" s="108"/>
      <c r="W48" s="108"/>
      <c r="X48" s="114" t="s">
        <v>473</v>
      </c>
      <c r="Y48" s="108"/>
      <c r="Z48" s="113" t="s">
        <v>512</v>
      </c>
      <c r="AA48" s="108" t="s">
        <v>513</v>
      </c>
      <c r="AB48" s="113" t="s">
        <v>514</v>
      </c>
      <c r="AC48" s="108"/>
      <c r="AD48" s="108"/>
      <c r="AE48" s="108"/>
      <c r="AF48" s="108"/>
      <c r="AG48" s="108"/>
      <c r="AH48" s="108"/>
      <c r="AI48" s="108" t="s">
        <v>495</v>
      </c>
      <c r="AJ48" s="114" t="s">
        <v>499</v>
      </c>
      <c r="AK48" s="108"/>
      <c r="AL48" s="115" t="s">
        <v>505</v>
      </c>
      <c r="AM48" s="108"/>
      <c r="AN48" s="108"/>
      <c r="AO48" s="108"/>
      <c r="AP48" s="116" t="s">
        <v>515</v>
      </c>
      <c r="AQ48" s="117" t="s">
        <v>516</v>
      </c>
      <c r="AR48" s="118" t="s">
        <v>517</v>
      </c>
      <c r="AS48" s="111"/>
    </row>
    <row r="49" spans="3:45" ht="153">
      <c r="C49" s="200"/>
      <c r="D49" s="204" t="s">
        <v>414</v>
      </c>
      <c r="E49" s="119"/>
      <c r="F49" s="120" t="s">
        <v>432</v>
      </c>
      <c r="G49" s="121" t="s">
        <v>518</v>
      </c>
      <c r="H49" s="119"/>
      <c r="I49" s="120" t="s">
        <v>442</v>
      </c>
      <c r="J49" s="120" t="s">
        <v>448</v>
      </c>
      <c r="K49" s="119"/>
      <c r="L49" s="119"/>
      <c r="M49" s="122" t="s">
        <v>519</v>
      </c>
      <c r="N49" s="121" t="s">
        <v>459</v>
      </c>
      <c r="O49" s="121" t="s">
        <v>520</v>
      </c>
      <c r="P49" s="119"/>
      <c r="Q49" s="119"/>
      <c r="R49" s="123" t="s">
        <v>468</v>
      </c>
      <c r="S49" s="120" t="s">
        <v>448</v>
      </c>
      <c r="T49" s="119"/>
      <c r="U49" s="121" t="s">
        <v>521</v>
      </c>
      <c r="V49" s="119"/>
      <c r="W49" s="122" t="s">
        <v>484</v>
      </c>
      <c r="X49" s="121" t="s">
        <v>425</v>
      </c>
      <c r="Y49" s="121" t="s">
        <v>518</v>
      </c>
      <c r="Z49" s="120" t="s">
        <v>522</v>
      </c>
      <c r="AA49" s="119"/>
      <c r="AB49" s="119"/>
      <c r="AC49" s="119"/>
      <c r="AD49" s="121" t="s">
        <v>518</v>
      </c>
      <c r="AE49" s="119"/>
      <c r="AF49" s="119"/>
      <c r="AG49" s="119"/>
      <c r="AH49" s="119"/>
      <c r="AI49" s="121" t="s">
        <v>523</v>
      </c>
      <c r="AJ49" s="121" t="s">
        <v>524</v>
      </c>
      <c r="AK49" s="124"/>
      <c r="AL49" s="119"/>
      <c r="AM49" s="119"/>
      <c r="AN49" s="119"/>
      <c r="AO49" s="119"/>
      <c r="AP49" s="125" t="s">
        <v>525</v>
      </c>
      <c r="AQ49" s="117" t="s">
        <v>526</v>
      </c>
      <c r="AR49" s="126" t="s">
        <v>527</v>
      </c>
      <c r="AS49" s="127" t="s">
        <v>528</v>
      </c>
    </row>
    <row r="50" spans="3:45" ht="102">
      <c r="C50" s="200"/>
      <c r="D50" s="205"/>
      <c r="E50" s="108"/>
      <c r="F50" s="108"/>
      <c r="G50" s="128" t="s">
        <v>529</v>
      </c>
      <c r="H50" s="108"/>
      <c r="I50" s="108"/>
      <c r="J50" s="108"/>
      <c r="K50" s="108"/>
      <c r="L50" s="108"/>
      <c r="M50" s="129" t="s">
        <v>495</v>
      </c>
      <c r="N50" s="108"/>
      <c r="O50" s="129" t="s">
        <v>530</v>
      </c>
      <c r="P50" s="108"/>
      <c r="Q50" s="108"/>
      <c r="R50" s="108"/>
      <c r="S50" s="108"/>
      <c r="T50" s="108"/>
      <c r="U50" s="128" t="s">
        <v>529</v>
      </c>
      <c r="V50" s="108"/>
      <c r="W50" s="108"/>
      <c r="X50" s="108"/>
      <c r="Y50" s="130" t="s">
        <v>531</v>
      </c>
      <c r="Z50" s="131" t="s">
        <v>532</v>
      </c>
      <c r="AA50" s="108"/>
      <c r="AB50" s="108"/>
      <c r="AC50" s="108"/>
      <c r="AD50" s="129" t="s">
        <v>531</v>
      </c>
      <c r="AE50" s="108"/>
      <c r="AF50" s="108"/>
      <c r="AG50" s="108"/>
      <c r="AH50" s="108"/>
      <c r="AI50" s="128" t="s">
        <v>533</v>
      </c>
      <c r="AJ50" s="129" t="s">
        <v>448</v>
      </c>
      <c r="AK50" s="108"/>
      <c r="AL50" s="108"/>
      <c r="AM50" s="108"/>
      <c r="AN50" s="108"/>
      <c r="AO50" s="108"/>
      <c r="AP50" s="109"/>
      <c r="AQ50" s="132"/>
      <c r="AR50" s="132"/>
      <c r="AS50" s="111"/>
    </row>
    <row r="51" spans="3:45" ht="102">
      <c r="C51" s="200"/>
      <c r="D51" s="204" t="s">
        <v>116</v>
      </c>
      <c r="E51" s="119"/>
      <c r="F51" s="119"/>
      <c r="G51" s="119" t="s">
        <v>438</v>
      </c>
      <c r="H51" s="119"/>
      <c r="I51" s="119"/>
      <c r="J51" s="119"/>
      <c r="K51" s="119"/>
      <c r="L51" s="119"/>
      <c r="M51" s="133" t="s">
        <v>534</v>
      </c>
      <c r="N51" s="119"/>
      <c r="O51" s="119"/>
      <c r="P51" s="119"/>
      <c r="Q51" s="119"/>
      <c r="R51" s="119"/>
      <c r="S51" s="119"/>
      <c r="T51" s="119"/>
      <c r="U51" s="133" t="s">
        <v>481</v>
      </c>
      <c r="V51" s="119"/>
      <c r="W51" s="119"/>
      <c r="X51" s="119"/>
      <c r="Y51" s="122" t="s">
        <v>493</v>
      </c>
      <c r="Z51" s="119"/>
      <c r="AA51" s="119"/>
      <c r="AB51" s="119"/>
      <c r="AC51" s="119"/>
      <c r="AD51" s="122" t="s">
        <v>493</v>
      </c>
      <c r="AE51" s="119"/>
      <c r="AF51" s="119"/>
      <c r="AG51" s="119"/>
      <c r="AH51" s="119"/>
      <c r="AI51" s="133" t="s">
        <v>535</v>
      </c>
      <c r="AJ51" s="119"/>
      <c r="AK51" s="123" t="s">
        <v>501</v>
      </c>
      <c r="AL51" s="119"/>
      <c r="AM51" s="119"/>
      <c r="AN51" s="119"/>
      <c r="AO51" s="119"/>
      <c r="AP51" s="134" t="s">
        <v>536</v>
      </c>
      <c r="AQ51" s="135" t="s">
        <v>537</v>
      </c>
      <c r="AR51" s="126" t="s">
        <v>538</v>
      </c>
      <c r="AS51" s="136" t="s">
        <v>539</v>
      </c>
    </row>
    <row r="52" spans="3:45" ht="68">
      <c r="C52" s="200"/>
      <c r="D52" s="205"/>
      <c r="E52" s="137"/>
      <c r="F52" s="137"/>
      <c r="G52" s="137"/>
      <c r="H52" s="137"/>
      <c r="I52" s="137"/>
      <c r="J52" s="137"/>
      <c r="K52" s="137"/>
      <c r="L52" s="137"/>
      <c r="M52" s="138" t="s">
        <v>540</v>
      </c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7"/>
      <c r="AI52" s="138" t="s">
        <v>541</v>
      </c>
      <c r="AJ52" s="137"/>
      <c r="AK52" s="137"/>
      <c r="AL52" s="137"/>
      <c r="AM52" s="137"/>
      <c r="AN52" s="137"/>
      <c r="AO52" s="137"/>
      <c r="AP52" s="139"/>
      <c r="AQ52" s="132"/>
      <c r="AR52" s="132"/>
      <c r="AS52" s="111"/>
    </row>
    <row r="53" spans="3:45" ht="68">
      <c r="C53" s="200" t="s">
        <v>409</v>
      </c>
      <c r="D53" s="105" t="s">
        <v>415</v>
      </c>
      <c r="E53" s="108"/>
      <c r="F53" s="108" t="s">
        <v>433</v>
      </c>
      <c r="G53" s="108"/>
      <c r="H53" s="108">
        <v>3</v>
      </c>
      <c r="I53" s="108"/>
      <c r="J53" s="108"/>
      <c r="K53" s="108" t="s">
        <v>451</v>
      </c>
      <c r="L53" s="108" t="s">
        <v>451</v>
      </c>
      <c r="M53" s="108"/>
      <c r="N53" s="108"/>
      <c r="O53" s="108"/>
      <c r="P53" s="108"/>
      <c r="Q53" s="108" t="s">
        <v>464</v>
      </c>
      <c r="R53" s="108" t="s">
        <v>469</v>
      </c>
      <c r="S53" s="108" t="s">
        <v>474</v>
      </c>
      <c r="T53" s="108"/>
      <c r="U53" s="108"/>
      <c r="V53" s="108"/>
      <c r="W53" s="108"/>
      <c r="X53" s="108"/>
      <c r="Y53" s="108"/>
      <c r="Z53" s="108" t="s">
        <v>542</v>
      </c>
      <c r="AA53" s="108"/>
      <c r="AB53" s="108"/>
      <c r="AC53" s="108"/>
      <c r="AD53" s="108"/>
      <c r="AE53" s="108"/>
      <c r="AF53" s="108"/>
      <c r="AG53" s="108"/>
      <c r="AH53" s="108"/>
      <c r="AI53" s="108"/>
      <c r="AJ53" s="108"/>
      <c r="AK53" s="108"/>
      <c r="AL53" s="108"/>
      <c r="AM53" s="108"/>
      <c r="AN53" s="108" t="s">
        <v>507</v>
      </c>
      <c r="AO53" s="108"/>
      <c r="AP53" s="139">
        <v>9</v>
      </c>
      <c r="AQ53" s="132"/>
      <c r="AR53" s="132"/>
      <c r="AS53" s="111"/>
    </row>
    <row r="54" spans="3:45" ht="136">
      <c r="C54" s="200"/>
      <c r="D54" s="105" t="s">
        <v>416</v>
      </c>
      <c r="E54" s="108" t="s">
        <v>426</v>
      </c>
      <c r="F54" s="108"/>
      <c r="G54" s="108"/>
      <c r="H54" s="108"/>
      <c r="I54" s="108" t="s">
        <v>443</v>
      </c>
      <c r="J54" s="108"/>
      <c r="K54" s="108"/>
      <c r="L54" s="108"/>
      <c r="M54" s="108"/>
      <c r="N54" s="108"/>
      <c r="O54" s="108"/>
      <c r="P54" s="108"/>
      <c r="Q54" s="108"/>
      <c r="R54" s="108" t="s">
        <v>470</v>
      </c>
      <c r="S54" s="108"/>
      <c r="T54" s="108"/>
      <c r="U54" s="108"/>
      <c r="V54" s="108"/>
      <c r="W54" s="108"/>
      <c r="X54" s="108"/>
      <c r="Y54" s="108"/>
      <c r="Z54" s="108" t="s">
        <v>507</v>
      </c>
      <c r="AA54" s="108"/>
      <c r="AB54" s="108"/>
      <c r="AC54" s="108"/>
      <c r="AD54" s="108"/>
      <c r="AE54" s="108"/>
      <c r="AF54" s="108"/>
      <c r="AG54" s="108"/>
      <c r="AH54" s="108"/>
      <c r="AI54" s="108"/>
      <c r="AJ54" s="108"/>
      <c r="AK54" s="108"/>
      <c r="AL54" s="108"/>
      <c r="AM54" s="108"/>
      <c r="AN54" s="108"/>
      <c r="AO54" s="108"/>
      <c r="AP54" s="139">
        <v>4</v>
      </c>
      <c r="AQ54" s="132"/>
      <c r="AR54" s="132"/>
      <c r="AS54" s="111"/>
    </row>
    <row r="55" spans="3:45" ht="221">
      <c r="C55" s="200"/>
      <c r="D55" s="105" t="s">
        <v>417</v>
      </c>
      <c r="E55" s="108" t="s">
        <v>427</v>
      </c>
      <c r="F55" s="108" t="s">
        <v>434</v>
      </c>
      <c r="G55" s="108"/>
      <c r="H55" s="108"/>
      <c r="I55" s="108"/>
      <c r="J55" s="108"/>
      <c r="K55" s="108"/>
      <c r="L55" s="108"/>
      <c r="M55" s="108"/>
      <c r="N55" s="108"/>
      <c r="O55" s="108" t="s">
        <v>463</v>
      </c>
      <c r="P55" s="108"/>
      <c r="Q55" s="108"/>
      <c r="R55" s="108" t="s">
        <v>471</v>
      </c>
      <c r="S55" s="108"/>
      <c r="T55" s="108" t="s">
        <v>478</v>
      </c>
      <c r="U55" s="108"/>
      <c r="V55" s="108"/>
      <c r="W55" s="108"/>
      <c r="X55" s="108">
        <v>3</v>
      </c>
      <c r="Y55" s="108"/>
      <c r="Z55" s="108" t="s">
        <v>543</v>
      </c>
      <c r="AA55" s="108"/>
      <c r="AB55" s="108"/>
      <c r="AC55" s="108"/>
      <c r="AD55" s="108"/>
      <c r="AE55" s="108"/>
      <c r="AF55" s="108"/>
      <c r="AG55" s="108"/>
      <c r="AH55" s="108"/>
      <c r="AI55" s="108"/>
      <c r="AJ55" s="108"/>
      <c r="AK55" s="108"/>
      <c r="AL55" s="108"/>
      <c r="AM55" s="108"/>
      <c r="AN55" s="108"/>
      <c r="AO55" s="108"/>
      <c r="AP55" s="139">
        <v>7</v>
      </c>
      <c r="AQ55" s="132"/>
      <c r="AR55" s="132"/>
      <c r="AS55" s="111"/>
    </row>
    <row r="56" spans="3:45" ht="119">
      <c r="C56" s="200"/>
      <c r="D56" s="105" t="s">
        <v>418</v>
      </c>
      <c r="E56" s="108" t="s">
        <v>428</v>
      </c>
      <c r="F56" s="108"/>
      <c r="G56" s="108">
        <v>5</v>
      </c>
      <c r="H56" s="108"/>
      <c r="I56" s="108" t="s">
        <v>444</v>
      </c>
      <c r="J56" s="108" t="s">
        <v>449</v>
      </c>
      <c r="K56" s="108"/>
      <c r="L56" s="108"/>
      <c r="M56" s="108" t="s">
        <v>455</v>
      </c>
      <c r="N56" s="108"/>
      <c r="O56" s="108" t="s">
        <v>462</v>
      </c>
      <c r="P56" s="108"/>
      <c r="Q56" s="108" t="s">
        <v>465</v>
      </c>
      <c r="R56" s="108"/>
      <c r="S56" s="108" t="s">
        <v>475</v>
      </c>
      <c r="T56" s="108"/>
      <c r="U56" s="108"/>
      <c r="V56" s="108"/>
      <c r="W56" s="108"/>
      <c r="X56" s="108"/>
      <c r="Y56" s="108"/>
      <c r="Z56" s="108" t="s">
        <v>544</v>
      </c>
      <c r="AA56" s="108"/>
      <c r="AB56" s="108"/>
      <c r="AC56" s="108" t="s">
        <v>491</v>
      </c>
      <c r="AD56" s="108"/>
      <c r="AE56" s="108"/>
      <c r="AF56" s="108"/>
      <c r="AG56" s="108"/>
      <c r="AH56" s="108" t="s">
        <v>494</v>
      </c>
      <c r="AI56" s="108"/>
      <c r="AJ56" s="108"/>
      <c r="AK56" s="108" t="s">
        <v>502</v>
      </c>
      <c r="AL56" s="108"/>
      <c r="AM56" s="108"/>
      <c r="AN56" s="108"/>
      <c r="AO56" s="108"/>
      <c r="AP56" s="139">
        <v>12</v>
      </c>
      <c r="AQ56" s="132"/>
      <c r="AR56" s="132"/>
      <c r="AS56" s="111"/>
    </row>
    <row r="57" spans="3:45" ht="17">
      <c r="C57" s="200"/>
      <c r="D57" s="105" t="s">
        <v>419</v>
      </c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  <c r="AA57" s="108"/>
      <c r="AB57" s="108"/>
      <c r="AC57" s="108"/>
      <c r="AD57" s="108"/>
      <c r="AE57" s="108"/>
      <c r="AF57" s="108" t="s">
        <v>451</v>
      </c>
      <c r="AG57" s="108"/>
      <c r="AH57" s="108"/>
      <c r="AI57" s="108"/>
      <c r="AJ57" s="108"/>
      <c r="AK57" s="108"/>
      <c r="AL57" s="108"/>
      <c r="AM57" s="108" t="s">
        <v>485</v>
      </c>
      <c r="AN57" s="108"/>
      <c r="AO57" s="108" t="s">
        <v>451</v>
      </c>
      <c r="AP57" s="139">
        <v>3</v>
      </c>
      <c r="AQ57" s="132"/>
      <c r="AR57" s="132"/>
      <c r="AS57" s="111"/>
    </row>
    <row r="58" spans="3:45" ht="51">
      <c r="C58" s="200"/>
      <c r="D58" s="105" t="s">
        <v>420</v>
      </c>
      <c r="E58" s="108">
        <v>5</v>
      </c>
      <c r="F58" s="108"/>
      <c r="G58" s="108"/>
      <c r="H58" s="108"/>
      <c r="I58" s="108"/>
      <c r="J58" s="108" t="s">
        <v>450</v>
      </c>
      <c r="K58" s="108"/>
      <c r="L58" s="108"/>
      <c r="M58" s="108"/>
      <c r="N58" s="108"/>
      <c r="O58" s="108"/>
      <c r="P58" s="108"/>
      <c r="Q58" s="108"/>
      <c r="R58" s="108"/>
      <c r="S58" s="108"/>
      <c r="T58" s="108" t="s">
        <v>545</v>
      </c>
      <c r="U58" s="108"/>
      <c r="V58" s="108"/>
      <c r="W58" s="108" t="s">
        <v>485</v>
      </c>
      <c r="X58" s="108"/>
      <c r="Y58" s="108"/>
      <c r="Z58" s="108"/>
      <c r="AA58" s="108"/>
      <c r="AB58" s="108"/>
      <c r="AC58" s="108"/>
      <c r="AD58" s="108"/>
      <c r="AE58" s="108"/>
      <c r="AF58" s="108"/>
      <c r="AG58" s="108"/>
      <c r="AH58" s="108"/>
      <c r="AI58" s="108"/>
      <c r="AJ58" s="108"/>
      <c r="AK58" s="108"/>
      <c r="AL58" s="108"/>
      <c r="AM58" s="108"/>
      <c r="AN58" s="108"/>
      <c r="AO58" s="108"/>
      <c r="AP58" s="139">
        <v>4</v>
      </c>
      <c r="AQ58" s="132"/>
      <c r="AR58" s="132"/>
      <c r="AS58" s="111"/>
    </row>
    <row r="59" spans="3:45" ht="102">
      <c r="C59" s="200"/>
      <c r="D59" s="105" t="s">
        <v>116</v>
      </c>
      <c r="E59" s="108"/>
      <c r="F59" s="108"/>
      <c r="G59" s="108"/>
      <c r="H59" s="108"/>
      <c r="I59" s="108"/>
      <c r="J59" s="108"/>
      <c r="K59" s="108"/>
      <c r="L59" s="108"/>
      <c r="M59" s="108" t="s">
        <v>456</v>
      </c>
      <c r="N59" s="108"/>
      <c r="O59" s="140" t="s">
        <v>463</v>
      </c>
      <c r="P59" s="108"/>
      <c r="Q59" s="108"/>
      <c r="R59" s="108"/>
      <c r="S59" s="108"/>
      <c r="T59" s="140" t="s">
        <v>479</v>
      </c>
      <c r="U59" s="108"/>
      <c r="V59" s="108"/>
      <c r="W59" s="108"/>
      <c r="X59" s="108"/>
      <c r="Y59" s="108"/>
      <c r="Z59" s="108"/>
      <c r="AA59" s="108"/>
      <c r="AB59" s="108"/>
      <c r="AC59" s="108"/>
      <c r="AD59" s="108"/>
      <c r="AE59" s="108"/>
      <c r="AF59" s="108"/>
      <c r="AG59" s="108"/>
      <c r="AH59" s="108"/>
      <c r="AI59" s="108"/>
      <c r="AJ59" s="108"/>
      <c r="AK59" s="108"/>
      <c r="AL59" s="108"/>
      <c r="AM59" s="108"/>
      <c r="AN59" s="108"/>
      <c r="AO59" s="108"/>
      <c r="AP59" s="139">
        <v>3</v>
      </c>
      <c r="AQ59" s="132"/>
      <c r="AR59" s="132"/>
      <c r="AS59" s="111"/>
    </row>
    <row r="60" spans="3:45" ht="34">
      <c r="C60" s="200" t="s">
        <v>410</v>
      </c>
      <c r="D60" s="105" t="s">
        <v>421</v>
      </c>
      <c r="E60" s="108">
        <v>7</v>
      </c>
      <c r="F60" s="108"/>
      <c r="G60" s="108"/>
      <c r="H60" s="108"/>
      <c r="I60" s="108" t="s">
        <v>445</v>
      </c>
      <c r="J60" s="108"/>
      <c r="K60" s="108"/>
      <c r="L60" s="108"/>
      <c r="M60" s="108" t="s">
        <v>457</v>
      </c>
      <c r="N60" s="108"/>
      <c r="O60" s="108">
        <v>5</v>
      </c>
      <c r="P60" s="108"/>
      <c r="Q60" s="108" t="s">
        <v>466</v>
      </c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 t="s">
        <v>451</v>
      </c>
      <c r="AC60" s="108" t="s">
        <v>492</v>
      </c>
      <c r="AD60" s="108"/>
      <c r="AE60" s="108"/>
      <c r="AF60" s="108"/>
      <c r="AG60" s="108"/>
      <c r="AH60" s="108"/>
      <c r="AI60" s="108"/>
      <c r="AJ60" s="108"/>
      <c r="AK60" s="108" t="s">
        <v>503</v>
      </c>
      <c r="AL60" s="108"/>
      <c r="AM60" s="108"/>
      <c r="AN60" s="108" t="s">
        <v>466</v>
      </c>
      <c r="AO60" s="108"/>
      <c r="AP60" s="139">
        <v>9</v>
      </c>
      <c r="AQ60" s="132"/>
      <c r="AR60" s="132"/>
      <c r="AS60" s="111"/>
    </row>
    <row r="61" spans="3:45" ht="34">
      <c r="C61" s="200"/>
      <c r="D61" s="105" t="s">
        <v>422</v>
      </c>
      <c r="E61" s="108">
        <v>8</v>
      </c>
      <c r="F61" s="108" t="s">
        <v>435</v>
      </c>
      <c r="G61" s="108"/>
      <c r="H61" s="108" t="s">
        <v>440</v>
      </c>
      <c r="I61" s="108" t="s">
        <v>446</v>
      </c>
      <c r="J61" s="108" t="s">
        <v>435</v>
      </c>
      <c r="K61" s="108"/>
      <c r="L61" s="108"/>
      <c r="M61" s="108" t="s">
        <v>446</v>
      </c>
      <c r="N61" s="108" t="s">
        <v>460</v>
      </c>
      <c r="O61" s="108" t="s">
        <v>435</v>
      </c>
      <c r="P61" s="108"/>
      <c r="Q61" s="108" t="s">
        <v>440</v>
      </c>
      <c r="R61" s="108" t="s">
        <v>446</v>
      </c>
      <c r="S61" s="108" t="s">
        <v>476</v>
      </c>
      <c r="T61" s="108" t="s">
        <v>440</v>
      </c>
      <c r="U61" s="108" t="s">
        <v>482</v>
      </c>
      <c r="V61" s="108"/>
      <c r="W61" s="108" t="s">
        <v>460</v>
      </c>
      <c r="X61" s="108" t="s">
        <v>410</v>
      </c>
      <c r="Y61" s="108" t="s">
        <v>440</v>
      </c>
      <c r="Z61" s="108" t="s">
        <v>546</v>
      </c>
      <c r="AA61" s="108"/>
      <c r="AB61" s="108"/>
      <c r="AC61" s="108"/>
      <c r="AD61" s="108" t="s">
        <v>440</v>
      </c>
      <c r="AE61" s="108"/>
      <c r="AF61" s="108"/>
      <c r="AG61" s="108"/>
      <c r="AH61" s="108"/>
      <c r="AI61" s="108" t="s">
        <v>498</v>
      </c>
      <c r="AJ61" s="108"/>
      <c r="AK61" s="108"/>
      <c r="AL61" s="108"/>
      <c r="AM61" s="108"/>
      <c r="AN61" s="108" t="s">
        <v>508</v>
      </c>
      <c r="AO61" s="108"/>
      <c r="AP61" s="139">
        <v>20</v>
      </c>
      <c r="AQ61" s="132"/>
      <c r="AR61" s="132"/>
      <c r="AS61" s="111"/>
    </row>
    <row r="65" spans="4:27">
      <c r="D65" s="141"/>
      <c r="E65" s="211" t="s">
        <v>412</v>
      </c>
      <c r="F65" s="210" t="s">
        <v>408</v>
      </c>
      <c r="G65" s="210"/>
      <c r="H65" s="210"/>
      <c r="I65" s="210"/>
      <c r="J65" s="210"/>
      <c r="K65" s="210"/>
      <c r="L65" s="210"/>
      <c r="M65" s="210"/>
      <c r="N65" s="210"/>
      <c r="O65" s="210"/>
      <c r="P65" s="210"/>
      <c r="Q65" s="210"/>
      <c r="R65" s="210"/>
      <c r="S65" s="206" t="s">
        <v>547</v>
      </c>
      <c r="T65" s="213"/>
      <c r="U65" s="213"/>
      <c r="V65" s="213"/>
      <c r="W65" s="213"/>
      <c r="X65" s="213"/>
      <c r="Y65" s="213"/>
      <c r="Z65" s="206" t="s">
        <v>410</v>
      </c>
      <c r="AA65" s="207"/>
    </row>
    <row r="66" spans="4:27">
      <c r="D66" s="141"/>
      <c r="E66" s="212"/>
      <c r="F66" s="210" t="s">
        <v>548</v>
      </c>
      <c r="G66" s="210"/>
      <c r="H66" s="210"/>
      <c r="I66" s="210"/>
      <c r="J66" s="210"/>
      <c r="K66" s="210" t="s">
        <v>549</v>
      </c>
      <c r="L66" s="210"/>
      <c r="M66" s="210"/>
      <c r="N66" s="210"/>
      <c r="O66" s="210" t="s">
        <v>550</v>
      </c>
      <c r="P66" s="210"/>
      <c r="Q66" s="210"/>
      <c r="R66" s="210"/>
      <c r="S66" s="208"/>
      <c r="T66" s="214"/>
      <c r="U66" s="214"/>
      <c r="V66" s="214"/>
      <c r="W66" s="214"/>
      <c r="X66" s="214"/>
      <c r="Y66" s="214"/>
      <c r="Z66" s="208"/>
      <c r="AA66" s="209"/>
    </row>
    <row r="67" spans="4:27" ht="34">
      <c r="D67" s="141" t="s">
        <v>551</v>
      </c>
      <c r="E67" s="172"/>
      <c r="F67" s="141" t="s">
        <v>552</v>
      </c>
      <c r="G67" s="141" t="s">
        <v>553</v>
      </c>
      <c r="H67" s="142" t="s">
        <v>554</v>
      </c>
      <c r="I67" s="141" t="s">
        <v>555</v>
      </c>
      <c r="J67" s="141" t="s">
        <v>220</v>
      </c>
      <c r="K67" s="141" t="s">
        <v>555</v>
      </c>
      <c r="L67" s="141" t="s">
        <v>556</v>
      </c>
      <c r="M67" s="141" t="s">
        <v>557</v>
      </c>
      <c r="N67" s="141" t="s">
        <v>558</v>
      </c>
      <c r="O67" s="141" t="s">
        <v>559</v>
      </c>
      <c r="P67" s="142" t="s">
        <v>560</v>
      </c>
      <c r="Q67" s="142" t="s">
        <v>561</v>
      </c>
      <c r="R67" s="141" t="s">
        <v>562</v>
      </c>
      <c r="S67" s="143" t="s">
        <v>563</v>
      </c>
      <c r="T67" s="143" t="s">
        <v>416</v>
      </c>
      <c r="U67" s="143" t="s">
        <v>417</v>
      </c>
      <c r="V67" s="143" t="s">
        <v>420</v>
      </c>
      <c r="W67" s="143" t="s">
        <v>418</v>
      </c>
      <c r="X67" s="143" t="s">
        <v>564</v>
      </c>
      <c r="Y67" s="141" t="s">
        <v>116</v>
      </c>
      <c r="Z67" s="141" t="s">
        <v>421</v>
      </c>
      <c r="AA67" s="141" t="s">
        <v>422</v>
      </c>
    </row>
    <row r="68" spans="4:27">
      <c r="D68" s="141">
        <v>37</v>
      </c>
      <c r="E68" s="141">
        <v>18</v>
      </c>
      <c r="F68" s="141">
        <v>7</v>
      </c>
      <c r="G68" s="141">
        <v>4</v>
      </c>
      <c r="H68" s="141">
        <v>3</v>
      </c>
      <c r="I68" s="141">
        <v>1</v>
      </c>
      <c r="J68" s="141">
        <v>2</v>
      </c>
      <c r="K68" s="141">
        <v>10</v>
      </c>
      <c r="L68" s="141">
        <v>9</v>
      </c>
      <c r="M68" s="141">
        <v>5</v>
      </c>
      <c r="N68" s="141">
        <v>2</v>
      </c>
      <c r="O68" s="141">
        <v>2</v>
      </c>
      <c r="P68" s="141">
        <v>3</v>
      </c>
      <c r="Q68" s="141">
        <v>2</v>
      </c>
      <c r="R68" s="141">
        <v>1</v>
      </c>
      <c r="S68" s="141">
        <v>9</v>
      </c>
      <c r="T68" s="141">
        <v>4</v>
      </c>
      <c r="U68" s="141">
        <v>7</v>
      </c>
      <c r="V68" s="141">
        <v>4</v>
      </c>
      <c r="W68" s="141">
        <v>12</v>
      </c>
      <c r="X68" s="141">
        <v>1</v>
      </c>
      <c r="Y68" s="141">
        <v>3</v>
      </c>
      <c r="Z68" s="141">
        <v>9</v>
      </c>
      <c r="AA68" s="141">
        <v>20</v>
      </c>
    </row>
    <row r="89" spans="8:14" ht="20">
      <c r="H89" s="144" t="s">
        <v>565</v>
      </c>
      <c r="N89" s="144" t="s">
        <v>566</v>
      </c>
    </row>
  </sheetData>
  <mergeCells count="16">
    <mergeCell ref="AP46:AS46"/>
    <mergeCell ref="C48:C52"/>
    <mergeCell ref="D49:D50"/>
    <mergeCell ref="D51:D52"/>
    <mergeCell ref="Z65:AA66"/>
    <mergeCell ref="F66:J66"/>
    <mergeCell ref="K66:N66"/>
    <mergeCell ref="O66:R66"/>
    <mergeCell ref="E65:E67"/>
    <mergeCell ref="F65:R65"/>
    <mergeCell ref="S65:Y66"/>
    <mergeCell ref="E1:G1"/>
    <mergeCell ref="H1:N1"/>
    <mergeCell ref="O1:P1"/>
    <mergeCell ref="C53:C59"/>
    <mergeCell ref="C60:C61"/>
  </mergeCells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overview-category</vt:lpstr>
      <vt:lpstr>overview-year</vt:lpstr>
      <vt:lpstr>research-objects-categories</vt:lpstr>
      <vt:lpstr>research-objects-breeds</vt:lpstr>
      <vt:lpstr>research-objects-numbers</vt:lpstr>
      <vt:lpstr>data-acqusition</vt:lpstr>
      <vt:lpstr>pre-processing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yaowu.wang@wur.nl</dc:creator>
  <cp:lastModifiedBy>yaowu.wang@wur.nl</cp:lastModifiedBy>
  <dcterms:created xsi:type="dcterms:W3CDTF">2022-07-03T17:32:30Z</dcterms:created>
  <dcterms:modified xsi:type="dcterms:W3CDTF">2022-11-25T12:55:47Z</dcterms:modified>
</cp:coreProperties>
</file>