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:\PROJECTS\COMPLETE\_Department Ranking - HOLD FOR LY\"/>
    </mc:Choice>
  </mc:AlternateContent>
  <xr:revisionPtr revIDLastSave="0" documentId="8_{54D1C601-DBBE-4945-A143-0344DBEDD0ED}" xr6:coauthVersionLast="45" xr6:coauthVersionMax="45" xr10:uidLastSave="{00000000-0000-0000-0000-000000000000}"/>
  <bookViews>
    <workbookView xWindow="-28920" yWindow="-120" windowWidth="29040" windowHeight="16440" activeTab="5" xr2:uid="{00000000-000D-0000-FFFF-FFFF00000000}"/>
  </bookViews>
  <sheets>
    <sheet name="Total" sheetId="3" r:id="rId1"/>
    <sheet name="Chem" sheetId="11" r:id="rId2"/>
    <sheet name="Safety" sheetId="10" r:id="rId3"/>
    <sheet name="EUP" sheetId="9" r:id="rId4"/>
    <sheet name="Size" sheetId="6" r:id="rId5"/>
    <sheet name="#Emp" sheetId="1" r:id="rId6"/>
    <sheet name="Severity" sheetId="2" r:id="rId7"/>
    <sheet name="LWDR" sheetId="8" r:id="rId8"/>
    <sheet name="Inc Rate" sheetId="4" r:id="rId9"/>
    <sheet name="LTCR" sheetId="5" r:id="rId10"/>
    <sheet name="SafCom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3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3" i="3"/>
  <c r="D4" i="11" l="1"/>
  <c r="S4" i="3" s="1"/>
  <c r="D5" i="11"/>
  <c r="S5" i="3" s="1"/>
  <c r="D6" i="11"/>
  <c r="S6" i="3" s="1"/>
  <c r="D7" i="11"/>
  <c r="S7" i="3" s="1"/>
  <c r="D8" i="11"/>
  <c r="S8" i="3" s="1"/>
  <c r="D9" i="11"/>
  <c r="S9" i="3" s="1"/>
  <c r="D10" i="11"/>
  <c r="S10" i="3" s="1"/>
  <c r="D11" i="11"/>
  <c r="S11" i="3" s="1"/>
  <c r="D12" i="11"/>
  <c r="S12" i="3" s="1"/>
  <c r="D13" i="11"/>
  <c r="S13" i="3" s="1"/>
  <c r="D14" i="11"/>
  <c r="S14" i="3" s="1"/>
  <c r="D15" i="11"/>
  <c r="S15" i="3" s="1"/>
  <c r="D16" i="11"/>
  <c r="S16" i="3" s="1"/>
  <c r="D17" i="11"/>
  <c r="S17" i="3" s="1"/>
  <c r="D18" i="11"/>
  <c r="S18" i="3" s="1"/>
  <c r="D19" i="11"/>
  <c r="S19" i="3" s="1"/>
  <c r="D20" i="11"/>
  <c r="S20" i="3" s="1"/>
  <c r="D21" i="11"/>
  <c r="S21" i="3" s="1"/>
  <c r="D22" i="11"/>
  <c r="S22" i="3" s="1"/>
  <c r="D23" i="11"/>
  <c r="S23" i="3" s="1"/>
  <c r="D24" i="11"/>
  <c r="S24" i="3" s="1"/>
  <c r="D25" i="11"/>
  <c r="S25" i="3" s="1"/>
  <c r="D26" i="11"/>
  <c r="S26" i="3" s="1"/>
  <c r="D27" i="11"/>
  <c r="S27" i="3" s="1"/>
  <c r="D28" i="11"/>
  <c r="S28" i="3" s="1"/>
  <c r="D29" i="11"/>
  <c r="S29" i="3" s="1"/>
  <c r="D30" i="11"/>
  <c r="S30" i="3" s="1"/>
  <c r="D31" i="11"/>
  <c r="S31" i="3" s="1"/>
  <c r="D32" i="11"/>
  <c r="S32" i="3" s="1"/>
  <c r="D33" i="11"/>
  <c r="S33" i="3" s="1"/>
  <c r="D34" i="11"/>
  <c r="S34" i="3" s="1"/>
  <c r="D35" i="11"/>
  <c r="S35" i="3" s="1"/>
  <c r="D36" i="11"/>
  <c r="S36" i="3" s="1"/>
  <c r="D37" i="11"/>
  <c r="S37" i="3" s="1"/>
  <c r="D38" i="11"/>
  <c r="S38" i="3" s="1"/>
  <c r="D39" i="11"/>
  <c r="S39" i="3" s="1"/>
  <c r="D40" i="11"/>
  <c r="S40" i="3" s="1"/>
  <c r="D41" i="11"/>
  <c r="S41" i="3" s="1"/>
  <c r="D42" i="11"/>
  <c r="S42" i="3" s="1"/>
  <c r="D43" i="11"/>
  <c r="S43" i="3" s="1"/>
  <c r="D44" i="11"/>
  <c r="S44" i="3" s="1"/>
  <c r="D45" i="11"/>
  <c r="S45" i="3" s="1"/>
  <c r="D46" i="11"/>
  <c r="S46" i="3" s="1"/>
  <c r="D47" i="11"/>
  <c r="S47" i="3" s="1"/>
  <c r="D48" i="11"/>
  <c r="S48" i="3" s="1"/>
  <c r="D49" i="11"/>
  <c r="S49" i="3" s="1"/>
  <c r="D50" i="11"/>
  <c r="S50" i="3" s="1"/>
  <c r="D3" i="11"/>
  <c r="S3" i="3" s="1"/>
  <c r="F4" i="11"/>
  <c r="T4" i="3" s="1"/>
  <c r="F5" i="11"/>
  <c r="T5" i="3" s="1"/>
  <c r="F6" i="11"/>
  <c r="T6" i="3" s="1"/>
  <c r="F7" i="11"/>
  <c r="T7" i="3" s="1"/>
  <c r="F8" i="11"/>
  <c r="T8" i="3" s="1"/>
  <c r="F9" i="11"/>
  <c r="T9" i="3" s="1"/>
  <c r="F10" i="11"/>
  <c r="T10" i="3" s="1"/>
  <c r="F11" i="11"/>
  <c r="T11" i="3" s="1"/>
  <c r="F12" i="11"/>
  <c r="T12" i="3" s="1"/>
  <c r="F13" i="11"/>
  <c r="T13" i="3" s="1"/>
  <c r="F14" i="11"/>
  <c r="T14" i="3" s="1"/>
  <c r="F15" i="11"/>
  <c r="T15" i="3" s="1"/>
  <c r="F16" i="11"/>
  <c r="T16" i="3" s="1"/>
  <c r="F17" i="11"/>
  <c r="T17" i="3" s="1"/>
  <c r="F18" i="11"/>
  <c r="T18" i="3" s="1"/>
  <c r="F19" i="11"/>
  <c r="T19" i="3" s="1"/>
  <c r="F20" i="11"/>
  <c r="T20" i="3" s="1"/>
  <c r="F21" i="11"/>
  <c r="T21" i="3" s="1"/>
  <c r="F22" i="11"/>
  <c r="T22" i="3" s="1"/>
  <c r="F23" i="11"/>
  <c r="T23" i="3" s="1"/>
  <c r="F24" i="11"/>
  <c r="T24" i="3" s="1"/>
  <c r="F25" i="11"/>
  <c r="T25" i="3" s="1"/>
  <c r="F26" i="11"/>
  <c r="T26" i="3" s="1"/>
  <c r="F27" i="11"/>
  <c r="T27" i="3" s="1"/>
  <c r="F28" i="11"/>
  <c r="T28" i="3" s="1"/>
  <c r="F29" i="11"/>
  <c r="T29" i="3" s="1"/>
  <c r="F30" i="11"/>
  <c r="T30" i="3" s="1"/>
  <c r="F31" i="11"/>
  <c r="T31" i="3" s="1"/>
  <c r="F32" i="11"/>
  <c r="T32" i="3" s="1"/>
  <c r="F33" i="11"/>
  <c r="T33" i="3" s="1"/>
  <c r="F34" i="11"/>
  <c r="T34" i="3" s="1"/>
  <c r="F35" i="11"/>
  <c r="T35" i="3" s="1"/>
  <c r="F36" i="11"/>
  <c r="T36" i="3" s="1"/>
  <c r="F37" i="11"/>
  <c r="T37" i="3" s="1"/>
  <c r="F38" i="11"/>
  <c r="T38" i="3" s="1"/>
  <c r="F39" i="11"/>
  <c r="T39" i="3" s="1"/>
  <c r="F40" i="11"/>
  <c r="T40" i="3" s="1"/>
  <c r="F41" i="11"/>
  <c r="T41" i="3" s="1"/>
  <c r="F42" i="11"/>
  <c r="T42" i="3" s="1"/>
  <c r="F43" i="11"/>
  <c r="T43" i="3" s="1"/>
  <c r="F44" i="11"/>
  <c r="T44" i="3" s="1"/>
  <c r="F45" i="11"/>
  <c r="T45" i="3" s="1"/>
  <c r="F46" i="11"/>
  <c r="T46" i="3" s="1"/>
  <c r="F47" i="11"/>
  <c r="T47" i="3" s="1"/>
  <c r="F48" i="11"/>
  <c r="T48" i="3" s="1"/>
  <c r="F49" i="11"/>
  <c r="T49" i="3" s="1"/>
  <c r="F50" i="11"/>
  <c r="T50" i="3" s="1"/>
  <c r="F3" i="11"/>
  <c r="T3" i="3" s="1"/>
  <c r="H4" i="11"/>
  <c r="U4" i="3" s="1"/>
  <c r="H5" i="11"/>
  <c r="U5" i="3" s="1"/>
  <c r="H6" i="11"/>
  <c r="U6" i="3" s="1"/>
  <c r="H7" i="11"/>
  <c r="U7" i="3" s="1"/>
  <c r="H8" i="11"/>
  <c r="U8" i="3" s="1"/>
  <c r="H9" i="11"/>
  <c r="U9" i="3" s="1"/>
  <c r="H10" i="11"/>
  <c r="U10" i="3" s="1"/>
  <c r="H11" i="11"/>
  <c r="U11" i="3" s="1"/>
  <c r="H12" i="11"/>
  <c r="U12" i="3" s="1"/>
  <c r="H13" i="11"/>
  <c r="U13" i="3" s="1"/>
  <c r="H14" i="11"/>
  <c r="U14" i="3" s="1"/>
  <c r="H15" i="11"/>
  <c r="U15" i="3" s="1"/>
  <c r="H16" i="11"/>
  <c r="U16" i="3" s="1"/>
  <c r="H17" i="11"/>
  <c r="U17" i="3" s="1"/>
  <c r="H18" i="11"/>
  <c r="U18" i="3" s="1"/>
  <c r="H19" i="11"/>
  <c r="U19" i="3" s="1"/>
  <c r="H20" i="11"/>
  <c r="U20" i="3" s="1"/>
  <c r="H21" i="11"/>
  <c r="U21" i="3" s="1"/>
  <c r="H22" i="11"/>
  <c r="U22" i="3" s="1"/>
  <c r="H23" i="11"/>
  <c r="U23" i="3" s="1"/>
  <c r="H24" i="11"/>
  <c r="U24" i="3" s="1"/>
  <c r="H25" i="11"/>
  <c r="U25" i="3" s="1"/>
  <c r="H26" i="11"/>
  <c r="U26" i="3" s="1"/>
  <c r="H27" i="11"/>
  <c r="U27" i="3" s="1"/>
  <c r="H28" i="11"/>
  <c r="U28" i="3" s="1"/>
  <c r="H29" i="11"/>
  <c r="U29" i="3" s="1"/>
  <c r="H30" i="11"/>
  <c r="U30" i="3" s="1"/>
  <c r="H31" i="11"/>
  <c r="U31" i="3" s="1"/>
  <c r="H32" i="11"/>
  <c r="U32" i="3" s="1"/>
  <c r="H33" i="11"/>
  <c r="U33" i="3" s="1"/>
  <c r="H34" i="11"/>
  <c r="U34" i="3" s="1"/>
  <c r="H35" i="11"/>
  <c r="U35" i="3" s="1"/>
  <c r="H36" i="11"/>
  <c r="U36" i="3" s="1"/>
  <c r="H37" i="11"/>
  <c r="U37" i="3" s="1"/>
  <c r="H38" i="11"/>
  <c r="U38" i="3" s="1"/>
  <c r="H39" i="11"/>
  <c r="U39" i="3" s="1"/>
  <c r="H40" i="11"/>
  <c r="U40" i="3" s="1"/>
  <c r="H41" i="11"/>
  <c r="U41" i="3" s="1"/>
  <c r="H42" i="11"/>
  <c r="U42" i="3" s="1"/>
  <c r="H43" i="11"/>
  <c r="U43" i="3" s="1"/>
  <c r="H44" i="11"/>
  <c r="U44" i="3" s="1"/>
  <c r="H45" i="11"/>
  <c r="U45" i="3" s="1"/>
  <c r="H46" i="11"/>
  <c r="U46" i="3" s="1"/>
  <c r="H47" i="11"/>
  <c r="U47" i="3" s="1"/>
  <c r="H48" i="11"/>
  <c r="U48" i="3" s="1"/>
  <c r="H49" i="11"/>
  <c r="U49" i="3" s="1"/>
  <c r="H50" i="11"/>
  <c r="U50" i="3" s="1"/>
  <c r="H3" i="11"/>
  <c r="U3" i="3" s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3" i="3"/>
  <c r="C51" i="9"/>
  <c r="P4" i="3" l="1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3" i="3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11" i="8"/>
  <c r="G12" i="8"/>
  <c r="G13" i="8"/>
  <c r="G14" i="8"/>
  <c r="G3" i="8"/>
  <c r="G4" i="8"/>
  <c r="G5" i="8"/>
  <c r="G6" i="8"/>
  <c r="G7" i="8"/>
  <c r="G8" i="8"/>
  <c r="G9" i="8"/>
  <c r="G10" i="8"/>
  <c r="G2" i="8"/>
  <c r="E50" i="8"/>
  <c r="D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C50" i="8"/>
  <c r="G50" i="8" s="1"/>
  <c r="F50" i="8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3" i="3"/>
  <c r="O4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3" i="3"/>
  <c r="G34" i="5" l="1"/>
  <c r="G42" i="5"/>
  <c r="F50" i="5"/>
  <c r="D50" i="5"/>
  <c r="C50" i="5"/>
  <c r="E49" i="5"/>
  <c r="G49" i="5" s="1"/>
  <c r="E48" i="5"/>
  <c r="G48" i="5" s="1"/>
  <c r="E47" i="5"/>
  <c r="G47" i="5" s="1"/>
  <c r="E46" i="5"/>
  <c r="G46" i="5" s="1"/>
  <c r="E45" i="5"/>
  <c r="G45" i="5" s="1"/>
  <c r="E44" i="5"/>
  <c r="G44" i="5" s="1"/>
  <c r="E43" i="5"/>
  <c r="G43" i="5" s="1"/>
  <c r="E42" i="5"/>
  <c r="E41" i="5"/>
  <c r="G41" i="5" s="1"/>
  <c r="E40" i="5"/>
  <c r="G40" i="5" s="1"/>
  <c r="E39" i="5"/>
  <c r="G39" i="5" s="1"/>
  <c r="E38" i="5"/>
  <c r="G38" i="5" s="1"/>
  <c r="E37" i="5"/>
  <c r="G37" i="5" s="1"/>
  <c r="E36" i="5"/>
  <c r="G36" i="5" s="1"/>
  <c r="E35" i="5"/>
  <c r="G35" i="5" s="1"/>
  <c r="E34" i="5"/>
  <c r="E33" i="5"/>
  <c r="G33" i="5" s="1"/>
  <c r="E32" i="5"/>
  <c r="G32" i="5" s="1"/>
  <c r="E31" i="5"/>
  <c r="G31" i="5" s="1"/>
  <c r="E30" i="5"/>
  <c r="G30" i="5" s="1"/>
  <c r="E29" i="5"/>
  <c r="G29" i="5" s="1"/>
  <c r="E28" i="5"/>
  <c r="G28" i="5" s="1"/>
  <c r="E27" i="5"/>
  <c r="G27" i="5" s="1"/>
  <c r="E26" i="5"/>
  <c r="G26" i="5" s="1"/>
  <c r="E25" i="5"/>
  <c r="G25" i="5" s="1"/>
  <c r="E24" i="5"/>
  <c r="G24" i="5" s="1"/>
  <c r="E23" i="5"/>
  <c r="G23" i="5" s="1"/>
  <c r="E22" i="5"/>
  <c r="G22" i="5" s="1"/>
  <c r="E21" i="5"/>
  <c r="G21" i="5" s="1"/>
  <c r="E20" i="5"/>
  <c r="G20" i="5" s="1"/>
  <c r="E19" i="5"/>
  <c r="G19" i="5" s="1"/>
  <c r="E18" i="5"/>
  <c r="G18" i="5" s="1"/>
  <c r="E17" i="5"/>
  <c r="G17" i="5" s="1"/>
  <c r="E16" i="5"/>
  <c r="G16" i="5" s="1"/>
  <c r="E15" i="5"/>
  <c r="G15" i="5" s="1"/>
  <c r="E14" i="5"/>
  <c r="G14" i="5" s="1"/>
  <c r="E13" i="5"/>
  <c r="G13" i="5" s="1"/>
  <c r="E12" i="5"/>
  <c r="G12" i="5" s="1"/>
  <c r="E11" i="5"/>
  <c r="G11" i="5" s="1"/>
  <c r="E10" i="5"/>
  <c r="G10" i="5" s="1"/>
  <c r="E9" i="5"/>
  <c r="G9" i="5" s="1"/>
  <c r="E8" i="5"/>
  <c r="G8" i="5" s="1"/>
  <c r="E7" i="5"/>
  <c r="G7" i="5" s="1"/>
  <c r="E6" i="5"/>
  <c r="G6" i="5" s="1"/>
  <c r="E5" i="5"/>
  <c r="G5" i="5" s="1"/>
  <c r="E4" i="5"/>
  <c r="G4" i="5" s="1"/>
  <c r="E3" i="5"/>
  <c r="G3" i="5" s="1"/>
  <c r="E2" i="5"/>
  <c r="G2" i="5" s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3" i="3"/>
  <c r="F40" i="2"/>
  <c r="F48" i="2"/>
  <c r="F49" i="2"/>
  <c r="F46" i="2"/>
  <c r="F45" i="2"/>
  <c r="E50" i="2"/>
  <c r="F3" i="2"/>
  <c r="F12" i="2"/>
  <c r="F16" i="2"/>
  <c r="F17" i="2"/>
  <c r="F18" i="2"/>
  <c r="F19" i="2"/>
  <c r="F21" i="2"/>
  <c r="F23" i="2"/>
  <c r="F30" i="2"/>
  <c r="F35" i="2"/>
  <c r="F36" i="2"/>
  <c r="F37" i="2"/>
  <c r="F39" i="2"/>
  <c r="F44" i="2"/>
  <c r="F2" i="2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3" i="3"/>
  <c r="F50" i="4"/>
  <c r="D50" i="4"/>
  <c r="C50" i="4"/>
  <c r="E49" i="4"/>
  <c r="G49" i="4" s="1"/>
  <c r="E48" i="4"/>
  <c r="G48" i="4" s="1"/>
  <c r="E47" i="4"/>
  <c r="G47" i="4" s="1"/>
  <c r="E46" i="4"/>
  <c r="G46" i="4" s="1"/>
  <c r="E45" i="4"/>
  <c r="G45" i="4" s="1"/>
  <c r="E44" i="4"/>
  <c r="G44" i="4" s="1"/>
  <c r="E43" i="4"/>
  <c r="G43" i="4" s="1"/>
  <c r="E42" i="4"/>
  <c r="G42" i="4" s="1"/>
  <c r="E41" i="4"/>
  <c r="G41" i="4" s="1"/>
  <c r="E40" i="4"/>
  <c r="G40" i="4" s="1"/>
  <c r="E39" i="4"/>
  <c r="G39" i="4" s="1"/>
  <c r="E38" i="4"/>
  <c r="G38" i="4" s="1"/>
  <c r="E37" i="4"/>
  <c r="G37" i="4" s="1"/>
  <c r="E36" i="4"/>
  <c r="G36" i="4" s="1"/>
  <c r="E35" i="4"/>
  <c r="G35" i="4" s="1"/>
  <c r="E34" i="4"/>
  <c r="G34" i="4" s="1"/>
  <c r="E33" i="4"/>
  <c r="G33" i="4" s="1"/>
  <c r="E32" i="4"/>
  <c r="G32" i="4" s="1"/>
  <c r="E31" i="4"/>
  <c r="G31" i="4" s="1"/>
  <c r="E30" i="4"/>
  <c r="G30" i="4" s="1"/>
  <c r="E29" i="4"/>
  <c r="G29" i="4" s="1"/>
  <c r="E28" i="4"/>
  <c r="G28" i="4" s="1"/>
  <c r="E27" i="4"/>
  <c r="G27" i="4" s="1"/>
  <c r="E26" i="4"/>
  <c r="G26" i="4" s="1"/>
  <c r="E25" i="4"/>
  <c r="G25" i="4" s="1"/>
  <c r="E24" i="4"/>
  <c r="G24" i="4" s="1"/>
  <c r="E23" i="4"/>
  <c r="G23" i="4" s="1"/>
  <c r="E22" i="4"/>
  <c r="G22" i="4" s="1"/>
  <c r="E21" i="4"/>
  <c r="G21" i="4" s="1"/>
  <c r="E20" i="4"/>
  <c r="G20" i="4" s="1"/>
  <c r="E19" i="4"/>
  <c r="G19" i="4" s="1"/>
  <c r="E18" i="4"/>
  <c r="G18" i="4" s="1"/>
  <c r="E17" i="4"/>
  <c r="G17" i="4" s="1"/>
  <c r="E16" i="4"/>
  <c r="G16" i="4" s="1"/>
  <c r="E15" i="4"/>
  <c r="G15" i="4" s="1"/>
  <c r="E14" i="4"/>
  <c r="G14" i="4" s="1"/>
  <c r="E13" i="4"/>
  <c r="G13" i="4" s="1"/>
  <c r="E12" i="4"/>
  <c r="G12" i="4" s="1"/>
  <c r="E11" i="4"/>
  <c r="G11" i="4" s="1"/>
  <c r="E10" i="4"/>
  <c r="G10" i="4" s="1"/>
  <c r="E9" i="4"/>
  <c r="G9" i="4" s="1"/>
  <c r="E8" i="4"/>
  <c r="G8" i="4" s="1"/>
  <c r="E7" i="4"/>
  <c r="G7" i="4" s="1"/>
  <c r="E6" i="4"/>
  <c r="G6" i="4" s="1"/>
  <c r="E5" i="4"/>
  <c r="G5" i="4" s="1"/>
  <c r="E4" i="4"/>
  <c r="G4" i="4" s="1"/>
  <c r="E3" i="4"/>
  <c r="G3" i="4" s="1"/>
  <c r="E2" i="4"/>
  <c r="G2" i="4" s="1"/>
  <c r="E50" i="5" l="1"/>
  <c r="E50" i="4"/>
  <c r="E32" i="3"/>
  <c r="C32" i="3" s="1"/>
  <c r="E33" i="3"/>
  <c r="C33" i="3" s="1"/>
  <c r="E34" i="3"/>
  <c r="C34" i="3" s="1"/>
  <c r="E35" i="3"/>
  <c r="C35" i="3" s="1"/>
  <c r="E36" i="3"/>
  <c r="C36" i="3" s="1"/>
  <c r="E37" i="3"/>
  <c r="C37" i="3" s="1"/>
  <c r="E38" i="3"/>
  <c r="C38" i="3" s="1"/>
  <c r="E39" i="3"/>
  <c r="C39" i="3" s="1"/>
  <c r="E40" i="3"/>
  <c r="C40" i="3" s="1"/>
  <c r="E41" i="3"/>
  <c r="C41" i="3" s="1"/>
  <c r="E42" i="3"/>
  <c r="C42" i="3" s="1"/>
  <c r="E43" i="3"/>
  <c r="C43" i="3" s="1"/>
  <c r="E44" i="3"/>
  <c r="C44" i="3" s="1"/>
  <c r="E45" i="3"/>
  <c r="C45" i="3" s="1"/>
  <c r="E46" i="3"/>
  <c r="C46" i="3" s="1"/>
  <c r="E47" i="3"/>
  <c r="C47" i="3" s="1"/>
  <c r="E48" i="3"/>
  <c r="C48" i="3" s="1"/>
  <c r="E49" i="3"/>
  <c r="C49" i="3" s="1"/>
  <c r="E50" i="3"/>
  <c r="C50" i="3" s="1"/>
  <c r="E4" i="3"/>
  <c r="C4" i="3" s="1"/>
  <c r="E5" i="3"/>
  <c r="C5" i="3" s="1"/>
  <c r="E6" i="3"/>
  <c r="C6" i="3" s="1"/>
  <c r="E7" i="3"/>
  <c r="C7" i="3" s="1"/>
  <c r="E8" i="3"/>
  <c r="C8" i="3" s="1"/>
  <c r="E9" i="3"/>
  <c r="C9" i="3" s="1"/>
  <c r="E10" i="3"/>
  <c r="C10" i="3" s="1"/>
  <c r="E11" i="3"/>
  <c r="C11" i="3" s="1"/>
  <c r="E12" i="3"/>
  <c r="C12" i="3" s="1"/>
  <c r="E13" i="3"/>
  <c r="C13" i="3" s="1"/>
  <c r="E14" i="3"/>
  <c r="C14" i="3" s="1"/>
  <c r="E15" i="3"/>
  <c r="C15" i="3" s="1"/>
  <c r="E16" i="3"/>
  <c r="C16" i="3" s="1"/>
  <c r="E17" i="3"/>
  <c r="C17" i="3" s="1"/>
  <c r="E18" i="3"/>
  <c r="C18" i="3" s="1"/>
  <c r="E19" i="3"/>
  <c r="C19" i="3" s="1"/>
  <c r="E20" i="3"/>
  <c r="C20" i="3" s="1"/>
  <c r="E21" i="3"/>
  <c r="C21" i="3" s="1"/>
  <c r="E22" i="3"/>
  <c r="C22" i="3" s="1"/>
  <c r="E23" i="3"/>
  <c r="C23" i="3" s="1"/>
  <c r="E24" i="3"/>
  <c r="C24" i="3" s="1"/>
  <c r="E25" i="3"/>
  <c r="C25" i="3" s="1"/>
  <c r="E26" i="3"/>
  <c r="C26" i="3" s="1"/>
  <c r="E27" i="3"/>
  <c r="C27" i="3" s="1"/>
  <c r="E28" i="3"/>
  <c r="C28" i="3" s="1"/>
  <c r="E29" i="3"/>
  <c r="C29" i="3" s="1"/>
  <c r="E30" i="3"/>
  <c r="C30" i="3" s="1"/>
  <c r="E31" i="3"/>
  <c r="C31" i="3" s="1"/>
  <c r="E3" i="3"/>
  <c r="C3" i="3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F57" i="1"/>
  <c r="D50" i="2"/>
  <c r="C50" i="2"/>
  <c r="C50" i="1" l="1"/>
  <c r="F4" i="1" s="1"/>
</calcChain>
</file>

<file path=xl/sharedStrings.xml><?xml version="1.0" encoding="utf-8"?>
<sst xmlns="http://schemas.openxmlformats.org/spreadsheetml/2006/main" count="1954" uniqueCount="199">
  <si>
    <t>Adult Probation</t>
  </si>
  <si>
    <t>County Assesor</t>
  </si>
  <si>
    <t>Call Center</t>
  </si>
  <si>
    <t>Emergency Mgt Svcs</t>
  </si>
  <si>
    <t>Clerk of Superior Court</t>
  </si>
  <si>
    <t>Finance</t>
  </si>
  <si>
    <t>Elections Department</t>
  </si>
  <si>
    <t>Internal Audit</t>
  </si>
  <si>
    <t>Justice Courts</t>
  </si>
  <si>
    <t>Constables</t>
  </si>
  <si>
    <t>Correctional Health</t>
  </si>
  <si>
    <t>Juvenile Probation</t>
  </si>
  <si>
    <t>Medical Examiner</t>
  </si>
  <si>
    <t>Parks &amp; Recreation</t>
  </si>
  <si>
    <t>Workforce Mgt &amp; Devlp (HR)</t>
  </si>
  <si>
    <t>Public Fiduciary</t>
  </si>
  <si>
    <t>Recorder</t>
  </si>
  <si>
    <t>Superintendent of Schools</t>
  </si>
  <si>
    <t>Bus Strategies Hlth Care Prog</t>
  </si>
  <si>
    <t>Office Of Enterprise Tech</t>
  </si>
  <si>
    <t>Treasurer</t>
  </si>
  <si>
    <t>Planning and Development</t>
  </si>
  <si>
    <t xml:space="preserve">Sheriff </t>
  </si>
  <si>
    <t>Public Defender</t>
  </si>
  <si>
    <t>Legal Defender</t>
  </si>
  <si>
    <t>Legal Advocate</t>
  </si>
  <si>
    <t>Public Advocate</t>
  </si>
  <si>
    <t>Library District</t>
  </si>
  <si>
    <t>Stadium District</t>
  </si>
  <si>
    <t>Flood Control District</t>
  </si>
  <si>
    <t>Facilities Management</t>
  </si>
  <si>
    <t>Equipment Services</t>
  </si>
  <si>
    <t>Risk Management</t>
  </si>
  <si>
    <t>Animal Control</t>
  </si>
  <si>
    <t>Air Quality</t>
  </si>
  <si>
    <t>Public Health</t>
  </si>
  <si>
    <t>DEPARTMENT</t>
  </si>
  <si>
    <t>Board of Supervisors</t>
  </si>
  <si>
    <t>ORG</t>
  </si>
  <si>
    <t>D110</t>
  </si>
  <si>
    <t>D120</t>
  </si>
  <si>
    <t>D130</t>
  </si>
  <si>
    <t>D140</t>
  </si>
  <si>
    <t>D160</t>
  </si>
  <si>
    <t>D190</t>
  </si>
  <si>
    <t>D210</t>
  </si>
  <si>
    <t>D220</t>
  </si>
  <si>
    <t>D230</t>
  </si>
  <si>
    <t>D240</t>
  </si>
  <si>
    <t>D250</t>
  </si>
  <si>
    <t>D260</t>
  </si>
  <si>
    <t>D270</t>
  </si>
  <si>
    <t>D290</t>
  </si>
  <si>
    <t>D300</t>
  </si>
  <si>
    <t>D340</t>
  </si>
  <si>
    <t>D360</t>
  </si>
  <si>
    <t>D370</t>
  </si>
  <si>
    <t>D390</t>
  </si>
  <si>
    <t>D410</t>
  </si>
  <si>
    <t>D420</t>
  </si>
  <si>
    <t>D430</t>
  </si>
  <si>
    <t>D520</t>
  </si>
  <si>
    <t>D540</t>
  </si>
  <si>
    <t>D550</t>
  </si>
  <si>
    <t>D560</t>
  </si>
  <si>
    <t>D570</t>
  </si>
  <si>
    <t>D640</t>
  </si>
  <si>
    <t>D650</t>
  </si>
  <si>
    <t>D680</t>
  </si>
  <si>
    <t>D690</t>
  </si>
  <si>
    <t>D700</t>
  </si>
  <si>
    <t>D730</t>
  </si>
  <si>
    <t>D740</t>
  </si>
  <si>
    <t>D750</t>
  </si>
  <si>
    <t>D800</t>
  </si>
  <si>
    <t>D850</t>
  </si>
  <si>
    <t>D860</t>
  </si>
  <si>
    <t>D880</t>
  </si>
  <si>
    <t>TOTALS</t>
  </si>
  <si>
    <t>Days Restricted</t>
  </si>
  <si>
    <t>Days Away</t>
  </si>
  <si>
    <t>Public Defense Services (Contract Counsel)</t>
  </si>
  <si>
    <t>Material Management (Procurement Serv)</t>
  </si>
  <si>
    <t>D790</t>
  </si>
  <si>
    <t>D490</t>
  </si>
  <si>
    <t>D180</t>
  </si>
  <si>
    <t>D440</t>
  </si>
  <si>
    <t>Superior Court (Trial Courts)</t>
  </si>
  <si>
    <t>Transportation (MCDOT)</t>
  </si>
  <si>
    <t>D310</t>
  </si>
  <si>
    <t>Integrated Criminal Justice Info (Justice Systems Planning)</t>
  </si>
  <si>
    <t>D500/ 510</t>
  </si>
  <si>
    <t>D200+</t>
  </si>
  <si>
    <t>D150/ 720</t>
  </si>
  <si>
    <t>D780</t>
  </si>
  <si>
    <t>County Managers Office (Inc 920, 930, 940, 950, 960)</t>
  </si>
  <si>
    <t>Real Estate</t>
  </si>
  <si>
    <t>County Attorney (Inc 450)</t>
  </si>
  <si>
    <t>Management &amp; Budget (Inc 460)</t>
  </si>
  <si>
    <t>Environmental Services (Inc 670)</t>
  </si>
  <si>
    <t>Human Services 1102</t>
  </si>
  <si>
    <t>Note on Elections - 27 FT employees + 909 1-2 day employees / calculation = 27 x 258 work days + 936 x 2 work days / 280</t>
  </si>
  <si>
    <t>Average Number of Employees</t>
  </si>
  <si>
    <t>0 - 50</t>
  </si>
  <si>
    <t>51 - 100</t>
  </si>
  <si>
    <t>101 - 150</t>
  </si>
  <si>
    <t>151 - 200</t>
  </si>
  <si>
    <t>201 - 250</t>
  </si>
  <si>
    <t>251 - 300</t>
  </si>
  <si>
    <t>301 - 350</t>
  </si>
  <si>
    <t>351 - 400</t>
  </si>
  <si>
    <t>451 - 500</t>
  </si>
  <si>
    <t>551 - 600</t>
  </si>
  <si>
    <t>601 - 650</t>
  </si>
  <si>
    <t>701 - 750</t>
  </si>
  <si>
    <t>951 -1000</t>
  </si>
  <si>
    <t>1201 - 1250</t>
  </si>
  <si>
    <t>1301 - 1350</t>
  </si>
  <si>
    <t>3851 - 3900</t>
  </si>
  <si>
    <t>ave # per dept (total/ 48)</t>
  </si>
  <si>
    <t>Percentage of Total Employees</t>
  </si>
  <si>
    <t>Score</t>
  </si>
  <si>
    <t>Score 1 = &lt;1.00%
Score 2 = 1.01% - 4.00%
Score 3 = &gt;4.01%</t>
  </si>
  <si>
    <t>Number of Employees</t>
  </si>
  <si>
    <t>Number of Locations</t>
  </si>
  <si>
    <t>Number of Vehicles</t>
  </si>
  <si>
    <t>Number of EUPs</t>
  </si>
  <si>
    <t>Square Feet Occupied</t>
  </si>
  <si>
    <t>Department</t>
  </si>
  <si>
    <t>Name</t>
  </si>
  <si>
    <t>Org #</t>
  </si>
  <si>
    <t>Department Size Scores</t>
  </si>
  <si>
    <t>Safety Committee</t>
  </si>
  <si>
    <t>Safety Staff</t>
  </si>
  <si>
    <t>Training Staff</t>
  </si>
  <si>
    <t>Safety / Training Activity Scores</t>
  </si>
  <si>
    <t>Claim Experience Scores</t>
  </si>
  <si>
    <t>Number of Equipment</t>
  </si>
  <si>
    <t>OSHA Recordable Incident Rate</t>
  </si>
  <si>
    <t>Lost Time Case Rate</t>
  </si>
  <si>
    <t>Severity Rate</t>
  </si>
  <si>
    <t>Employee Hours</t>
  </si>
  <si>
    <t>Volunteer Hours</t>
  </si>
  <si>
    <t>Total Exposure Hours</t>
  </si>
  <si>
    <t>Recordable Cases</t>
  </si>
  <si>
    <t>Human Services</t>
  </si>
  <si>
    <t>Number of OSHA Recordable Cases X 200,000
IR = -----------------------------------------------------------
Number of Employee labor hours worked</t>
  </si>
  <si>
    <t>Number of employees per 100 that are involved in a recordable injury or illness.</t>
  </si>
  <si>
    <t>An average number of days that were lost due to every recordable incident.</t>
  </si>
  <si>
    <t>Total number lost workdays
SR = ---------------------------------------------
Total number of recordable incidents</t>
  </si>
  <si>
    <t xml:space="preserve">Number of employees per 100 that have suffered lost time because of a work related injury or illness </t>
  </si>
  <si>
    <t>Number of Lost Time Cases X 200,000
LTC Rate = -----------------------------------------------------------
Number of Employee labor hours worked</t>
  </si>
  <si>
    <t># of Lost Time Cases</t>
  </si>
  <si>
    <t>LTC Rate</t>
  </si>
  <si>
    <t>0 = 0
&gt;1.00 = 1
1.01 - 2.00 = 2
&lt;2.01 = 3</t>
  </si>
  <si>
    <t>0 = 0
&gt;1.00 = 1
1.01 - 3.00 = 2
&lt;3.01 = 3</t>
  </si>
  <si>
    <t>Number of Locations
&lt;10 = 1
11 - 25 = 2
&gt;25 = 3</t>
  </si>
  <si>
    <t>Rating</t>
  </si>
  <si>
    <t>Environmental Scores</t>
  </si>
  <si>
    <t>Chemical Storage</t>
  </si>
  <si>
    <t>Illegal Dumping</t>
  </si>
  <si>
    <t>Lost Workday Rate</t>
  </si>
  <si>
    <t>Number of lost workdays per 100 full-time employees..</t>
  </si>
  <si>
    <t>Number of Lost Workdays X 200,000
IR = -----------------------------------------------------------
Number of Employee labor hours worked</t>
  </si>
  <si>
    <t xml:space="preserve">Square Feet Occupied
&lt;10000 = 1
10001 - 100000 = 2
&gt;100000 = 3
</t>
  </si>
  <si>
    <t>0 = 0
&gt;average = 1
1x or 2x average = 2
&lt;2x average = 3</t>
  </si>
  <si>
    <t># of EUPs</t>
  </si>
  <si>
    <t>0 = 0
&gt;average = 1 (11.5)
1x or 2x average = 2 (23)
&lt;2x average = 3</t>
  </si>
  <si>
    <t>0 = 0
&gt;1.00 = 1
1.01 - 5.00 = 2
&lt;5.01 = 3</t>
  </si>
  <si>
    <t>Yes, meets monthly = 0
Yes,  quarterly = 1
Yes, meets more than quarterly = 2
No = 3</t>
  </si>
  <si>
    <t xml:space="preserve"> = 0
 = 1
 = 2
No = 3</t>
  </si>
  <si>
    <t>Yes</t>
  </si>
  <si>
    <t>No</t>
  </si>
  <si>
    <t>Chemical Storage (other than office type products)</t>
  </si>
  <si>
    <t>No = 0
Yes = 3</t>
  </si>
  <si>
    <t>Illegal dumping events</t>
  </si>
  <si>
    <t>Haz/ bio waste disposals</t>
  </si>
  <si>
    <t>Haz/ Bio Waste Disposal</t>
  </si>
  <si>
    <t>Maricopa County</t>
  </si>
  <si>
    <t/>
  </si>
  <si>
    <t>Animal Care and Control</t>
  </si>
  <si>
    <t>Emergency Management</t>
  </si>
  <si>
    <t>Enterprise Technology</t>
  </si>
  <si>
    <t>Environmental Services</t>
  </si>
  <si>
    <t>Parks and Recreation</t>
  </si>
  <si>
    <t>Sheriff</t>
  </si>
  <si>
    <t>Superior Court</t>
  </si>
  <si>
    <t>Transportation</t>
  </si>
  <si>
    <t>Vehicular Accident Rate</t>
  </si>
  <si>
    <t>AVERAGE</t>
  </si>
  <si>
    <t>TIER</t>
  </si>
  <si>
    <t>Y</t>
  </si>
  <si>
    <t>N</t>
  </si>
  <si>
    <t>ID</t>
  </si>
  <si>
    <t>?</t>
  </si>
  <si>
    <t>N = 3
ID = 2
Y = 1</t>
  </si>
  <si>
    <t>II</t>
  </si>
  <si>
    <t>I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</si>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</sst>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0"/>
      <color rgb="FF538ED5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ECFF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0" fillId="0" borderId="0" xfId="0" applyFill="1"/>
    <xf numFmtId="0" fontId="7" fillId="0" borderId="0" xfId="0" applyFont="1" applyFill="1"/>
    <xf numFmtId="0" fontId="0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/>
    <xf numFmtId="0" fontId="3" fillId="0" borderId="4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0" fillId="0" borderId="12" xfId="0" applyFill="1" applyBorder="1"/>
    <xf numFmtId="1" fontId="0" fillId="0" borderId="0" xfId="0" applyNumberFormat="1" applyFill="1" applyAlignment="1">
      <alignment horizontal="right"/>
    </xf>
    <xf numFmtId="1" fontId="2" fillId="0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Font="1" applyFill="1" applyBorder="1"/>
    <xf numFmtId="1" fontId="0" fillId="0" borderId="1" xfId="0" applyNumberForma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1" xfId="0" applyFill="1" applyBorder="1"/>
    <xf numFmtId="0" fontId="0" fillId="0" borderId="0" xfId="0" applyFill="1" applyAlignment="1">
      <alignment wrapText="1"/>
    </xf>
    <xf numFmtId="0" fontId="6" fillId="0" borderId="3" xfId="0" applyFont="1" applyFill="1" applyBorder="1"/>
    <xf numFmtId="0" fontId="2" fillId="0" borderId="7" xfId="0" applyFont="1" applyFill="1" applyBorder="1"/>
    <xf numFmtId="0" fontId="7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0" fontId="0" fillId="0" borderId="0" xfId="0" applyNumberFormat="1" applyFill="1" applyAlignment="1">
      <alignment horizontal="center"/>
    </xf>
    <xf numFmtId="0" fontId="0" fillId="0" borderId="10" xfId="0" applyFill="1" applyBorder="1"/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/>
    <xf numFmtId="0" fontId="3" fillId="0" borderId="1" xfId="0" applyFont="1" applyFill="1" applyBorder="1" applyAlignment="1">
      <alignment horizontal="center"/>
    </xf>
    <xf numFmtId="10" fontId="0" fillId="0" borderId="1" xfId="0" applyNumberFormat="1" applyFill="1" applyBorder="1" applyAlignment="1">
      <alignment horizontal="center"/>
    </xf>
    <xf numFmtId="0" fontId="6" fillId="0" borderId="1" xfId="0" applyFont="1" applyFill="1" applyBorder="1"/>
    <xf numFmtId="0" fontId="8" fillId="0" borderId="1" xfId="0" applyFont="1" applyFill="1" applyBorder="1" applyAlignment="1">
      <alignment horizontal="center"/>
    </xf>
    <xf numFmtId="1" fontId="1" fillId="0" borderId="10" xfId="0" applyNumberFormat="1" applyFont="1" applyFill="1" applyBorder="1"/>
    <xf numFmtId="1" fontId="0" fillId="0" borderId="0" xfId="0" applyNumberFormat="1" applyFont="1" applyFill="1"/>
    <xf numFmtId="10" fontId="2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/>
    <xf numFmtId="0" fontId="0" fillId="0" borderId="1" xfId="0" applyFont="1" applyFill="1" applyBorder="1"/>
    <xf numFmtId="0" fontId="2" fillId="0" borderId="15" xfId="0" applyFont="1" applyFill="1" applyBorder="1"/>
    <xf numFmtId="0" fontId="6" fillId="0" borderId="15" xfId="0" applyFont="1" applyFill="1" applyBorder="1"/>
    <xf numFmtId="0" fontId="0" fillId="0" borderId="15" xfId="0" applyFill="1" applyBorder="1"/>
    <xf numFmtId="1" fontId="2" fillId="0" borderId="14" xfId="0" applyNumberFormat="1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2" fontId="2" fillId="0" borderId="16" xfId="0" applyNumberFormat="1" applyFont="1" applyFill="1" applyBorder="1" applyAlignment="1">
      <alignment horizontal="center" vertical="center" wrapText="1"/>
    </xf>
    <xf numFmtId="2" fontId="0" fillId="0" borderId="6" xfId="0" applyNumberFormat="1" applyBorder="1"/>
    <xf numFmtId="0" fontId="0" fillId="0" borderId="1" xfId="0" applyFont="1" applyFill="1" applyBorder="1" applyAlignment="1">
      <alignment horizontal="right"/>
    </xf>
    <xf numFmtId="1" fontId="2" fillId="0" borderId="1" xfId="0" applyNumberFormat="1" applyFont="1" applyFill="1" applyBorder="1" applyAlignment="1"/>
    <xf numFmtId="1" fontId="0" fillId="0" borderId="0" xfId="0" applyNumberFormat="1" applyFill="1"/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7" fillId="0" borderId="1" xfId="0" applyFont="1" applyFill="1" applyBorder="1" applyAlignment="1">
      <alignment horizontal="right"/>
    </xf>
    <xf numFmtId="3" fontId="0" fillId="0" borderId="1" xfId="0" applyNumberFormat="1" applyFill="1" applyBorder="1" applyAlignment="1">
      <alignment horizontal="right"/>
    </xf>
    <xf numFmtId="2" fontId="7" fillId="0" borderId="1" xfId="0" applyNumberFormat="1" applyFont="1" applyFill="1" applyBorder="1"/>
    <xf numFmtId="1" fontId="6" fillId="0" borderId="1" xfId="0" applyNumberFormat="1" applyFont="1" applyFill="1" applyBorder="1" applyAlignment="1"/>
    <xf numFmtId="2" fontId="0" fillId="0" borderId="1" xfId="0" applyNumberFormat="1" applyFill="1" applyBorder="1"/>
    <xf numFmtId="2" fontId="0" fillId="0" borderId="0" xfId="0" applyNumberFormat="1" applyFill="1"/>
    <xf numFmtId="2" fontId="5" fillId="0" borderId="18" xfId="0" applyNumberFormat="1" applyFont="1" applyFill="1" applyBorder="1"/>
    <xf numFmtId="2" fontId="5" fillId="0" borderId="19" xfId="0" applyNumberFormat="1" applyFont="1" applyFill="1" applyBorder="1"/>
    <xf numFmtId="0" fontId="2" fillId="0" borderId="26" xfId="0" applyFont="1" applyFill="1" applyBorder="1"/>
    <xf numFmtId="2" fontId="0" fillId="0" borderId="1" xfId="0" applyNumberFormat="1" applyBorder="1"/>
    <xf numFmtId="1" fontId="5" fillId="0" borderId="27" xfId="0" applyNumberFormat="1" applyFont="1" applyFill="1" applyBorder="1"/>
    <xf numFmtId="1" fontId="5" fillId="0" borderId="19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" fontId="0" fillId="0" borderId="1" xfId="0" applyNumberFormat="1" applyFont="1" applyFill="1" applyBorder="1" applyAlignment="1">
      <alignment horizontal="center" wrapText="1"/>
    </xf>
    <xf numFmtId="1" fontId="5" fillId="0" borderId="27" xfId="0" applyNumberFormat="1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2" fillId="0" borderId="1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" fontId="5" fillId="0" borderId="2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/>
    <xf numFmtId="0" fontId="9" fillId="0" borderId="0" xfId="0" applyFont="1" applyFill="1"/>
    <xf numFmtId="0" fontId="10" fillId="0" borderId="1" xfId="0" applyNumberFormat="1" applyFont="1" applyFill="1" applyBorder="1" applyAlignment="1">
      <alignment horizontal="right" vertical="top" wrapText="1" readingOrder="1"/>
    </xf>
    <xf numFmtId="0" fontId="9" fillId="0" borderId="14" xfId="0" applyFont="1" applyFill="1" applyBorder="1"/>
    <xf numFmtId="0" fontId="11" fillId="0" borderId="14" xfId="0" applyFont="1" applyFill="1" applyBorder="1"/>
    <xf numFmtId="0" fontId="9" fillId="0" borderId="11" xfId="0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2" fillId="0" borderId="28" xfId="0" applyNumberFormat="1" applyFont="1" applyFill="1" applyBorder="1" applyAlignment="1">
      <alignment horizontal="center" vertical="top" wrapText="1"/>
    </xf>
    <xf numFmtId="1" fontId="0" fillId="0" borderId="14" xfId="0" applyNumberFormat="1" applyFont="1" applyFill="1" applyBorder="1" applyAlignment="1">
      <alignment horizontal="center"/>
    </xf>
    <xf numFmtId="1" fontId="1" fillId="0" borderId="14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2" fontId="5" fillId="0" borderId="27" xfId="0" applyNumberFormat="1" applyFont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6" xfId="0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 vertical="center" wrapText="1"/>
    </xf>
    <xf numFmtId="0" fontId="13" fillId="3" borderId="30" xfId="0" applyFont="1" applyFill="1" applyBorder="1" applyAlignment="1">
      <alignment horizontal="left" vertical="center"/>
    </xf>
    <xf numFmtId="0" fontId="14" fillId="3" borderId="30" xfId="0" applyFont="1" applyFill="1" applyBorder="1" applyAlignment="1">
      <alignment horizontal="left" vertical="center"/>
    </xf>
    <xf numFmtId="0" fontId="14" fillId="4" borderId="30" xfId="0" applyFont="1" applyFill="1" applyBorder="1" applyAlignment="1">
      <alignment horizontal="left" vertical="center"/>
    </xf>
    <xf numFmtId="0" fontId="10" fillId="3" borderId="30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31" xfId="0" applyFont="1" applyFill="1" applyBorder="1"/>
    <xf numFmtId="0" fontId="2" fillId="0" borderId="11" xfId="0" applyFont="1" applyFill="1" applyBorder="1"/>
    <xf numFmtId="0" fontId="6" fillId="0" borderId="11" xfId="0" applyFont="1" applyFill="1" applyBorder="1"/>
    <xf numFmtId="0" fontId="0" fillId="0" borderId="34" xfId="0" applyFill="1" applyBorder="1"/>
    <xf numFmtId="0" fontId="3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2" xfId="0" applyBorder="1" applyAlignment="1">
      <alignment horizontal="center"/>
    </xf>
    <xf numFmtId="2" fontId="2" fillId="2" borderId="4" xfId="0" applyNumberFormat="1" applyFont="1" applyFill="1" applyBorder="1" applyAlignment="1">
      <alignment horizontal="center" vertical="center"/>
    </xf>
    <xf numFmtId="2" fontId="3" fillId="0" borderId="4" xfId="0" applyNumberFormat="1" applyFont="1" applyFill="1" applyBorder="1" applyAlignment="1">
      <alignment horizontal="center" vertical="center" wrapText="1"/>
    </xf>
    <xf numFmtId="2" fontId="3" fillId="0" borderId="4" xfId="0" applyNumberFormat="1" applyFont="1" applyFill="1" applyBorder="1" applyAlignment="1">
      <alignment horizontal="center"/>
    </xf>
    <xf numFmtId="2" fontId="4" fillId="0" borderId="4" xfId="0" applyNumberFormat="1" applyFont="1" applyFill="1" applyBorder="1" applyAlignment="1">
      <alignment horizontal="center"/>
    </xf>
    <xf numFmtId="1" fontId="2" fillId="2" borderId="15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14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/>
    </xf>
    <xf numFmtId="1" fontId="8" fillId="2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6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52"/>
  <sheetViews>
    <sheetView workbookViewId="0">
      <pane ySplit="2" topLeftCell="A3" activePane="bottomLeft" state="frozen"/>
      <selection pane="bottomLeft" activeCell="A27" sqref="A27"/>
    </sheetView>
  </sheetViews>
  <sheetFormatPr defaultColWidth="9.140625" defaultRowHeight="15" x14ac:dyDescent="0.25"/>
  <cols>
    <col min="1" max="1" width="56" style="1" customWidth="1"/>
    <col min="2" max="2" width="15.28515625" style="4" customWidth="1"/>
    <col min="3" max="3" width="15.28515625" style="75" customWidth="1"/>
    <col min="4" max="4" width="15.28515625" style="120" customWidth="1"/>
    <col min="5" max="5" width="12.5703125" style="21" customWidth="1"/>
    <col min="6" max="6" width="12.5703125" style="4" customWidth="1"/>
    <col min="7" max="7" width="12.5703125" style="27" customWidth="1"/>
    <col min="8" max="9" width="12.5703125" style="1" customWidth="1"/>
    <col min="10" max="10" width="12.5703125" style="95" customWidth="1"/>
    <col min="11" max="11" width="12.5703125" style="120" customWidth="1"/>
    <col min="12" max="13" width="12.5703125" style="1" customWidth="1"/>
    <col min="14" max="15" width="12.5703125" style="71" customWidth="1"/>
    <col min="16" max="16" width="12.5703125" style="93" customWidth="1"/>
    <col min="17" max="18" width="12.5703125" style="1" customWidth="1"/>
    <col min="19" max="21" width="12.5703125" style="95" customWidth="1"/>
    <col min="22" max="16384" width="9.140625" style="1"/>
  </cols>
  <sheetData>
    <row r="1" spans="1:21" ht="31.5" customHeight="1" x14ac:dyDescent="0.25">
      <c r="A1" s="140" t="s">
        <v>128</v>
      </c>
      <c r="B1" s="141"/>
      <c r="C1" s="133"/>
      <c r="D1" s="118"/>
      <c r="E1" s="137" t="s">
        <v>131</v>
      </c>
      <c r="F1" s="138"/>
      <c r="G1" s="138"/>
      <c r="H1" s="138"/>
      <c r="I1" s="138"/>
      <c r="J1" s="139"/>
      <c r="K1" s="142" t="s">
        <v>135</v>
      </c>
      <c r="L1" s="142"/>
      <c r="M1" s="142"/>
      <c r="N1" s="142" t="s">
        <v>136</v>
      </c>
      <c r="O1" s="142"/>
      <c r="P1" s="142"/>
      <c r="Q1" s="142"/>
      <c r="R1" s="142"/>
      <c r="S1" s="142" t="s">
        <v>158</v>
      </c>
      <c r="T1" s="142"/>
      <c r="U1" s="142"/>
    </row>
    <row r="2" spans="1:21" s="5" customFormat="1" ht="49.5" customHeight="1" x14ac:dyDescent="0.25">
      <c r="A2" s="6" t="s">
        <v>129</v>
      </c>
      <c r="B2" s="46" t="s">
        <v>130</v>
      </c>
      <c r="C2" s="134" t="s">
        <v>189</v>
      </c>
      <c r="D2" s="126" t="s">
        <v>190</v>
      </c>
      <c r="E2" s="45" t="s">
        <v>123</v>
      </c>
      <c r="F2" s="30" t="s">
        <v>124</v>
      </c>
      <c r="G2" s="30" t="s">
        <v>127</v>
      </c>
      <c r="H2" s="30" t="s">
        <v>125</v>
      </c>
      <c r="I2" s="30" t="s">
        <v>137</v>
      </c>
      <c r="J2" s="30" t="s">
        <v>126</v>
      </c>
      <c r="K2" s="30" t="s">
        <v>132</v>
      </c>
      <c r="L2" s="30" t="s">
        <v>133</v>
      </c>
      <c r="M2" s="30" t="s">
        <v>134</v>
      </c>
      <c r="N2" s="30" t="s">
        <v>138</v>
      </c>
      <c r="O2" s="50" t="s">
        <v>139</v>
      </c>
      <c r="P2" s="50" t="s">
        <v>161</v>
      </c>
      <c r="Q2" s="50" t="s">
        <v>140</v>
      </c>
      <c r="R2" s="30" t="s">
        <v>188</v>
      </c>
      <c r="S2" s="30" t="s">
        <v>159</v>
      </c>
      <c r="T2" s="30" t="s">
        <v>177</v>
      </c>
      <c r="U2" s="30" t="s">
        <v>160</v>
      </c>
    </row>
    <row r="3" spans="1:21" x14ac:dyDescent="0.25">
      <c r="A3" s="42" t="s">
        <v>0</v>
      </c>
      <c r="B3" s="47" t="s">
        <v>39</v>
      </c>
      <c r="C3" s="135">
        <f>SUM(E3:U3)/12</f>
        <v>1.5</v>
      </c>
      <c r="D3" s="8" t="s">
        <v>196</v>
      </c>
      <c r="E3" s="91">
        <f>SUM('#Emp'!E2)</f>
        <v>3</v>
      </c>
      <c r="F3" s="89">
        <f>SUM(Size!D3)</f>
        <v>3</v>
      </c>
      <c r="G3" s="90">
        <f>SUM(Size!F3)</f>
        <v>3</v>
      </c>
      <c r="H3" s="41"/>
      <c r="I3" s="41"/>
      <c r="J3" s="89">
        <f>SUM(EUP!D2)</f>
        <v>0</v>
      </c>
      <c r="K3" s="89">
        <f>SUM(SafCom!C2)</f>
        <v>1</v>
      </c>
      <c r="L3" s="41"/>
      <c r="M3" s="41"/>
      <c r="N3" s="20">
        <f>SUM('Inc Rate'!H2)</f>
        <v>1</v>
      </c>
      <c r="O3" s="20">
        <f>SUM(LTCR!H2)</f>
        <v>1</v>
      </c>
      <c r="P3" s="20">
        <f>SUM(LWDR!H2)</f>
        <v>1</v>
      </c>
      <c r="Q3" s="89">
        <f>SUM(Severity!G2)</f>
        <v>2</v>
      </c>
      <c r="R3" s="41"/>
      <c r="S3" s="70">
        <f>SUM(Chem!D3)</f>
        <v>0</v>
      </c>
      <c r="T3" s="70">
        <f>SUM(Chem!F3)</f>
        <v>3</v>
      </c>
      <c r="U3" s="70">
        <f>SUM(Chem!H3)</f>
        <v>0</v>
      </c>
    </row>
    <row r="4" spans="1:21" x14ac:dyDescent="0.25">
      <c r="A4" s="42" t="s">
        <v>1</v>
      </c>
      <c r="B4" s="47" t="s">
        <v>40</v>
      </c>
      <c r="C4" s="135">
        <f t="shared" ref="C4:C50" si="0">SUM(E4:U4)/12</f>
        <v>0.75</v>
      </c>
      <c r="D4" s="8" t="s">
        <v>197</v>
      </c>
      <c r="E4" s="91">
        <f>SUM('#Emp'!E3)</f>
        <v>2</v>
      </c>
      <c r="F4" s="89">
        <f>SUM(Size!D4)</f>
        <v>1</v>
      </c>
      <c r="G4" s="90">
        <f>SUM(Size!F4)</f>
        <v>2</v>
      </c>
      <c r="H4" s="41"/>
      <c r="I4" s="41"/>
      <c r="J4" s="89">
        <f>SUM(EUP!D3)</f>
        <v>0</v>
      </c>
      <c r="K4" s="89">
        <f>SUM(SafCom!C3)</f>
        <v>3</v>
      </c>
      <c r="L4" s="41"/>
      <c r="M4" s="41"/>
      <c r="N4" s="20">
        <f>SUM('Inc Rate'!H3)</f>
        <v>1</v>
      </c>
      <c r="O4" s="20">
        <f>SUM(LTCR!H3)</f>
        <v>0</v>
      </c>
      <c r="P4" s="20">
        <f>SUM(LWDR!H3)</f>
        <v>0</v>
      </c>
      <c r="Q4" s="89">
        <f>SUM(Severity!G3)</f>
        <v>0</v>
      </c>
      <c r="R4" s="41"/>
      <c r="S4" s="70">
        <f>SUM(Chem!D4)</f>
        <v>0</v>
      </c>
      <c r="T4" s="70">
        <f>SUM(Chem!F4)</f>
        <v>0</v>
      </c>
      <c r="U4" s="70">
        <f>SUM(Chem!H4)</f>
        <v>0</v>
      </c>
    </row>
    <row r="5" spans="1:21" x14ac:dyDescent="0.25">
      <c r="A5" s="42" t="s">
        <v>37</v>
      </c>
      <c r="B5" s="47" t="s">
        <v>41</v>
      </c>
      <c r="C5" s="135">
        <f t="shared" si="0"/>
        <v>0.58333333333333337</v>
      </c>
      <c r="D5" s="8" t="s">
        <v>197</v>
      </c>
      <c r="E5" s="91">
        <f>SUM('#Emp'!E4)</f>
        <v>1</v>
      </c>
      <c r="F5" s="89">
        <f>SUM(Size!D5)</f>
        <v>1</v>
      </c>
      <c r="G5" s="90">
        <f>SUM(Size!F5)</f>
        <v>2</v>
      </c>
      <c r="H5" s="41"/>
      <c r="I5" s="41"/>
      <c r="J5" s="89">
        <f>SUM(EUP!D4)</f>
        <v>0</v>
      </c>
      <c r="K5" s="89">
        <f>SUM(SafCom!C4)</f>
        <v>3</v>
      </c>
      <c r="L5" s="41"/>
      <c r="M5" s="41"/>
      <c r="N5" s="20">
        <f>SUM('Inc Rate'!H4)</f>
        <v>0</v>
      </c>
      <c r="O5" s="20">
        <f>SUM(LTCR!H4)</f>
        <v>0</v>
      </c>
      <c r="P5" s="20">
        <f>SUM(LWDR!H4)</f>
        <v>0</v>
      </c>
      <c r="Q5" s="89">
        <f>SUM(Severity!G4)</f>
        <v>0</v>
      </c>
      <c r="R5" s="41"/>
      <c r="S5" s="70">
        <f>SUM(Chem!D5)</f>
        <v>0</v>
      </c>
      <c r="T5" s="70">
        <f>SUM(Chem!F5)</f>
        <v>0</v>
      </c>
      <c r="U5" s="70">
        <f>SUM(Chem!H5)</f>
        <v>0</v>
      </c>
    </row>
    <row r="6" spans="1:21" x14ac:dyDescent="0.25">
      <c r="A6" s="42" t="s">
        <v>2</v>
      </c>
      <c r="B6" s="47" t="s">
        <v>42</v>
      </c>
      <c r="C6" s="135">
        <f t="shared" si="0"/>
        <v>0.41666666666666669</v>
      </c>
      <c r="D6" s="8" t="s">
        <v>197</v>
      </c>
      <c r="E6" s="91">
        <f>SUM('#Emp'!E5)</f>
        <v>1</v>
      </c>
      <c r="F6" s="89">
        <f>SUM(Size!D6)</f>
        <v>1</v>
      </c>
      <c r="G6" s="90">
        <f>SUM(Size!F6)</f>
        <v>1</v>
      </c>
      <c r="H6" s="41"/>
      <c r="I6" s="41"/>
      <c r="J6" s="89">
        <f>SUM(EUP!D5)</f>
        <v>0</v>
      </c>
      <c r="K6" s="89">
        <f>SUM(SafCom!C5)</f>
        <v>2</v>
      </c>
      <c r="L6" s="41"/>
      <c r="M6" s="41"/>
      <c r="N6" s="20">
        <f>SUM('Inc Rate'!H5)</f>
        <v>0</v>
      </c>
      <c r="O6" s="20">
        <f>SUM(LTCR!H5)</f>
        <v>0</v>
      </c>
      <c r="P6" s="20">
        <f>SUM(LWDR!H5)</f>
        <v>0</v>
      </c>
      <c r="Q6" s="89">
        <f>SUM(Severity!G5)</f>
        <v>0</v>
      </c>
      <c r="R6" s="41"/>
      <c r="S6" s="70">
        <f>SUM(Chem!D6)</f>
        <v>0</v>
      </c>
      <c r="T6" s="70">
        <f>SUM(Chem!F6)</f>
        <v>0</v>
      </c>
      <c r="U6" s="70">
        <f>SUM(Chem!H6)</f>
        <v>0</v>
      </c>
    </row>
    <row r="7" spans="1:21" x14ac:dyDescent="0.25">
      <c r="A7" s="42" t="s">
        <v>3</v>
      </c>
      <c r="B7" s="47" t="s">
        <v>93</v>
      </c>
      <c r="C7" s="135">
        <f t="shared" si="0"/>
        <v>0.58333333333333337</v>
      </c>
      <c r="D7" s="8" t="s">
        <v>197</v>
      </c>
      <c r="E7" s="91">
        <f>SUM('#Emp'!E6)</f>
        <v>1</v>
      </c>
      <c r="F7" s="89">
        <f>SUM(Size!D7)</f>
        <v>1</v>
      </c>
      <c r="G7" s="90">
        <f>SUM(Size!F7)</f>
        <v>2</v>
      </c>
      <c r="H7" s="41"/>
      <c r="I7" s="41"/>
      <c r="J7" s="89">
        <f>SUM(EUP!D6)</f>
        <v>0</v>
      </c>
      <c r="K7" s="89">
        <f>SUM(SafCom!C6)</f>
        <v>3</v>
      </c>
      <c r="L7" s="41"/>
      <c r="M7" s="41"/>
      <c r="N7" s="20">
        <f>SUM('Inc Rate'!H6)</f>
        <v>0</v>
      </c>
      <c r="O7" s="20">
        <f>SUM(LTCR!H6)</f>
        <v>0</v>
      </c>
      <c r="P7" s="20">
        <f>SUM(LWDR!H6)</f>
        <v>0</v>
      </c>
      <c r="Q7" s="89">
        <f>SUM(Severity!G6)</f>
        <v>0</v>
      </c>
      <c r="R7" s="41"/>
      <c r="S7" s="70">
        <f>SUM(Chem!D7)</f>
        <v>0</v>
      </c>
      <c r="T7" s="70">
        <f>SUM(Chem!F7)</f>
        <v>0</v>
      </c>
      <c r="U7" s="70">
        <f>SUM(Chem!H7)</f>
        <v>0</v>
      </c>
    </row>
    <row r="8" spans="1:21" x14ac:dyDescent="0.25">
      <c r="A8" s="42" t="s">
        <v>4</v>
      </c>
      <c r="B8" s="47" t="s">
        <v>43</v>
      </c>
      <c r="C8" s="135">
        <f t="shared" si="0"/>
        <v>1.0833333333333333</v>
      </c>
      <c r="D8" s="8" t="s">
        <v>196</v>
      </c>
      <c r="E8" s="91">
        <f>SUM('#Emp'!E7)</f>
        <v>3</v>
      </c>
      <c r="F8" s="89">
        <f>SUM(Size!D8)</f>
        <v>2</v>
      </c>
      <c r="G8" s="90">
        <f>SUM(Size!F8)</f>
        <v>3</v>
      </c>
      <c r="H8" s="41"/>
      <c r="I8" s="41"/>
      <c r="J8" s="89">
        <f>SUM(EUP!D7)</f>
        <v>1</v>
      </c>
      <c r="K8" s="89">
        <f>SUM(SafCom!C7)</f>
        <v>3</v>
      </c>
      <c r="L8" s="41"/>
      <c r="M8" s="41"/>
      <c r="N8" s="20">
        <f>SUM('Inc Rate'!H7)</f>
        <v>1</v>
      </c>
      <c r="O8" s="20">
        <f>SUM(LTCR!H7)</f>
        <v>0</v>
      </c>
      <c r="P8" s="20">
        <f>SUM(LWDR!H7)</f>
        <v>0</v>
      </c>
      <c r="Q8" s="89">
        <f>SUM(Severity!G7)</f>
        <v>0</v>
      </c>
      <c r="R8" s="41"/>
      <c r="S8" s="70">
        <f>SUM(Chem!D8)</f>
        <v>0</v>
      </c>
      <c r="T8" s="70">
        <f>SUM(Chem!F8)</f>
        <v>0</v>
      </c>
      <c r="U8" s="70">
        <f>SUM(Chem!H8)</f>
        <v>0</v>
      </c>
    </row>
    <row r="9" spans="1:21" x14ac:dyDescent="0.25">
      <c r="A9" s="42" t="s">
        <v>5</v>
      </c>
      <c r="B9" s="47" t="s">
        <v>85</v>
      </c>
      <c r="C9" s="135">
        <f t="shared" si="0"/>
        <v>0.5</v>
      </c>
      <c r="D9" s="8" t="s">
        <v>197</v>
      </c>
      <c r="E9" s="91">
        <f>SUM('#Emp'!E8)</f>
        <v>1</v>
      </c>
      <c r="F9" s="89">
        <f>SUM(Size!D9)</f>
        <v>1</v>
      </c>
      <c r="G9" s="90">
        <f>SUM(Size!F9)</f>
        <v>1</v>
      </c>
      <c r="H9" s="41"/>
      <c r="I9" s="41"/>
      <c r="J9" s="89">
        <f>SUM(EUP!D8)</f>
        <v>0</v>
      </c>
      <c r="K9" s="89">
        <f>SUM(SafCom!C8)</f>
        <v>3</v>
      </c>
      <c r="L9" s="41"/>
      <c r="M9" s="41"/>
      <c r="N9" s="20">
        <f>SUM('Inc Rate'!H8)</f>
        <v>0</v>
      </c>
      <c r="O9" s="20">
        <f>SUM(LTCR!H8)</f>
        <v>0</v>
      </c>
      <c r="P9" s="20">
        <f>SUM(LWDR!H8)</f>
        <v>0</v>
      </c>
      <c r="Q9" s="89">
        <f>SUM(Severity!G8)</f>
        <v>0</v>
      </c>
      <c r="R9" s="41"/>
      <c r="S9" s="70">
        <f>SUM(Chem!D9)</f>
        <v>0</v>
      </c>
      <c r="T9" s="70">
        <f>SUM(Chem!F9)</f>
        <v>0</v>
      </c>
      <c r="U9" s="70">
        <f>SUM(Chem!H9)</f>
        <v>0</v>
      </c>
    </row>
    <row r="10" spans="1:21" x14ac:dyDescent="0.25">
      <c r="A10" s="42" t="s">
        <v>97</v>
      </c>
      <c r="B10" s="47" t="s">
        <v>44</v>
      </c>
      <c r="C10" s="135">
        <f t="shared" si="0"/>
        <v>1.0833333333333333</v>
      </c>
      <c r="D10" s="8" t="s">
        <v>196</v>
      </c>
      <c r="E10" s="91">
        <f>SUM('#Emp'!E9)</f>
        <v>3</v>
      </c>
      <c r="F10" s="89">
        <f>SUM(Size!D10)</f>
        <v>3</v>
      </c>
      <c r="G10" s="90">
        <f>SUM(Size!F10)</f>
        <v>3</v>
      </c>
      <c r="H10" s="41"/>
      <c r="I10" s="41"/>
      <c r="J10" s="89">
        <f>SUM(EUP!D9)</f>
        <v>0</v>
      </c>
      <c r="K10" s="89">
        <f>SUM(SafCom!C9)</f>
        <v>3</v>
      </c>
      <c r="L10" s="41"/>
      <c r="M10" s="41"/>
      <c r="N10" s="20">
        <f>SUM('Inc Rate'!H9)</f>
        <v>1</v>
      </c>
      <c r="O10" s="20">
        <f>SUM(LTCR!H9)</f>
        <v>0</v>
      </c>
      <c r="P10" s="20">
        <f>SUM(LWDR!H9)</f>
        <v>0</v>
      </c>
      <c r="Q10" s="89">
        <f>SUM(Severity!G9)</f>
        <v>0</v>
      </c>
      <c r="R10" s="41"/>
      <c r="S10" s="70">
        <f>SUM(Chem!D10)</f>
        <v>0</v>
      </c>
      <c r="T10" s="70">
        <f>SUM(Chem!F10)</f>
        <v>0</v>
      </c>
      <c r="U10" s="70">
        <f>SUM(Chem!H10)</f>
        <v>0</v>
      </c>
    </row>
    <row r="11" spans="1:21" x14ac:dyDescent="0.25">
      <c r="A11" s="42" t="s">
        <v>95</v>
      </c>
      <c r="B11" s="47" t="s">
        <v>92</v>
      </c>
      <c r="C11" s="135">
        <f t="shared" si="0"/>
        <v>0.58333333333333337</v>
      </c>
      <c r="D11" s="8" t="s">
        <v>197</v>
      </c>
      <c r="E11" s="91">
        <f>SUM('#Emp'!E10)</f>
        <v>1</v>
      </c>
      <c r="F11" s="89">
        <f>SUM(Size!D11)</f>
        <v>1</v>
      </c>
      <c r="G11" s="90">
        <f>SUM(Size!F11)</f>
        <v>2</v>
      </c>
      <c r="H11" s="41"/>
      <c r="I11" s="41"/>
      <c r="J11" s="89">
        <f>SUM(EUP!D10)</f>
        <v>0</v>
      </c>
      <c r="K11" s="89">
        <f>SUM(SafCom!C10)</f>
        <v>3</v>
      </c>
      <c r="L11" s="41"/>
      <c r="M11" s="41"/>
      <c r="N11" s="20">
        <f>SUM('Inc Rate'!H10)</f>
        <v>0</v>
      </c>
      <c r="O11" s="20">
        <f>SUM(LTCR!H10)</f>
        <v>0</v>
      </c>
      <c r="P11" s="20">
        <f>SUM(LWDR!H10)</f>
        <v>0</v>
      </c>
      <c r="Q11" s="89">
        <f>SUM(Severity!G10)</f>
        <v>0</v>
      </c>
      <c r="R11" s="41"/>
      <c r="S11" s="70">
        <f>SUM(Chem!D11)</f>
        <v>0</v>
      </c>
      <c r="T11" s="70">
        <f>SUM(Chem!F11)</f>
        <v>0</v>
      </c>
      <c r="U11" s="70">
        <f>SUM(Chem!H11)</f>
        <v>0</v>
      </c>
    </row>
    <row r="12" spans="1:21" x14ac:dyDescent="0.25">
      <c r="A12" s="43" t="s">
        <v>6</v>
      </c>
      <c r="B12" s="47" t="s">
        <v>45</v>
      </c>
      <c r="C12" s="135">
        <f t="shared" si="0"/>
        <v>0.75</v>
      </c>
      <c r="D12" s="8" t="s">
        <v>197</v>
      </c>
      <c r="E12" s="91">
        <f>SUM('#Emp'!E11)</f>
        <v>1</v>
      </c>
      <c r="F12" s="89">
        <f>SUM(Size!D12)</f>
        <v>1</v>
      </c>
      <c r="G12" s="90">
        <f>SUM(Size!F12)</f>
        <v>2</v>
      </c>
      <c r="H12" s="41"/>
      <c r="I12" s="41"/>
      <c r="J12" s="89">
        <f>SUM(EUP!D11)</f>
        <v>0</v>
      </c>
      <c r="K12" s="89">
        <f>SUM(SafCom!C11)</f>
        <v>3</v>
      </c>
      <c r="L12" s="41"/>
      <c r="M12" s="41"/>
      <c r="N12" s="20">
        <f>SUM('Inc Rate'!H11)</f>
        <v>2</v>
      </c>
      <c r="O12" s="20">
        <f>SUM(LTCR!H11)</f>
        <v>0</v>
      </c>
      <c r="P12" s="20">
        <f>SUM(LWDR!H11)</f>
        <v>0</v>
      </c>
      <c r="Q12" s="89">
        <f>SUM(Severity!G11)</f>
        <v>0</v>
      </c>
      <c r="R12" s="41"/>
      <c r="S12" s="70">
        <f>SUM(Chem!D12)</f>
        <v>0</v>
      </c>
      <c r="T12" s="70">
        <f>SUM(Chem!F12)</f>
        <v>0</v>
      </c>
      <c r="U12" s="70">
        <f>SUM(Chem!H12)</f>
        <v>0</v>
      </c>
    </row>
    <row r="13" spans="1:21" x14ac:dyDescent="0.25">
      <c r="A13" s="43" t="s">
        <v>100</v>
      </c>
      <c r="B13" s="47" t="s">
        <v>46</v>
      </c>
      <c r="C13" s="135">
        <f t="shared" si="0"/>
        <v>1.25</v>
      </c>
      <c r="D13" s="8" t="s">
        <v>196</v>
      </c>
      <c r="E13" s="91">
        <f>SUM('#Emp'!E12)</f>
        <v>2</v>
      </c>
      <c r="F13" s="89">
        <f>SUM(Size!D13)</f>
        <v>3</v>
      </c>
      <c r="G13" s="90">
        <f>SUM(Size!F13)</f>
        <v>3</v>
      </c>
      <c r="H13" s="41"/>
      <c r="I13" s="41"/>
      <c r="J13" s="89">
        <f>SUM(EUP!D12)</f>
        <v>0</v>
      </c>
      <c r="K13" s="89">
        <f>SUM(SafCom!C12)</f>
        <v>1</v>
      </c>
      <c r="L13" s="41"/>
      <c r="M13" s="41"/>
      <c r="N13" s="20">
        <f>SUM('Inc Rate'!H12)</f>
        <v>1</v>
      </c>
      <c r="O13" s="20">
        <f>SUM(LTCR!H12)</f>
        <v>1</v>
      </c>
      <c r="P13" s="20">
        <f>SUM(LWDR!H12)</f>
        <v>1</v>
      </c>
      <c r="Q13" s="89">
        <f>SUM(Severity!G12)</f>
        <v>3</v>
      </c>
      <c r="R13" s="41"/>
      <c r="S13" s="70">
        <f>SUM(Chem!D13)</f>
        <v>0</v>
      </c>
      <c r="T13" s="70">
        <f>SUM(Chem!F13)</f>
        <v>0</v>
      </c>
      <c r="U13" s="70">
        <f>SUM(Chem!H13)</f>
        <v>0</v>
      </c>
    </row>
    <row r="14" spans="1:21" x14ac:dyDescent="0.25">
      <c r="A14" s="42" t="s">
        <v>7</v>
      </c>
      <c r="B14" s="47" t="s">
        <v>47</v>
      </c>
      <c r="C14" s="135">
        <f t="shared" si="0"/>
        <v>0.5</v>
      </c>
      <c r="D14" s="8" t="s">
        <v>197</v>
      </c>
      <c r="E14" s="91">
        <f>SUM('#Emp'!E13)</f>
        <v>1</v>
      </c>
      <c r="F14" s="89">
        <f>SUM(Size!D14)</f>
        <v>1</v>
      </c>
      <c r="G14" s="90">
        <f>SUM(Size!F14)</f>
        <v>1</v>
      </c>
      <c r="H14" s="41"/>
      <c r="I14" s="41"/>
      <c r="J14" s="89">
        <f>SUM(EUP!D13)</f>
        <v>0</v>
      </c>
      <c r="K14" s="89">
        <f>SUM(SafCom!C13)</f>
        <v>3</v>
      </c>
      <c r="L14" s="41"/>
      <c r="M14" s="41"/>
      <c r="N14" s="20">
        <f>SUM('Inc Rate'!H13)</f>
        <v>0</v>
      </c>
      <c r="O14" s="20">
        <f>SUM(LTCR!H13)</f>
        <v>0</v>
      </c>
      <c r="P14" s="20">
        <f>SUM(LWDR!H13)</f>
        <v>0</v>
      </c>
      <c r="Q14" s="89">
        <f>SUM(Severity!G13)</f>
        <v>0</v>
      </c>
      <c r="R14" s="41"/>
      <c r="S14" s="70">
        <f>SUM(Chem!D14)</f>
        <v>0</v>
      </c>
      <c r="T14" s="70">
        <f>SUM(Chem!F14)</f>
        <v>0</v>
      </c>
      <c r="U14" s="70">
        <f>SUM(Chem!H14)</f>
        <v>0</v>
      </c>
    </row>
    <row r="15" spans="1:21" x14ac:dyDescent="0.25">
      <c r="A15" s="42" t="s">
        <v>8</v>
      </c>
      <c r="B15" s="47" t="s">
        <v>48</v>
      </c>
      <c r="C15" s="135">
        <f t="shared" si="0"/>
        <v>0.91666666666666663</v>
      </c>
      <c r="D15" s="8" t="s">
        <v>197</v>
      </c>
      <c r="E15" s="91">
        <f>SUM('#Emp'!E14)</f>
        <v>2</v>
      </c>
      <c r="F15" s="89">
        <f>SUM(Size!D15)</f>
        <v>2</v>
      </c>
      <c r="G15" s="90">
        <f>SUM(Size!F15)</f>
        <v>3</v>
      </c>
      <c r="H15" s="41"/>
      <c r="I15" s="41"/>
      <c r="J15" s="89">
        <f>SUM(EUP!D14)</f>
        <v>0</v>
      </c>
      <c r="K15" s="89">
        <f>SUM(SafCom!C14)</f>
        <v>3</v>
      </c>
      <c r="L15" s="41"/>
      <c r="M15" s="41"/>
      <c r="N15" s="20">
        <f>SUM('Inc Rate'!H14)</f>
        <v>1</v>
      </c>
      <c r="O15" s="20">
        <f>SUM(LTCR!H14)</f>
        <v>0</v>
      </c>
      <c r="P15" s="20">
        <f>SUM(LWDR!H14)</f>
        <v>0</v>
      </c>
      <c r="Q15" s="89">
        <f>SUM(Severity!G14)</f>
        <v>0</v>
      </c>
      <c r="R15" s="41"/>
      <c r="S15" s="70">
        <f>SUM(Chem!D15)</f>
        <v>0</v>
      </c>
      <c r="T15" s="70">
        <f>SUM(Chem!F15)</f>
        <v>0</v>
      </c>
      <c r="U15" s="70">
        <f>SUM(Chem!H15)</f>
        <v>0</v>
      </c>
    </row>
    <row r="16" spans="1:21" s="2" customFormat="1" x14ac:dyDescent="0.25">
      <c r="A16" s="43" t="s">
        <v>9</v>
      </c>
      <c r="B16" s="47" t="s">
        <v>49</v>
      </c>
      <c r="C16" s="135">
        <f t="shared" si="0"/>
        <v>0.58333333333333337</v>
      </c>
      <c r="D16" s="8" t="s">
        <v>197</v>
      </c>
      <c r="E16" s="91">
        <f>SUM('#Emp'!E15)</f>
        <v>1</v>
      </c>
      <c r="F16" s="89">
        <f>SUM(Size!D16)</f>
        <v>2</v>
      </c>
      <c r="G16" s="90">
        <f>SUM(Size!F16)</f>
        <v>1</v>
      </c>
      <c r="H16" s="40"/>
      <c r="I16" s="40"/>
      <c r="J16" s="89">
        <f>SUM(EUP!D15)</f>
        <v>0</v>
      </c>
      <c r="K16" s="89">
        <f>SUM(SafCom!C15)</f>
        <v>3</v>
      </c>
      <c r="L16" s="41"/>
      <c r="M16" s="41"/>
      <c r="N16" s="20">
        <f>SUM('Inc Rate'!H15)</f>
        <v>0</v>
      </c>
      <c r="O16" s="20">
        <f>SUM(LTCR!H15)</f>
        <v>0</v>
      </c>
      <c r="P16" s="20">
        <f>SUM(LWDR!H15)</f>
        <v>0</v>
      </c>
      <c r="Q16" s="89">
        <f>SUM(Severity!G15)</f>
        <v>0</v>
      </c>
      <c r="R16" s="41"/>
      <c r="S16" s="70">
        <f>SUM(Chem!D16)</f>
        <v>0</v>
      </c>
      <c r="T16" s="70">
        <f>SUM(Chem!F16)</f>
        <v>0</v>
      </c>
      <c r="U16" s="70">
        <f>SUM(Chem!H16)</f>
        <v>0</v>
      </c>
    </row>
    <row r="17" spans="1:21" x14ac:dyDescent="0.25">
      <c r="A17" s="42" t="s">
        <v>10</v>
      </c>
      <c r="B17" s="47" t="s">
        <v>50</v>
      </c>
      <c r="C17" s="135">
        <f t="shared" si="0"/>
        <v>1.8333333333333333</v>
      </c>
      <c r="D17" s="8" t="s">
        <v>196</v>
      </c>
      <c r="E17" s="91">
        <f>SUM('#Emp'!E16)</f>
        <v>2</v>
      </c>
      <c r="F17" s="89">
        <f>SUM(Size!D17)</f>
        <v>2</v>
      </c>
      <c r="G17" s="90">
        <f>SUM(Size!F17)</f>
        <v>2</v>
      </c>
      <c r="H17" s="41"/>
      <c r="I17" s="41"/>
      <c r="J17" s="89">
        <f>SUM(EUP!D16)</f>
        <v>0</v>
      </c>
      <c r="K17" s="89">
        <f>SUM(SafCom!C16)</f>
        <v>1</v>
      </c>
      <c r="L17" s="41"/>
      <c r="M17" s="41"/>
      <c r="N17" s="20">
        <f>SUM('Inc Rate'!H16)</f>
        <v>2</v>
      </c>
      <c r="O17" s="20">
        <f>SUM(LTCR!H16)</f>
        <v>2</v>
      </c>
      <c r="P17" s="20">
        <f>SUM(LWDR!H16)</f>
        <v>2</v>
      </c>
      <c r="Q17" s="89">
        <f>SUM(Severity!G16)</f>
        <v>3</v>
      </c>
      <c r="R17" s="41"/>
      <c r="S17" s="70">
        <f>SUM(Chem!D17)</f>
        <v>3</v>
      </c>
      <c r="T17" s="70">
        <f>SUM(Chem!F17)</f>
        <v>3</v>
      </c>
      <c r="U17" s="70">
        <f>SUM(Chem!H17)</f>
        <v>0</v>
      </c>
    </row>
    <row r="18" spans="1:21" s="3" customFormat="1" x14ac:dyDescent="0.25">
      <c r="A18" s="42" t="s">
        <v>11</v>
      </c>
      <c r="B18" s="48" t="s">
        <v>51</v>
      </c>
      <c r="C18" s="135">
        <f t="shared" si="0"/>
        <v>2</v>
      </c>
      <c r="D18" s="9" t="s">
        <v>198</v>
      </c>
      <c r="E18" s="91">
        <f>SUM('#Emp'!E17)</f>
        <v>3</v>
      </c>
      <c r="F18" s="89">
        <f>SUM(Size!D18)</f>
        <v>2</v>
      </c>
      <c r="G18" s="90">
        <f>SUM(Size!F18)</f>
        <v>3</v>
      </c>
      <c r="H18" s="41"/>
      <c r="I18" s="41"/>
      <c r="J18" s="89">
        <f>SUM(EUP!D17)</f>
        <v>0</v>
      </c>
      <c r="K18" s="89">
        <f>SUM(SafCom!C17)</f>
        <v>1</v>
      </c>
      <c r="L18" s="41"/>
      <c r="M18" s="41"/>
      <c r="N18" s="20">
        <f>SUM('Inc Rate'!H17)</f>
        <v>3</v>
      </c>
      <c r="O18" s="20">
        <f>SUM(LTCR!H17)</f>
        <v>3</v>
      </c>
      <c r="P18" s="20">
        <f>SUM(LWDR!H17)</f>
        <v>3</v>
      </c>
      <c r="Q18" s="89">
        <f>SUM(Severity!G17)</f>
        <v>3</v>
      </c>
      <c r="R18" s="41"/>
      <c r="S18" s="70">
        <f>SUM(Chem!D18)</f>
        <v>0</v>
      </c>
      <c r="T18" s="70">
        <f>SUM(Chem!F18)</f>
        <v>3</v>
      </c>
      <c r="U18" s="70">
        <f>SUM(Chem!H18)</f>
        <v>0</v>
      </c>
    </row>
    <row r="19" spans="1:21" x14ac:dyDescent="0.25">
      <c r="A19" s="42" t="s">
        <v>12</v>
      </c>
      <c r="B19" s="47" t="s">
        <v>52</v>
      </c>
      <c r="C19" s="135">
        <f t="shared" si="0"/>
        <v>1.0833333333333333</v>
      </c>
      <c r="D19" s="8" t="s">
        <v>196</v>
      </c>
      <c r="E19" s="91">
        <f>SUM('#Emp'!E18)</f>
        <v>1</v>
      </c>
      <c r="F19" s="89">
        <f>SUM(Size!D19)</f>
        <v>1</v>
      </c>
      <c r="G19" s="90">
        <f>SUM(Size!F19)</f>
        <v>2</v>
      </c>
      <c r="H19" s="41"/>
      <c r="I19" s="41"/>
      <c r="J19" s="89">
        <f>SUM(EUP!D18)</f>
        <v>0</v>
      </c>
      <c r="K19" s="89">
        <f>SUM(SafCom!C18)</f>
        <v>1</v>
      </c>
      <c r="L19" s="41"/>
      <c r="M19" s="41"/>
      <c r="N19" s="20">
        <f>SUM('Inc Rate'!H18)</f>
        <v>2</v>
      </c>
      <c r="O19" s="20">
        <f>SUM(LTCR!H18)</f>
        <v>0</v>
      </c>
      <c r="P19" s="20">
        <f>SUM(LWDR!H18)</f>
        <v>0</v>
      </c>
      <c r="Q19" s="89">
        <f>SUM(Severity!G18)</f>
        <v>0</v>
      </c>
      <c r="R19" s="41"/>
      <c r="S19" s="70">
        <f>SUM(Chem!D19)</f>
        <v>3</v>
      </c>
      <c r="T19" s="70">
        <f>SUM(Chem!F19)</f>
        <v>3</v>
      </c>
      <c r="U19" s="70">
        <f>SUM(Chem!H19)</f>
        <v>0</v>
      </c>
    </row>
    <row r="20" spans="1:21" x14ac:dyDescent="0.25">
      <c r="A20" s="42" t="s">
        <v>13</v>
      </c>
      <c r="B20" s="47" t="s">
        <v>53</v>
      </c>
      <c r="C20" s="135">
        <f t="shared" si="0"/>
        <v>1.8333333333333333</v>
      </c>
      <c r="D20" s="8" t="s">
        <v>196</v>
      </c>
      <c r="E20" s="91">
        <f>SUM('#Emp'!E19)</f>
        <v>2</v>
      </c>
      <c r="F20" s="89">
        <f>SUM(Size!D20)</f>
        <v>3</v>
      </c>
      <c r="G20" s="90">
        <f>SUM(Size!F20)</f>
        <v>3</v>
      </c>
      <c r="H20" s="41"/>
      <c r="I20" s="41"/>
      <c r="J20" s="89">
        <f>SUM(EUP!D19)</f>
        <v>0</v>
      </c>
      <c r="K20" s="89">
        <f>SUM(SafCom!C19)</f>
        <v>3</v>
      </c>
      <c r="L20" s="41"/>
      <c r="M20" s="41"/>
      <c r="N20" s="20">
        <f>SUM('Inc Rate'!H19)</f>
        <v>2</v>
      </c>
      <c r="O20" s="20">
        <f>SUM(LTCR!H19)</f>
        <v>0</v>
      </c>
      <c r="P20" s="20">
        <f>SUM(LWDR!H19)</f>
        <v>0</v>
      </c>
      <c r="Q20" s="89">
        <f>SUM(Severity!G19)</f>
        <v>0</v>
      </c>
      <c r="R20" s="41"/>
      <c r="S20" s="70">
        <f>SUM(Chem!D20)</f>
        <v>3</v>
      </c>
      <c r="T20" s="70">
        <f>SUM(Chem!F20)</f>
        <v>3</v>
      </c>
      <c r="U20" s="70">
        <f>SUM(Chem!H20)</f>
        <v>3</v>
      </c>
    </row>
    <row r="21" spans="1:21" s="2" customFormat="1" x14ac:dyDescent="0.25">
      <c r="A21" s="43" t="s">
        <v>14</v>
      </c>
      <c r="B21" s="47" t="s">
        <v>89</v>
      </c>
      <c r="C21" s="135">
        <f t="shared" si="0"/>
        <v>0.83333333333333337</v>
      </c>
      <c r="D21" s="8" t="s">
        <v>197</v>
      </c>
      <c r="E21" s="91">
        <f>SUM('#Emp'!E20)</f>
        <v>1</v>
      </c>
      <c r="F21" s="89">
        <f>SUM(Size!D21)</f>
        <v>1</v>
      </c>
      <c r="G21" s="90">
        <f>SUM(Size!F21)</f>
        <v>2</v>
      </c>
      <c r="H21" s="40"/>
      <c r="I21" s="40"/>
      <c r="J21" s="89">
        <f>SUM(EUP!D20)</f>
        <v>3</v>
      </c>
      <c r="K21" s="89">
        <f>SUM(SafCom!C20)</f>
        <v>3</v>
      </c>
      <c r="L21" s="40"/>
      <c r="M21" s="40"/>
      <c r="N21" s="20">
        <f>SUM('Inc Rate'!H20)</f>
        <v>0</v>
      </c>
      <c r="O21" s="20">
        <f>SUM(LTCR!H20)</f>
        <v>0</v>
      </c>
      <c r="P21" s="20">
        <f>SUM(LWDR!H20)</f>
        <v>0</v>
      </c>
      <c r="Q21" s="89">
        <f>SUM(Severity!G20)</f>
        <v>0</v>
      </c>
      <c r="R21" s="40"/>
      <c r="S21" s="70">
        <f>SUM(Chem!D21)</f>
        <v>0</v>
      </c>
      <c r="T21" s="70">
        <f>SUM(Chem!F21)</f>
        <v>0</v>
      </c>
      <c r="U21" s="70">
        <f>SUM(Chem!H21)</f>
        <v>0</v>
      </c>
    </row>
    <row r="22" spans="1:21" x14ac:dyDescent="0.25">
      <c r="A22" s="42" t="s">
        <v>15</v>
      </c>
      <c r="B22" s="47" t="s">
        <v>54</v>
      </c>
      <c r="C22" s="135">
        <f t="shared" si="0"/>
        <v>1.4166666666666667</v>
      </c>
      <c r="D22" s="8" t="s">
        <v>196</v>
      </c>
      <c r="E22" s="91">
        <f>SUM('#Emp'!E21)</f>
        <v>1</v>
      </c>
      <c r="F22" s="89">
        <f>SUM(Size!D22)</f>
        <v>1</v>
      </c>
      <c r="G22" s="90">
        <f>SUM(Size!F22)</f>
        <v>2</v>
      </c>
      <c r="H22" s="41"/>
      <c r="I22" s="41"/>
      <c r="J22" s="89">
        <f>SUM(EUP!D21)</f>
        <v>0</v>
      </c>
      <c r="K22" s="89">
        <f>SUM(SafCom!C21)</f>
        <v>1</v>
      </c>
      <c r="L22" s="41"/>
      <c r="M22" s="41"/>
      <c r="N22" s="20">
        <f>SUM('Inc Rate'!H21)</f>
        <v>3</v>
      </c>
      <c r="O22" s="20">
        <f>SUM(LTCR!H21)</f>
        <v>3</v>
      </c>
      <c r="P22" s="20">
        <f>SUM(LWDR!H21)</f>
        <v>3</v>
      </c>
      <c r="Q22" s="89">
        <f>SUM(Severity!G21)</f>
        <v>3</v>
      </c>
      <c r="R22" s="41"/>
      <c r="S22" s="70">
        <f>SUM(Chem!D22)</f>
        <v>0</v>
      </c>
      <c r="T22" s="70">
        <f>SUM(Chem!F22)</f>
        <v>0</v>
      </c>
      <c r="U22" s="70">
        <f>SUM(Chem!H22)</f>
        <v>0</v>
      </c>
    </row>
    <row r="23" spans="1:21" x14ac:dyDescent="0.25">
      <c r="A23" s="42" t="s">
        <v>16</v>
      </c>
      <c r="B23" s="47" t="s">
        <v>55</v>
      </c>
      <c r="C23" s="135">
        <f t="shared" si="0"/>
        <v>0.58333333333333337</v>
      </c>
      <c r="D23" s="8" t="s">
        <v>197</v>
      </c>
      <c r="E23" s="91">
        <f>SUM('#Emp'!E22)</f>
        <v>1</v>
      </c>
      <c r="F23" s="89">
        <f>SUM(Size!D23)</f>
        <v>1</v>
      </c>
      <c r="G23" s="90">
        <f>SUM(Size!F23)</f>
        <v>2</v>
      </c>
      <c r="H23" s="41"/>
      <c r="I23" s="41"/>
      <c r="J23" s="89">
        <f>SUM(EUP!D22)</f>
        <v>0</v>
      </c>
      <c r="K23" s="89">
        <f>SUM(SafCom!C22)</f>
        <v>3</v>
      </c>
      <c r="L23" s="41"/>
      <c r="M23" s="41"/>
      <c r="N23" s="20">
        <f>SUM('Inc Rate'!H22)</f>
        <v>0</v>
      </c>
      <c r="O23" s="20">
        <f>SUM(LTCR!H22)</f>
        <v>0</v>
      </c>
      <c r="P23" s="20">
        <f>SUM(LWDR!H22)</f>
        <v>0</v>
      </c>
      <c r="Q23" s="89">
        <f>SUM(Severity!G22)</f>
        <v>0</v>
      </c>
      <c r="R23" s="41"/>
      <c r="S23" s="70">
        <f>SUM(Chem!D23)</f>
        <v>0</v>
      </c>
      <c r="T23" s="70">
        <f>SUM(Chem!F23)</f>
        <v>0</v>
      </c>
      <c r="U23" s="70">
        <f>SUM(Chem!H23)</f>
        <v>0</v>
      </c>
    </row>
    <row r="24" spans="1:21" x14ac:dyDescent="0.25">
      <c r="A24" s="42" t="s">
        <v>17</v>
      </c>
      <c r="B24" s="47" t="s">
        <v>56</v>
      </c>
      <c r="C24" s="135">
        <f t="shared" si="0"/>
        <v>0.75</v>
      </c>
      <c r="D24" s="8" t="s">
        <v>197</v>
      </c>
      <c r="E24" s="91">
        <f>SUM('#Emp'!E23)</f>
        <v>1</v>
      </c>
      <c r="F24" s="89">
        <f>SUM(Size!D24)</f>
        <v>1</v>
      </c>
      <c r="G24" s="90">
        <f>SUM(Size!F24)</f>
        <v>2</v>
      </c>
      <c r="H24" s="41"/>
      <c r="I24" s="41"/>
      <c r="J24" s="89">
        <f>SUM(EUP!D23)</f>
        <v>0</v>
      </c>
      <c r="K24" s="89">
        <f>SUM(SafCom!C23)</f>
        <v>3</v>
      </c>
      <c r="L24" s="41"/>
      <c r="M24" s="41"/>
      <c r="N24" s="20">
        <f>SUM('Inc Rate'!H23)</f>
        <v>2</v>
      </c>
      <c r="O24" s="20">
        <f>SUM(LTCR!H23)</f>
        <v>0</v>
      </c>
      <c r="P24" s="20">
        <f>SUM(LWDR!H23)</f>
        <v>0</v>
      </c>
      <c r="Q24" s="89">
        <f>SUM(Severity!G23)</f>
        <v>0</v>
      </c>
      <c r="R24" s="41"/>
      <c r="S24" s="70">
        <f>SUM(Chem!D24)</f>
        <v>0</v>
      </c>
      <c r="T24" s="70">
        <f>SUM(Chem!F24)</f>
        <v>0</v>
      </c>
      <c r="U24" s="70">
        <f>SUM(Chem!H24)</f>
        <v>0</v>
      </c>
    </row>
    <row r="25" spans="1:21" x14ac:dyDescent="0.25">
      <c r="A25" s="42" t="s">
        <v>18</v>
      </c>
      <c r="B25" s="47" t="s">
        <v>57</v>
      </c>
      <c r="C25" s="135">
        <f t="shared" si="0"/>
        <v>0.5</v>
      </c>
      <c r="D25" s="8" t="s">
        <v>197</v>
      </c>
      <c r="E25" s="91">
        <f>SUM('#Emp'!E24)</f>
        <v>1</v>
      </c>
      <c r="F25" s="89">
        <f>SUM(Size!D25)</f>
        <v>1</v>
      </c>
      <c r="G25" s="90">
        <f>SUM(Size!F25)</f>
        <v>1</v>
      </c>
      <c r="H25" s="41"/>
      <c r="I25" s="41"/>
      <c r="J25" s="89">
        <f>SUM(EUP!D24)</f>
        <v>0</v>
      </c>
      <c r="K25" s="89">
        <f>SUM(SafCom!C24)</f>
        <v>3</v>
      </c>
      <c r="L25" s="41"/>
      <c r="M25" s="41"/>
      <c r="N25" s="20">
        <f>SUM('Inc Rate'!H24)</f>
        <v>0</v>
      </c>
      <c r="O25" s="20">
        <f>SUM(LTCR!H24)</f>
        <v>0</v>
      </c>
      <c r="P25" s="20">
        <f>SUM(LWDR!H24)</f>
        <v>0</v>
      </c>
      <c r="Q25" s="89">
        <f>SUM(Severity!G24)</f>
        <v>0</v>
      </c>
      <c r="R25" s="41"/>
      <c r="S25" s="70">
        <f>SUM(Chem!D25)</f>
        <v>0</v>
      </c>
      <c r="T25" s="70">
        <f>SUM(Chem!F25)</f>
        <v>0</v>
      </c>
      <c r="U25" s="70">
        <f>SUM(Chem!H25)</f>
        <v>0</v>
      </c>
    </row>
    <row r="26" spans="1:21" x14ac:dyDescent="0.25">
      <c r="A26" s="42" t="s">
        <v>19</v>
      </c>
      <c r="B26" s="47" t="s">
        <v>58</v>
      </c>
      <c r="C26" s="135">
        <f t="shared" si="0"/>
        <v>0.91666666666666663</v>
      </c>
      <c r="D26" s="8" t="s">
        <v>197</v>
      </c>
      <c r="E26" s="91">
        <f>SUM('#Emp'!E25)</f>
        <v>2</v>
      </c>
      <c r="F26" s="89">
        <f>SUM(Size!D26)</f>
        <v>3</v>
      </c>
      <c r="G26" s="90">
        <f>SUM(Size!F26)</f>
        <v>3</v>
      </c>
      <c r="H26" s="41"/>
      <c r="I26" s="41"/>
      <c r="J26" s="89">
        <f>SUM(EUP!D25)</f>
        <v>0</v>
      </c>
      <c r="K26" s="89">
        <f>SUM(SafCom!C25)</f>
        <v>3</v>
      </c>
      <c r="L26" s="41"/>
      <c r="M26" s="41"/>
      <c r="N26" s="20">
        <f>SUM('Inc Rate'!H25)</f>
        <v>0</v>
      </c>
      <c r="O26" s="20">
        <f>SUM(LTCR!H25)</f>
        <v>0</v>
      </c>
      <c r="P26" s="20">
        <f>SUM(LWDR!H25)</f>
        <v>0</v>
      </c>
      <c r="Q26" s="89">
        <f>SUM(Severity!G25)</f>
        <v>0</v>
      </c>
      <c r="R26" s="41"/>
      <c r="S26" s="70">
        <f>SUM(Chem!D26)</f>
        <v>0</v>
      </c>
      <c r="T26" s="70">
        <f>SUM(Chem!F26)</f>
        <v>0</v>
      </c>
      <c r="U26" s="70">
        <f>SUM(Chem!H26)</f>
        <v>0</v>
      </c>
    </row>
    <row r="27" spans="1:21" x14ac:dyDescent="0.25">
      <c r="A27" s="42" t="s">
        <v>90</v>
      </c>
      <c r="B27" s="47" t="s">
        <v>59</v>
      </c>
      <c r="C27" s="135">
        <f t="shared" si="0"/>
        <v>0.66666666666666663</v>
      </c>
      <c r="D27" s="8" t="s">
        <v>197</v>
      </c>
      <c r="E27" s="91">
        <f>SUM('#Emp'!E26)</f>
        <v>1</v>
      </c>
      <c r="F27" s="89">
        <f>SUM(Size!D27)</f>
        <v>1</v>
      </c>
      <c r="G27" s="90">
        <f>SUM(Size!F27)</f>
        <v>1</v>
      </c>
      <c r="H27" s="41"/>
      <c r="I27" s="41"/>
      <c r="J27" s="89">
        <f>SUM(EUP!D26)</f>
        <v>2</v>
      </c>
      <c r="K27" s="89">
        <f>SUM(SafCom!C26)</f>
        <v>3</v>
      </c>
      <c r="L27" s="41"/>
      <c r="M27" s="41"/>
      <c r="N27" s="20">
        <f>SUM('Inc Rate'!H26)</f>
        <v>0</v>
      </c>
      <c r="O27" s="20">
        <f>SUM(LTCR!H26)</f>
        <v>0</v>
      </c>
      <c r="P27" s="20">
        <f>SUM(LWDR!H26)</f>
        <v>0</v>
      </c>
      <c r="Q27" s="89">
        <f>SUM(Severity!G26)</f>
        <v>0</v>
      </c>
      <c r="R27" s="41"/>
      <c r="S27" s="70">
        <f>SUM(Chem!D27)</f>
        <v>0</v>
      </c>
      <c r="T27" s="70">
        <f>SUM(Chem!F27)</f>
        <v>0</v>
      </c>
      <c r="U27" s="70">
        <f>SUM(Chem!H27)</f>
        <v>0</v>
      </c>
    </row>
    <row r="28" spans="1:21" x14ac:dyDescent="0.25">
      <c r="A28" s="42" t="s">
        <v>20</v>
      </c>
      <c r="B28" s="47" t="s">
        <v>60</v>
      </c>
      <c r="C28" s="135">
        <f t="shared" si="0"/>
        <v>0.58333333333333337</v>
      </c>
      <c r="D28" s="8" t="s">
        <v>197</v>
      </c>
      <c r="E28" s="91">
        <f>SUM('#Emp'!E27)</f>
        <v>1</v>
      </c>
      <c r="F28" s="89">
        <f>SUM(Size!D28)</f>
        <v>1</v>
      </c>
      <c r="G28" s="90">
        <f>SUM(Size!F28)</f>
        <v>2</v>
      </c>
      <c r="H28" s="41"/>
      <c r="I28" s="41"/>
      <c r="J28" s="89">
        <f>SUM(EUP!D27)</f>
        <v>0</v>
      </c>
      <c r="K28" s="89">
        <f>SUM(SafCom!C27)</f>
        <v>3</v>
      </c>
      <c r="L28" s="41"/>
      <c r="M28" s="41"/>
      <c r="N28" s="20">
        <f>SUM('Inc Rate'!H27)</f>
        <v>0</v>
      </c>
      <c r="O28" s="20">
        <f>SUM(LTCR!H27)</f>
        <v>0</v>
      </c>
      <c r="P28" s="20">
        <f>SUM(LWDR!H27)</f>
        <v>0</v>
      </c>
      <c r="Q28" s="89">
        <f>SUM(Severity!G27)</f>
        <v>0</v>
      </c>
      <c r="R28" s="41"/>
      <c r="S28" s="70">
        <f>SUM(Chem!D28)</f>
        <v>0</v>
      </c>
      <c r="T28" s="70">
        <f>SUM(Chem!F28)</f>
        <v>0</v>
      </c>
      <c r="U28" s="70">
        <f>SUM(Chem!H28)</f>
        <v>0</v>
      </c>
    </row>
    <row r="29" spans="1:21" x14ac:dyDescent="0.25">
      <c r="A29" s="42" t="s">
        <v>21</v>
      </c>
      <c r="B29" s="47" t="s">
        <v>86</v>
      </c>
      <c r="C29" s="135">
        <f t="shared" si="0"/>
        <v>0.58333333333333337</v>
      </c>
      <c r="D29" s="8" t="s">
        <v>197</v>
      </c>
      <c r="E29" s="91">
        <f>SUM('#Emp'!E28)</f>
        <v>1</v>
      </c>
      <c r="F29" s="89">
        <f>SUM(Size!D29)</f>
        <v>1</v>
      </c>
      <c r="G29" s="90">
        <f>SUM(Size!F29)</f>
        <v>2</v>
      </c>
      <c r="H29" s="41"/>
      <c r="I29" s="41"/>
      <c r="J29" s="89">
        <f>SUM(EUP!D28)</f>
        <v>0</v>
      </c>
      <c r="K29" s="89">
        <f>SUM(SafCom!C28)</f>
        <v>1</v>
      </c>
      <c r="L29" s="41"/>
      <c r="M29" s="41"/>
      <c r="N29" s="20">
        <f>SUM('Inc Rate'!H28)</f>
        <v>2</v>
      </c>
      <c r="O29" s="20">
        <f>SUM(LTCR!H28)</f>
        <v>0</v>
      </c>
      <c r="P29" s="20">
        <f>SUM(LWDR!H28)</f>
        <v>0</v>
      </c>
      <c r="Q29" s="89">
        <f>SUM(Severity!G28)</f>
        <v>0</v>
      </c>
      <c r="R29" s="41"/>
      <c r="S29" s="70">
        <f>SUM(Chem!D29)</f>
        <v>0</v>
      </c>
      <c r="T29" s="70">
        <f>SUM(Chem!F29)</f>
        <v>0</v>
      </c>
      <c r="U29" s="70">
        <f>SUM(Chem!H29)</f>
        <v>0</v>
      </c>
    </row>
    <row r="30" spans="1:21" x14ac:dyDescent="0.25">
      <c r="A30" s="42" t="s">
        <v>98</v>
      </c>
      <c r="B30" s="47" t="s">
        <v>84</v>
      </c>
      <c r="C30" s="135">
        <f t="shared" si="0"/>
        <v>0.58333333333333337</v>
      </c>
      <c r="D30" s="8" t="s">
        <v>197</v>
      </c>
      <c r="E30" s="91">
        <f>SUM('#Emp'!E29)</f>
        <v>1</v>
      </c>
      <c r="F30" s="89">
        <f>SUM(Size!D30)</f>
        <v>1</v>
      </c>
      <c r="G30" s="90">
        <f>SUM(Size!F30)</f>
        <v>1</v>
      </c>
      <c r="H30" s="41"/>
      <c r="I30" s="41"/>
      <c r="J30" s="89">
        <f>SUM(EUP!D29)</f>
        <v>1</v>
      </c>
      <c r="K30" s="89">
        <f>SUM(SafCom!C29)</f>
        <v>3</v>
      </c>
      <c r="L30" s="41"/>
      <c r="M30" s="41"/>
      <c r="N30" s="20">
        <f>SUM('Inc Rate'!H29)</f>
        <v>0</v>
      </c>
      <c r="O30" s="20">
        <f>SUM(LTCR!H29)</f>
        <v>0</v>
      </c>
      <c r="P30" s="20">
        <f>SUM(LWDR!H29)</f>
        <v>0</v>
      </c>
      <c r="Q30" s="89">
        <f>SUM(Severity!G29)</f>
        <v>0</v>
      </c>
      <c r="R30" s="41"/>
      <c r="S30" s="70">
        <f>SUM(Chem!D30)</f>
        <v>0</v>
      </c>
      <c r="T30" s="70">
        <f>SUM(Chem!F30)</f>
        <v>0</v>
      </c>
      <c r="U30" s="70">
        <f>SUM(Chem!H30)</f>
        <v>0</v>
      </c>
    </row>
    <row r="31" spans="1:21" x14ac:dyDescent="0.25">
      <c r="A31" s="42" t="s">
        <v>22</v>
      </c>
      <c r="B31" s="47" t="s">
        <v>91</v>
      </c>
      <c r="C31" s="135">
        <f t="shared" si="0"/>
        <v>2.4166666666666665</v>
      </c>
      <c r="D31" s="8" t="s">
        <v>198</v>
      </c>
      <c r="E31" s="91">
        <f>SUM('#Emp'!E30)</f>
        <v>3</v>
      </c>
      <c r="F31" s="89">
        <f>SUM(Size!D31)</f>
        <v>3</v>
      </c>
      <c r="G31" s="90">
        <f>SUM(Size!F31)</f>
        <v>3</v>
      </c>
      <c r="H31" s="41"/>
      <c r="I31" s="41"/>
      <c r="J31" s="89">
        <f>SUM(EUP!D30)</f>
        <v>0</v>
      </c>
      <c r="K31" s="89">
        <f>SUM(SafCom!C30)</f>
        <v>1</v>
      </c>
      <c r="L31" s="41"/>
      <c r="M31" s="41"/>
      <c r="N31" s="20">
        <f>SUM('Inc Rate'!H30)</f>
        <v>3</v>
      </c>
      <c r="O31" s="20">
        <f>SUM(LTCR!H30)</f>
        <v>1</v>
      </c>
      <c r="P31" s="20">
        <f>SUM(LWDR!H30)</f>
        <v>3</v>
      </c>
      <c r="Q31" s="89">
        <f>SUM(Severity!G30)</f>
        <v>3</v>
      </c>
      <c r="R31" s="41"/>
      <c r="S31" s="70">
        <f>SUM(Chem!D31)</f>
        <v>3</v>
      </c>
      <c r="T31" s="70">
        <f>SUM(Chem!F31)</f>
        <v>3</v>
      </c>
      <c r="U31" s="70">
        <f>SUM(Chem!H31)</f>
        <v>3</v>
      </c>
    </row>
    <row r="32" spans="1:21" x14ac:dyDescent="0.25">
      <c r="A32" s="42" t="s">
        <v>23</v>
      </c>
      <c r="B32" s="47" t="s">
        <v>61</v>
      </c>
      <c r="C32" s="135">
        <f t="shared" si="0"/>
        <v>1.1666666666666667</v>
      </c>
      <c r="D32" s="8" t="s">
        <v>196</v>
      </c>
      <c r="E32" s="91">
        <f>SUM('#Emp'!E31)</f>
        <v>2</v>
      </c>
      <c r="F32" s="89">
        <f>SUM(Size!D32)</f>
        <v>2</v>
      </c>
      <c r="G32" s="90">
        <f>SUM(Size!F32)</f>
        <v>3</v>
      </c>
      <c r="H32" s="41"/>
      <c r="I32" s="41"/>
      <c r="J32" s="89">
        <f>SUM(EUP!D31)</f>
        <v>3</v>
      </c>
      <c r="K32" s="89">
        <f>SUM(SafCom!C31)</f>
        <v>3</v>
      </c>
      <c r="L32" s="41"/>
      <c r="M32" s="41"/>
      <c r="N32" s="20">
        <f>SUM('Inc Rate'!H31)</f>
        <v>1</v>
      </c>
      <c r="O32" s="20">
        <f>SUM(LTCR!H31)</f>
        <v>0</v>
      </c>
      <c r="P32" s="20">
        <f>SUM(LWDR!H31)</f>
        <v>0</v>
      </c>
      <c r="Q32" s="89">
        <f>SUM(Severity!G31)</f>
        <v>0</v>
      </c>
      <c r="R32" s="41"/>
      <c r="S32" s="70">
        <f>SUM(Chem!D32)</f>
        <v>0</v>
      </c>
      <c r="T32" s="70">
        <f>SUM(Chem!F32)</f>
        <v>0</v>
      </c>
      <c r="U32" s="70">
        <f>SUM(Chem!H32)</f>
        <v>0</v>
      </c>
    </row>
    <row r="33" spans="1:21" x14ac:dyDescent="0.25">
      <c r="A33" s="43" t="s">
        <v>24</v>
      </c>
      <c r="B33" s="47" t="s">
        <v>62</v>
      </c>
      <c r="C33" s="135">
        <f t="shared" si="0"/>
        <v>0.75</v>
      </c>
      <c r="D33" s="8" t="s">
        <v>197</v>
      </c>
      <c r="E33" s="91">
        <f>SUM('#Emp'!E32)</f>
        <v>2</v>
      </c>
      <c r="F33" s="89">
        <f>SUM(Size!D33)</f>
        <v>2</v>
      </c>
      <c r="G33" s="90">
        <f>SUM(Size!F33)</f>
        <v>2</v>
      </c>
      <c r="H33" s="41"/>
      <c r="I33" s="41"/>
      <c r="J33" s="89">
        <f>SUM(EUP!D32)</f>
        <v>0</v>
      </c>
      <c r="K33" s="89">
        <f>SUM(SafCom!C32)</f>
        <v>3</v>
      </c>
      <c r="L33" s="41"/>
      <c r="M33" s="41"/>
      <c r="N33" s="20">
        <f>SUM('Inc Rate'!H32)</f>
        <v>0</v>
      </c>
      <c r="O33" s="20">
        <f>SUM(LTCR!H32)</f>
        <v>0</v>
      </c>
      <c r="P33" s="20">
        <f>SUM(LWDR!H32)</f>
        <v>0</v>
      </c>
      <c r="Q33" s="89">
        <f>SUM(Severity!G32)</f>
        <v>0</v>
      </c>
      <c r="R33" s="41"/>
      <c r="S33" s="70">
        <f>SUM(Chem!D33)</f>
        <v>0</v>
      </c>
      <c r="T33" s="70">
        <f>SUM(Chem!F33)</f>
        <v>0</v>
      </c>
      <c r="U33" s="70">
        <f>SUM(Chem!H33)</f>
        <v>0</v>
      </c>
    </row>
    <row r="34" spans="1:21" x14ac:dyDescent="0.25">
      <c r="A34" s="42" t="s">
        <v>25</v>
      </c>
      <c r="B34" s="47" t="s">
        <v>63</v>
      </c>
      <c r="C34" s="135">
        <f t="shared" si="0"/>
        <v>0.66666666666666663</v>
      </c>
      <c r="D34" s="8" t="s">
        <v>197</v>
      </c>
      <c r="E34" s="91">
        <f>SUM('#Emp'!E33)</f>
        <v>1</v>
      </c>
      <c r="F34" s="89">
        <f>SUM(Size!D34)</f>
        <v>2</v>
      </c>
      <c r="G34" s="90">
        <f>SUM(Size!F34)</f>
        <v>2</v>
      </c>
      <c r="H34" s="41"/>
      <c r="I34" s="41"/>
      <c r="J34" s="89">
        <f>SUM(EUP!D33)</f>
        <v>0</v>
      </c>
      <c r="K34" s="89">
        <f>SUM(SafCom!C33)</f>
        <v>3</v>
      </c>
      <c r="L34" s="41"/>
      <c r="M34" s="41"/>
      <c r="N34" s="20">
        <f>SUM('Inc Rate'!H33)</f>
        <v>0</v>
      </c>
      <c r="O34" s="20">
        <f>SUM(LTCR!H33)</f>
        <v>0</v>
      </c>
      <c r="P34" s="20">
        <f>SUM(LWDR!H33)</f>
        <v>0</v>
      </c>
      <c r="Q34" s="89">
        <f>SUM(Severity!G33)</f>
        <v>0</v>
      </c>
      <c r="R34" s="41"/>
      <c r="S34" s="70">
        <f>SUM(Chem!D34)</f>
        <v>0</v>
      </c>
      <c r="T34" s="70">
        <f>SUM(Chem!F34)</f>
        <v>0</v>
      </c>
      <c r="U34" s="70">
        <f>SUM(Chem!H34)</f>
        <v>0</v>
      </c>
    </row>
    <row r="35" spans="1:21" x14ac:dyDescent="0.25">
      <c r="A35" s="42" t="s">
        <v>81</v>
      </c>
      <c r="B35" s="47" t="s">
        <v>64</v>
      </c>
      <c r="C35" s="135">
        <f t="shared" si="0"/>
        <v>0.5</v>
      </c>
      <c r="D35" s="8" t="s">
        <v>197</v>
      </c>
      <c r="E35" s="91">
        <f>SUM('#Emp'!E34)</f>
        <v>1</v>
      </c>
      <c r="F35" s="89">
        <f>SUM(Size!D35)</f>
        <v>1</v>
      </c>
      <c r="G35" s="90">
        <f>SUM(Size!F35)</f>
        <v>1</v>
      </c>
      <c r="H35" s="41"/>
      <c r="I35" s="41"/>
      <c r="J35" s="89">
        <f>SUM(EUP!D34)</f>
        <v>0</v>
      </c>
      <c r="K35" s="89">
        <f>SUM(SafCom!C34)</f>
        <v>3</v>
      </c>
      <c r="L35" s="40"/>
      <c r="M35" s="40"/>
      <c r="N35" s="20">
        <f>SUM('Inc Rate'!H34)</f>
        <v>0</v>
      </c>
      <c r="O35" s="20">
        <f>SUM(LTCR!H34)</f>
        <v>0</v>
      </c>
      <c r="P35" s="20">
        <f>SUM(LWDR!H34)</f>
        <v>0</v>
      </c>
      <c r="Q35" s="89">
        <f>SUM(Severity!G34)</f>
        <v>0</v>
      </c>
      <c r="R35" s="40"/>
      <c r="S35" s="70">
        <f>SUM(Chem!D35)</f>
        <v>0</v>
      </c>
      <c r="T35" s="70">
        <f>SUM(Chem!F35)</f>
        <v>0</v>
      </c>
      <c r="U35" s="70">
        <f>SUM(Chem!H35)</f>
        <v>0</v>
      </c>
    </row>
    <row r="36" spans="1:21" x14ac:dyDescent="0.25">
      <c r="A36" s="42" t="s">
        <v>26</v>
      </c>
      <c r="B36" s="47" t="s">
        <v>65</v>
      </c>
      <c r="C36" s="135">
        <f t="shared" si="0"/>
        <v>0.58333333333333337</v>
      </c>
      <c r="D36" s="8" t="s">
        <v>197</v>
      </c>
      <c r="E36" s="91">
        <f>SUM('#Emp'!E35)</f>
        <v>1</v>
      </c>
      <c r="F36" s="89">
        <f>SUM(Size!D36)</f>
        <v>1</v>
      </c>
      <c r="G36" s="90">
        <f>SUM(Size!F36)</f>
        <v>0</v>
      </c>
      <c r="H36" s="41"/>
      <c r="I36" s="41"/>
      <c r="J36" s="89">
        <f>SUM(EUP!D35)</f>
        <v>0</v>
      </c>
      <c r="K36" s="89">
        <f>SUM(SafCom!C35)</f>
        <v>3</v>
      </c>
      <c r="L36" s="41"/>
      <c r="M36" s="41"/>
      <c r="N36" s="20">
        <f>SUM('Inc Rate'!H35)</f>
        <v>2</v>
      </c>
      <c r="O36" s="20">
        <f>SUM(LTCR!H35)</f>
        <v>0</v>
      </c>
      <c r="P36" s="20">
        <f>SUM(LWDR!H35)</f>
        <v>0</v>
      </c>
      <c r="Q36" s="89">
        <f>SUM(Severity!G35)</f>
        <v>0</v>
      </c>
      <c r="R36" s="41"/>
      <c r="S36" s="70">
        <f>SUM(Chem!D36)</f>
        <v>0</v>
      </c>
      <c r="T36" s="70">
        <f>SUM(Chem!F36)</f>
        <v>0</v>
      </c>
      <c r="U36" s="70">
        <f>SUM(Chem!H36)</f>
        <v>0</v>
      </c>
    </row>
    <row r="37" spans="1:21" x14ac:dyDescent="0.25">
      <c r="A37" s="43" t="s">
        <v>88</v>
      </c>
      <c r="B37" s="47" t="s">
        <v>66</v>
      </c>
      <c r="C37" s="135">
        <f t="shared" si="0"/>
        <v>2.0833333333333335</v>
      </c>
      <c r="D37" s="8" t="s">
        <v>198</v>
      </c>
      <c r="E37" s="91">
        <f>SUM('#Emp'!E36)</f>
        <v>2</v>
      </c>
      <c r="F37" s="89">
        <f>SUM(Size!D37)</f>
        <v>2</v>
      </c>
      <c r="G37" s="90">
        <f>SUM(Size!F37)</f>
        <v>3</v>
      </c>
      <c r="H37" s="41"/>
      <c r="I37" s="41"/>
      <c r="J37" s="89">
        <f>SUM(EUP!D36)</f>
        <v>0</v>
      </c>
      <c r="K37" s="89">
        <f>SUM(SafCom!C36)</f>
        <v>3</v>
      </c>
      <c r="L37" s="41"/>
      <c r="M37" s="41"/>
      <c r="N37" s="20">
        <f>SUM('Inc Rate'!H36)</f>
        <v>2</v>
      </c>
      <c r="O37" s="20">
        <f>SUM(LTCR!H36)</f>
        <v>1</v>
      </c>
      <c r="P37" s="20">
        <f>SUM(LWDR!H36)</f>
        <v>1</v>
      </c>
      <c r="Q37" s="89">
        <f>SUM(Severity!G36)</f>
        <v>2</v>
      </c>
      <c r="R37" s="41"/>
      <c r="S37" s="70">
        <f>SUM(Chem!D37)</f>
        <v>3</v>
      </c>
      <c r="T37" s="70">
        <f>SUM(Chem!F37)</f>
        <v>3</v>
      </c>
      <c r="U37" s="70">
        <f>SUM(Chem!H37)</f>
        <v>3</v>
      </c>
    </row>
    <row r="38" spans="1:21" x14ac:dyDescent="0.25">
      <c r="A38" s="43" t="s">
        <v>27</v>
      </c>
      <c r="B38" s="47" t="s">
        <v>67</v>
      </c>
      <c r="C38" s="135">
        <f t="shared" si="0"/>
        <v>1.1666666666666667</v>
      </c>
      <c r="D38" s="8" t="s">
        <v>196</v>
      </c>
      <c r="E38" s="91">
        <f>SUM('#Emp'!E37)</f>
        <v>2</v>
      </c>
      <c r="F38" s="89">
        <f>SUM(Size!D38)</f>
        <v>2</v>
      </c>
      <c r="G38" s="90">
        <f>SUM(Size!F38)</f>
        <v>3</v>
      </c>
      <c r="H38" s="41"/>
      <c r="I38" s="41"/>
      <c r="J38" s="89">
        <f>SUM(EUP!D37)</f>
        <v>3</v>
      </c>
      <c r="K38" s="89">
        <f>SUM(SafCom!C37)</f>
        <v>3</v>
      </c>
      <c r="L38" s="41"/>
      <c r="M38" s="41"/>
      <c r="N38" s="20">
        <f>SUM('Inc Rate'!H37)</f>
        <v>1</v>
      </c>
      <c r="O38" s="20">
        <f>SUM(LTCR!H37)</f>
        <v>0</v>
      </c>
      <c r="P38" s="20">
        <f>SUM(LWDR!H37)</f>
        <v>0</v>
      </c>
      <c r="Q38" s="89">
        <f>SUM(Severity!G37)</f>
        <v>0</v>
      </c>
      <c r="R38" s="41"/>
      <c r="S38" s="70">
        <f>SUM(Chem!D38)</f>
        <v>0</v>
      </c>
      <c r="T38" s="70">
        <f>SUM(Chem!F38)</f>
        <v>0</v>
      </c>
      <c r="U38" s="70">
        <f>SUM(Chem!H38)</f>
        <v>0</v>
      </c>
    </row>
    <row r="39" spans="1:21" x14ac:dyDescent="0.25">
      <c r="A39" s="42" t="s">
        <v>28</v>
      </c>
      <c r="B39" s="47" t="s">
        <v>68</v>
      </c>
      <c r="C39" s="135">
        <f t="shared" si="0"/>
        <v>0.33333333333333331</v>
      </c>
      <c r="D39" s="8" t="s">
        <v>197</v>
      </c>
      <c r="E39" s="91">
        <f>SUM('#Emp'!E38)</f>
        <v>1</v>
      </c>
      <c r="F39" s="89">
        <f>SUM(Size!D39)</f>
        <v>0</v>
      </c>
      <c r="G39" s="90">
        <f>SUM(Size!F39)</f>
        <v>0</v>
      </c>
      <c r="H39" s="41"/>
      <c r="I39" s="41"/>
      <c r="J39" s="89">
        <f>SUM(EUP!D38)</f>
        <v>0</v>
      </c>
      <c r="K39" s="89">
        <f>SUM(SafCom!C38)</f>
        <v>3</v>
      </c>
      <c r="L39" s="41"/>
      <c r="M39" s="41"/>
      <c r="N39" s="20">
        <f>SUM('Inc Rate'!H38)</f>
        <v>0</v>
      </c>
      <c r="O39" s="20">
        <f>SUM(LTCR!H38)</f>
        <v>0</v>
      </c>
      <c r="P39" s="20">
        <f>SUM(LWDR!H38)</f>
        <v>0</v>
      </c>
      <c r="Q39" s="89">
        <f>SUM(Severity!G38)</f>
        <v>0</v>
      </c>
      <c r="R39" s="41"/>
      <c r="S39" s="70">
        <f>SUM(Chem!D39)</f>
        <v>0</v>
      </c>
      <c r="T39" s="70">
        <f>SUM(Chem!F39)</f>
        <v>0</v>
      </c>
      <c r="U39" s="70">
        <f>SUM(Chem!H39)</f>
        <v>0</v>
      </c>
    </row>
    <row r="40" spans="1:21" x14ac:dyDescent="0.25">
      <c r="A40" s="42" t="s">
        <v>29</v>
      </c>
      <c r="B40" s="47" t="s">
        <v>69</v>
      </c>
      <c r="C40" s="135">
        <f t="shared" si="0"/>
        <v>1.4166666666666667</v>
      </c>
      <c r="D40" s="8" t="s">
        <v>196</v>
      </c>
      <c r="E40" s="91">
        <f>SUM('#Emp'!E39)</f>
        <v>2</v>
      </c>
      <c r="F40" s="89">
        <f>SUM(Size!D40)</f>
        <v>1</v>
      </c>
      <c r="G40" s="90">
        <f>SUM(Size!F40)</f>
        <v>2</v>
      </c>
      <c r="H40" s="41"/>
      <c r="I40" s="41"/>
      <c r="J40" s="89">
        <f>SUM(EUP!D39)</f>
        <v>0</v>
      </c>
      <c r="K40" s="89">
        <f>SUM(SafCom!C39)</f>
        <v>1</v>
      </c>
      <c r="L40" s="41"/>
      <c r="M40" s="41"/>
      <c r="N40" s="20">
        <f>SUM('Inc Rate'!H39)</f>
        <v>2</v>
      </c>
      <c r="O40" s="20">
        <f>SUM(LTCR!H39)</f>
        <v>0</v>
      </c>
      <c r="P40" s="20">
        <f>SUM(LWDR!H39)</f>
        <v>0</v>
      </c>
      <c r="Q40" s="89">
        <f>SUM(Severity!G39)</f>
        <v>0</v>
      </c>
      <c r="R40" s="41"/>
      <c r="S40" s="70">
        <f>SUM(Chem!D40)</f>
        <v>3</v>
      </c>
      <c r="T40" s="70">
        <f>SUM(Chem!F40)</f>
        <v>3</v>
      </c>
      <c r="U40" s="70">
        <f>SUM(Chem!H40)</f>
        <v>3</v>
      </c>
    </row>
    <row r="41" spans="1:21" x14ac:dyDescent="0.25">
      <c r="A41" s="42" t="s">
        <v>30</v>
      </c>
      <c r="B41" s="47" t="s">
        <v>70</v>
      </c>
      <c r="C41" s="135">
        <f t="shared" si="0"/>
        <v>2.5</v>
      </c>
      <c r="D41" s="8" t="s">
        <v>198</v>
      </c>
      <c r="E41" s="91">
        <f>SUM('#Emp'!E40)</f>
        <v>2</v>
      </c>
      <c r="F41" s="89">
        <f>SUM(Size!D41)</f>
        <v>2</v>
      </c>
      <c r="G41" s="90">
        <f>SUM(Size!F41)</f>
        <v>2</v>
      </c>
      <c r="H41" s="41"/>
      <c r="I41" s="41"/>
      <c r="J41" s="89">
        <f>SUM(EUP!D40)</f>
        <v>3</v>
      </c>
      <c r="K41" s="89">
        <f>SUM(SafCom!C40)</f>
        <v>3</v>
      </c>
      <c r="L41" s="41"/>
      <c r="M41" s="41"/>
      <c r="N41" s="20">
        <f>SUM('Inc Rate'!H40)</f>
        <v>2</v>
      </c>
      <c r="O41" s="20">
        <f>SUM(LTCR!H40)</f>
        <v>2</v>
      </c>
      <c r="P41" s="20">
        <f>SUM(LWDR!H40)</f>
        <v>2</v>
      </c>
      <c r="Q41" s="89">
        <f>SUM(Severity!G40)</f>
        <v>3</v>
      </c>
      <c r="R41" s="41"/>
      <c r="S41" s="70">
        <f>SUM(Chem!D41)</f>
        <v>3</v>
      </c>
      <c r="T41" s="70">
        <f>SUM(Chem!F41)</f>
        <v>3</v>
      </c>
      <c r="U41" s="70">
        <f>SUM(Chem!H41)</f>
        <v>3</v>
      </c>
    </row>
    <row r="42" spans="1:21" x14ac:dyDescent="0.25">
      <c r="A42" s="43" t="s">
        <v>82</v>
      </c>
      <c r="B42" s="47" t="s">
        <v>71</v>
      </c>
      <c r="C42" s="135">
        <f t="shared" si="0"/>
        <v>0.58333333333333337</v>
      </c>
      <c r="D42" s="8" t="s">
        <v>197</v>
      </c>
      <c r="E42" s="91">
        <f>SUM('#Emp'!E41)</f>
        <v>1</v>
      </c>
      <c r="F42" s="89">
        <f>SUM(Size!D42)</f>
        <v>1</v>
      </c>
      <c r="G42" s="90">
        <f>SUM(Size!F42)</f>
        <v>1</v>
      </c>
      <c r="H42" s="41"/>
      <c r="I42" s="41"/>
      <c r="J42" s="89">
        <f>SUM(EUP!D41)</f>
        <v>1</v>
      </c>
      <c r="K42" s="89">
        <f>SUM(SafCom!C41)</f>
        <v>3</v>
      </c>
      <c r="L42" s="41"/>
      <c r="M42" s="41"/>
      <c r="N42" s="20">
        <f>SUM('Inc Rate'!H41)</f>
        <v>0</v>
      </c>
      <c r="O42" s="20">
        <f>SUM(LTCR!H41)</f>
        <v>0</v>
      </c>
      <c r="P42" s="20">
        <f>SUM(LWDR!H41)</f>
        <v>0</v>
      </c>
      <c r="Q42" s="89">
        <f>SUM(Severity!G41)</f>
        <v>0</v>
      </c>
      <c r="R42" s="41"/>
      <c r="S42" s="70">
        <f>SUM(Chem!D42)</f>
        <v>0</v>
      </c>
      <c r="T42" s="70">
        <f>SUM(Chem!F42)</f>
        <v>0</v>
      </c>
      <c r="U42" s="70">
        <f>SUM(Chem!H42)</f>
        <v>0</v>
      </c>
    </row>
    <row r="43" spans="1:21" x14ac:dyDescent="0.25">
      <c r="A43" s="43" t="s">
        <v>31</v>
      </c>
      <c r="B43" s="47" t="s">
        <v>72</v>
      </c>
      <c r="C43" s="135">
        <f t="shared" si="0"/>
        <v>1.25</v>
      </c>
      <c r="D43" s="8" t="s">
        <v>196</v>
      </c>
      <c r="E43" s="91">
        <f>SUM('#Emp'!E42)</f>
        <v>1</v>
      </c>
      <c r="F43" s="89">
        <f>SUM(Size!D43)</f>
        <v>2</v>
      </c>
      <c r="G43" s="90">
        <f>SUM(Size!F43)</f>
        <v>2</v>
      </c>
      <c r="H43" s="41"/>
      <c r="I43" s="41"/>
      <c r="J43" s="89">
        <f>SUM(EUP!D42)</f>
        <v>0</v>
      </c>
      <c r="K43" s="89">
        <f>SUM(SafCom!C42)</f>
        <v>1</v>
      </c>
      <c r="L43" s="41"/>
      <c r="M43" s="41"/>
      <c r="N43" s="20">
        <f>SUM('Inc Rate'!H42)</f>
        <v>3</v>
      </c>
      <c r="O43" s="20">
        <f>SUM(LTCR!H42)</f>
        <v>0</v>
      </c>
      <c r="P43" s="20">
        <f>SUM(LWDR!H42)</f>
        <v>0</v>
      </c>
      <c r="Q43" s="89">
        <f>SUM(Severity!G42)</f>
        <v>0</v>
      </c>
      <c r="R43" s="41"/>
      <c r="S43" s="70">
        <f>SUM(Chem!D43)</f>
        <v>3</v>
      </c>
      <c r="T43" s="70">
        <f>SUM(Chem!F43)</f>
        <v>3</v>
      </c>
      <c r="U43" s="70">
        <f>SUM(Chem!H43)</f>
        <v>0</v>
      </c>
    </row>
    <row r="44" spans="1:21" x14ac:dyDescent="0.25">
      <c r="A44" s="42" t="s">
        <v>32</v>
      </c>
      <c r="B44" s="47" t="s">
        <v>73</v>
      </c>
      <c r="C44" s="135">
        <f t="shared" si="0"/>
        <v>0.58333333333333337</v>
      </c>
      <c r="D44" s="8" t="s">
        <v>197</v>
      </c>
      <c r="E44" s="91">
        <f>SUM('#Emp'!E43)</f>
        <v>1</v>
      </c>
      <c r="F44" s="89">
        <f>SUM(Size!D44)</f>
        <v>1</v>
      </c>
      <c r="G44" s="90">
        <f>SUM(Size!F44)</f>
        <v>1</v>
      </c>
      <c r="H44" s="41"/>
      <c r="I44" s="41"/>
      <c r="J44" s="89">
        <f>SUM(EUP!D43)</f>
        <v>3</v>
      </c>
      <c r="K44" s="89">
        <f>SUM(SafCom!C43)</f>
        <v>1</v>
      </c>
      <c r="L44" s="41"/>
      <c r="M44" s="41"/>
      <c r="N44" s="20">
        <f>SUM('Inc Rate'!H43)</f>
        <v>0</v>
      </c>
      <c r="O44" s="20">
        <f>SUM(LTCR!H43)</f>
        <v>0</v>
      </c>
      <c r="P44" s="20">
        <f>SUM(LWDR!H43)</f>
        <v>0</v>
      </c>
      <c r="Q44" s="89">
        <f>SUM(Severity!G43)</f>
        <v>0</v>
      </c>
      <c r="R44" s="41"/>
      <c r="S44" s="70">
        <f>SUM(Chem!D44)</f>
        <v>0</v>
      </c>
      <c r="T44" s="70">
        <f>SUM(Chem!F44)</f>
        <v>0</v>
      </c>
      <c r="U44" s="70">
        <f>SUM(Chem!H44)</f>
        <v>0</v>
      </c>
    </row>
    <row r="45" spans="1:21" x14ac:dyDescent="0.25">
      <c r="A45" s="42" t="s">
        <v>96</v>
      </c>
      <c r="B45" s="47" t="s">
        <v>94</v>
      </c>
      <c r="C45" s="135">
        <f t="shared" si="0"/>
        <v>0.58333333333333337</v>
      </c>
      <c r="D45" s="8" t="s">
        <v>197</v>
      </c>
      <c r="E45" s="91">
        <f>SUM('#Emp'!E44)</f>
        <v>1</v>
      </c>
      <c r="F45" s="89">
        <f>SUM(Size!D45)</f>
        <v>1</v>
      </c>
      <c r="G45" s="90">
        <f>SUM(Size!F45)</f>
        <v>1</v>
      </c>
      <c r="H45" s="41"/>
      <c r="I45" s="41"/>
      <c r="J45" s="89">
        <f>SUM(EUP!D44)</f>
        <v>1</v>
      </c>
      <c r="K45" s="89">
        <f>SUM(SafCom!C44)</f>
        <v>3</v>
      </c>
      <c r="L45" s="41"/>
      <c r="M45" s="41"/>
      <c r="N45" s="20">
        <f>SUM('Inc Rate'!H44)</f>
        <v>0</v>
      </c>
      <c r="O45" s="20">
        <f>SUM(LTCR!H44)</f>
        <v>0</v>
      </c>
      <c r="P45" s="20">
        <f>SUM(LWDR!H44)</f>
        <v>0</v>
      </c>
      <c r="Q45" s="89">
        <f>SUM(Severity!G44)</f>
        <v>0</v>
      </c>
      <c r="R45" s="41"/>
      <c r="S45" s="70">
        <f>SUM(Chem!D45)</f>
        <v>0</v>
      </c>
      <c r="T45" s="70">
        <f>SUM(Chem!F45)</f>
        <v>0</v>
      </c>
      <c r="U45" s="70">
        <f>SUM(Chem!H45)</f>
        <v>0</v>
      </c>
    </row>
    <row r="46" spans="1:21" x14ac:dyDescent="0.25">
      <c r="A46" s="42" t="s">
        <v>33</v>
      </c>
      <c r="B46" s="47" t="s">
        <v>83</v>
      </c>
      <c r="C46" s="135">
        <f t="shared" si="0"/>
        <v>2.1666666666666665</v>
      </c>
      <c r="D46" s="8" t="s">
        <v>198</v>
      </c>
      <c r="E46" s="91">
        <f>SUM('#Emp'!E45)</f>
        <v>2</v>
      </c>
      <c r="F46" s="89">
        <f>SUM(Size!D46)</f>
        <v>1</v>
      </c>
      <c r="G46" s="90">
        <f>SUM(Size!F46)</f>
        <v>2</v>
      </c>
      <c r="H46" s="41"/>
      <c r="I46" s="41"/>
      <c r="J46" s="89">
        <f>SUM(EUP!D45)</f>
        <v>0</v>
      </c>
      <c r="K46" s="89">
        <f>SUM(SafCom!C45)</f>
        <v>3</v>
      </c>
      <c r="L46" s="41"/>
      <c r="M46" s="41"/>
      <c r="N46" s="20">
        <f>SUM('Inc Rate'!H45)</f>
        <v>3</v>
      </c>
      <c r="O46" s="20">
        <f>SUM(LTCR!H45)</f>
        <v>3</v>
      </c>
      <c r="P46" s="20">
        <f>SUM(LWDR!H45)</f>
        <v>3</v>
      </c>
      <c r="Q46" s="89">
        <f>SUM(Severity!G45)</f>
        <v>3</v>
      </c>
      <c r="R46" s="41"/>
      <c r="S46" s="70">
        <f>SUM(Chem!D46)</f>
        <v>3</v>
      </c>
      <c r="T46" s="70">
        <f>SUM(Chem!F46)</f>
        <v>3</v>
      </c>
      <c r="U46" s="70">
        <f>SUM(Chem!H46)</f>
        <v>0</v>
      </c>
    </row>
    <row r="47" spans="1:21" x14ac:dyDescent="0.25">
      <c r="A47" s="42" t="s">
        <v>87</v>
      </c>
      <c r="B47" s="47" t="s">
        <v>74</v>
      </c>
      <c r="C47" s="135">
        <f t="shared" si="0"/>
        <v>1.6666666666666667</v>
      </c>
      <c r="D47" s="8" t="s">
        <v>196</v>
      </c>
      <c r="E47" s="91">
        <f>SUM('#Emp'!E46)</f>
        <v>3</v>
      </c>
      <c r="F47" s="89">
        <f>SUM(Size!D47)</f>
        <v>3</v>
      </c>
      <c r="G47" s="90">
        <f>SUM(Size!F47)</f>
        <v>3</v>
      </c>
      <c r="H47" s="41"/>
      <c r="I47" s="41"/>
      <c r="J47" s="89">
        <f>SUM(EUP!D46)</f>
        <v>1</v>
      </c>
      <c r="K47" s="89">
        <f>SUM(SafCom!C46)</f>
        <v>3</v>
      </c>
      <c r="L47" s="41"/>
      <c r="M47" s="41"/>
      <c r="N47" s="20">
        <f>SUM('Inc Rate'!H46)</f>
        <v>1</v>
      </c>
      <c r="O47" s="20">
        <f>SUM(LTCR!H46)</f>
        <v>1</v>
      </c>
      <c r="P47" s="20">
        <f>SUM(LWDR!H46)</f>
        <v>2</v>
      </c>
      <c r="Q47" s="89">
        <f>SUM(Severity!G46)</f>
        <v>3</v>
      </c>
      <c r="R47" s="41"/>
      <c r="S47" s="70">
        <f>SUM(Chem!D47)</f>
        <v>0</v>
      </c>
      <c r="T47" s="70">
        <f>SUM(Chem!F47)</f>
        <v>0</v>
      </c>
      <c r="U47" s="70">
        <f>SUM(Chem!H47)</f>
        <v>0</v>
      </c>
    </row>
    <row r="48" spans="1:21" x14ac:dyDescent="0.25">
      <c r="A48" s="42" t="s">
        <v>34</v>
      </c>
      <c r="B48" s="47" t="s">
        <v>75</v>
      </c>
      <c r="C48" s="135">
        <f t="shared" si="0"/>
        <v>0.75</v>
      </c>
      <c r="D48" s="8" t="s">
        <v>197</v>
      </c>
      <c r="E48" s="91">
        <f>SUM('#Emp'!E47)</f>
        <v>2</v>
      </c>
      <c r="F48" s="89">
        <f>SUM(Size!D48)</f>
        <v>3</v>
      </c>
      <c r="G48" s="90">
        <f>SUM(Size!F48)</f>
        <v>2</v>
      </c>
      <c r="H48" s="41"/>
      <c r="I48" s="41"/>
      <c r="J48" s="89">
        <f>SUM(EUP!D47)</f>
        <v>1</v>
      </c>
      <c r="K48" s="89">
        <f>SUM(SafCom!C47)</f>
        <v>1</v>
      </c>
      <c r="L48" s="41"/>
      <c r="M48" s="41"/>
      <c r="N48" s="20">
        <f>SUM('Inc Rate'!H47)</f>
        <v>0</v>
      </c>
      <c r="O48" s="20">
        <f>SUM(LTCR!H47)</f>
        <v>0</v>
      </c>
      <c r="P48" s="20">
        <f>SUM(LWDR!H47)</f>
        <v>0</v>
      </c>
      <c r="Q48" s="89">
        <f>SUM(Severity!G47)</f>
        <v>0</v>
      </c>
      <c r="R48" s="41"/>
      <c r="S48" s="70">
        <f>SUM(Chem!D48)</f>
        <v>0</v>
      </c>
      <c r="T48" s="70">
        <f>SUM(Chem!F48)</f>
        <v>0</v>
      </c>
      <c r="U48" s="70">
        <f>SUM(Chem!H48)</f>
        <v>0</v>
      </c>
    </row>
    <row r="49" spans="1:21" x14ac:dyDescent="0.25">
      <c r="A49" s="42" t="s">
        <v>35</v>
      </c>
      <c r="B49" s="47" t="s">
        <v>76</v>
      </c>
      <c r="C49" s="135">
        <f t="shared" si="0"/>
        <v>1.5833333333333333</v>
      </c>
      <c r="D49" s="8" t="s">
        <v>198</v>
      </c>
      <c r="E49" s="91">
        <f>SUM('#Emp'!E48)</f>
        <v>2</v>
      </c>
      <c r="F49" s="89">
        <f>SUM(Size!D49)</f>
        <v>3</v>
      </c>
      <c r="G49" s="90">
        <f>SUM(Size!F49)</f>
        <v>3</v>
      </c>
      <c r="H49" s="41"/>
      <c r="I49" s="41"/>
      <c r="J49" s="89">
        <f>SUM(EUP!D48)</f>
        <v>0</v>
      </c>
      <c r="K49" s="89">
        <f>SUM(SafCom!C48)</f>
        <v>1</v>
      </c>
      <c r="L49" s="41"/>
      <c r="M49" s="41"/>
      <c r="N49" s="20">
        <f>SUM('Inc Rate'!H48)</f>
        <v>2</v>
      </c>
      <c r="O49" s="20">
        <f>SUM(LTCR!H48)</f>
        <v>1</v>
      </c>
      <c r="P49" s="20">
        <f>SUM(LWDR!H48)</f>
        <v>1</v>
      </c>
      <c r="Q49" s="89">
        <f>SUM(Severity!G48)</f>
        <v>3</v>
      </c>
      <c r="R49" s="41"/>
      <c r="S49" s="70">
        <f>SUM(Chem!D49)</f>
        <v>0</v>
      </c>
      <c r="T49" s="70">
        <f>SUM(Chem!F49)</f>
        <v>3</v>
      </c>
      <c r="U49" s="70">
        <f>SUM(Chem!H49)</f>
        <v>0</v>
      </c>
    </row>
    <row r="50" spans="1:21" x14ac:dyDescent="0.25">
      <c r="A50" s="42" t="s">
        <v>99</v>
      </c>
      <c r="B50" s="47" t="s">
        <v>77</v>
      </c>
      <c r="C50" s="135">
        <f t="shared" si="0"/>
        <v>0.83333333333333337</v>
      </c>
      <c r="D50" s="8" t="s">
        <v>197</v>
      </c>
      <c r="E50" s="91">
        <f>SUM('#Emp'!E49)</f>
        <v>2</v>
      </c>
      <c r="F50" s="89">
        <f>SUM(Size!D50)</f>
        <v>3</v>
      </c>
      <c r="G50" s="90">
        <f>SUM(Size!F50)</f>
        <v>2</v>
      </c>
      <c r="H50" s="41"/>
      <c r="I50" s="41"/>
      <c r="J50" s="89">
        <f>SUM(EUP!D49)</f>
        <v>0</v>
      </c>
      <c r="K50" s="89">
        <f>SUM(SafCom!C49)</f>
        <v>1</v>
      </c>
      <c r="L50" s="41"/>
      <c r="M50" s="41"/>
      <c r="N50" s="20">
        <f>SUM('Inc Rate'!H49)</f>
        <v>2</v>
      </c>
      <c r="O50" s="20">
        <f>SUM(LTCR!H49)</f>
        <v>0</v>
      </c>
      <c r="P50" s="20">
        <f>SUM(LWDR!H49)</f>
        <v>0</v>
      </c>
      <c r="Q50" s="89">
        <f>SUM(Severity!G49)</f>
        <v>0</v>
      </c>
      <c r="R50" s="41"/>
      <c r="S50" s="70">
        <f>SUM(Chem!D50)</f>
        <v>0</v>
      </c>
      <c r="T50" s="70">
        <f>SUM(Chem!F50)</f>
        <v>0</v>
      </c>
      <c r="U50" s="70">
        <f>SUM(Chem!H50)</f>
        <v>0</v>
      </c>
    </row>
    <row r="51" spans="1:21" x14ac:dyDescent="0.25">
      <c r="A51" s="44"/>
      <c r="B51" s="49"/>
      <c r="C51" s="136"/>
      <c r="D51" s="127"/>
      <c r="E51" s="92"/>
      <c r="F51" s="89"/>
      <c r="G51" s="89"/>
      <c r="H51" s="41"/>
      <c r="I51" s="41"/>
      <c r="J51" s="89"/>
      <c r="K51" s="89"/>
      <c r="L51" s="41"/>
      <c r="M51" s="41"/>
      <c r="N51" s="89"/>
      <c r="O51" s="89"/>
      <c r="P51" s="89"/>
      <c r="Q51" s="41"/>
      <c r="R51" s="41"/>
      <c r="S51" s="70"/>
      <c r="T51" s="70"/>
      <c r="U51" s="70"/>
    </row>
    <row r="52" spans="1:21" ht="60.75" customHeight="1" x14ac:dyDescent="0.25">
      <c r="A52" s="23"/>
    </row>
  </sheetData>
  <sortState xmlns:xlrd2="http://schemas.microsoft.com/office/spreadsheetml/2017/richdata2" ref="A2:R63">
    <sortCondition ref="B2:B63"/>
  </sortState>
  <mergeCells count="5">
    <mergeCell ref="E1:J1"/>
    <mergeCell ref="A1:B1"/>
    <mergeCell ref="K1:M1"/>
    <mergeCell ref="N1:R1"/>
    <mergeCell ref="S1:U1"/>
  </mergeCells>
  <pageMargins left="0.7" right="0.7" top="0.75" bottom="0.75" header="0.3" footer="0.3"/>
  <pageSetup paperSize="17" scale="6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50"/>
  <sheetViews>
    <sheetView workbookViewId="0">
      <selection sqref="A1:A1048576"/>
    </sheetView>
  </sheetViews>
  <sheetFormatPr defaultRowHeight="15" x14ac:dyDescent="0.25"/>
  <cols>
    <col min="1" max="1" width="56" style="1" customWidth="1"/>
    <col min="2" max="2" width="15.28515625" style="4" bestFit="1" customWidth="1"/>
    <col min="3" max="4" width="16.7109375" style="63" customWidth="1"/>
    <col min="5" max="5" width="16.7109375" style="55" customWidth="1"/>
    <col min="6" max="8" width="16.7109375" style="21" customWidth="1"/>
    <col min="9" max="16384" width="9.140625" style="1"/>
  </cols>
  <sheetData>
    <row r="1" spans="1:15" s="5" customFormat="1" ht="49.5" customHeight="1" x14ac:dyDescent="0.25">
      <c r="A1" s="6" t="s">
        <v>36</v>
      </c>
      <c r="B1" s="10" t="s">
        <v>38</v>
      </c>
      <c r="C1" s="51" t="s">
        <v>141</v>
      </c>
      <c r="D1" s="51" t="s">
        <v>142</v>
      </c>
      <c r="E1" s="16" t="s">
        <v>143</v>
      </c>
      <c r="F1" s="16" t="s">
        <v>152</v>
      </c>
      <c r="G1" s="16" t="s">
        <v>153</v>
      </c>
      <c r="H1" s="16" t="s">
        <v>121</v>
      </c>
      <c r="J1" s="1"/>
      <c r="K1" s="1"/>
      <c r="L1" s="1"/>
      <c r="M1" s="1"/>
      <c r="N1" s="1"/>
      <c r="O1" s="1"/>
    </row>
    <row r="2" spans="1:15" x14ac:dyDescent="0.25">
      <c r="A2" s="7" t="s">
        <v>0</v>
      </c>
      <c r="B2" s="8" t="s">
        <v>39</v>
      </c>
      <c r="C2" s="52">
        <v>2105475</v>
      </c>
      <c r="D2" s="53">
        <v>0</v>
      </c>
      <c r="E2" s="54">
        <f>SUM(C2:D2)</f>
        <v>2105475</v>
      </c>
      <c r="F2" s="72">
        <v>2</v>
      </c>
      <c r="G2" s="74">
        <f>SUM(F2*200000)/E2</f>
        <v>0.18998088317363065</v>
      </c>
      <c r="H2" s="18">
        <v>1</v>
      </c>
      <c r="J2" s="167" t="s">
        <v>139</v>
      </c>
      <c r="K2" s="167"/>
      <c r="L2" s="167"/>
      <c r="M2" s="167"/>
      <c r="N2" s="167"/>
      <c r="O2" s="167"/>
    </row>
    <row r="3" spans="1:15" x14ac:dyDescent="0.25">
      <c r="A3" s="7" t="s">
        <v>1</v>
      </c>
      <c r="B3" s="8" t="s">
        <v>40</v>
      </c>
      <c r="C3" s="52">
        <v>448055.5</v>
      </c>
      <c r="D3" s="56">
        <v>0</v>
      </c>
      <c r="E3" s="54">
        <f t="shared" ref="E3:E48" si="0">SUM(C3:D3)</f>
        <v>448055.5</v>
      </c>
      <c r="F3" s="20">
        <v>0</v>
      </c>
      <c r="G3" s="74">
        <f t="shared" ref="G3:G49" si="1">SUM(F3*200000)/E3</f>
        <v>0</v>
      </c>
      <c r="H3" s="18">
        <v>0</v>
      </c>
      <c r="J3" s="160" t="s">
        <v>150</v>
      </c>
      <c r="K3" s="161"/>
      <c r="L3" s="161"/>
      <c r="M3" s="161"/>
      <c r="N3" s="161"/>
      <c r="O3" s="162"/>
    </row>
    <row r="4" spans="1:15" x14ac:dyDescent="0.25">
      <c r="A4" s="7" t="s">
        <v>37</v>
      </c>
      <c r="B4" s="8" t="s">
        <v>41</v>
      </c>
      <c r="C4" s="52">
        <v>38657.25</v>
      </c>
      <c r="D4" s="56">
        <v>16</v>
      </c>
      <c r="E4" s="54">
        <f t="shared" si="0"/>
        <v>38673.25</v>
      </c>
      <c r="F4" s="20">
        <v>0</v>
      </c>
      <c r="G4" s="74">
        <f t="shared" si="1"/>
        <v>0</v>
      </c>
      <c r="H4" s="18">
        <v>0</v>
      </c>
      <c r="J4" s="163"/>
      <c r="K4" s="164"/>
      <c r="L4" s="164"/>
      <c r="M4" s="164"/>
      <c r="N4" s="164"/>
      <c r="O4" s="165"/>
    </row>
    <row r="5" spans="1:15" x14ac:dyDescent="0.25">
      <c r="A5" s="7" t="s">
        <v>2</v>
      </c>
      <c r="B5" s="8" t="s">
        <v>42</v>
      </c>
      <c r="C5" s="52">
        <v>34264.25</v>
      </c>
      <c r="D5" s="56">
        <v>0</v>
      </c>
      <c r="E5" s="54">
        <f t="shared" si="0"/>
        <v>34264.25</v>
      </c>
      <c r="F5" s="20">
        <v>0</v>
      </c>
      <c r="G5" s="74">
        <f t="shared" si="1"/>
        <v>0</v>
      </c>
      <c r="H5" s="18">
        <v>0</v>
      </c>
      <c r="J5" s="166"/>
      <c r="K5" s="167"/>
      <c r="L5" s="167"/>
      <c r="M5" s="167"/>
      <c r="N5" s="167"/>
      <c r="O5" s="168"/>
    </row>
    <row r="6" spans="1:15" x14ac:dyDescent="0.25">
      <c r="A6" s="7" t="s">
        <v>3</v>
      </c>
      <c r="B6" s="8" t="s">
        <v>93</v>
      </c>
      <c r="C6" s="52">
        <v>63666</v>
      </c>
      <c r="D6" s="56">
        <v>0</v>
      </c>
      <c r="E6" s="54">
        <f t="shared" si="0"/>
        <v>63666</v>
      </c>
      <c r="F6" s="20">
        <v>0</v>
      </c>
      <c r="G6" s="74">
        <f t="shared" si="1"/>
        <v>0</v>
      </c>
      <c r="H6" s="18">
        <v>0</v>
      </c>
      <c r="J6" s="169" t="s">
        <v>151</v>
      </c>
      <c r="K6" s="158"/>
      <c r="L6" s="158"/>
      <c r="M6" s="158"/>
      <c r="N6" s="158"/>
      <c r="O6" s="170"/>
    </row>
    <row r="7" spans="1:15" x14ac:dyDescent="0.25">
      <c r="A7" s="7" t="s">
        <v>4</v>
      </c>
      <c r="B7" s="8" t="s">
        <v>43</v>
      </c>
      <c r="C7" s="52">
        <v>1041596</v>
      </c>
      <c r="D7" s="57">
        <v>0</v>
      </c>
      <c r="E7" s="54">
        <f t="shared" si="0"/>
        <v>1041596</v>
      </c>
      <c r="F7" s="20">
        <v>0</v>
      </c>
      <c r="G7" s="74">
        <f t="shared" si="1"/>
        <v>0</v>
      </c>
      <c r="H7" s="18">
        <v>0</v>
      </c>
      <c r="J7" s="171"/>
      <c r="K7" s="172"/>
      <c r="L7" s="172"/>
      <c r="M7" s="172"/>
      <c r="N7" s="172"/>
      <c r="O7" s="173"/>
    </row>
    <row r="8" spans="1:15" x14ac:dyDescent="0.25">
      <c r="A8" s="7" t="s">
        <v>5</v>
      </c>
      <c r="B8" s="8" t="s">
        <v>85</v>
      </c>
      <c r="C8" s="52">
        <v>65747</v>
      </c>
      <c r="D8" s="56">
        <v>0</v>
      </c>
      <c r="E8" s="54">
        <f t="shared" si="0"/>
        <v>65747</v>
      </c>
      <c r="F8" s="20">
        <v>0</v>
      </c>
      <c r="G8" s="74">
        <f t="shared" si="1"/>
        <v>0</v>
      </c>
      <c r="H8" s="18">
        <v>0</v>
      </c>
      <c r="J8" s="171"/>
      <c r="K8" s="172"/>
      <c r="L8" s="172"/>
      <c r="M8" s="172"/>
      <c r="N8" s="172"/>
      <c r="O8" s="173"/>
    </row>
    <row r="9" spans="1:15" x14ac:dyDescent="0.25">
      <c r="A9" s="7" t="s">
        <v>97</v>
      </c>
      <c r="B9" s="8" t="s">
        <v>44</v>
      </c>
      <c r="C9" s="52">
        <v>1649820</v>
      </c>
      <c r="D9" s="56">
        <v>14464</v>
      </c>
      <c r="E9" s="54">
        <f t="shared" si="0"/>
        <v>1664284</v>
      </c>
      <c r="F9" s="20">
        <v>0</v>
      </c>
      <c r="G9" s="74">
        <f t="shared" si="1"/>
        <v>0</v>
      </c>
      <c r="H9" s="18">
        <v>0</v>
      </c>
      <c r="J9" s="171"/>
      <c r="K9" s="172"/>
      <c r="L9" s="172"/>
      <c r="M9" s="172"/>
      <c r="N9" s="172"/>
      <c r="O9" s="173"/>
    </row>
    <row r="10" spans="1:15" x14ac:dyDescent="0.25">
      <c r="A10" s="7" t="s">
        <v>95</v>
      </c>
      <c r="B10" s="8" t="s">
        <v>92</v>
      </c>
      <c r="C10" s="52">
        <v>111354.5</v>
      </c>
      <c r="D10" s="56">
        <v>16</v>
      </c>
      <c r="E10" s="54">
        <f t="shared" si="0"/>
        <v>111370.5</v>
      </c>
      <c r="F10" s="20">
        <v>0</v>
      </c>
      <c r="G10" s="74">
        <f t="shared" si="1"/>
        <v>0</v>
      </c>
      <c r="H10" s="18">
        <v>0</v>
      </c>
      <c r="J10" s="171"/>
      <c r="K10" s="172"/>
      <c r="L10" s="172"/>
      <c r="M10" s="172"/>
      <c r="N10" s="172"/>
      <c r="O10" s="173"/>
    </row>
    <row r="11" spans="1:15" x14ac:dyDescent="0.25">
      <c r="A11" s="24" t="s">
        <v>6</v>
      </c>
      <c r="B11" s="8" t="s">
        <v>45</v>
      </c>
      <c r="C11" s="52">
        <v>173307.97</v>
      </c>
      <c r="D11" s="56">
        <v>0</v>
      </c>
      <c r="E11" s="54">
        <f t="shared" si="0"/>
        <v>173307.97</v>
      </c>
      <c r="F11" s="20">
        <v>0</v>
      </c>
      <c r="G11" s="74">
        <f t="shared" si="1"/>
        <v>0</v>
      </c>
      <c r="H11" s="18">
        <v>0</v>
      </c>
      <c r="J11" s="174"/>
      <c r="K11" s="175"/>
      <c r="L11" s="175"/>
      <c r="M11" s="175"/>
      <c r="N11" s="175"/>
      <c r="O11" s="176"/>
    </row>
    <row r="12" spans="1:15" x14ac:dyDescent="0.25">
      <c r="A12" s="24" t="s">
        <v>145</v>
      </c>
      <c r="B12" s="8" t="s">
        <v>46</v>
      </c>
      <c r="C12" s="52">
        <v>536301</v>
      </c>
      <c r="D12" s="56">
        <v>133912</v>
      </c>
      <c r="E12" s="54">
        <f t="shared" si="0"/>
        <v>670213</v>
      </c>
      <c r="F12" s="20">
        <v>2</v>
      </c>
      <c r="G12" s="74">
        <f t="shared" si="1"/>
        <v>0.59682518841025167</v>
      </c>
      <c r="H12" s="18">
        <v>1</v>
      </c>
    </row>
    <row r="13" spans="1:15" x14ac:dyDescent="0.25">
      <c r="A13" s="7" t="s">
        <v>7</v>
      </c>
      <c r="B13" s="8" t="s">
        <v>47</v>
      </c>
      <c r="C13" s="52">
        <v>28129.5</v>
      </c>
      <c r="D13" s="56">
        <v>0</v>
      </c>
      <c r="E13" s="54">
        <f t="shared" si="0"/>
        <v>28129.5</v>
      </c>
      <c r="F13" s="20">
        <v>0</v>
      </c>
      <c r="G13" s="74">
        <f t="shared" si="1"/>
        <v>0</v>
      </c>
      <c r="H13" s="18">
        <v>0</v>
      </c>
      <c r="J13" s="143" t="s">
        <v>154</v>
      </c>
      <c r="K13" s="144"/>
      <c r="L13" s="144"/>
      <c r="M13" s="144"/>
      <c r="N13" s="144"/>
      <c r="O13" s="144"/>
    </row>
    <row r="14" spans="1:15" x14ac:dyDescent="0.25">
      <c r="A14" s="7" t="s">
        <v>8</v>
      </c>
      <c r="B14" s="8" t="s">
        <v>48</v>
      </c>
      <c r="C14" s="52">
        <v>505357</v>
      </c>
      <c r="D14" s="56">
        <v>0</v>
      </c>
      <c r="E14" s="54">
        <f t="shared" si="0"/>
        <v>505357</v>
      </c>
      <c r="F14" s="20">
        <v>0</v>
      </c>
      <c r="G14" s="74">
        <f t="shared" si="1"/>
        <v>0</v>
      </c>
      <c r="H14" s="18">
        <v>0</v>
      </c>
      <c r="J14" s="144"/>
      <c r="K14" s="144"/>
      <c r="L14" s="144"/>
      <c r="M14" s="144"/>
      <c r="N14" s="144"/>
      <c r="O14" s="144"/>
    </row>
    <row r="15" spans="1:15" s="2" customFormat="1" x14ac:dyDescent="0.25">
      <c r="A15" s="24" t="s">
        <v>9</v>
      </c>
      <c r="B15" s="8" t="s">
        <v>49</v>
      </c>
      <c r="C15" s="52">
        <v>18801.75</v>
      </c>
      <c r="D15" s="58">
        <v>0</v>
      </c>
      <c r="E15" s="54">
        <f t="shared" si="0"/>
        <v>18801.75</v>
      </c>
      <c r="F15" s="19">
        <v>0</v>
      </c>
      <c r="G15" s="74">
        <f t="shared" si="1"/>
        <v>0</v>
      </c>
      <c r="H15" s="18">
        <v>0</v>
      </c>
      <c r="J15" s="144"/>
      <c r="K15" s="144"/>
      <c r="L15" s="144"/>
      <c r="M15" s="144"/>
      <c r="N15" s="144"/>
      <c r="O15" s="144"/>
    </row>
    <row r="16" spans="1:15" x14ac:dyDescent="0.25">
      <c r="A16" s="7" t="s">
        <v>10</v>
      </c>
      <c r="B16" s="8" t="s">
        <v>50</v>
      </c>
      <c r="C16" s="52">
        <v>799671.92</v>
      </c>
      <c r="D16" s="56">
        <v>0</v>
      </c>
      <c r="E16" s="54">
        <f t="shared" si="0"/>
        <v>799671.92</v>
      </c>
      <c r="F16" s="20">
        <v>5</v>
      </c>
      <c r="G16" s="74">
        <f t="shared" si="1"/>
        <v>1.250512835313762</v>
      </c>
      <c r="H16" s="18">
        <v>2</v>
      </c>
      <c r="J16" s="144"/>
      <c r="K16" s="144"/>
      <c r="L16" s="144"/>
      <c r="M16" s="144"/>
      <c r="N16" s="144"/>
      <c r="O16" s="144"/>
    </row>
    <row r="17" spans="1:15" s="3" customFormat="1" x14ac:dyDescent="0.25">
      <c r="A17" s="7" t="s">
        <v>11</v>
      </c>
      <c r="B17" s="9" t="s">
        <v>51</v>
      </c>
      <c r="C17" s="52">
        <v>1083184</v>
      </c>
      <c r="D17" s="53">
        <v>2115.85</v>
      </c>
      <c r="E17" s="54">
        <f t="shared" si="0"/>
        <v>1085299.8500000001</v>
      </c>
      <c r="F17" s="20">
        <v>11</v>
      </c>
      <c r="G17" s="74">
        <f t="shared" si="1"/>
        <v>2.0270895642342528</v>
      </c>
      <c r="H17" s="20">
        <v>3</v>
      </c>
      <c r="J17" s="144"/>
      <c r="K17" s="144"/>
      <c r="L17" s="144"/>
      <c r="M17" s="144"/>
      <c r="N17" s="144"/>
      <c r="O17" s="144"/>
    </row>
    <row r="18" spans="1:15" x14ac:dyDescent="0.25">
      <c r="A18" s="7" t="s">
        <v>12</v>
      </c>
      <c r="B18" s="8" t="s">
        <v>52</v>
      </c>
      <c r="C18" s="52">
        <v>176652.58</v>
      </c>
      <c r="D18" s="56">
        <v>15537.75</v>
      </c>
      <c r="E18" s="54">
        <f t="shared" si="0"/>
        <v>192190.33</v>
      </c>
      <c r="F18" s="20">
        <v>0</v>
      </c>
      <c r="G18" s="74">
        <f t="shared" si="1"/>
        <v>0</v>
      </c>
      <c r="H18" s="18">
        <v>0</v>
      </c>
      <c r="J18" s="3"/>
      <c r="K18" s="3"/>
      <c r="L18" s="3"/>
      <c r="M18" s="3"/>
      <c r="N18" s="3"/>
      <c r="O18" s="3"/>
    </row>
    <row r="19" spans="1:15" x14ac:dyDescent="0.25">
      <c r="A19" s="7" t="s">
        <v>13</v>
      </c>
      <c r="B19" s="8" t="s">
        <v>53</v>
      </c>
      <c r="C19" s="52">
        <v>152482.53</v>
      </c>
      <c r="D19" s="59">
        <v>10390</v>
      </c>
      <c r="E19" s="54">
        <f t="shared" si="0"/>
        <v>162872.53</v>
      </c>
      <c r="F19" s="20">
        <v>0</v>
      </c>
      <c r="G19" s="74">
        <f t="shared" si="1"/>
        <v>0</v>
      </c>
      <c r="H19" s="18">
        <v>0</v>
      </c>
    </row>
    <row r="20" spans="1:15" s="2" customFormat="1" x14ac:dyDescent="0.25">
      <c r="A20" s="24" t="s">
        <v>14</v>
      </c>
      <c r="B20" s="8" t="s">
        <v>89</v>
      </c>
      <c r="C20" s="60">
        <v>104819.5</v>
      </c>
      <c r="D20" s="58">
        <v>1230</v>
      </c>
      <c r="E20" s="54">
        <f t="shared" si="0"/>
        <v>106049.5</v>
      </c>
      <c r="F20" s="19">
        <v>0</v>
      </c>
      <c r="G20" s="74">
        <f t="shared" si="1"/>
        <v>0</v>
      </c>
      <c r="H20" s="18">
        <v>0</v>
      </c>
      <c r="J20" s="1"/>
      <c r="K20" s="1"/>
      <c r="L20" s="1"/>
      <c r="M20" s="1"/>
      <c r="N20" s="1"/>
      <c r="O20" s="1"/>
    </row>
    <row r="21" spans="1:15" x14ac:dyDescent="0.25">
      <c r="A21" s="7" t="s">
        <v>15</v>
      </c>
      <c r="B21" s="8" t="s">
        <v>54</v>
      </c>
      <c r="C21" s="52">
        <v>78475.75</v>
      </c>
      <c r="D21" s="56">
        <v>0</v>
      </c>
      <c r="E21" s="54">
        <f t="shared" si="0"/>
        <v>78475.75</v>
      </c>
      <c r="F21" s="20">
        <v>1</v>
      </c>
      <c r="G21" s="74">
        <f t="shared" si="1"/>
        <v>2.5485579940300029</v>
      </c>
      <c r="H21" s="20">
        <v>3</v>
      </c>
      <c r="J21" s="2"/>
      <c r="K21" s="2"/>
      <c r="L21" s="2"/>
      <c r="M21" s="2"/>
      <c r="N21" s="2"/>
      <c r="O21" s="2"/>
    </row>
    <row r="22" spans="1:15" x14ac:dyDescent="0.25">
      <c r="A22" s="7" t="s">
        <v>16</v>
      </c>
      <c r="B22" s="8" t="s">
        <v>55</v>
      </c>
      <c r="C22" s="52">
        <v>158470.88</v>
      </c>
      <c r="D22" s="56">
        <v>0</v>
      </c>
      <c r="E22" s="54">
        <f t="shared" si="0"/>
        <v>158470.88</v>
      </c>
      <c r="F22" s="20">
        <v>0</v>
      </c>
      <c r="G22" s="74">
        <f t="shared" si="1"/>
        <v>0</v>
      </c>
      <c r="H22" s="18">
        <v>0</v>
      </c>
    </row>
    <row r="23" spans="1:15" x14ac:dyDescent="0.25">
      <c r="A23" s="7" t="s">
        <v>17</v>
      </c>
      <c r="B23" s="8" t="s">
        <v>56</v>
      </c>
      <c r="C23" s="52">
        <v>125736.5</v>
      </c>
      <c r="D23" s="56">
        <v>0</v>
      </c>
      <c r="E23" s="54">
        <f t="shared" si="0"/>
        <v>125736.5</v>
      </c>
      <c r="F23" s="20">
        <v>0</v>
      </c>
      <c r="G23" s="74">
        <f t="shared" si="1"/>
        <v>0</v>
      </c>
      <c r="H23" s="18">
        <v>0</v>
      </c>
    </row>
    <row r="24" spans="1:15" x14ac:dyDescent="0.25">
      <c r="A24" s="7" t="s">
        <v>18</v>
      </c>
      <c r="B24" s="8" t="s">
        <v>57</v>
      </c>
      <c r="C24" s="52">
        <v>22744</v>
      </c>
      <c r="D24" s="58">
        <v>0</v>
      </c>
      <c r="E24" s="61">
        <f t="shared" si="0"/>
        <v>22744</v>
      </c>
      <c r="F24" s="19">
        <v>0</v>
      </c>
      <c r="G24" s="74">
        <f t="shared" si="1"/>
        <v>0</v>
      </c>
      <c r="H24" s="18">
        <v>0</v>
      </c>
    </row>
    <row r="25" spans="1:15" x14ac:dyDescent="0.25">
      <c r="A25" s="7" t="s">
        <v>19</v>
      </c>
      <c r="B25" s="8" t="s">
        <v>58</v>
      </c>
      <c r="C25" s="52">
        <v>349649.5</v>
      </c>
      <c r="D25" s="56">
        <v>0</v>
      </c>
      <c r="E25" s="54">
        <f t="shared" si="0"/>
        <v>349649.5</v>
      </c>
      <c r="F25" s="20">
        <v>0</v>
      </c>
      <c r="G25" s="74">
        <f t="shared" si="1"/>
        <v>0</v>
      </c>
      <c r="H25" s="18">
        <v>0</v>
      </c>
    </row>
    <row r="26" spans="1:15" x14ac:dyDescent="0.25">
      <c r="A26" s="7" t="s">
        <v>90</v>
      </c>
      <c r="B26" s="8" t="s">
        <v>59</v>
      </c>
      <c r="C26" s="52">
        <v>8455</v>
      </c>
      <c r="D26" s="56">
        <v>0</v>
      </c>
      <c r="E26" s="54">
        <f t="shared" si="0"/>
        <v>8455</v>
      </c>
      <c r="F26" s="20">
        <v>0</v>
      </c>
      <c r="G26" s="74">
        <f t="shared" si="1"/>
        <v>0</v>
      </c>
      <c r="H26" s="18">
        <v>0</v>
      </c>
    </row>
    <row r="27" spans="1:15" x14ac:dyDescent="0.25">
      <c r="A27" s="7" t="s">
        <v>20</v>
      </c>
      <c r="B27" s="8" t="s">
        <v>60</v>
      </c>
      <c r="C27" s="52">
        <v>101282.5</v>
      </c>
      <c r="D27" s="56">
        <v>0</v>
      </c>
      <c r="E27" s="54">
        <f t="shared" si="0"/>
        <v>101282.5</v>
      </c>
      <c r="F27" s="20">
        <v>0</v>
      </c>
      <c r="G27" s="74">
        <f t="shared" si="1"/>
        <v>0</v>
      </c>
      <c r="H27" s="18">
        <v>0</v>
      </c>
    </row>
    <row r="28" spans="1:15" x14ac:dyDescent="0.25">
      <c r="A28" s="7" t="s">
        <v>21</v>
      </c>
      <c r="B28" s="8" t="s">
        <v>86</v>
      </c>
      <c r="C28" s="62">
        <v>162143.75</v>
      </c>
      <c r="D28" s="56">
        <v>0</v>
      </c>
      <c r="E28" s="54">
        <f t="shared" si="0"/>
        <v>162143.75</v>
      </c>
      <c r="F28" s="20">
        <v>0</v>
      </c>
      <c r="G28" s="74">
        <f t="shared" si="1"/>
        <v>0</v>
      </c>
      <c r="H28" s="18">
        <v>0</v>
      </c>
    </row>
    <row r="29" spans="1:15" x14ac:dyDescent="0.25">
      <c r="A29" s="7" t="s">
        <v>98</v>
      </c>
      <c r="B29" s="8" t="s">
        <v>84</v>
      </c>
      <c r="C29" s="52">
        <v>25174</v>
      </c>
      <c r="D29" s="56">
        <v>0</v>
      </c>
      <c r="E29" s="54">
        <f t="shared" si="0"/>
        <v>25174</v>
      </c>
      <c r="F29" s="20">
        <v>0</v>
      </c>
      <c r="G29" s="74">
        <f t="shared" si="1"/>
        <v>0</v>
      </c>
      <c r="H29" s="18">
        <v>0</v>
      </c>
    </row>
    <row r="30" spans="1:15" x14ac:dyDescent="0.25">
      <c r="A30" s="7" t="s">
        <v>22</v>
      </c>
      <c r="B30" s="8" t="s">
        <v>91</v>
      </c>
      <c r="C30" s="62">
        <v>6215847.6799999997</v>
      </c>
      <c r="D30" s="56">
        <v>124964</v>
      </c>
      <c r="E30" s="54">
        <f t="shared" si="0"/>
        <v>6340811.6799999997</v>
      </c>
      <c r="F30" s="20">
        <v>19</v>
      </c>
      <c r="G30" s="74">
        <f t="shared" si="1"/>
        <v>0.59929236062724389</v>
      </c>
      <c r="H30" s="20">
        <v>1</v>
      </c>
    </row>
    <row r="31" spans="1:15" x14ac:dyDescent="0.25">
      <c r="A31" s="7" t="s">
        <v>23</v>
      </c>
      <c r="B31" s="8" t="s">
        <v>61</v>
      </c>
      <c r="C31" s="52">
        <v>797359.32</v>
      </c>
      <c r="D31" s="22">
        <v>24960</v>
      </c>
      <c r="E31" s="54">
        <f t="shared" si="0"/>
        <v>822319.32</v>
      </c>
      <c r="F31" s="20">
        <v>0</v>
      </c>
      <c r="G31" s="74">
        <f t="shared" si="1"/>
        <v>0</v>
      </c>
      <c r="H31" s="18">
        <v>0</v>
      </c>
    </row>
    <row r="32" spans="1:15" x14ac:dyDescent="0.25">
      <c r="A32" s="24" t="s">
        <v>24</v>
      </c>
      <c r="B32" s="8" t="s">
        <v>62</v>
      </c>
      <c r="C32" s="52">
        <v>225214.5</v>
      </c>
      <c r="D32" s="56">
        <v>1920</v>
      </c>
      <c r="E32" s="54">
        <f t="shared" si="0"/>
        <v>227134.5</v>
      </c>
      <c r="F32" s="20">
        <v>0</v>
      </c>
      <c r="G32" s="74">
        <f t="shared" si="1"/>
        <v>0</v>
      </c>
      <c r="H32" s="18">
        <v>0</v>
      </c>
    </row>
    <row r="33" spans="1:8" x14ac:dyDescent="0.25">
      <c r="A33" s="7" t="s">
        <v>25</v>
      </c>
      <c r="B33" s="8" t="s">
        <v>63</v>
      </c>
      <c r="C33" s="52">
        <v>216668.25</v>
      </c>
      <c r="D33" s="56">
        <v>0</v>
      </c>
      <c r="E33" s="54">
        <f t="shared" si="0"/>
        <v>216668.25</v>
      </c>
      <c r="F33" s="20">
        <v>0</v>
      </c>
      <c r="G33" s="74">
        <f t="shared" si="1"/>
        <v>0</v>
      </c>
      <c r="H33" s="18">
        <v>0</v>
      </c>
    </row>
    <row r="34" spans="1:8" x14ac:dyDescent="0.25">
      <c r="A34" s="7" t="s">
        <v>81</v>
      </c>
      <c r="B34" s="8" t="s">
        <v>64</v>
      </c>
      <c r="C34" s="52">
        <v>59341.5</v>
      </c>
      <c r="D34" s="56">
        <v>0</v>
      </c>
      <c r="E34" s="54">
        <f t="shared" si="0"/>
        <v>59341.5</v>
      </c>
      <c r="F34" s="20">
        <v>0</v>
      </c>
      <c r="G34" s="74">
        <f t="shared" si="1"/>
        <v>0</v>
      </c>
      <c r="H34" s="18">
        <v>0</v>
      </c>
    </row>
    <row r="35" spans="1:8" x14ac:dyDescent="0.25">
      <c r="A35" s="7" t="s">
        <v>26</v>
      </c>
      <c r="B35" s="8" t="s">
        <v>65</v>
      </c>
      <c r="C35" s="52">
        <v>147937.75</v>
      </c>
      <c r="D35" s="56">
        <v>242</v>
      </c>
      <c r="E35" s="54">
        <f t="shared" si="0"/>
        <v>148179.75</v>
      </c>
      <c r="F35" s="20">
        <v>0</v>
      </c>
      <c r="G35" s="74">
        <f t="shared" si="1"/>
        <v>0</v>
      </c>
      <c r="H35" s="18">
        <v>0</v>
      </c>
    </row>
    <row r="36" spans="1:8" x14ac:dyDescent="0.25">
      <c r="A36" s="24" t="s">
        <v>88</v>
      </c>
      <c r="B36" s="8" t="s">
        <v>66</v>
      </c>
      <c r="C36" s="52">
        <v>708466.35</v>
      </c>
      <c r="D36" s="56">
        <v>0</v>
      </c>
      <c r="E36" s="54">
        <f t="shared" si="0"/>
        <v>708466.35</v>
      </c>
      <c r="F36" s="20">
        <v>1</v>
      </c>
      <c r="G36" s="74">
        <f t="shared" si="1"/>
        <v>0.28229992857106057</v>
      </c>
      <c r="H36" s="18">
        <v>1</v>
      </c>
    </row>
    <row r="37" spans="1:8" x14ac:dyDescent="0.25">
      <c r="A37" s="24" t="s">
        <v>27</v>
      </c>
      <c r="B37" s="8" t="s">
        <v>67</v>
      </c>
      <c r="C37" s="52">
        <v>373210</v>
      </c>
      <c r="D37" s="56">
        <v>0</v>
      </c>
      <c r="E37" s="54">
        <f t="shared" si="0"/>
        <v>373210</v>
      </c>
      <c r="F37" s="20">
        <v>0</v>
      </c>
      <c r="G37" s="74">
        <f t="shared" si="1"/>
        <v>0</v>
      </c>
      <c r="H37" s="18">
        <v>0</v>
      </c>
    </row>
    <row r="38" spans="1:8" x14ac:dyDescent="0.25">
      <c r="A38" s="7" t="s">
        <v>28</v>
      </c>
      <c r="B38" s="8" t="s">
        <v>68</v>
      </c>
      <c r="C38" s="52">
        <v>3603.25</v>
      </c>
      <c r="D38" s="56">
        <v>0</v>
      </c>
      <c r="E38" s="54">
        <f t="shared" si="0"/>
        <v>3603.25</v>
      </c>
      <c r="F38" s="20">
        <v>0</v>
      </c>
      <c r="G38" s="74">
        <f t="shared" si="1"/>
        <v>0</v>
      </c>
      <c r="H38" s="18">
        <v>0</v>
      </c>
    </row>
    <row r="39" spans="1:8" x14ac:dyDescent="0.25">
      <c r="A39" s="7" t="s">
        <v>29</v>
      </c>
      <c r="B39" s="8" t="s">
        <v>69</v>
      </c>
      <c r="C39" s="52">
        <v>309309.75</v>
      </c>
      <c r="D39" s="56">
        <v>0</v>
      </c>
      <c r="E39" s="54">
        <f t="shared" si="0"/>
        <v>309309.75</v>
      </c>
      <c r="F39" s="20">
        <v>0</v>
      </c>
      <c r="G39" s="74">
        <f t="shared" si="1"/>
        <v>0</v>
      </c>
      <c r="H39" s="18">
        <v>0</v>
      </c>
    </row>
    <row r="40" spans="1:8" x14ac:dyDescent="0.25">
      <c r="A40" s="7" t="s">
        <v>30</v>
      </c>
      <c r="B40" s="8" t="s">
        <v>70</v>
      </c>
      <c r="C40" s="52">
        <v>277181.55</v>
      </c>
      <c r="D40" s="56">
        <v>0</v>
      </c>
      <c r="E40" s="54">
        <f t="shared" si="0"/>
        <v>277181.55</v>
      </c>
      <c r="F40" s="20">
        <v>2</v>
      </c>
      <c r="G40" s="74">
        <f t="shared" si="1"/>
        <v>1.4430974933216154</v>
      </c>
      <c r="H40" s="18">
        <v>2</v>
      </c>
    </row>
    <row r="41" spans="1:8" x14ac:dyDescent="0.25">
      <c r="A41" s="24" t="s">
        <v>82</v>
      </c>
      <c r="B41" s="8" t="s">
        <v>71</v>
      </c>
      <c r="C41" s="52">
        <v>39175.75</v>
      </c>
      <c r="D41" s="56">
        <v>0</v>
      </c>
      <c r="E41" s="54">
        <f t="shared" si="0"/>
        <v>39175.75</v>
      </c>
      <c r="F41" s="20">
        <v>0</v>
      </c>
      <c r="G41" s="74">
        <f t="shared" si="1"/>
        <v>0</v>
      </c>
      <c r="H41" s="18">
        <v>0</v>
      </c>
    </row>
    <row r="42" spans="1:8" x14ac:dyDescent="0.25">
      <c r="A42" s="24" t="s">
        <v>31</v>
      </c>
      <c r="B42" s="8" t="s">
        <v>72</v>
      </c>
      <c r="C42" s="52">
        <v>101935.67</v>
      </c>
      <c r="D42" s="56">
        <v>0</v>
      </c>
      <c r="E42" s="54">
        <f t="shared" si="0"/>
        <v>101935.67</v>
      </c>
      <c r="F42" s="20">
        <v>0</v>
      </c>
      <c r="G42" s="74">
        <f t="shared" si="1"/>
        <v>0</v>
      </c>
      <c r="H42" s="18">
        <v>0</v>
      </c>
    </row>
    <row r="43" spans="1:8" x14ac:dyDescent="0.25">
      <c r="A43" s="7" t="s">
        <v>32</v>
      </c>
      <c r="B43" s="8" t="s">
        <v>73</v>
      </c>
      <c r="C43" s="52">
        <v>55625.5</v>
      </c>
      <c r="D43" s="56">
        <v>0</v>
      </c>
      <c r="E43" s="54">
        <f t="shared" si="0"/>
        <v>55625.5</v>
      </c>
      <c r="F43" s="20">
        <v>0</v>
      </c>
      <c r="G43" s="74">
        <f t="shared" si="1"/>
        <v>0</v>
      </c>
      <c r="H43" s="18">
        <v>0</v>
      </c>
    </row>
    <row r="44" spans="1:8" x14ac:dyDescent="0.25">
      <c r="A44" s="7" t="s">
        <v>96</v>
      </c>
      <c r="B44" s="8" t="s">
        <v>94</v>
      </c>
      <c r="C44" s="52">
        <v>46209.13</v>
      </c>
      <c r="E44" s="54">
        <f t="shared" si="0"/>
        <v>46209.13</v>
      </c>
      <c r="F44" s="20">
        <v>0</v>
      </c>
      <c r="G44" s="74">
        <f t="shared" si="1"/>
        <v>0</v>
      </c>
      <c r="H44" s="18">
        <v>0</v>
      </c>
    </row>
    <row r="45" spans="1:8" x14ac:dyDescent="0.25">
      <c r="A45" s="7" t="s">
        <v>33</v>
      </c>
      <c r="B45" s="8" t="s">
        <v>83</v>
      </c>
      <c r="C45" s="52">
        <v>276844.25</v>
      </c>
      <c r="D45" s="59">
        <v>70306</v>
      </c>
      <c r="E45" s="54">
        <f t="shared" si="0"/>
        <v>347150.25</v>
      </c>
      <c r="F45" s="20">
        <v>4</v>
      </c>
      <c r="G45" s="74">
        <f t="shared" si="1"/>
        <v>2.3044776721318794</v>
      </c>
      <c r="H45" s="20">
        <v>3</v>
      </c>
    </row>
    <row r="46" spans="1:8" x14ac:dyDescent="0.25">
      <c r="A46" s="7" t="s">
        <v>87</v>
      </c>
      <c r="B46" s="8" t="s">
        <v>74</v>
      </c>
      <c r="C46" s="52">
        <v>1887880.67</v>
      </c>
      <c r="D46" s="56">
        <v>0</v>
      </c>
      <c r="E46" s="54">
        <f t="shared" si="0"/>
        <v>1887880.67</v>
      </c>
      <c r="F46" s="20">
        <v>2</v>
      </c>
      <c r="G46" s="74">
        <f t="shared" si="1"/>
        <v>0.21187779839919649</v>
      </c>
      <c r="H46" s="18">
        <v>1</v>
      </c>
    </row>
    <row r="47" spans="1:8" x14ac:dyDescent="0.25">
      <c r="A47" s="7" t="s">
        <v>34</v>
      </c>
      <c r="B47" s="8" t="s">
        <v>75</v>
      </c>
      <c r="C47" s="52">
        <v>241659.5</v>
      </c>
      <c r="D47" s="56">
        <v>0</v>
      </c>
      <c r="E47" s="54">
        <f t="shared" si="0"/>
        <v>241659.5</v>
      </c>
      <c r="F47" s="20">
        <v>0</v>
      </c>
      <c r="G47" s="74">
        <f t="shared" si="1"/>
        <v>0</v>
      </c>
      <c r="H47" s="18">
        <v>0</v>
      </c>
    </row>
    <row r="48" spans="1:8" x14ac:dyDescent="0.25">
      <c r="A48" s="7" t="s">
        <v>35</v>
      </c>
      <c r="B48" s="8" t="s">
        <v>76</v>
      </c>
      <c r="C48" s="52">
        <v>892808.88</v>
      </c>
      <c r="D48" s="59">
        <v>2201</v>
      </c>
      <c r="E48" s="54">
        <f t="shared" si="0"/>
        <v>895009.88</v>
      </c>
      <c r="F48" s="20">
        <v>2</v>
      </c>
      <c r="G48" s="74">
        <f t="shared" si="1"/>
        <v>0.44692244067741466</v>
      </c>
      <c r="H48" s="18">
        <v>1</v>
      </c>
    </row>
    <row r="49" spans="1:8" x14ac:dyDescent="0.25">
      <c r="A49" s="66" t="s">
        <v>99</v>
      </c>
      <c r="B49" s="13" t="s">
        <v>77</v>
      </c>
      <c r="C49" s="67">
        <v>487493.25</v>
      </c>
      <c r="D49" s="56">
        <v>0</v>
      </c>
      <c r="E49" s="54">
        <f>SUM(C49:D49)</f>
        <v>487493.25</v>
      </c>
      <c r="F49" s="20">
        <v>0</v>
      </c>
      <c r="G49" s="74">
        <f t="shared" si="1"/>
        <v>0</v>
      </c>
      <c r="H49" s="18">
        <v>0</v>
      </c>
    </row>
    <row r="50" spans="1:8" ht="15.75" thickBot="1" x14ac:dyDescent="0.3">
      <c r="A50" s="14"/>
      <c r="B50" s="12" t="s">
        <v>78</v>
      </c>
      <c r="C50" s="64">
        <f>SUM(C2:C49)</f>
        <v>23533247.629999999</v>
      </c>
      <c r="D50" s="65">
        <f>SUM(D2:D49)</f>
        <v>402274.6</v>
      </c>
      <c r="E50" s="68">
        <f>SUM(E2:E49)</f>
        <v>23935522.23</v>
      </c>
      <c r="F50" s="73">
        <f>SUM(F2:F49)</f>
        <v>51</v>
      </c>
      <c r="G50" s="78"/>
      <c r="H50" s="69"/>
    </row>
  </sheetData>
  <mergeCells count="4">
    <mergeCell ref="J3:O5"/>
    <mergeCell ref="J6:O11"/>
    <mergeCell ref="J13:O17"/>
    <mergeCell ref="J2:O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25B13-B5C2-4EAD-8A31-21D1B7BB5552}">
  <dimension ref="A1:L50"/>
  <sheetViews>
    <sheetView workbookViewId="0">
      <selection activeCell="C50" sqref="C50"/>
    </sheetView>
  </sheetViews>
  <sheetFormatPr defaultRowHeight="15" x14ac:dyDescent="0.25"/>
  <cols>
    <col min="1" max="1" width="56" style="1" customWidth="1"/>
    <col min="2" max="2" width="20.42578125" style="119" customWidth="1"/>
    <col min="3" max="3" width="12.5703125" style="119" customWidth="1"/>
  </cols>
  <sheetData>
    <row r="1" spans="1:12" ht="15.75" thickBot="1" x14ac:dyDescent="0.3">
      <c r="A1" s="121" t="s">
        <v>36</v>
      </c>
      <c r="B1" s="119" t="s">
        <v>132</v>
      </c>
      <c r="C1" s="119" t="s">
        <v>121</v>
      </c>
    </row>
    <row r="2" spans="1:12" x14ac:dyDescent="0.25">
      <c r="A2" s="122" t="s">
        <v>0</v>
      </c>
      <c r="B2" s="128" t="s">
        <v>191</v>
      </c>
      <c r="C2" s="129">
        <v>1</v>
      </c>
      <c r="F2" s="178" t="s">
        <v>195</v>
      </c>
      <c r="G2" s="179"/>
      <c r="H2" s="179"/>
      <c r="I2" s="179"/>
      <c r="J2" s="179"/>
      <c r="K2" s="179"/>
      <c r="L2" s="179"/>
    </row>
    <row r="3" spans="1:12" x14ac:dyDescent="0.25">
      <c r="A3" s="123" t="s">
        <v>1</v>
      </c>
      <c r="B3" s="110" t="s">
        <v>192</v>
      </c>
      <c r="C3" s="130">
        <v>3</v>
      </c>
      <c r="F3" s="179"/>
      <c r="G3" s="179"/>
      <c r="H3" s="179"/>
      <c r="I3" s="179"/>
      <c r="J3" s="179"/>
      <c r="K3" s="179"/>
      <c r="L3" s="179"/>
    </row>
    <row r="4" spans="1:12" x14ac:dyDescent="0.25">
      <c r="A4" s="123" t="s">
        <v>37</v>
      </c>
      <c r="B4" s="110" t="s">
        <v>192</v>
      </c>
      <c r="C4" s="130">
        <v>3</v>
      </c>
      <c r="F4" s="179"/>
      <c r="G4" s="179"/>
      <c r="H4" s="179"/>
      <c r="I4" s="179"/>
      <c r="J4" s="179"/>
      <c r="K4" s="179"/>
      <c r="L4" s="179"/>
    </row>
    <row r="5" spans="1:12" x14ac:dyDescent="0.25">
      <c r="A5" s="123" t="s">
        <v>2</v>
      </c>
      <c r="B5" s="110" t="s">
        <v>193</v>
      </c>
      <c r="C5" s="130">
        <v>2</v>
      </c>
      <c r="F5" s="179"/>
      <c r="G5" s="179"/>
      <c r="H5" s="179"/>
      <c r="I5" s="179"/>
      <c r="J5" s="179"/>
      <c r="K5" s="179"/>
      <c r="L5" s="179"/>
    </row>
    <row r="6" spans="1:12" x14ac:dyDescent="0.25">
      <c r="A6" s="123" t="s">
        <v>3</v>
      </c>
      <c r="B6" s="110" t="s">
        <v>192</v>
      </c>
      <c r="C6" s="130">
        <v>3</v>
      </c>
      <c r="F6" s="179"/>
      <c r="G6" s="179"/>
      <c r="H6" s="179"/>
      <c r="I6" s="179"/>
      <c r="J6" s="179"/>
      <c r="K6" s="179"/>
      <c r="L6" s="179"/>
    </row>
    <row r="7" spans="1:12" x14ac:dyDescent="0.25">
      <c r="A7" s="123" t="s">
        <v>4</v>
      </c>
      <c r="B7" s="110" t="s">
        <v>194</v>
      </c>
      <c r="C7" s="130">
        <v>3</v>
      </c>
      <c r="F7" s="179"/>
      <c r="G7" s="179"/>
      <c r="H7" s="179"/>
      <c r="I7" s="179"/>
      <c r="J7" s="179"/>
      <c r="K7" s="179"/>
      <c r="L7" s="179"/>
    </row>
    <row r="8" spans="1:12" x14ac:dyDescent="0.25">
      <c r="A8" s="123" t="s">
        <v>5</v>
      </c>
      <c r="B8" s="110" t="s">
        <v>192</v>
      </c>
      <c r="C8" s="130">
        <v>3</v>
      </c>
      <c r="F8" s="179"/>
      <c r="G8" s="179"/>
      <c r="H8" s="179"/>
      <c r="I8" s="179"/>
      <c r="J8" s="179"/>
      <c r="K8" s="179"/>
      <c r="L8" s="179"/>
    </row>
    <row r="9" spans="1:12" x14ac:dyDescent="0.25">
      <c r="A9" s="123" t="s">
        <v>97</v>
      </c>
      <c r="B9" s="110" t="s">
        <v>194</v>
      </c>
      <c r="C9" s="130">
        <v>3</v>
      </c>
      <c r="F9" s="179"/>
      <c r="G9" s="179"/>
      <c r="H9" s="179"/>
      <c r="I9" s="179"/>
      <c r="J9" s="179"/>
      <c r="K9" s="179"/>
      <c r="L9" s="179"/>
    </row>
    <row r="10" spans="1:12" x14ac:dyDescent="0.25">
      <c r="A10" s="123" t="s">
        <v>95</v>
      </c>
      <c r="B10" s="110" t="s">
        <v>192</v>
      </c>
      <c r="C10" s="130">
        <v>3</v>
      </c>
      <c r="F10" s="179"/>
      <c r="G10" s="179"/>
      <c r="H10" s="179"/>
      <c r="I10" s="179"/>
      <c r="J10" s="179"/>
      <c r="K10" s="179"/>
      <c r="L10" s="179"/>
    </row>
    <row r="11" spans="1:12" x14ac:dyDescent="0.25">
      <c r="A11" s="124" t="s">
        <v>6</v>
      </c>
      <c r="B11" s="110" t="s">
        <v>194</v>
      </c>
      <c r="C11" s="130">
        <v>3</v>
      </c>
    </row>
    <row r="12" spans="1:12" x14ac:dyDescent="0.25">
      <c r="A12" s="124" t="s">
        <v>145</v>
      </c>
      <c r="B12" s="110" t="s">
        <v>191</v>
      </c>
      <c r="C12" s="130">
        <v>1</v>
      </c>
    </row>
    <row r="13" spans="1:12" x14ac:dyDescent="0.25">
      <c r="A13" s="123" t="s">
        <v>7</v>
      </c>
      <c r="B13" s="110" t="s">
        <v>192</v>
      </c>
      <c r="C13" s="130">
        <v>3</v>
      </c>
    </row>
    <row r="14" spans="1:12" x14ac:dyDescent="0.25">
      <c r="A14" s="123" t="s">
        <v>8</v>
      </c>
      <c r="B14" s="110" t="s">
        <v>194</v>
      </c>
      <c r="C14" s="130">
        <v>3</v>
      </c>
    </row>
    <row r="15" spans="1:12" x14ac:dyDescent="0.25">
      <c r="A15" s="124" t="s">
        <v>9</v>
      </c>
      <c r="B15" s="110" t="s">
        <v>192</v>
      </c>
      <c r="C15" s="130">
        <v>3</v>
      </c>
    </row>
    <row r="16" spans="1:12" x14ac:dyDescent="0.25">
      <c r="A16" s="123" t="s">
        <v>10</v>
      </c>
      <c r="B16" s="110" t="s">
        <v>191</v>
      </c>
      <c r="C16" s="130">
        <v>1</v>
      </c>
    </row>
    <row r="17" spans="1:3" x14ac:dyDescent="0.25">
      <c r="A17" s="123" t="s">
        <v>11</v>
      </c>
      <c r="B17" s="110" t="s">
        <v>191</v>
      </c>
      <c r="C17" s="130">
        <v>1</v>
      </c>
    </row>
    <row r="18" spans="1:3" x14ac:dyDescent="0.25">
      <c r="A18" s="123" t="s">
        <v>12</v>
      </c>
      <c r="B18" s="110" t="s">
        <v>191</v>
      </c>
      <c r="C18" s="130">
        <v>1</v>
      </c>
    </row>
    <row r="19" spans="1:3" x14ac:dyDescent="0.25">
      <c r="A19" s="123" t="s">
        <v>13</v>
      </c>
      <c r="B19" s="110" t="s">
        <v>192</v>
      </c>
      <c r="C19" s="130">
        <v>3</v>
      </c>
    </row>
    <row r="20" spans="1:3" x14ac:dyDescent="0.25">
      <c r="A20" s="124" t="s">
        <v>14</v>
      </c>
      <c r="B20" s="110" t="s">
        <v>192</v>
      </c>
      <c r="C20" s="130">
        <v>3</v>
      </c>
    </row>
    <row r="21" spans="1:3" x14ac:dyDescent="0.25">
      <c r="A21" s="123" t="s">
        <v>15</v>
      </c>
      <c r="B21" s="110" t="s">
        <v>191</v>
      </c>
      <c r="C21" s="130">
        <v>1</v>
      </c>
    </row>
    <row r="22" spans="1:3" x14ac:dyDescent="0.25">
      <c r="A22" s="123" t="s">
        <v>16</v>
      </c>
      <c r="B22" s="110" t="s">
        <v>194</v>
      </c>
      <c r="C22" s="130">
        <v>3</v>
      </c>
    </row>
    <row r="23" spans="1:3" x14ac:dyDescent="0.25">
      <c r="A23" s="123" t="s">
        <v>17</v>
      </c>
      <c r="B23" s="110" t="s">
        <v>194</v>
      </c>
      <c r="C23" s="130">
        <v>3</v>
      </c>
    </row>
    <row r="24" spans="1:3" x14ac:dyDescent="0.25">
      <c r="A24" s="123" t="s">
        <v>18</v>
      </c>
      <c r="B24" s="110" t="s">
        <v>194</v>
      </c>
      <c r="C24" s="130">
        <v>3</v>
      </c>
    </row>
    <row r="25" spans="1:3" x14ac:dyDescent="0.25">
      <c r="A25" s="123" t="s">
        <v>19</v>
      </c>
      <c r="B25" s="110" t="s">
        <v>194</v>
      </c>
      <c r="C25" s="130">
        <v>3</v>
      </c>
    </row>
    <row r="26" spans="1:3" x14ac:dyDescent="0.25">
      <c r="A26" s="123" t="s">
        <v>90</v>
      </c>
      <c r="B26" s="110" t="s">
        <v>194</v>
      </c>
      <c r="C26" s="130">
        <v>3</v>
      </c>
    </row>
    <row r="27" spans="1:3" x14ac:dyDescent="0.25">
      <c r="A27" s="123" t="s">
        <v>20</v>
      </c>
      <c r="B27" s="110" t="s">
        <v>192</v>
      </c>
      <c r="C27" s="130">
        <v>3</v>
      </c>
    </row>
    <row r="28" spans="1:3" x14ac:dyDescent="0.25">
      <c r="A28" s="123" t="s">
        <v>21</v>
      </c>
      <c r="B28" s="110" t="s">
        <v>191</v>
      </c>
      <c r="C28" s="130">
        <v>1</v>
      </c>
    </row>
    <row r="29" spans="1:3" x14ac:dyDescent="0.25">
      <c r="A29" s="123" t="s">
        <v>98</v>
      </c>
      <c r="B29" s="110" t="s">
        <v>192</v>
      </c>
      <c r="C29" s="130">
        <v>3</v>
      </c>
    </row>
    <row r="30" spans="1:3" x14ac:dyDescent="0.25">
      <c r="A30" s="123" t="s">
        <v>22</v>
      </c>
      <c r="B30" s="110" t="s">
        <v>191</v>
      </c>
      <c r="C30" s="130">
        <v>1</v>
      </c>
    </row>
    <row r="31" spans="1:3" x14ac:dyDescent="0.25">
      <c r="A31" s="123" t="s">
        <v>23</v>
      </c>
      <c r="B31" s="110" t="s">
        <v>194</v>
      </c>
      <c r="C31" s="130">
        <v>3</v>
      </c>
    </row>
    <row r="32" spans="1:3" x14ac:dyDescent="0.25">
      <c r="A32" s="124" t="s">
        <v>24</v>
      </c>
      <c r="B32" s="110" t="s">
        <v>194</v>
      </c>
      <c r="C32" s="130">
        <v>3</v>
      </c>
    </row>
    <row r="33" spans="1:3" x14ac:dyDescent="0.25">
      <c r="A33" s="123" t="s">
        <v>25</v>
      </c>
      <c r="B33" s="110" t="s">
        <v>194</v>
      </c>
      <c r="C33" s="130">
        <v>3</v>
      </c>
    </row>
    <row r="34" spans="1:3" x14ac:dyDescent="0.25">
      <c r="A34" s="123" t="s">
        <v>81</v>
      </c>
      <c r="B34" s="110" t="s">
        <v>194</v>
      </c>
      <c r="C34" s="130">
        <v>3</v>
      </c>
    </row>
    <row r="35" spans="1:3" x14ac:dyDescent="0.25">
      <c r="A35" s="123" t="s">
        <v>26</v>
      </c>
      <c r="B35" s="110" t="s">
        <v>194</v>
      </c>
      <c r="C35" s="130">
        <v>3</v>
      </c>
    </row>
    <row r="36" spans="1:3" x14ac:dyDescent="0.25">
      <c r="A36" s="124" t="s">
        <v>88</v>
      </c>
      <c r="B36" s="110" t="s">
        <v>191</v>
      </c>
      <c r="C36" s="130">
        <v>3</v>
      </c>
    </row>
    <row r="37" spans="1:3" x14ac:dyDescent="0.25">
      <c r="A37" s="124" t="s">
        <v>27</v>
      </c>
      <c r="B37" s="110" t="s">
        <v>194</v>
      </c>
      <c r="C37" s="130">
        <v>3</v>
      </c>
    </row>
    <row r="38" spans="1:3" x14ac:dyDescent="0.25">
      <c r="A38" s="123" t="s">
        <v>28</v>
      </c>
      <c r="B38" s="110" t="s">
        <v>194</v>
      </c>
      <c r="C38" s="130">
        <v>3</v>
      </c>
    </row>
    <row r="39" spans="1:3" x14ac:dyDescent="0.25">
      <c r="A39" s="123" t="s">
        <v>29</v>
      </c>
      <c r="B39" s="110" t="s">
        <v>191</v>
      </c>
      <c r="C39" s="130">
        <v>1</v>
      </c>
    </row>
    <row r="40" spans="1:3" x14ac:dyDescent="0.25">
      <c r="A40" s="123" t="s">
        <v>30</v>
      </c>
      <c r="B40" s="110" t="s">
        <v>192</v>
      </c>
      <c r="C40" s="130">
        <v>3</v>
      </c>
    </row>
    <row r="41" spans="1:3" x14ac:dyDescent="0.25">
      <c r="A41" s="124" t="s">
        <v>82</v>
      </c>
      <c r="B41" s="110" t="s">
        <v>194</v>
      </c>
      <c r="C41" s="130">
        <v>3</v>
      </c>
    </row>
    <row r="42" spans="1:3" x14ac:dyDescent="0.25">
      <c r="A42" s="124" t="s">
        <v>31</v>
      </c>
      <c r="B42" s="110" t="s">
        <v>191</v>
      </c>
      <c r="C42" s="130">
        <v>1</v>
      </c>
    </row>
    <row r="43" spans="1:3" x14ac:dyDescent="0.25">
      <c r="A43" s="123" t="s">
        <v>32</v>
      </c>
      <c r="B43" s="110" t="s">
        <v>191</v>
      </c>
      <c r="C43" s="130">
        <v>1</v>
      </c>
    </row>
    <row r="44" spans="1:3" x14ac:dyDescent="0.25">
      <c r="A44" s="123" t="s">
        <v>96</v>
      </c>
      <c r="B44" s="110" t="s">
        <v>192</v>
      </c>
      <c r="C44" s="130">
        <v>3</v>
      </c>
    </row>
    <row r="45" spans="1:3" x14ac:dyDescent="0.25">
      <c r="A45" s="123" t="s">
        <v>33</v>
      </c>
      <c r="B45" s="110" t="s">
        <v>192</v>
      </c>
      <c r="C45" s="130">
        <v>3</v>
      </c>
    </row>
    <row r="46" spans="1:3" x14ac:dyDescent="0.25">
      <c r="A46" s="123" t="s">
        <v>87</v>
      </c>
      <c r="B46" s="110" t="s">
        <v>194</v>
      </c>
      <c r="C46" s="130">
        <v>3</v>
      </c>
    </row>
    <row r="47" spans="1:3" x14ac:dyDescent="0.25">
      <c r="A47" s="123" t="s">
        <v>34</v>
      </c>
      <c r="B47" s="110" t="s">
        <v>191</v>
      </c>
      <c r="C47" s="130">
        <v>1</v>
      </c>
    </row>
    <row r="48" spans="1:3" x14ac:dyDescent="0.25">
      <c r="A48" s="123" t="s">
        <v>35</v>
      </c>
      <c r="B48" s="110" t="s">
        <v>191</v>
      </c>
      <c r="C48" s="130">
        <v>1</v>
      </c>
    </row>
    <row r="49" spans="1:3" x14ac:dyDescent="0.25">
      <c r="A49" s="123" t="s">
        <v>99</v>
      </c>
      <c r="B49" s="110" t="s">
        <v>191</v>
      </c>
      <c r="C49" s="130">
        <v>1</v>
      </c>
    </row>
    <row r="50" spans="1:3" ht="15.75" thickBot="1" x14ac:dyDescent="0.3">
      <c r="A50" s="125"/>
      <c r="B50" s="131"/>
      <c r="C50" s="132"/>
    </row>
  </sheetData>
  <mergeCells count="1">
    <mergeCell ref="F2:L10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2"/>
  <sheetViews>
    <sheetView workbookViewId="0">
      <selection activeCell="J1" sqref="J1:O1048576"/>
    </sheetView>
  </sheetViews>
  <sheetFormatPr defaultRowHeight="15" x14ac:dyDescent="0.25"/>
  <cols>
    <col min="1" max="1" width="56" style="1" customWidth="1"/>
    <col min="2" max="2" width="15.28515625" style="95" bestFit="1" customWidth="1"/>
    <col min="3" max="3" width="12.7109375" style="111" customWidth="1"/>
    <col min="4" max="4" width="12.7109375" customWidth="1"/>
    <col min="5" max="5" width="12.7109375" style="111" customWidth="1"/>
    <col min="6" max="6" width="12.7109375" customWidth="1"/>
    <col min="7" max="7" width="12.7109375" style="111" customWidth="1"/>
    <col min="8" max="8" width="12.7109375" customWidth="1"/>
  </cols>
  <sheetData>
    <row r="1" spans="1:15" ht="45" x14ac:dyDescent="0.25">
      <c r="A1" s="140" t="s">
        <v>128</v>
      </c>
      <c r="B1" s="141"/>
      <c r="C1" s="113" t="s">
        <v>159</v>
      </c>
      <c r="D1" s="113" t="s">
        <v>121</v>
      </c>
      <c r="E1" s="113" t="s">
        <v>177</v>
      </c>
      <c r="F1" s="113" t="s">
        <v>121</v>
      </c>
      <c r="G1" s="113" t="s">
        <v>160</v>
      </c>
      <c r="H1" s="113" t="s">
        <v>121</v>
      </c>
    </row>
    <row r="2" spans="1:15" x14ac:dyDescent="0.25">
      <c r="A2" s="96" t="s">
        <v>129</v>
      </c>
      <c r="B2" s="105" t="s">
        <v>130</v>
      </c>
      <c r="C2" s="113"/>
      <c r="D2" s="113"/>
      <c r="E2" s="113"/>
      <c r="F2" s="113"/>
      <c r="G2" s="113"/>
      <c r="H2" s="113"/>
    </row>
    <row r="3" spans="1:15" x14ac:dyDescent="0.25">
      <c r="A3" s="42" t="s">
        <v>0</v>
      </c>
      <c r="B3" s="106" t="s">
        <v>39</v>
      </c>
      <c r="C3" s="110" t="s">
        <v>172</v>
      </c>
      <c r="D3" s="110">
        <f>IF(C3="Yes",3,0)</f>
        <v>0</v>
      </c>
      <c r="E3" s="110" t="s">
        <v>171</v>
      </c>
      <c r="F3" s="110">
        <f>IF(E3="Yes",3,0)</f>
        <v>3</v>
      </c>
      <c r="G3" s="110" t="s">
        <v>172</v>
      </c>
      <c r="H3" s="110">
        <f>IF(G3="Yes",3,0)</f>
        <v>0</v>
      </c>
      <c r="J3" s="145" t="s">
        <v>173</v>
      </c>
      <c r="K3" s="145"/>
      <c r="L3" s="145"/>
      <c r="M3" s="145"/>
      <c r="N3" s="145"/>
      <c r="O3" s="145"/>
    </row>
    <row r="4" spans="1:15" x14ac:dyDescent="0.25">
      <c r="A4" s="42" t="s">
        <v>1</v>
      </c>
      <c r="B4" s="106" t="s">
        <v>40</v>
      </c>
      <c r="C4" s="110" t="s">
        <v>172</v>
      </c>
      <c r="D4" s="110">
        <f t="shared" ref="D4:D50" si="0">IF(C4="Yes",3,0)</f>
        <v>0</v>
      </c>
      <c r="E4" s="110" t="s">
        <v>172</v>
      </c>
      <c r="F4" s="110">
        <f t="shared" ref="F4:F50" si="1">IF(E4="Yes",3,0)</f>
        <v>0</v>
      </c>
      <c r="G4" s="110" t="s">
        <v>172</v>
      </c>
      <c r="H4" s="110">
        <f t="shared" ref="H4:H50" si="2">IF(G4="Yes",3,0)</f>
        <v>0</v>
      </c>
      <c r="J4" s="143" t="s">
        <v>174</v>
      </c>
      <c r="K4" s="144"/>
      <c r="L4" s="144"/>
      <c r="M4" s="144"/>
      <c r="N4" s="144"/>
      <c r="O4" s="144"/>
    </row>
    <row r="5" spans="1:15" x14ac:dyDescent="0.25">
      <c r="A5" s="42" t="s">
        <v>37</v>
      </c>
      <c r="B5" s="106" t="s">
        <v>41</v>
      </c>
      <c r="C5" s="110" t="s">
        <v>172</v>
      </c>
      <c r="D5" s="110">
        <f t="shared" si="0"/>
        <v>0</v>
      </c>
      <c r="E5" s="110" t="s">
        <v>172</v>
      </c>
      <c r="F5" s="110">
        <f t="shared" si="1"/>
        <v>0</v>
      </c>
      <c r="G5" s="110" t="s">
        <v>172</v>
      </c>
      <c r="H5" s="110">
        <f t="shared" si="2"/>
        <v>0</v>
      </c>
      <c r="J5" s="144"/>
      <c r="K5" s="144"/>
      <c r="L5" s="144"/>
      <c r="M5" s="144"/>
      <c r="N5" s="144"/>
      <c r="O5" s="144"/>
    </row>
    <row r="6" spans="1:15" x14ac:dyDescent="0.25">
      <c r="A6" s="42" t="s">
        <v>2</v>
      </c>
      <c r="B6" s="106" t="s">
        <v>42</v>
      </c>
      <c r="C6" s="110" t="s">
        <v>172</v>
      </c>
      <c r="D6" s="110">
        <f t="shared" si="0"/>
        <v>0</v>
      </c>
      <c r="E6" s="110" t="s">
        <v>172</v>
      </c>
      <c r="F6" s="110">
        <f t="shared" si="1"/>
        <v>0</v>
      </c>
      <c r="G6" s="110" t="s">
        <v>172</v>
      </c>
      <c r="H6" s="110">
        <f t="shared" si="2"/>
        <v>0</v>
      </c>
      <c r="J6" s="144"/>
      <c r="K6" s="144"/>
      <c r="L6" s="144"/>
      <c r="M6" s="144"/>
      <c r="N6" s="144"/>
      <c r="O6" s="144"/>
    </row>
    <row r="7" spans="1:15" x14ac:dyDescent="0.25">
      <c r="A7" s="42" t="s">
        <v>3</v>
      </c>
      <c r="B7" s="106" t="s">
        <v>93</v>
      </c>
      <c r="C7" s="110" t="s">
        <v>172</v>
      </c>
      <c r="D7" s="110">
        <f t="shared" si="0"/>
        <v>0</v>
      </c>
      <c r="E7" s="110" t="s">
        <v>172</v>
      </c>
      <c r="F7" s="110">
        <f t="shared" si="1"/>
        <v>0</v>
      </c>
      <c r="G7" s="110" t="s">
        <v>172</v>
      </c>
      <c r="H7" s="110">
        <f t="shared" si="2"/>
        <v>0</v>
      </c>
      <c r="J7" s="144"/>
      <c r="K7" s="144"/>
      <c r="L7" s="144"/>
      <c r="M7" s="144"/>
      <c r="N7" s="144"/>
      <c r="O7" s="144"/>
    </row>
    <row r="8" spans="1:15" x14ac:dyDescent="0.25">
      <c r="A8" s="42" t="s">
        <v>4</v>
      </c>
      <c r="B8" s="106" t="s">
        <v>43</v>
      </c>
      <c r="C8" s="110" t="s">
        <v>172</v>
      </c>
      <c r="D8" s="110">
        <f t="shared" si="0"/>
        <v>0</v>
      </c>
      <c r="E8" s="110" t="s">
        <v>172</v>
      </c>
      <c r="F8" s="110">
        <f t="shared" si="1"/>
        <v>0</v>
      </c>
      <c r="G8" s="110" t="s">
        <v>172</v>
      </c>
      <c r="H8" s="110">
        <f t="shared" si="2"/>
        <v>0</v>
      </c>
      <c r="J8" s="144"/>
      <c r="K8" s="144"/>
      <c r="L8" s="144"/>
      <c r="M8" s="144"/>
      <c r="N8" s="144"/>
      <c r="O8" s="144"/>
    </row>
    <row r="9" spans="1:15" x14ac:dyDescent="0.25">
      <c r="A9" s="42" t="s">
        <v>5</v>
      </c>
      <c r="B9" s="106" t="s">
        <v>85</v>
      </c>
      <c r="C9" s="110" t="s">
        <v>172</v>
      </c>
      <c r="D9" s="110">
        <f t="shared" si="0"/>
        <v>0</v>
      </c>
      <c r="E9" s="110" t="s">
        <v>172</v>
      </c>
      <c r="F9" s="110">
        <f t="shared" si="1"/>
        <v>0</v>
      </c>
      <c r="G9" s="110" t="s">
        <v>172</v>
      </c>
      <c r="H9" s="110">
        <f t="shared" si="2"/>
        <v>0</v>
      </c>
    </row>
    <row r="10" spans="1:15" x14ac:dyDescent="0.25">
      <c r="A10" s="42" t="s">
        <v>97</v>
      </c>
      <c r="B10" s="106" t="s">
        <v>44</v>
      </c>
      <c r="C10" s="110" t="s">
        <v>172</v>
      </c>
      <c r="D10" s="110">
        <f t="shared" si="0"/>
        <v>0</v>
      </c>
      <c r="E10" s="110" t="s">
        <v>172</v>
      </c>
      <c r="F10" s="110">
        <f t="shared" si="1"/>
        <v>0</v>
      </c>
      <c r="G10" s="110" t="s">
        <v>172</v>
      </c>
      <c r="H10" s="110">
        <f t="shared" si="2"/>
        <v>0</v>
      </c>
    </row>
    <row r="11" spans="1:15" x14ac:dyDescent="0.25">
      <c r="A11" s="42" t="s">
        <v>95</v>
      </c>
      <c r="B11" s="106" t="s">
        <v>92</v>
      </c>
      <c r="C11" s="110" t="s">
        <v>172</v>
      </c>
      <c r="D11" s="110">
        <f t="shared" si="0"/>
        <v>0</v>
      </c>
      <c r="E11" s="110" t="s">
        <v>172</v>
      </c>
      <c r="F11" s="110">
        <f t="shared" si="1"/>
        <v>0</v>
      </c>
      <c r="G11" s="110" t="s">
        <v>172</v>
      </c>
      <c r="H11" s="110">
        <f t="shared" si="2"/>
        <v>0</v>
      </c>
    </row>
    <row r="12" spans="1:15" x14ac:dyDescent="0.25">
      <c r="A12" s="43" t="s">
        <v>6</v>
      </c>
      <c r="B12" s="106" t="s">
        <v>45</v>
      </c>
      <c r="C12" s="110" t="s">
        <v>172</v>
      </c>
      <c r="D12" s="110">
        <f t="shared" si="0"/>
        <v>0</v>
      </c>
      <c r="E12" s="110" t="s">
        <v>172</v>
      </c>
      <c r="F12" s="110">
        <f t="shared" si="1"/>
        <v>0</v>
      </c>
      <c r="G12" s="110" t="s">
        <v>172</v>
      </c>
      <c r="H12" s="110">
        <f t="shared" si="2"/>
        <v>0</v>
      </c>
      <c r="J12" s="145" t="s">
        <v>176</v>
      </c>
      <c r="K12" s="145"/>
      <c r="L12" s="145"/>
      <c r="M12" s="145"/>
      <c r="N12" s="145"/>
      <c r="O12" s="145"/>
    </row>
    <row r="13" spans="1:15" x14ac:dyDescent="0.25">
      <c r="A13" s="43" t="s">
        <v>100</v>
      </c>
      <c r="B13" s="106" t="s">
        <v>46</v>
      </c>
      <c r="C13" s="110" t="s">
        <v>172</v>
      </c>
      <c r="D13" s="110">
        <f t="shared" si="0"/>
        <v>0</v>
      </c>
      <c r="E13" s="110" t="s">
        <v>172</v>
      </c>
      <c r="F13" s="110">
        <f t="shared" si="1"/>
        <v>0</v>
      </c>
      <c r="G13" s="110" t="s">
        <v>172</v>
      </c>
      <c r="H13" s="110">
        <f t="shared" si="2"/>
        <v>0</v>
      </c>
      <c r="J13" s="143" t="s">
        <v>174</v>
      </c>
      <c r="K13" s="144"/>
      <c r="L13" s="144"/>
      <c r="M13" s="144"/>
      <c r="N13" s="144"/>
      <c r="O13" s="144"/>
    </row>
    <row r="14" spans="1:15" x14ac:dyDescent="0.25">
      <c r="A14" s="42" t="s">
        <v>7</v>
      </c>
      <c r="B14" s="106" t="s">
        <v>47</v>
      </c>
      <c r="C14" s="110" t="s">
        <v>172</v>
      </c>
      <c r="D14" s="110">
        <f t="shared" si="0"/>
        <v>0</v>
      </c>
      <c r="E14" s="110" t="s">
        <v>172</v>
      </c>
      <c r="F14" s="110">
        <f t="shared" si="1"/>
        <v>0</v>
      </c>
      <c r="G14" s="110" t="s">
        <v>172</v>
      </c>
      <c r="H14" s="110">
        <f t="shared" si="2"/>
        <v>0</v>
      </c>
      <c r="J14" s="144"/>
      <c r="K14" s="144"/>
      <c r="L14" s="144"/>
      <c r="M14" s="144"/>
      <c r="N14" s="144"/>
      <c r="O14" s="144"/>
    </row>
    <row r="15" spans="1:15" x14ac:dyDescent="0.25">
      <c r="A15" s="42" t="s">
        <v>8</v>
      </c>
      <c r="B15" s="106" t="s">
        <v>48</v>
      </c>
      <c r="C15" s="110" t="s">
        <v>172</v>
      </c>
      <c r="D15" s="110">
        <f t="shared" si="0"/>
        <v>0</v>
      </c>
      <c r="E15" s="110" t="s">
        <v>172</v>
      </c>
      <c r="F15" s="110">
        <f t="shared" si="1"/>
        <v>0</v>
      </c>
      <c r="G15" s="110" t="s">
        <v>172</v>
      </c>
      <c r="H15" s="110">
        <f t="shared" si="2"/>
        <v>0</v>
      </c>
      <c r="J15" s="144"/>
      <c r="K15" s="144"/>
      <c r="L15" s="144"/>
      <c r="M15" s="144"/>
      <c r="N15" s="144"/>
      <c r="O15" s="144"/>
    </row>
    <row r="16" spans="1:15" x14ac:dyDescent="0.25">
      <c r="A16" s="43" t="s">
        <v>9</v>
      </c>
      <c r="B16" s="106" t="s">
        <v>49</v>
      </c>
      <c r="C16" s="110" t="s">
        <v>172</v>
      </c>
      <c r="D16" s="110">
        <f t="shared" si="0"/>
        <v>0</v>
      </c>
      <c r="E16" s="110" t="s">
        <v>172</v>
      </c>
      <c r="F16" s="110">
        <f t="shared" si="1"/>
        <v>0</v>
      </c>
      <c r="G16" s="110" t="s">
        <v>172</v>
      </c>
      <c r="H16" s="110">
        <f t="shared" si="2"/>
        <v>0</v>
      </c>
      <c r="J16" s="144"/>
      <c r="K16" s="144"/>
      <c r="L16" s="144"/>
      <c r="M16" s="144"/>
      <c r="N16" s="144"/>
      <c r="O16" s="144"/>
    </row>
    <row r="17" spans="1:15" x14ac:dyDescent="0.25">
      <c r="A17" s="42" t="s">
        <v>10</v>
      </c>
      <c r="B17" s="106" t="s">
        <v>50</v>
      </c>
      <c r="C17" s="110" t="s">
        <v>171</v>
      </c>
      <c r="D17" s="110">
        <f t="shared" si="0"/>
        <v>3</v>
      </c>
      <c r="E17" s="110" t="s">
        <v>171</v>
      </c>
      <c r="F17" s="110">
        <f t="shared" si="1"/>
        <v>3</v>
      </c>
      <c r="G17" s="110" t="s">
        <v>172</v>
      </c>
      <c r="H17" s="110">
        <f t="shared" si="2"/>
        <v>0</v>
      </c>
      <c r="J17" s="144"/>
      <c r="K17" s="144"/>
      <c r="L17" s="144"/>
      <c r="M17" s="144"/>
      <c r="N17" s="144"/>
      <c r="O17" s="144"/>
    </row>
    <row r="18" spans="1:15" x14ac:dyDescent="0.25">
      <c r="A18" s="42" t="s">
        <v>11</v>
      </c>
      <c r="B18" s="107" t="s">
        <v>51</v>
      </c>
      <c r="C18" s="110" t="s">
        <v>172</v>
      </c>
      <c r="D18" s="110">
        <f t="shared" si="0"/>
        <v>0</v>
      </c>
      <c r="E18" s="110" t="s">
        <v>171</v>
      </c>
      <c r="F18" s="110">
        <f t="shared" si="1"/>
        <v>3</v>
      </c>
      <c r="G18" s="110" t="s">
        <v>172</v>
      </c>
      <c r="H18" s="110">
        <f t="shared" si="2"/>
        <v>0</v>
      </c>
    </row>
    <row r="19" spans="1:15" x14ac:dyDescent="0.25">
      <c r="A19" s="42" t="s">
        <v>12</v>
      </c>
      <c r="B19" s="106" t="s">
        <v>52</v>
      </c>
      <c r="C19" s="110" t="s">
        <v>171</v>
      </c>
      <c r="D19" s="110">
        <f t="shared" si="0"/>
        <v>3</v>
      </c>
      <c r="E19" s="110" t="s">
        <v>171</v>
      </c>
      <c r="F19" s="110">
        <f t="shared" si="1"/>
        <v>3</v>
      </c>
      <c r="G19" s="110" t="s">
        <v>172</v>
      </c>
      <c r="H19" s="110">
        <f t="shared" si="2"/>
        <v>0</v>
      </c>
    </row>
    <row r="20" spans="1:15" x14ac:dyDescent="0.25">
      <c r="A20" s="42" t="s">
        <v>13</v>
      </c>
      <c r="B20" s="106" t="s">
        <v>53</v>
      </c>
      <c r="C20" s="110" t="s">
        <v>171</v>
      </c>
      <c r="D20" s="110">
        <f t="shared" si="0"/>
        <v>3</v>
      </c>
      <c r="E20" s="110" t="s">
        <v>171</v>
      </c>
      <c r="F20" s="110">
        <f t="shared" si="1"/>
        <v>3</v>
      </c>
      <c r="G20" s="110" t="s">
        <v>171</v>
      </c>
      <c r="H20" s="110">
        <f t="shared" si="2"/>
        <v>3</v>
      </c>
    </row>
    <row r="21" spans="1:15" x14ac:dyDescent="0.25">
      <c r="A21" s="43" t="s">
        <v>14</v>
      </c>
      <c r="B21" s="106" t="s">
        <v>89</v>
      </c>
      <c r="C21" s="110" t="s">
        <v>172</v>
      </c>
      <c r="D21" s="110">
        <f t="shared" si="0"/>
        <v>0</v>
      </c>
      <c r="E21" s="110" t="s">
        <v>172</v>
      </c>
      <c r="F21" s="110">
        <f t="shared" si="1"/>
        <v>0</v>
      </c>
      <c r="G21" s="110" t="s">
        <v>172</v>
      </c>
      <c r="H21" s="110">
        <f t="shared" si="2"/>
        <v>0</v>
      </c>
      <c r="J21" s="145" t="s">
        <v>175</v>
      </c>
      <c r="K21" s="145"/>
      <c r="L21" s="145"/>
      <c r="M21" s="145"/>
      <c r="N21" s="145"/>
      <c r="O21" s="145"/>
    </row>
    <row r="22" spans="1:15" x14ac:dyDescent="0.25">
      <c r="A22" s="42" t="s">
        <v>15</v>
      </c>
      <c r="B22" s="106" t="s">
        <v>54</v>
      </c>
      <c r="C22" s="110" t="s">
        <v>172</v>
      </c>
      <c r="D22" s="110">
        <f t="shared" si="0"/>
        <v>0</v>
      </c>
      <c r="E22" s="110" t="s">
        <v>172</v>
      </c>
      <c r="F22" s="110">
        <f t="shared" si="1"/>
        <v>0</v>
      </c>
      <c r="G22" s="110" t="s">
        <v>172</v>
      </c>
      <c r="H22" s="110">
        <f t="shared" si="2"/>
        <v>0</v>
      </c>
      <c r="J22" s="143" t="s">
        <v>174</v>
      </c>
      <c r="K22" s="144"/>
      <c r="L22" s="144"/>
      <c r="M22" s="144"/>
      <c r="N22" s="144"/>
      <c r="O22" s="144"/>
    </row>
    <row r="23" spans="1:15" x14ac:dyDescent="0.25">
      <c r="A23" s="42" t="s">
        <v>16</v>
      </c>
      <c r="B23" s="106" t="s">
        <v>55</v>
      </c>
      <c r="C23" s="110" t="s">
        <v>172</v>
      </c>
      <c r="D23" s="110">
        <f t="shared" si="0"/>
        <v>0</v>
      </c>
      <c r="E23" s="110" t="s">
        <v>172</v>
      </c>
      <c r="F23" s="110">
        <f t="shared" si="1"/>
        <v>0</v>
      </c>
      <c r="G23" s="110" t="s">
        <v>172</v>
      </c>
      <c r="H23" s="110">
        <f t="shared" si="2"/>
        <v>0</v>
      </c>
      <c r="J23" s="144"/>
      <c r="K23" s="144"/>
      <c r="L23" s="144"/>
      <c r="M23" s="144"/>
      <c r="N23" s="144"/>
      <c r="O23" s="144"/>
    </row>
    <row r="24" spans="1:15" x14ac:dyDescent="0.25">
      <c r="A24" s="42" t="s">
        <v>17</v>
      </c>
      <c r="B24" s="106" t="s">
        <v>56</v>
      </c>
      <c r="C24" s="110" t="s">
        <v>172</v>
      </c>
      <c r="D24" s="110">
        <f t="shared" si="0"/>
        <v>0</v>
      </c>
      <c r="E24" s="110" t="s">
        <v>172</v>
      </c>
      <c r="F24" s="110">
        <f t="shared" si="1"/>
        <v>0</v>
      </c>
      <c r="G24" s="110" t="s">
        <v>172</v>
      </c>
      <c r="H24" s="110">
        <f t="shared" si="2"/>
        <v>0</v>
      </c>
      <c r="J24" s="144"/>
      <c r="K24" s="144"/>
      <c r="L24" s="144"/>
      <c r="M24" s="144"/>
      <c r="N24" s="144"/>
      <c r="O24" s="144"/>
    </row>
    <row r="25" spans="1:15" x14ac:dyDescent="0.25">
      <c r="A25" s="42" t="s">
        <v>18</v>
      </c>
      <c r="B25" s="106" t="s">
        <v>57</v>
      </c>
      <c r="C25" s="110" t="s">
        <v>172</v>
      </c>
      <c r="D25" s="110">
        <f t="shared" si="0"/>
        <v>0</v>
      </c>
      <c r="E25" s="110" t="s">
        <v>172</v>
      </c>
      <c r="F25" s="110">
        <f t="shared" si="1"/>
        <v>0</v>
      </c>
      <c r="G25" s="110" t="s">
        <v>172</v>
      </c>
      <c r="H25" s="110">
        <f t="shared" si="2"/>
        <v>0</v>
      </c>
      <c r="J25" s="144"/>
      <c r="K25" s="144"/>
      <c r="L25" s="144"/>
      <c r="M25" s="144"/>
      <c r="N25" s="144"/>
      <c r="O25" s="144"/>
    </row>
    <row r="26" spans="1:15" x14ac:dyDescent="0.25">
      <c r="A26" s="42" t="s">
        <v>19</v>
      </c>
      <c r="B26" s="106" t="s">
        <v>58</v>
      </c>
      <c r="C26" s="110" t="s">
        <v>172</v>
      </c>
      <c r="D26" s="110">
        <f t="shared" si="0"/>
        <v>0</v>
      </c>
      <c r="E26" s="110" t="s">
        <v>172</v>
      </c>
      <c r="F26" s="110">
        <f t="shared" si="1"/>
        <v>0</v>
      </c>
      <c r="G26" s="110" t="s">
        <v>172</v>
      </c>
      <c r="H26" s="110">
        <f t="shared" si="2"/>
        <v>0</v>
      </c>
      <c r="J26" s="144"/>
      <c r="K26" s="144"/>
      <c r="L26" s="144"/>
      <c r="M26" s="144"/>
      <c r="N26" s="144"/>
      <c r="O26" s="144"/>
    </row>
    <row r="27" spans="1:15" x14ac:dyDescent="0.25">
      <c r="A27" s="42" t="s">
        <v>90</v>
      </c>
      <c r="B27" s="106" t="s">
        <v>59</v>
      </c>
      <c r="C27" s="110" t="s">
        <v>172</v>
      </c>
      <c r="D27" s="110">
        <f t="shared" si="0"/>
        <v>0</v>
      </c>
      <c r="E27" s="110" t="s">
        <v>172</v>
      </c>
      <c r="F27" s="110">
        <f t="shared" si="1"/>
        <v>0</v>
      </c>
      <c r="G27" s="110" t="s">
        <v>172</v>
      </c>
      <c r="H27" s="110">
        <f t="shared" si="2"/>
        <v>0</v>
      </c>
    </row>
    <row r="28" spans="1:15" x14ac:dyDescent="0.25">
      <c r="A28" s="42" t="s">
        <v>20</v>
      </c>
      <c r="B28" s="106" t="s">
        <v>60</v>
      </c>
      <c r="C28" s="110" t="s">
        <v>172</v>
      </c>
      <c r="D28" s="110">
        <f t="shared" si="0"/>
        <v>0</v>
      </c>
      <c r="E28" s="110" t="s">
        <v>172</v>
      </c>
      <c r="F28" s="110">
        <f t="shared" si="1"/>
        <v>0</v>
      </c>
      <c r="G28" s="110" t="s">
        <v>172</v>
      </c>
      <c r="H28" s="110">
        <f t="shared" si="2"/>
        <v>0</v>
      </c>
    </row>
    <row r="29" spans="1:15" x14ac:dyDescent="0.25">
      <c r="A29" s="42" t="s">
        <v>21</v>
      </c>
      <c r="B29" s="106" t="s">
        <v>86</v>
      </c>
      <c r="C29" s="110" t="s">
        <v>172</v>
      </c>
      <c r="D29" s="110">
        <f t="shared" si="0"/>
        <v>0</v>
      </c>
      <c r="E29" s="110" t="s">
        <v>172</v>
      </c>
      <c r="F29" s="110">
        <f t="shared" si="1"/>
        <v>0</v>
      </c>
      <c r="G29" s="110" t="s">
        <v>172</v>
      </c>
      <c r="H29" s="110">
        <f t="shared" si="2"/>
        <v>0</v>
      </c>
    </row>
    <row r="30" spans="1:15" x14ac:dyDescent="0.25">
      <c r="A30" s="42" t="s">
        <v>98</v>
      </c>
      <c r="B30" s="106" t="s">
        <v>84</v>
      </c>
      <c r="C30" s="110" t="s">
        <v>172</v>
      </c>
      <c r="D30" s="110">
        <f t="shared" si="0"/>
        <v>0</v>
      </c>
      <c r="E30" s="110" t="s">
        <v>172</v>
      </c>
      <c r="F30" s="110">
        <f t="shared" si="1"/>
        <v>0</v>
      </c>
      <c r="G30" s="110" t="s">
        <v>172</v>
      </c>
      <c r="H30" s="110">
        <f t="shared" si="2"/>
        <v>0</v>
      </c>
    </row>
    <row r="31" spans="1:15" x14ac:dyDescent="0.25">
      <c r="A31" s="42" t="s">
        <v>22</v>
      </c>
      <c r="B31" s="106" t="s">
        <v>91</v>
      </c>
      <c r="C31" s="110" t="s">
        <v>171</v>
      </c>
      <c r="D31" s="110">
        <f t="shared" si="0"/>
        <v>3</v>
      </c>
      <c r="E31" s="110" t="s">
        <v>171</v>
      </c>
      <c r="F31" s="110">
        <f t="shared" si="1"/>
        <v>3</v>
      </c>
      <c r="G31" s="110" t="s">
        <v>171</v>
      </c>
      <c r="H31" s="110">
        <f t="shared" si="2"/>
        <v>3</v>
      </c>
    </row>
    <row r="32" spans="1:15" x14ac:dyDescent="0.25">
      <c r="A32" s="42" t="s">
        <v>23</v>
      </c>
      <c r="B32" s="106" t="s">
        <v>61</v>
      </c>
      <c r="C32" s="110" t="s">
        <v>172</v>
      </c>
      <c r="D32" s="110">
        <f t="shared" si="0"/>
        <v>0</v>
      </c>
      <c r="E32" s="110" t="s">
        <v>172</v>
      </c>
      <c r="F32" s="110">
        <f t="shared" si="1"/>
        <v>0</v>
      </c>
      <c r="G32" s="110" t="s">
        <v>172</v>
      </c>
      <c r="H32" s="110">
        <f t="shared" si="2"/>
        <v>0</v>
      </c>
    </row>
    <row r="33" spans="1:8" x14ac:dyDescent="0.25">
      <c r="A33" s="43" t="s">
        <v>24</v>
      </c>
      <c r="B33" s="106" t="s">
        <v>62</v>
      </c>
      <c r="C33" s="110" t="s">
        <v>172</v>
      </c>
      <c r="D33" s="110">
        <f t="shared" si="0"/>
        <v>0</v>
      </c>
      <c r="E33" s="110" t="s">
        <v>172</v>
      </c>
      <c r="F33" s="110">
        <f t="shared" si="1"/>
        <v>0</v>
      </c>
      <c r="G33" s="110" t="s">
        <v>172</v>
      </c>
      <c r="H33" s="110">
        <f t="shared" si="2"/>
        <v>0</v>
      </c>
    </row>
    <row r="34" spans="1:8" x14ac:dyDescent="0.25">
      <c r="A34" s="42" t="s">
        <v>25</v>
      </c>
      <c r="B34" s="106" t="s">
        <v>63</v>
      </c>
      <c r="C34" s="110" t="s">
        <v>172</v>
      </c>
      <c r="D34" s="110">
        <f t="shared" si="0"/>
        <v>0</v>
      </c>
      <c r="E34" s="110" t="s">
        <v>172</v>
      </c>
      <c r="F34" s="110">
        <f t="shared" si="1"/>
        <v>0</v>
      </c>
      <c r="G34" s="110" t="s">
        <v>172</v>
      </c>
      <c r="H34" s="110">
        <f t="shared" si="2"/>
        <v>0</v>
      </c>
    </row>
    <row r="35" spans="1:8" x14ac:dyDescent="0.25">
      <c r="A35" s="42" t="s">
        <v>81</v>
      </c>
      <c r="B35" s="106" t="s">
        <v>64</v>
      </c>
      <c r="C35" s="110" t="s">
        <v>172</v>
      </c>
      <c r="D35" s="110">
        <f t="shared" si="0"/>
        <v>0</v>
      </c>
      <c r="E35" s="110" t="s">
        <v>172</v>
      </c>
      <c r="F35" s="110">
        <f t="shared" si="1"/>
        <v>0</v>
      </c>
      <c r="G35" s="110" t="s">
        <v>172</v>
      </c>
      <c r="H35" s="110">
        <f t="shared" si="2"/>
        <v>0</v>
      </c>
    </row>
    <row r="36" spans="1:8" x14ac:dyDescent="0.25">
      <c r="A36" s="42" t="s">
        <v>26</v>
      </c>
      <c r="B36" s="106" t="s">
        <v>65</v>
      </c>
      <c r="C36" s="110" t="s">
        <v>172</v>
      </c>
      <c r="D36" s="110">
        <f t="shared" si="0"/>
        <v>0</v>
      </c>
      <c r="E36" s="110" t="s">
        <v>172</v>
      </c>
      <c r="F36" s="110">
        <f t="shared" si="1"/>
        <v>0</v>
      </c>
      <c r="G36" s="110" t="s">
        <v>172</v>
      </c>
      <c r="H36" s="110">
        <f t="shared" si="2"/>
        <v>0</v>
      </c>
    </row>
    <row r="37" spans="1:8" x14ac:dyDescent="0.25">
      <c r="A37" s="43" t="s">
        <v>88</v>
      </c>
      <c r="B37" s="106" t="s">
        <v>66</v>
      </c>
      <c r="C37" s="110" t="s">
        <v>171</v>
      </c>
      <c r="D37" s="110">
        <f t="shared" si="0"/>
        <v>3</v>
      </c>
      <c r="E37" s="110" t="s">
        <v>171</v>
      </c>
      <c r="F37" s="110">
        <f t="shared" si="1"/>
        <v>3</v>
      </c>
      <c r="G37" s="110" t="s">
        <v>171</v>
      </c>
      <c r="H37" s="110">
        <f t="shared" si="2"/>
        <v>3</v>
      </c>
    </row>
    <row r="38" spans="1:8" x14ac:dyDescent="0.25">
      <c r="A38" s="43" t="s">
        <v>27</v>
      </c>
      <c r="B38" s="106" t="s">
        <v>67</v>
      </c>
      <c r="C38" s="110" t="s">
        <v>172</v>
      </c>
      <c r="D38" s="110">
        <f t="shared" si="0"/>
        <v>0</v>
      </c>
      <c r="E38" s="110" t="s">
        <v>172</v>
      </c>
      <c r="F38" s="110">
        <f t="shared" si="1"/>
        <v>0</v>
      </c>
      <c r="G38" s="110" t="s">
        <v>172</v>
      </c>
      <c r="H38" s="110">
        <f t="shared" si="2"/>
        <v>0</v>
      </c>
    </row>
    <row r="39" spans="1:8" x14ac:dyDescent="0.25">
      <c r="A39" s="42" t="s">
        <v>28</v>
      </c>
      <c r="B39" s="106" t="s">
        <v>68</v>
      </c>
      <c r="C39" s="110" t="s">
        <v>172</v>
      </c>
      <c r="D39" s="110">
        <f t="shared" si="0"/>
        <v>0</v>
      </c>
      <c r="E39" s="110" t="s">
        <v>172</v>
      </c>
      <c r="F39" s="110">
        <f t="shared" si="1"/>
        <v>0</v>
      </c>
      <c r="G39" s="110" t="s">
        <v>172</v>
      </c>
      <c r="H39" s="110">
        <f t="shared" si="2"/>
        <v>0</v>
      </c>
    </row>
    <row r="40" spans="1:8" x14ac:dyDescent="0.25">
      <c r="A40" s="42" t="s">
        <v>29</v>
      </c>
      <c r="B40" s="106" t="s">
        <v>69</v>
      </c>
      <c r="C40" s="110" t="s">
        <v>171</v>
      </c>
      <c r="D40" s="110">
        <f t="shared" si="0"/>
        <v>3</v>
      </c>
      <c r="E40" s="110" t="s">
        <v>171</v>
      </c>
      <c r="F40" s="110">
        <f t="shared" si="1"/>
        <v>3</v>
      </c>
      <c r="G40" s="110" t="s">
        <v>171</v>
      </c>
      <c r="H40" s="110">
        <f t="shared" si="2"/>
        <v>3</v>
      </c>
    </row>
    <row r="41" spans="1:8" x14ac:dyDescent="0.25">
      <c r="A41" s="42" t="s">
        <v>30</v>
      </c>
      <c r="B41" s="106" t="s">
        <v>70</v>
      </c>
      <c r="C41" s="110" t="s">
        <v>171</v>
      </c>
      <c r="D41" s="110">
        <f t="shared" si="0"/>
        <v>3</v>
      </c>
      <c r="E41" s="110" t="s">
        <v>171</v>
      </c>
      <c r="F41" s="110">
        <f t="shared" si="1"/>
        <v>3</v>
      </c>
      <c r="G41" s="110" t="s">
        <v>171</v>
      </c>
      <c r="H41" s="110">
        <f t="shared" si="2"/>
        <v>3</v>
      </c>
    </row>
    <row r="42" spans="1:8" x14ac:dyDescent="0.25">
      <c r="A42" s="43" t="s">
        <v>82</v>
      </c>
      <c r="B42" s="106" t="s">
        <v>71</v>
      </c>
      <c r="C42" s="110" t="s">
        <v>172</v>
      </c>
      <c r="D42" s="110">
        <f t="shared" si="0"/>
        <v>0</v>
      </c>
      <c r="E42" s="110" t="s">
        <v>172</v>
      </c>
      <c r="F42" s="110">
        <f t="shared" si="1"/>
        <v>0</v>
      </c>
      <c r="G42" s="110" t="s">
        <v>172</v>
      </c>
      <c r="H42" s="110">
        <f t="shared" si="2"/>
        <v>0</v>
      </c>
    </row>
    <row r="43" spans="1:8" x14ac:dyDescent="0.25">
      <c r="A43" s="43" t="s">
        <v>31</v>
      </c>
      <c r="B43" s="106" t="s">
        <v>72</v>
      </c>
      <c r="C43" s="110" t="s">
        <v>171</v>
      </c>
      <c r="D43" s="110">
        <f t="shared" si="0"/>
        <v>3</v>
      </c>
      <c r="E43" s="110" t="s">
        <v>171</v>
      </c>
      <c r="F43" s="110">
        <f t="shared" si="1"/>
        <v>3</v>
      </c>
      <c r="G43" s="110" t="s">
        <v>172</v>
      </c>
      <c r="H43" s="110">
        <f t="shared" si="2"/>
        <v>0</v>
      </c>
    </row>
    <row r="44" spans="1:8" x14ac:dyDescent="0.25">
      <c r="A44" s="42" t="s">
        <v>32</v>
      </c>
      <c r="B44" s="106" t="s">
        <v>73</v>
      </c>
      <c r="C44" s="110" t="s">
        <v>172</v>
      </c>
      <c r="D44" s="110">
        <f t="shared" si="0"/>
        <v>0</v>
      </c>
      <c r="E44" s="110" t="s">
        <v>172</v>
      </c>
      <c r="F44" s="110">
        <f t="shared" si="1"/>
        <v>0</v>
      </c>
      <c r="G44" s="110" t="s">
        <v>172</v>
      </c>
      <c r="H44" s="110">
        <f t="shared" si="2"/>
        <v>0</v>
      </c>
    </row>
    <row r="45" spans="1:8" x14ac:dyDescent="0.25">
      <c r="A45" s="42" t="s">
        <v>96</v>
      </c>
      <c r="B45" s="106" t="s">
        <v>94</v>
      </c>
      <c r="C45" s="110" t="s">
        <v>172</v>
      </c>
      <c r="D45" s="110">
        <f t="shared" si="0"/>
        <v>0</v>
      </c>
      <c r="E45" s="110" t="s">
        <v>172</v>
      </c>
      <c r="F45" s="110">
        <f t="shared" si="1"/>
        <v>0</v>
      </c>
      <c r="G45" s="110" t="s">
        <v>172</v>
      </c>
      <c r="H45" s="110">
        <f t="shared" si="2"/>
        <v>0</v>
      </c>
    </row>
    <row r="46" spans="1:8" x14ac:dyDescent="0.25">
      <c r="A46" s="42" t="s">
        <v>33</v>
      </c>
      <c r="B46" s="106" t="s">
        <v>83</v>
      </c>
      <c r="C46" s="110" t="s">
        <v>171</v>
      </c>
      <c r="D46" s="110">
        <f t="shared" si="0"/>
        <v>3</v>
      </c>
      <c r="E46" s="110" t="s">
        <v>171</v>
      </c>
      <c r="F46" s="110">
        <f t="shared" si="1"/>
        <v>3</v>
      </c>
      <c r="G46" s="110" t="s">
        <v>172</v>
      </c>
      <c r="H46" s="110">
        <f t="shared" si="2"/>
        <v>0</v>
      </c>
    </row>
    <row r="47" spans="1:8" x14ac:dyDescent="0.25">
      <c r="A47" s="42" t="s">
        <v>87</v>
      </c>
      <c r="B47" s="106" t="s">
        <v>74</v>
      </c>
      <c r="C47" s="110" t="s">
        <v>172</v>
      </c>
      <c r="D47" s="110">
        <f t="shared" si="0"/>
        <v>0</v>
      </c>
      <c r="E47" s="110" t="s">
        <v>172</v>
      </c>
      <c r="F47" s="110">
        <f t="shared" si="1"/>
        <v>0</v>
      </c>
      <c r="G47" s="110" t="s">
        <v>172</v>
      </c>
      <c r="H47" s="110">
        <f t="shared" si="2"/>
        <v>0</v>
      </c>
    </row>
    <row r="48" spans="1:8" x14ac:dyDescent="0.25">
      <c r="A48" s="42" t="s">
        <v>34</v>
      </c>
      <c r="B48" s="106" t="s">
        <v>75</v>
      </c>
      <c r="C48" s="110" t="s">
        <v>172</v>
      </c>
      <c r="D48" s="110">
        <f t="shared" si="0"/>
        <v>0</v>
      </c>
      <c r="E48" s="110" t="s">
        <v>172</v>
      </c>
      <c r="F48" s="110">
        <f t="shared" si="1"/>
        <v>0</v>
      </c>
      <c r="G48" s="110" t="s">
        <v>172</v>
      </c>
      <c r="H48" s="110">
        <f t="shared" si="2"/>
        <v>0</v>
      </c>
    </row>
    <row r="49" spans="1:8" x14ac:dyDescent="0.25">
      <c r="A49" s="42" t="s">
        <v>35</v>
      </c>
      <c r="B49" s="106" t="s">
        <v>76</v>
      </c>
      <c r="C49" s="110" t="s">
        <v>172</v>
      </c>
      <c r="D49" s="110">
        <f t="shared" si="0"/>
        <v>0</v>
      </c>
      <c r="E49" s="110" t="s">
        <v>171</v>
      </c>
      <c r="F49" s="110">
        <f t="shared" si="1"/>
        <v>3</v>
      </c>
      <c r="G49" s="110" t="s">
        <v>172</v>
      </c>
      <c r="H49" s="110">
        <f t="shared" si="2"/>
        <v>0</v>
      </c>
    </row>
    <row r="50" spans="1:8" x14ac:dyDescent="0.25">
      <c r="A50" s="42" t="s">
        <v>99</v>
      </c>
      <c r="B50" s="106" t="s">
        <v>77</v>
      </c>
      <c r="C50" s="110" t="s">
        <v>172</v>
      </c>
      <c r="D50" s="110">
        <f t="shared" si="0"/>
        <v>0</v>
      </c>
      <c r="E50" s="110" t="s">
        <v>172</v>
      </c>
      <c r="F50" s="110">
        <f t="shared" si="1"/>
        <v>0</v>
      </c>
      <c r="G50" s="110" t="s">
        <v>172</v>
      </c>
      <c r="H50" s="110">
        <f t="shared" si="2"/>
        <v>0</v>
      </c>
    </row>
    <row r="51" spans="1:8" x14ac:dyDescent="0.25">
      <c r="A51" s="44"/>
      <c r="B51" s="112"/>
      <c r="C51" s="110"/>
      <c r="D51" s="108"/>
      <c r="E51" s="110"/>
      <c r="F51" s="108"/>
      <c r="G51" s="110"/>
      <c r="H51" s="108"/>
    </row>
    <row r="52" spans="1:8" x14ac:dyDescent="0.25">
      <c r="A52" s="23"/>
      <c r="H52" s="108"/>
    </row>
  </sheetData>
  <mergeCells count="7">
    <mergeCell ref="J22:O26"/>
    <mergeCell ref="A1:B1"/>
    <mergeCell ref="J4:O8"/>
    <mergeCell ref="J3:O3"/>
    <mergeCell ref="J12:O12"/>
    <mergeCell ref="J13:O17"/>
    <mergeCell ref="J21:O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2"/>
  <sheetViews>
    <sheetView workbookViewId="0">
      <selection activeCell="J1" sqref="J1:O1048576"/>
    </sheetView>
  </sheetViews>
  <sheetFormatPr defaultRowHeight="15" x14ac:dyDescent="0.25"/>
  <cols>
    <col min="1" max="1" width="56" style="1" customWidth="1"/>
    <col min="2" max="2" width="15.28515625" style="95" bestFit="1" customWidth="1"/>
    <col min="3" max="8" width="12.7109375" customWidth="1"/>
  </cols>
  <sheetData>
    <row r="1" spans="1:15" x14ac:dyDescent="0.25">
      <c r="A1" s="140" t="s">
        <v>128</v>
      </c>
      <c r="B1" s="141"/>
    </row>
    <row r="2" spans="1:15" ht="30" x14ac:dyDescent="0.25">
      <c r="A2" s="96" t="s">
        <v>129</v>
      </c>
      <c r="B2" s="46" t="s">
        <v>130</v>
      </c>
      <c r="C2" s="113" t="s">
        <v>132</v>
      </c>
      <c r="D2" s="113" t="s">
        <v>121</v>
      </c>
      <c r="E2" s="113" t="s">
        <v>133</v>
      </c>
      <c r="F2" s="113" t="s">
        <v>121</v>
      </c>
      <c r="G2" s="113" t="s">
        <v>134</v>
      </c>
      <c r="H2" s="113" t="s">
        <v>121</v>
      </c>
    </row>
    <row r="3" spans="1:15" x14ac:dyDescent="0.25">
      <c r="A3" s="42" t="s">
        <v>0</v>
      </c>
      <c r="B3" s="106" t="s">
        <v>39</v>
      </c>
      <c r="C3" s="108"/>
      <c r="D3" s="108"/>
      <c r="E3" s="108"/>
      <c r="F3" s="108"/>
      <c r="G3" s="108"/>
      <c r="H3" s="108"/>
      <c r="J3" s="145" t="s">
        <v>132</v>
      </c>
      <c r="K3" s="145"/>
      <c r="L3" s="145"/>
      <c r="M3" s="145"/>
      <c r="N3" s="145"/>
      <c r="O3" s="145"/>
    </row>
    <row r="4" spans="1:15" x14ac:dyDescent="0.25">
      <c r="A4" s="42" t="s">
        <v>1</v>
      </c>
      <c r="B4" s="106" t="s">
        <v>40</v>
      </c>
      <c r="C4" s="108"/>
      <c r="D4" s="108"/>
      <c r="E4" s="108"/>
      <c r="F4" s="108"/>
      <c r="G4" s="108"/>
      <c r="H4" s="108"/>
      <c r="J4" s="143" t="s">
        <v>169</v>
      </c>
      <c r="K4" s="144"/>
      <c r="L4" s="144"/>
      <c r="M4" s="144"/>
      <c r="N4" s="144"/>
      <c r="O4" s="144"/>
    </row>
    <row r="5" spans="1:15" x14ac:dyDescent="0.25">
      <c r="A5" s="42" t="s">
        <v>37</v>
      </c>
      <c r="B5" s="106" t="s">
        <v>41</v>
      </c>
      <c r="C5" s="108"/>
      <c r="D5" s="108"/>
      <c r="E5" s="108"/>
      <c r="F5" s="108"/>
      <c r="G5" s="108"/>
      <c r="H5" s="108"/>
      <c r="J5" s="144"/>
      <c r="K5" s="144"/>
      <c r="L5" s="144"/>
      <c r="M5" s="144"/>
      <c r="N5" s="144"/>
      <c r="O5" s="144"/>
    </row>
    <row r="6" spans="1:15" x14ac:dyDescent="0.25">
      <c r="A6" s="42" t="s">
        <v>2</v>
      </c>
      <c r="B6" s="106" t="s">
        <v>42</v>
      </c>
      <c r="C6" s="108"/>
      <c r="D6" s="108"/>
      <c r="E6" s="108"/>
      <c r="F6" s="108"/>
      <c r="G6" s="108"/>
      <c r="H6" s="108"/>
      <c r="J6" s="144"/>
      <c r="K6" s="144"/>
      <c r="L6" s="144"/>
      <c r="M6" s="144"/>
      <c r="N6" s="144"/>
      <c r="O6" s="144"/>
    </row>
    <row r="7" spans="1:15" x14ac:dyDescent="0.25">
      <c r="A7" s="42" t="s">
        <v>3</v>
      </c>
      <c r="B7" s="106" t="s">
        <v>93</v>
      </c>
      <c r="C7" s="108"/>
      <c r="D7" s="108"/>
      <c r="E7" s="108"/>
      <c r="F7" s="108"/>
      <c r="G7" s="108"/>
      <c r="H7" s="108"/>
      <c r="J7" s="144"/>
      <c r="K7" s="144"/>
      <c r="L7" s="144"/>
      <c r="M7" s="144"/>
      <c r="N7" s="144"/>
      <c r="O7" s="144"/>
    </row>
    <row r="8" spans="1:15" x14ac:dyDescent="0.25">
      <c r="A8" s="42" t="s">
        <v>4</v>
      </c>
      <c r="B8" s="106" t="s">
        <v>43</v>
      </c>
      <c r="C8" s="108"/>
      <c r="D8" s="108"/>
      <c r="E8" s="108"/>
      <c r="F8" s="108"/>
      <c r="G8" s="108"/>
      <c r="H8" s="108"/>
      <c r="J8" s="144"/>
      <c r="K8" s="144"/>
      <c r="L8" s="144"/>
      <c r="M8" s="144"/>
      <c r="N8" s="144"/>
      <c r="O8" s="144"/>
    </row>
    <row r="9" spans="1:15" x14ac:dyDescent="0.25">
      <c r="A9" s="42" t="s">
        <v>5</v>
      </c>
      <c r="B9" s="106" t="s">
        <v>85</v>
      </c>
      <c r="C9" s="108"/>
      <c r="D9" s="108"/>
      <c r="E9" s="108"/>
      <c r="F9" s="108"/>
      <c r="G9" s="108"/>
      <c r="H9" s="108"/>
    </row>
    <row r="10" spans="1:15" x14ac:dyDescent="0.25">
      <c r="A10" s="42" t="s">
        <v>97</v>
      </c>
      <c r="B10" s="106" t="s">
        <v>44</v>
      </c>
      <c r="C10" s="108"/>
      <c r="D10" s="108"/>
      <c r="E10" s="108"/>
      <c r="F10" s="108"/>
      <c r="G10" s="108"/>
      <c r="H10" s="108"/>
    </row>
    <row r="11" spans="1:15" x14ac:dyDescent="0.25">
      <c r="A11" s="42" t="s">
        <v>95</v>
      </c>
      <c r="B11" s="106" t="s">
        <v>92</v>
      </c>
      <c r="C11" s="108"/>
      <c r="D11" s="108"/>
      <c r="E11" s="108"/>
      <c r="F11" s="108"/>
      <c r="G11" s="108"/>
      <c r="H11" s="108"/>
      <c r="J11" s="145" t="s">
        <v>133</v>
      </c>
      <c r="K11" s="145"/>
      <c r="L11" s="145"/>
      <c r="M11" s="145"/>
      <c r="N11" s="145"/>
      <c r="O11" s="145"/>
    </row>
    <row r="12" spans="1:15" x14ac:dyDescent="0.25">
      <c r="A12" s="43" t="s">
        <v>6</v>
      </c>
      <c r="B12" s="106" t="s">
        <v>45</v>
      </c>
      <c r="C12" s="108"/>
      <c r="D12" s="108"/>
      <c r="E12" s="108"/>
      <c r="F12" s="108"/>
      <c r="G12" s="108"/>
      <c r="H12" s="108"/>
      <c r="J12" s="143" t="s">
        <v>170</v>
      </c>
      <c r="K12" s="144"/>
      <c r="L12" s="144"/>
      <c r="M12" s="144"/>
      <c r="N12" s="144"/>
      <c r="O12" s="144"/>
    </row>
    <row r="13" spans="1:15" x14ac:dyDescent="0.25">
      <c r="A13" s="43" t="s">
        <v>100</v>
      </c>
      <c r="B13" s="106" t="s">
        <v>46</v>
      </c>
      <c r="C13" s="108"/>
      <c r="D13" s="108"/>
      <c r="E13" s="108"/>
      <c r="F13" s="108"/>
      <c r="G13" s="108"/>
      <c r="H13" s="108"/>
      <c r="J13" s="144"/>
      <c r="K13" s="144"/>
      <c r="L13" s="144"/>
      <c r="M13" s="144"/>
      <c r="N13" s="144"/>
      <c r="O13" s="144"/>
    </row>
    <row r="14" spans="1:15" x14ac:dyDescent="0.25">
      <c r="A14" s="42" t="s">
        <v>7</v>
      </c>
      <c r="B14" s="106" t="s">
        <v>47</v>
      </c>
      <c r="C14" s="108"/>
      <c r="D14" s="108"/>
      <c r="E14" s="108"/>
      <c r="F14" s="108"/>
      <c r="G14" s="108"/>
      <c r="H14" s="108"/>
      <c r="J14" s="144"/>
      <c r="K14" s="144"/>
      <c r="L14" s="144"/>
      <c r="M14" s="144"/>
      <c r="N14" s="144"/>
      <c r="O14" s="144"/>
    </row>
    <row r="15" spans="1:15" x14ac:dyDescent="0.25">
      <c r="A15" s="42" t="s">
        <v>8</v>
      </c>
      <c r="B15" s="106" t="s">
        <v>48</v>
      </c>
      <c r="C15" s="108"/>
      <c r="D15" s="108"/>
      <c r="E15" s="108"/>
      <c r="F15" s="108"/>
      <c r="G15" s="108"/>
      <c r="H15" s="108"/>
      <c r="J15" s="144"/>
      <c r="K15" s="144"/>
      <c r="L15" s="144"/>
      <c r="M15" s="144"/>
      <c r="N15" s="144"/>
      <c r="O15" s="144"/>
    </row>
    <row r="16" spans="1:15" x14ac:dyDescent="0.25">
      <c r="A16" s="43" t="s">
        <v>9</v>
      </c>
      <c r="B16" s="106" t="s">
        <v>49</v>
      </c>
      <c r="C16" s="108"/>
      <c r="D16" s="108"/>
      <c r="E16" s="108"/>
      <c r="F16" s="108"/>
      <c r="G16" s="108"/>
      <c r="H16" s="108"/>
      <c r="J16" s="144"/>
      <c r="K16" s="144"/>
      <c r="L16" s="144"/>
      <c r="M16" s="144"/>
      <c r="N16" s="144"/>
      <c r="O16" s="144"/>
    </row>
    <row r="17" spans="1:15" x14ac:dyDescent="0.25">
      <c r="A17" s="42" t="s">
        <v>10</v>
      </c>
      <c r="B17" s="106" t="s">
        <v>50</v>
      </c>
      <c r="C17" s="108"/>
      <c r="D17" s="108"/>
      <c r="E17" s="108"/>
      <c r="F17" s="108"/>
      <c r="G17" s="108"/>
      <c r="H17" s="108"/>
    </row>
    <row r="18" spans="1:15" x14ac:dyDescent="0.25">
      <c r="A18" s="42" t="s">
        <v>11</v>
      </c>
      <c r="B18" s="107" t="s">
        <v>51</v>
      </c>
      <c r="C18" s="108"/>
      <c r="D18" s="108"/>
      <c r="E18" s="108"/>
      <c r="F18" s="108"/>
      <c r="G18" s="108"/>
      <c r="H18" s="108"/>
    </row>
    <row r="19" spans="1:15" x14ac:dyDescent="0.25">
      <c r="A19" s="42" t="s">
        <v>12</v>
      </c>
      <c r="B19" s="106" t="s">
        <v>52</v>
      </c>
      <c r="C19" s="108"/>
      <c r="D19" s="108"/>
      <c r="E19" s="108"/>
      <c r="F19" s="108"/>
      <c r="G19" s="108"/>
      <c r="H19" s="108"/>
      <c r="J19" s="145" t="s">
        <v>134</v>
      </c>
      <c r="K19" s="145"/>
      <c r="L19" s="145"/>
      <c r="M19" s="145"/>
      <c r="N19" s="145"/>
      <c r="O19" s="145"/>
    </row>
    <row r="20" spans="1:15" x14ac:dyDescent="0.25">
      <c r="A20" s="42" t="s">
        <v>13</v>
      </c>
      <c r="B20" s="106" t="s">
        <v>53</v>
      </c>
      <c r="C20" s="108"/>
      <c r="D20" s="108"/>
      <c r="E20" s="108"/>
      <c r="F20" s="108"/>
      <c r="G20" s="108"/>
      <c r="H20" s="108"/>
      <c r="J20" s="143" t="s">
        <v>170</v>
      </c>
      <c r="K20" s="144"/>
      <c r="L20" s="144"/>
      <c r="M20" s="144"/>
      <c r="N20" s="144"/>
      <c r="O20" s="144"/>
    </row>
    <row r="21" spans="1:15" x14ac:dyDescent="0.25">
      <c r="A21" s="43" t="s">
        <v>14</v>
      </c>
      <c r="B21" s="106" t="s">
        <v>89</v>
      </c>
      <c r="C21" s="108"/>
      <c r="D21" s="108"/>
      <c r="E21" s="108"/>
      <c r="F21" s="108"/>
      <c r="G21" s="108"/>
      <c r="H21" s="108"/>
      <c r="J21" s="144"/>
      <c r="K21" s="144"/>
      <c r="L21" s="144"/>
      <c r="M21" s="144"/>
      <c r="N21" s="144"/>
      <c r="O21" s="144"/>
    </row>
    <row r="22" spans="1:15" x14ac:dyDescent="0.25">
      <c r="A22" s="42" t="s">
        <v>15</v>
      </c>
      <c r="B22" s="106" t="s">
        <v>54</v>
      </c>
      <c r="C22" s="108"/>
      <c r="D22" s="108"/>
      <c r="E22" s="108"/>
      <c r="F22" s="108"/>
      <c r="G22" s="108"/>
      <c r="H22" s="108"/>
      <c r="J22" s="144"/>
      <c r="K22" s="144"/>
      <c r="L22" s="144"/>
      <c r="M22" s="144"/>
      <c r="N22" s="144"/>
      <c r="O22" s="144"/>
    </row>
    <row r="23" spans="1:15" x14ac:dyDescent="0.25">
      <c r="A23" s="42" t="s">
        <v>16</v>
      </c>
      <c r="B23" s="106" t="s">
        <v>55</v>
      </c>
      <c r="C23" s="108"/>
      <c r="D23" s="108"/>
      <c r="E23" s="108"/>
      <c r="F23" s="108"/>
      <c r="G23" s="108"/>
      <c r="H23" s="108"/>
      <c r="J23" s="144"/>
      <c r="K23" s="144"/>
      <c r="L23" s="144"/>
      <c r="M23" s="144"/>
      <c r="N23" s="144"/>
      <c r="O23" s="144"/>
    </row>
    <row r="24" spans="1:15" x14ac:dyDescent="0.25">
      <c r="A24" s="42" t="s">
        <v>17</v>
      </c>
      <c r="B24" s="106" t="s">
        <v>56</v>
      </c>
      <c r="C24" s="108"/>
      <c r="D24" s="108"/>
      <c r="E24" s="108"/>
      <c r="F24" s="108"/>
      <c r="G24" s="108"/>
      <c r="H24" s="108"/>
      <c r="J24" s="144"/>
      <c r="K24" s="144"/>
      <c r="L24" s="144"/>
      <c r="M24" s="144"/>
      <c r="N24" s="144"/>
      <c r="O24" s="144"/>
    </row>
    <row r="25" spans="1:15" x14ac:dyDescent="0.25">
      <c r="A25" s="42" t="s">
        <v>18</v>
      </c>
      <c r="B25" s="106" t="s">
        <v>57</v>
      </c>
      <c r="C25" s="108"/>
      <c r="D25" s="108"/>
      <c r="E25" s="108"/>
      <c r="F25" s="108"/>
      <c r="G25" s="108"/>
      <c r="H25" s="108"/>
    </row>
    <row r="26" spans="1:15" x14ac:dyDescent="0.25">
      <c r="A26" s="42" t="s">
        <v>19</v>
      </c>
      <c r="B26" s="106" t="s">
        <v>58</v>
      </c>
      <c r="C26" s="108"/>
      <c r="D26" s="108"/>
      <c r="E26" s="108"/>
      <c r="F26" s="108"/>
      <c r="G26" s="108"/>
      <c r="H26" s="108"/>
    </row>
    <row r="27" spans="1:15" x14ac:dyDescent="0.25">
      <c r="A27" s="42" t="s">
        <v>90</v>
      </c>
      <c r="B27" s="106" t="s">
        <v>59</v>
      </c>
      <c r="C27" s="108"/>
      <c r="D27" s="108"/>
      <c r="E27" s="108"/>
      <c r="F27" s="108"/>
      <c r="G27" s="108"/>
      <c r="H27" s="108"/>
    </row>
    <row r="28" spans="1:15" x14ac:dyDescent="0.25">
      <c r="A28" s="42" t="s">
        <v>20</v>
      </c>
      <c r="B28" s="106" t="s">
        <v>60</v>
      </c>
      <c r="C28" s="108"/>
      <c r="D28" s="108"/>
      <c r="E28" s="108"/>
      <c r="F28" s="108"/>
      <c r="G28" s="108"/>
      <c r="H28" s="108"/>
    </row>
    <row r="29" spans="1:15" x14ac:dyDescent="0.25">
      <c r="A29" s="42" t="s">
        <v>21</v>
      </c>
      <c r="B29" s="106" t="s">
        <v>86</v>
      </c>
      <c r="C29" s="108"/>
      <c r="D29" s="108"/>
      <c r="E29" s="108"/>
      <c r="F29" s="108"/>
      <c r="G29" s="108"/>
      <c r="H29" s="108"/>
    </row>
    <row r="30" spans="1:15" x14ac:dyDescent="0.25">
      <c r="A30" s="42" t="s">
        <v>98</v>
      </c>
      <c r="B30" s="106" t="s">
        <v>84</v>
      </c>
      <c r="C30" s="108"/>
      <c r="D30" s="108"/>
      <c r="E30" s="108"/>
      <c r="F30" s="108"/>
      <c r="G30" s="108"/>
      <c r="H30" s="108"/>
    </row>
    <row r="31" spans="1:15" x14ac:dyDescent="0.25">
      <c r="A31" s="42" t="s">
        <v>22</v>
      </c>
      <c r="B31" s="106" t="s">
        <v>91</v>
      </c>
      <c r="C31" s="108"/>
      <c r="D31" s="108"/>
      <c r="E31" s="108"/>
      <c r="F31" s="108"/>
      <c r="G31" s="108"/>
      <c r="H31" s="108"/>
    </row>
    <row r="32" spans="1:15" x14ac:dyDescent="0.25">
      <c r="A32" s="42" t="s">
        <v>23</v>
      </c>
      <c r="B32" s="106" t="s">
        <v>61</v>
      </c>
      <c r="C32" s="108"/>
      <c r="D32" s="108"/>
      <c r="E32" s="108"/>
      <c r="F32" s="108"/>
      <c r="G32" s="108"/>
      <c r="H32" s="108"/>
    </row>
    <row r="33" spans="1:8" x14ac:dyDescent="0.25">
      <c r="A33" s="43" t="s">
        <v>24</v>
      </c>
      <c r="B33" s="106" t="s">
        <v>62</v>
      </c>
      <c r="C33" s="108"/>
      <c r="D33" s="108"/>
      <c r="E33" s="108"/>
      <c r="F33" s="108"/>
      <c r="G33" s="108"/>
      <c r="H33" s="108"/>
    </row>
    <row r="34" spans="1:8" x14ac:dyDescent="0.25">
      <c r="A34" s="42" t="s">
        <v>25</v>
      </c>
      <c r="B34" s="106" t="s">
        <v>63</v>
      </c>
      <c r="C34" s="108"/>
      <c r="D34" s="108"/>
      <c r="E34" s="108"/>
      <c r="F34" s="108"/>
      <c r="G34" s="108"/>
      <c r="H34" s="108"/>
    </row>
    <row r="35" spans="1:8" x14ac:dyDescent="0.25">
      <c r="A35" s="42" t="s">
        <v>81</v>
      </c>
      <c r="B35" s="106" t="s">
        <v>64</v>
      </c>
      <c r="C35" s="108"/>
      <c r="D35" s="108"/>
      <c r="E35" s="108"/>
      <c r="F35" s="108"/>
      <c r="G35" s="108"/>
      <c r="H35" s="108"/>
    </row>
    <row r="36" spans="1:8" x14ac:dyDescent="0.25">
      <c r="A36" s="42" t="s">
        <v>26</v>
      </c>
      <c r="B36" s="106" t="s">
        <v>65</v>
      </c>
      <c r="C36" s="108"/>
      <c r="D36" s="108"/>
      <c r="E36" s="108"/>
      <c r="F36" s="108"/>
      <c r="G36" s="108"/>
      <c r="H36" s="108"/>
    </row>
    <row r="37" spans="1:8" x14ac:dyDescent="0.25">
      <c r="A37" s="43" t="s">
        <v>88</v>
      </c>
      <c r="B37" s="106" t="s">
        <v>66</v>
      </c>
      <c r="C37" s="108"/>
      <c r="D37" s="108"/>
      <c r="E37" s="108"/>
      <c r="F37" s="108"/>
      <c r="G37" s="108"/>
      <c r="H37" s="108"/>
    </row>
    <row r="38" spans="1:8" x14ac:dyDescent="0.25">
      <c r="A38" s="43" t="s">
        <v>27</v>
      </c>
      <c r="B38" s="106" t="s">
        <v>67</v>
      </c>
      <c r="C38" s="108"/>
      <c r="D38" s="108"/>
      <c r="E38" s="108"/>
      <c r="F38" s="108"/>
      <c r="G38" s="108"/>
      <c r="H38" s="108"/>
    </row>
    <row r="39" spans="1:8" x14ac:dyDescent="0.25">
      <c r="A39" s="42" t="s">
        <v>28</v>
      </c>
      <c r="B39" s="106" t="s">
        <v>68</v>
      </c>
      <c r="C39" s="108"/>
      <c r="D39" s="108"/>
      <c r="E39" s="108"/>
      <c r="F39" s="108"/>
      <c r="G39" s="108"/>
      <c r="H39" s="108"/>
    </row>
    <row r="40" spans="1:8" x14ac:dyDescent="0.25">
      <c r="A40" s="42" t="s">
        <v>29</v>
      </c>
      <c r="B40" s="106" t="s">
        <v>69</v>
      </c>
      <c r="C40" s="108"/>
      <c r="D40" s="108"/>
      <c r="E40" s="108"/>
      <c r="F40" s="108"/>
      <c r="G40" s="108"/>
      <c r="H40" s="108"/>
    </row>
    <row r="41" spans="1:8" x14ac:dyDescent="0.25">
      <c r="A41" s="42" t="s">
        <v>30</v>
      </c>
      <c r="B41" s="106" t="s">
        <v>70</v>
      </c>
      <c r="C41" s="108"/>
      <c r="D41" s="108"/>
      <c r="E41" s="108"/>
      <c r="F41" s="108"/>
      <c r="G41" s="108"/>
      <c r="H41" s="108"/>
    </row>
    <row r="42" spans="1:8" x14ac:dyDescent="0.25">
      <c r="A42" s="43" t="s">
        <v>82</v>
      </c>
      <c r="B42" s="106" t="s">
        <v>71</v>
      </c>
      <c r="C42" s="108"/>
      <c r="D42" s="108"/>
      <c r="E42" s="108"/>
      <c r="F42" s="108"/>
      <c r="G42" s="108"/>
      <c r="H42" s="108"/>
    </row>
    <row r="43" spans="1:8" x14ac:dyDescent="0.25">
      <c r="A43" s="43" t="s">
        <v>31</v>
      </c>
      <c r="B43" s="106" t="s">
        <v>72</v>
      </c>
      <c r="C43" s="108"/>
      <c r="D43" s="108"/>
      <c r="E43" s="108"/>
      <c r="F43" s="108"/>
      <c r="G43" s="108"/>
      <c r="H43" s="108"/>
    </row>
    <row r="44" spans="1:8" x14ac:dyDescent="0.25">
      <c r="A44" s="42" t="s">
        <v>32</v>
      </c>
      <c r="B44" s="106" t="s">
        <v>73</v>
      </c>
      <c r="C44" s="108"/>
      <c r="D44" s="108"/>
      <c r="E44" s="108"/>
      <c r="F44" s="108"/>
      <c r="G44" s="108"/>
      <c r="H44" s="108"/>
    </row>
    <row r="45" spans="1:8" x14ac:dyDescent="0.25">
      <c r="A45" s="42" t="s">
        <v>96</v>
      </c>
      <c r="B45" s="106" t="s">
        <v>94</v>
      </c>
      <c r="C45" s="108"/>
      <c r="D45" s="108"/>
      <c r="E45" s="108"/>
      <c r="F45" s="108"/>
      <c r="G45" s="108"/>
      <c r="H45" s="108"/>
    </row>
    <row r="46" spans="1:8" x14ac:dyDescent="0.25">
      <c r="A46" s="42" t="s">
        <v>33</v>
      </c>
      <c r="B46" s="106" t="s">
        <v>83</v>
      </c>
      <c r="C46" s="108"/>
      <c r="D46" s="108"/>
      <c r="E46" s="108"/>
      <c r="F46" s="108"/>
      <c r="G46" s="108"/>
      <c r="H46" s="108"/>
    </row>
    <row r="47" spans="1:8" x14ac:dyDescent="0.25">
      <c r="A47" s="42" t="s">
        <v>87</v>
      </c>
      <c r="B47" s="106" t="s">
        <v>74</v>
      </c>
      <c r="C47" s="108"/>
      <c r="D47" s="108"/>
      <c r="E47" s="108"/>
      <c r="F47" s="108"/>
      <c r="G47" s="108"/>
      <c r="H47" s="108"/>
    </row>
    <row r="48" spans="1:8" x14ac:dyDescent="0.25">
      <c r="A48" s="42" t="s">
        <v>34</v>
      </c>
      <c r="B48" s="106" t="s">
        <v>75</v>
      </c>
      <c r="C48" s="108"/>
      <c r="D48" s="108"/>
      <c r="E48" s="108"/>
      <c r="F48" s="108"/>
      <c r="G48" s="108"/>
      <c r="H48" s="108"/>
    </row>
    <row r="49" spans="1:8" x14ac:dyDescent="0.25">
      <c r="A49" s="42" t="s">
        <v>35</v>
      </c>
      <c r="B49" s="106" t="s">
        <v>76</v>
      </c>
      <c r="C49" s="108"/>
      <c r="D49" s="108"/>
      <c r="E49" s="108"/>
      <c r="F49" s="108"/>
      <c r="G49" s="108"/>
      <c r="H49" s="108"/>
    </row>
    <row r="50" spans="1:8" x14ac:dyDescent="0.25">
      <c r="A50" s="42" t="s">
        <v>99</v>
      </c>
      <c r="B50" s="106" t="s">
        <v>77</v>
      </c>
      <c r="C50" s="108"/>
      <c r="D50" s="108"/>
      <c r="E50" s="108"/>
      <c r="F50" s="108"/>
      <c r="G50" s="108"/>
      <c r="H50" s="108"/>
    </row>
    <row r="51" spans="1:8" x14ac:dyDescent="0.25">
      <c r="A51" s="44"/>
      <c r="B51" s="112"/>
      <c r="C51" s="108"/>
      <c r="D51" s="108"/>
      <c r="E51" s="108"/>
      <c r="F51" s="108"/>
      <c r="G51" s="108"/>
      <c r="H51" s="108"/>
    </row>
    <row r="52" spans="1:8" x14ac:dyDescent="0.25">
      <c r="A52" s="23"/>
    </row>
  </sheetData>
  <mergeCells count="7">
    <mergeCell ref="A1:B1"/>
    <mergeCell ref="J4:O8"/>
    <mergeCell ref="J3:O3"/>
    <mergeCell ref="J12:O16"/>
    <mergeCell ref="J20:O24"/>
    <mergeCell ref="J11:O11"/>
    <mergeCell ref="J19:O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57"/>
  <sheetViews>
    <sheetView workbookViewId="0">
      <selection activeCell="F1" sqref="F1:K1048576"/>
    </sheetView>
  </sheetViews>
  <sheetFormatPr defaultRowHeight="15" x14ac:dyDescent="0.25"/>
  <cols>
    <col min="1" max="1" width="56" style="1" customWidth="1"/>
    <col min="2" max="2" width="15.28515625" style="95" bestFit="1" customWidth="1"/>
    <col min="3" max="3" width="20.42578125" style="111" customWidth="1"/>
    <col min="15" max="15" width="23.140625" customWidth="1"/>
  </cols>
  <sheetData>
    <row r="1" spans="1:16" x14ac:dyDescent="0.25">
      <c r="A1" s="140" t="s">
        <v>128</v>
      </c>
      <c r="B1" s="141"/>
      <c r="C1" s="109" t="s">
        <v>166</v>
      </c>
      <c r="D1" s="109" t="s">
        <v>121</v>
      </c>
    </row>
    <row r="2" spans="1:16" x14ac:dyDescent="0.25">
      <c r="A2" s="96" t="s">
        <v>129</v>
      </c>
      <c r="B2" s="105" t="s">
        <v>130</v>
      </c>
      <c r="C2" s="110">
        <v>0</v>
      </c>
      <c r="D2" s="110">
        <v>0</v>
      </c>
      <c r="O2" s="114" t="s">
        <v>178</v>
      </c>
    </row>
    <row r="3" spans="1:16" x14ac:dyDescent="0.25">
      <c r="A3" s="42" t="s">
        <v>0</v>
      </c>
      <c r="B3" s="106" t="s">
        <v>39</v>
      </c>
      <c r="C3" s="110">
        <v>0</v>
      </c>
      <c r="D3" s="110">
        <v>0</v>
      </c>
      <c r="O3" s="115" t="s">
        <v>179</v>
      </c>
    </row>
    <row r="4" spans="1:16" x14ac:dyDescent="0.25">
      <c r="A4" s="42" t="s">
        <v>1</v>
      </c>
      <c r="B4" s="106" t="s">
        <v>40</v>
      </c>
      <c r="C4" s="110">
        <v>0</v>
      </c>
      <c r="D4" s="110">
        <v>0</v>
      </c>
      <c r="F4" s="143" t="s">
        <v>167</v>
      </c>
      <c r="G4" s="144"/>
      <c r="H4" s="144"/>
      <c r="I4" s="144"/>
      <c r="J4" s="144"/>
      <c r="K4" s="144"/>
    </row>
    <row r="5" spans="1:16" x14ac:dyDescent="0.25">
      <c r="A5" s="42" t="s">
        <v>37</v>
      </c>
      <c r="B5" s="106" t="s">
        <v>41</v>
      </c>
      <c r="C5" s="110">
        <v>0</v>
      </c>
      <c r="D5" s="110">
        <v>0</v>
      </c>
      <c r="F5" s="144"/>
      <c r="G5" s="144"/>
      <c r="H5" s="144"/>
      <c r="I5" s="144"/>
      <c r="J5" s="144"/>
      <c r="K5" s="144"/>
      <c r="O5" s="116" t="s">
        <v>128</v>
      </c>
    </row>
    <row r="6" spans="1:16" x14ac:dyDescent="0.25">
      <c r="A6" s="42" t="s">
        <v>2</v>
      </c>
      <c r="B6" s="106" t="s">
        <v>42</v>
      </c>
      <c r="C6" s="110">
        <v>0</v>
      </c>
      <c r="D6" s="110">
        <v>0</v>
      </c>
      <c r="F6" s="144"/>
      <c r="G6" s="144"/>
      <c r="H6" s="144"/>
      <c r="I6" s="144"/>
      <c r="J6" s="144"/>
      <c r="K6" s="144"/>
      <c r="O6" s="117" t="s">
        <v>180</v>
      </c>
      <c r="P6">
        <v>1</v>
      </c>
    </row>
    <row r="7" spans="1:16" x14ac:dyDescent="0.25">
      <c r="A7" s="42" t="s">
        <v>3</v>
      </c>
      <c r="B7" s="106" t="s">
        <v>93</v>
      </c>
      <c r="C7" s="110">
        <v>1</v>
      </c>
      <c r="D7" s="110">
        <v>1</v>
      </c>
      <c r="F7" s="144"/>
      <c r="G7" s="144"/>
      <c r="H7" s="144"/>
      <c r="I7" s="144"/>
      <c r="J7" s="144"/>
      <c r="K7" s="144"/>
      <c r="O7" s="117" t="s">
        <v>180</v>
      </c>
      <c r="P7">
        <v>2</v>
      </c>
    </row>
    <row r="8" spans="1:16" x14ac:dyDescent="0.25">
      <c r="A8" s="42" t="s">
        <v>4</v>
      </c>
      <c r="B8" s="106" t="s">
        <v>43</v>
      </c>
      <c r="C8" s="110">
        <v>0</v>
      </c>
      <c r="D8" s="110">
        <v>0</v>
      </c>
      <c r="F8" s="144"/>
      <c r="G8" s="144"/>
      <c r="H8" s="144"/>
      <c r="I8" s="144"/>
      <c r="J8" s="144"/>
      <c r="K8" s="144"/>
      <c r="O8" s="117" t="s">
        <v>180</v>
      </c>
      <c r="P8">
        <v>3</v>
      </c>
    </row>
    <row r="9" spans="1:16" x14ac:dyDescent="0.25">
      <c r="A9" s="42" t="s">
        <v>5</v>
      </c>
      <c r="B9" s="106" t="s">
        <v>85</v>
      </c>
      <c r="C9" s="110">
        <v>0</v>
      </c>
      <c r="D9" s="110">
        <v>0</v>
      </c>
      <c r="O9" s="117" t="s">
        <v>180</v>
      </c>
      <c r="P9">
        <v>4</v>
      </c>
    </row>
    <row r="10" spans="1:16" x14ac:dyDescent="0.25">
      <c r="A10" s="42" t="s">
        <v>97</v>
      </c>
      <c r="B10" s="106" t="s">
        <v>44</v>
      </c>
      <c r="C10" s="110">
        <v>0</v>
      </c>
      <c r="D10" s="110">
        <v>0</v>
      </c>
      <c r="O10" s="117" t="s">
        <v>181</v>
      </c>
      <c r="P10">
        <v>1</v>
      </c>
    </row>
    <row r="11" spans="1:16" x14ac:dyDescent="0.25">
      <c r="A11" s="42" t="s">
        <v>95</v>
      </c>
      <c r="B11" s="106" t="s">
        <v>92</v>
      </c>
      <c r="C11" s="110">
        <v>0</v>
      </c>
      <c r="D11" s="110">
        <v>0</v>
      </c>
      <c r="O11" s="117" t="s">
        <v>182</v>
      </c>
      <c r="P11">
        <v>1</v>
      </c>
    </row>
    <row r="12" spans="1:16" x14ac:dyDescent="0.25">
      <c r="A12" s="43" t="s">
        <v>6</v>
      </c>
      <c r="B12" s="106" t="s">
        <v>45</v>
      </c>
      <c r="C12" s="110">
        <v>0</v>
      </c>
      <c r="D12" s="110">
        <v>0</v>
      </c>
      <c r="O12" s="117" t="s">
        <v>182</v>
      </c>
      <c r="P12">
        <v>2</v>
      </c>
    </row>
    <row r="13" spans="1:16" x14ac:dyDescent="0.25">
      <c r="A13" s="43" t="s">
        <v>100</v>
      </c>
      <c r="B13" s="106" t="s">
        <v>46</v>
      </c>
      <c r="C13" s="110">
        <v>0</v>
      </c>
      <c r="D13" s="110">
        <v>0</v>
      </c>
      <c r="O13" s="117" t="s">
        <v>182</v>
      </c>
      <c r="P13">
        <v>3</v>
      </c>
    </row>
    <row r="14" spans="1:16" x14ac:dyDescent="0.25">
      <c r="A14" s="42" t="s">
        <v>7</v>
      </c>
      <c r="B14" s="106" t="s">
        <v>47</v>
      </c>
      <c r="C14" s="110">
        <v>0</v>
      </c>
      <c r="D14" s="110">
        <v>0</v>
      </c>
      <c r="O14" s="117" t="s">
        <v>182</v>
      </c>
      <c r="P14">
        <v>4</v>
      </c>
    </row>
    <row r="15" spans="1:16" x14ac:dyDescent="0.25">
      <c r="A15" s="42" t="s">
        <v>8</v>
      </c>
      <c r="B15" s="106" t="s">
        <v>48</v>
      </c>
      <c r="C15" s="110">
        <v>0</v>
      </c>
      <c r="D15" s="110">
        <v>0</v>
      </c>
      <c r="O15" s="117" t="s">
        <v>182</v>
      </c>
      <c r="P15">
        <v>5</v>
      </c>
    </row>
    <row r="16" spans="1:16" x14ac:dyDescent="0.25">
      <c r="A16" s="43" t="s">
        <v>9</v>
      </c>
      <c r="B16" s="106" t="s">
        <v>49</v>
      </c>
      <c r="C16" s="110">
        <v>0</v>
      </c>
      <c r="D16" s="110">
        <v>0</v>
      </c>
      <c r="O16" s="117" t="s">
        <v>182</v>
      </c>
      <c r="P16">
        <v>6</v>
      </c>
    </row>
    <row r="17" spans="1:16" x14ac:dyDescent="0.25">
      <c r="A17" s="42" t="s">
        <v>10</v>
      </c>
      <c r="B17" s="106" t="s">
        <v>50</v>
      </c>
      <c r="C17" s="110">
        <v>0</v>
      </c>
      <c r="D17" s="110">
        <v>0</v>
      </c>
      <c r="O17" s="117" t="s">
        <v>182</v>
      </c>
      <c r="P17">
        <v>7</v>
      </c>
    </row>
    <row r="18" spans="1:16" x14ac:dyDescent="0.25">
      <c r="A18" s="42" t="s">
        <v>11</v>
      </c>
      <c r="B18" s="107" t="s">
        <v>51</v>
      </c>
      <c r="C18" s="110">
        <v>0</v>
      </c>
      <c r="D18" s="110">
        <v>0</v>
      </c>
      <c r="O18" s="117" t="s">
        <v>182</v>
      </c>
      <c r="P18">
        <v>8</v>
      </c>
    </row>
    <row r="19" spans="1:16" x14ac:dyDescent="0.25">
      <c r="A19" s="42" t="s">
        <v>12</v>
      </c>
      <c r="B19" s="106" t="s">
        <v>52</v>
      </c>
      <c r="C19" s="110">
        <v>0</v>
      </c>
      <c r="D19" s="110">
        <v>0</v>
      </c>
      <c r="O19" s="117" t="s">
        <v>182</v>
      </c>
      <c r="P19">
        <v>9</v>
      </c>
    </row>
    <row r="20" spans="1:16" x14ac:dyDescent="0.25">
      <c r="A20" s="42" t="s">
        <v>13</v>
      </c>
      <c r="B20" s="106" t="s">
        <v>53</v>
      </c>
      <c r="C20" s="110">
        <v>51</v>
      </c>
      <c r="D20" s="110">
        <v>3</v>
      </c>
      <c r="O20" s="117" t="s">
        <v>182</v>
      </c>
      <c r="P20">
        <v>10</v>
      </c>
    </row>
    <row r="21" spans="1:16" x14ac:dyDescent="0.25">
      <c r="A21" s="43" t="s">
        <v>14</v>
      </c>
      <c r="B21" s="106" t="s">
        <v>89</v>
      </c>
      <c r="C21" s="110">
        <v>0</v>
      </c>
      <c r="D21" s="110">
        <v>0</v>
      </c>
      <c r="O21" s="117" t="s">
        <v>182</v>
      </c>
      <c r="P21">
        <v>11</v>
      </c>
    </row>
    <row r="22" spans="1:16" x14ac:dyDescent="0.25">
      <c r="A22" s="42" t="s">
        <v>15</v>
      </c>
      <c r="B22" s="106" t="s">
        <v>54</v>
      </c>
      <c r="C22" s="110">
        <v>0</v>
      </c>
      <c r="D22" s="110">
        <v>0</v>
      </c>
      <c r="O22" s="117" t="s">
        <v>182</v>
      </c>
      <c r="P22">
        <v>12</v>
      </c>
    </row>
    <row r="23" spans="1:16" x14ac:dyDescent="0.25">
      <c r="A23" s="42" t="s">
        <v>16</v>
      </c>
      <c r="B23" s="106" t="s">
        <v>55</v>
      </c>
      <c r="C23" s="110">
        <v>0</v>
      </c>
      <c r="D23" s="110">
        <v>0</v>
      </c>
      <c r="O23" s="117" t="s">
        <v>182</v>
      </c>
      <c r="P23">
        <v>13</v>
      </c>
    </row>
    <row r="24" spans="1:16" x14ac:dyDescent="0.25">
      <c r="A24" s="42" t="s">
        <v>17</v>
      </c>
      <c r="B24" s="106" t="s">
        <v>56</v>
      </c>
      <c r="C24" s="110">
        <v>0</v>
      </c>
      <c r="D24" s="110">
        <v>0</v>
      </c>
      <c r="O24" s="117" t="s">
        <v>182</v>
      </c>
      <c r="P24">
        <v>14</v>
      </c>
    </row>
    <row r="25" spans="1:16" x14ac:dyDescent="0.25">
      <c r="A25" s="42" t="s">
        <v>18</v>
      </c>
      <c r="B25" s="106" t="s">
        <v>57</v>
      </c>
      <c r="C25" s="110">
        <v>0</v>
      </c>
      <c r="D25" s="110">
        <v>0</v>
      </c>
      <c r="O25" s="117" t="s">
        <v>182</v>
      </c>
      <c r="P25">
        <v>15</v>
      </c>
    </row>
    <row r="26" spans="1:16" x14ac:dyDescent="0.25">
      <c r="A26" s="42" t="s">
        <v>19</v>
      </c>
      <c r="B26" s="106" t="s">
        <v>58</v>
      </c>
      <c r="C26" s="110">
        <v>16</v>
      </c>
      <c r="D26" s="110">
        <v>2</v>
      </c>
      <c r="O26" s="117" t="s">
        <v>182</v>
      </c>
      <c r="P26">
        <v>16</v>
      </c>
    </row>
    <row r="27" spans="1:16" x14ac:dyDescent="0.25">
      <c r="A27" s="42" t="s">
        <v>90</v>
      </c>
      <c r="B27" s="106" t="s">
        <v>59</v>
      </c>
      <c r="C27" s="110">
        <v>0</v>
      </c>
      <c r="D27" s="110">
        <v>0</v>
      </c>
      <c r="O27" s="117" t="s">
        <v>183</v>
      </c>
      <c r="P27">
        <v>1</v>
      </c>
    </row>
    <row r="28" spans="1:16" x14ac:dyDescent="0.25">
      <c r="A28" s="42" t="s">
        <v>20</v>
      </c>
      <c r="B28" s="106" t="s">
        <v>60</v>
      </c>
      <c r="C28" s="110">
        <v>0</v>
      </c>
      <c r="D28" s="110">
        <v>0</v>
      </c>
      <c r="O28" s="117" t="s">
        <v>183</v>
      </c>
      <c r="P28">
        <v>2</v>
      </c>
    </row>
    <row r="29" spans="1:16" x14ac:dyDescent="0.25">
      <c r="A29" s="42" t="s">
        <v>21</v>
      </c>
      <c r="B29" s="106" t="s">
        <v>86</v>
      </c>
      <c r="C29" s="110">
        <v>1</v>
      </c>
      <c r="D29" s="110">
        <v>1</v>
      </c>
      <c r="O29" s="117" t="s">
        <v>183</v>
      </c>
      <c r="P29">
        <v>3</v>
      </c>
    </row>
    <row r="30" spans="1:16" x14ac:dyDescent="0.25">
      <c r="A30" s="42" t="s">
        <v>98</v>
      </c>
      <c r="B30" s="106" t="s">
        <v>84</v>
      </c>
      <c r="C30" s="110">
        <v>0</v>
      </c>
      <c r="D30" s="110">
        <v>0</v>
      </c>
      <c r="O30" s="117" t="s">
        <v>183</v>
      </c>
      <c r="P30">
        <v>4</v>
      </c>
    </row>
    <row r="31" spans="1:16" x14ac:dyDescent="0.25">
      <c r="A31" s="42" t="s">
        <v>22</v>
      </c>
      <c r="B31" s="106" t="s">
        <v>91</v>
      </c>
      <c r="C31" s="110">
        <v>207</v>
      </c>
      <c r="D31" s="110">
        <v>3</v>
      </c>
      <c r="O31" s="117" t="s">
        <v>183</v>
      </c>
      <c r="P31">
        <v>5</v>
      </c>
    </row>
    <row r="32" spans="1:16" x14ac:dyDescent="0.25">
      <c r="A32" s="42" t="s">
        <v>23</v>
      </c>
      <c r="B32" s="106" t="s">
        <v>61</v>
      </c>
      <c r="C32" s="110">
        <v>0</v>
      </c>
      <c r="D32" s="110">
        <v>0</v>
      </c>
      <c r="O32" s="117" t="s">
        <v>183</v>
      </c>
      <c r="P32">
        <v>6</v>
      </c>
    </row>
    <row r="33" spans="1:16" x14ac:dyDescent="0.25">
      <c r="A33" s="43" t="s">
        <v>24</v>
      </c>
      <c r="B33" s="106" t="s">
        <v>62</v>
      </c>
      <c r="C33" s="110">
        <v>0</v>
      </c>
      <c r="D33" s="110">
        <v>0</v>
      </c>
      <c r="O33" s="117" t="s">
        <v>183</v>
      </c>
      <c r="P33">
        <v>7</v>
      </c>
    </row>
    <row r="34" spans="1:16" x14ac:dyDescent="0.25">
      <c r="A34" s="42" t="s">
        <v>25</v>
      </c>
      <c r="B34" s="106" t="s">
        <v>63</v>
      </c>
      <c r="C34" s="110">
        <v>0</v>
      </c>
      <c r="D34" s="110">
        <v>0</v>
      </c>
      <c r="O34" s="117" t="s">
        <v>183</v>
      </c>
      <c r="P34">
        <v>8</v>
      </c>
    </row>
    <row r="35" spans="1:16" x14ac:dyDescent="0.25">
      <c r="A35" s="42" t="s">
        <v>81</v>
      </c>
      <c r="B35" s="106" t="s">
        <v>64</v>
      </c>
      <c r="C35" s="110">
        <v>0</v>
      </c>
      <c r="D35" s="110">
        <v>0</v>
      </c>
      <c r="O35" s="117" t="s">
        <v>31</v>
      </c>
      <c r="P35">
        <v>1</v>
      </c>
    </row>
    <row r="36" spans="1:16" x14ac:dyDescent="0.25">
      <c r="A36" s="42" t="s">
        <v>26</v>
      </c>
      <c r="B36" s="106" t="s">
        <v>65</v>
      </c>
      <c r="C36" s="110">
        <v>0</v>
      </c>
      <c r="D36" s="110">
        <v>0</v>
      </c>
      <c r="O36" s="117" t="s">
        <v>31</v>
      </c>
      <c r="P36">
        <v>2</v>
      </c>
    </row>
    <row r="37" spans="1:16" x14ac:dyDescent="0.25">
      <c r="A37" s="43" t="s">
        <v>88</v>
      </c>
      <c r="B37" s="106" t="s">
        <v>66</v>
      </c>
      <c r="C37" s="110">
        <v>175</v>
      </c>
      <c r="D37" s="110">
        <v>3</v>
      </c>
      <c r="O37" s="117" t="s">
        <v>31</v>
      </c>
      <c r="P37">
        <v>3</v>
      </c>
    </row>
    <row r="38" spans="1:16" x14ac:dyDescent="0.25">
      <c r="A38" s="43" t="s">
        <v>27</v>
      </c>
      <c r="B38" s="106" t="s">
        <v>67</v>
      </c>
      <c r="C38" s="110">
        <v>0</v>
      </c>
      <c r="D38" s="110">
        <v>0</v>
      </c>
      <c r="O38" s="117" t="s">
        <v>31</v>
      </c>
      <c r="P38">
        <v>4</v>
      </c>
    </row>
    <row r="39" spans="1:16" x14ac:dyDescent="0.25">
      <c r="A39" s="42" t="s">
        <v>28</v>
      </c>
      <c r="B39" s="106" t="s">
        <v>68</v>
      </c>
      <c r="C39" s="110">
        <v>0</v>
      </c>
      <c r="D39" s="110">
        <v>0</v>
      </c>
      <c r="O39" s="117" t="s">
        <v>31</v>
      </c>
      <c r="P39">
        <v>5</v>
      </c>
    </row>
    <row r="40" spans="1:16" x14ac:dyDescent="0.25">
      <c r="A40" s="42" t="s">
        <v>29</v>
      </c>
      <c r="B40" s="106" t="s">
        <v>69</v>
      </c>
      <c r="C40" s="110">
        <v>46</v>
      </c>
      <c r="D40" s="110">
        <v>3</v>
      </c>
      <c r="O40" s="117" t="s">
        <v>31</v>
      </c>
      <c r="P40">
        <v>6</v>
      </c>
    </row>
    <row r="41" spans="1:16" x14ac:dyDescent="0.25">
      <c r="A41" s="42" t="s">
        <v>30</v>
      </c>
      <c r="B41" s="106" t="s">
        <v>70</v>
      </c>
      <c r="C41" s="110">
        <v>10</v>
      </c>
      <c r="D41" s="110">
        <v>1</v>
      </c>
      <c r="O41" s="117" t="s">
        <v>31</v>
      </c>
      <c r="P41">
        <v>7</v>
      </c>
    </row>
    <row r="42" spans="1:16" x14ac:dyDescent="0.25">
      <c r="A42" s="43" t="s">
        <v>82</v>
      </c>
      <c r="B42" s="106" t="s">
        <v>71</v>
      </c>
      <c r="C42" s="110">
        <v>0</v>
      </c>
      <c r="D42" s="110">
        <v>0</v>
      </c>
      <c r="O42" s="117" t="s">
        <v>31</v>
      </c>
      <c r="P42">
        <v>8</v>
      </c>
    </row>
    <row r="43" spans="1:16" x14ac:dyDescent="0.25">
      <c r="A43" s="43" t="s">
        <v>31</v>
      </c>
      <c r="B43" s="106" t="s">
        <v>72</v>
      </c>
      <c r="C43" s="110">
        <v>24</v>
      </c>
      <c r="D43" s="110">
        <v>3</v>
      </c>
      <c r="O43" s="117" t="s">
        <v>31</v>
      </c>
      <c r="P43">
        <v>9</v>
      </c>
    </row>
    <row r="44" spans="1:16" x14ac:dyDescent="0.25">
      <c r="A44" s="42" t="s">
        <v>32</v>
      </c>
      <c r="B44" s="106" t="s">
        <v>73</v>
      </c>
      <c r="C44" s="110">
        <v>7</v>
      </c>
      <c r="D44" s="110">
        <v>1</v>
      </c>
      <c r="O44" s="117" t="s">
        <v>31</v>
      </c>
      <c r="P44">
        <v>10</v>
      </c>
    </row>
    <row r="45" spans="1:16" x14ac:dyDescent="0.25">
      <c r="A45" s="42" t="s">
        <v>96</v>
      </c>
      <c r="B45" s="106" t="s">
        <v>94</v>
      </c>
      <c r="C45" s="110">
        <v>0</v>
      </c>
      <c r="D45" s="110">
        <v>0</v>
      </c>
      <c r="O45" s="117" t="s">
        <v>31</v>
      </c>
      <c r="P45">
        <v>11</v>
      </c>
    </row>
    <row r="46" spans="1:16" x14ac:dyDescent="0.25">
      <c r="A46" s="42" t="s">
        <v>33</v>
      </c>
      <c r="B46" s="106" t="s">
        <v>83</v>
      </c>
      <c r="C46" s="110">
        <v>4</v>
      </c>
      <c r="D46" s="110">
        <v>1</v>
      </c>
      <c r="O46" s="117" t="s">
        <v>31</v>
      </c>
      <c r="P46">
        <v>12</v>
      </c>
    </row>
    <row r="47" spans="1:16" x14ac:dyDescent="0.25">
      <c r="A47" s="42" t="s">
        <v>87</v>
      </c>
      <c r="B47" s="106" t="s">
        <v>74</v>
      </c>
      <c r="C47" s="110">
        <v>2</v>
      </c>
      <c r="D47" s="110">
        <v>1</v>
      </c>
      <c r="O47" s="117" t="s">
        <v>31</v>
      </c>
      <c r="P47">
        <v>13</v>
      </c>
    </row>
    <row r="48" spans="1:16" x14ac:dyDescent="0.25">
      <c r="A48" s="42" t="s">
        <v>34</v>
      </c>
      <c r="B48" s="106" t="s">
        <v>75</v>
      </c>
      <c r="C48" s="110">
        <v>0</v>
      </c>
      <c r="D48" s="110">
        <v>0</v>
      </c>
      <c r="O48" s="117" t="s">
        <v>31</v>
      </c>
      <c r="P48">
        <v>14</v>
      </c>
    </row>
    <row r="49" spans="1:16" x14ac:dyDescent="0.25">
      <c r="A49" s="42" t="s">
        <v>35</v>
      </c>
      <c r="B49" s="106" t="s">
        <v>76</v>
      </c>
      <c r="C49" s="110">
        <v>0</v>
      </c>
      <c r="D49" s="110">
        <v>0</v>
      </c>
      <c r="O49" s="117" t="s">
        <v>31</v>
      </c>
      <c r="P49">
        <v>15</v>
      </c>
    </row>
    <row r="50" spans="1:16" x14ac:dyDescent="0.25">
      <c r="A50" s="42" t="s">
        <v>99</v>
      </c>
      <c r="B50" s="106" t="s">
        <v>77</v>
      </c>
      <c r="C50" s="110">
        <v>8</v>
      </c>
      <c r="D50" s="110">
        <v>1</v>
      </c>
      <c r="O50" s="117" t="s">
        <v>31</v>
      </c>
      <c r="P50">
        <v>16</v>
      </c>
    </row>
    <row r="51" spans="1:16" x14ac:dyDescent="0.25">
      <c r="A51" s="44"/>
      <c r="B51" s="49"/>
      <c r="C51" s="111">
        <f>SUM(C2:C50)/48</f>
        <v>11.5</v>
      </c>
      <c r="O51" s="117" t="s">
        <v>31</v>
      </c>
      <c r="P51">
        <v>17</v>
      </c>
    </row>
    <row r="52" spans="1:16" x14ac:dyDescent="0.25">
      <c r="A52" s="23"/>
      <c r="O52" s="117" t="s">
        <v>31</v>
      </c>
      <c r="P52">
        <v>18</v>
      </c>
    </row>
    <row r="53" spans="1:16" x14ac:dyDescent="0.25">
      <c r="O53" s="117" t="s">
        <v>31</v>
      </c>
      <c r="P53">
        <v>19</v>
      </c>
    </row>
    <row r="54" spans="1:16" x14ac:dyDescent="0.25">
      <c r="O54" s="117" t="s">
        <v>31</v>
      </c>
      <c r="P54">
        <v>20</v>
      </c>
    </row>
    <row r="55" spans="1:16" x14ac:dyDescent="0.25">
      <c r="O55" s="117" t="s">
        <v>31</v>
      </c>
      <c r="P55">
        <v>21</v>
      </c>
    </row>
    <row r="56" spans="1:16" x14ac:dyDescent="0.25">
      <c r="O56" s="117" t="s">
        <v>31</v>
      </c>
      <c r="P56">
        <v>22</v>
      </c>
    </row>
    <row r="57" spans="1:16" x14ac:dyDescent="0.25">
      <c r="O57" s="117" t="s">
        <v>31</v>
      </c>
      <c r="P57">
        <v>23</v>
      </c>
    </row>
    <row r="58" spans="1:16" x14ac:dyDescent="0.25">
      <c r="O58" s="117" t="s">
        <v>31</v>
      </c>
      <c r="P58">
        <v>24</v>
      </c>
    </row>
    <row r="59" spans="1:16" x14ac:dyDescent="0.25">
      <c r="O59" s="117" t="s">
        <v>30</v>
      </c>
      <c r="P59">
        <v>1</v>
      </c>
    </row>
    <row r="60" spans="1:16" x14ac:dyDescent="0.25">
      <c r="O60" s="117" t="s">
        <v>30</v>
      </c>
      <c r="P60">
        <v>2</v>
      </c>
    </row>
    <row r="61" spans="1:16" x14ac:dyDescent="0.25">
      <c r="O61" s="117" t="s">
        <v>30</v>
      </c>
      <c r="P61">
        <v>3</v>
      </c>
    </row>
    <row r="62" spans="1:16" x14ac:dyDescent="0.25">
      <c r="O62" s="117" t="s">
        <v>30</v>
      </c>
      <c r="P62">
        <v>4</v>
      </c>
    </row>
    <row r="63" spans="1:16" x14ac:dyDescent="0.25">
      <c r="O63" s="117" t="s">
        <v>30</v>
      </c>
      <c r="P63">
        <v>5</v>
      </c>
    </row>
    <row r="64" spans="1:16" x14ac:dyDescent="0.25">
      <c r="O64" s="117" t="s">
        <v>30</v>
      </c>
      <c r="P64">
        <v>6</v>
      </c>
    </row>
    <row r="65" spans="15:16" x14ac:dyDescent="0.25">
      <c r="O65" s="117" t="s">
        <v>30</v>
      </c>
      <c r="P65">
        <v>7</v>
      </c>
    </row>
    <row r="66" spans="15:16" x14ac:dyDescent="0.25">
      <c r="O66" s="117" t="s">
        <v>30</v>
      </c>
      <c r="P66">
        <v>8</v>
      </c>
    </row>
    <row r="67" spans="15:16" x14ac:dyDescent="0.25">
      <c r="O67" s="117" t="s">
        <v>30</v>
      </c>
      <c r="P67">
        <v>9</v>
      </c>
    </row>
    <row r="68" spans="15:16" x14ac:dyDescent="0.25">
      <c r="O68" s="117" t="s">
        <v>30</v>
      </c>
      <c r="P68">
        <v>10</v>
      </c>
    </row>
    <row r="69" spans="15:16" x14ac:dyDescent="0.25">
      <c r="O69" s="117" t="s">
        <v>29</v>
      </c>
      <c r="P69">
        <v>1</v>
      </c>
    </row>
    <row r="70" spans="15:16" x14ac:dyDescent="0.25">
      <c r="O70" s="117" t="s">
        <v>29</v>
      </c>
      <c r="P70">
        <v>2</v>
      </c>
    </row>
    <row r="71" spans="15:16" x14ac:dyDescent="0.25">
      <c r="O71" s="117" t="s">
        <v>29</v>
      </c>
      <c r="P71">
        <v>3</v>
      </c>
    </row>
    <row r="72" spans="15:16" x14ac:dyDescent="0.25">
      <c r="O72" s="117" t="s">
        <v>29</v>
      </c>
      <c r="P72">
        <v>4</v>
      </c>
    </row>
    <row r="73" spans="15:16" x14ac:dyDescent="0.25">
      <c r="O73" s="117" t="s">
        <v>29</v>
      </c>
      <c r="P73">
        <v>5</v>
      </c>
    </row>
    <row r="74" spans="15:16" x14ac:dyDescent="0.25">
      <c r="O74" s="117" t="s">
        <v>29</v>
      </c>
      <c r="P74">
        <v>6</v>
      </c>
    </row>
    <row r="75" spans="15:16" x14ac:dyDescent="0.25">
      <c r="O75" s="117" t="s">
        <v>29</v>
      </c>
      <c r="P75">
        <v>7</v>
      </c>
    </row>
    <row r="76" spans="15:16" x14ac:dyDescent="0.25">
      <c r="O76" s="117" t="s">
        <v>29</v>
      </c>
      <c r="P76">
        <v>8</v>
      </c>
    </row>
    <row r="77" spans="15:16" x14ac:dyDescent="0.25">
      <c r="O77" s="117" t="s">
        <v>29</v>
      </c>
      <c r="P77">
        <v>9</v>
      </c>
    </row>
    <row r="78" spans="15:16" x14ac:dyDescent="0.25">
      <c r="O78" s="117" t="s">
        <v>29</v>
      </c>
      <c r="P78">
        <v>10</v>
      </c>
    </row>
    <row r="79" spans="15:16" x14ac:dyDescent="0.25">
      <c r="O79" s="117" t="s">
        <v>29</v>
      </c>
      <c r="P79">
        <v>11</v>
      </c>
    </row>
    <row r="80" spans="15:16" x14ac:dyDescent="0.25">
      <c r="O80" s="117" t="s">
        <v>29</v>
      </c>
      <c r="P80">
        <v>12</v>
      </c>
    </row>
    <row r="81" spans="15:16" x14ac:dyDescent="0.25">
      <c r="O81" s="117" t="s">
        <v>29</v>
      </c>
      <c r="P81">
        <v>13</v>
      </c>
    </row>
    <row r="82" spans="15:16" x14ac:dyDescent="0.25">
      <c r="O82" s="117" t="s">
        <v>29</v>
      </c>
      <c r="P82">
        <v>14</v>
      </c>
    </row>
    <row r="83" spans="15:16" x14ac:dyDescent="0.25">
      <c r="O83" s="117" t="s">
        <v>29</v>
      </c>
      <c r="P83">
        <v>15</v>
      </c>
    </row>
    <row r="84" spans="15:16" x14ac:dyDescent="0.25">
      <c r="O84" s="117" t="s">
        <v>29</v>
      </c>
      <c r="P84">
        <v>16</v>
      </c>
    </row>
    <row r="85" spans="15:16" x14ac:dyDescent="0.25">
      <c r="O85" s="117" t="s">
        <v>29</v>
      </c>
      <c r="P85">
        <v>17</v>
      </c>
    </row>
    <row r="86" spans="15:16" x14ac:dyDescent="0.25">
      <c r="O86" s="117" t="s">
        <v>29</v>
      </c>
      <c r="P86">
        <v>18</v>
      </c>
    </row>
    <row r="87" spans="15:16" x14ac:dyDescent="0.25">
      <c r="O87" s="117" t="s">
        <v>29</v>
      </c>
      <c r="P87">
        <v>19</v>
      </c>
    </row>
    <row r="88" spans="15:16" x14ac:dyDescent="0.25">
      <c r="O88" s="117" t="s">
        <v>29</v>
      </c>
      <c r="P88">
        <v>20</v>
      </c>
    </row>
    <row r="89" spans="15:16" x14ac:dyDescent="0.25">
      <c r="O89" s="117" t="s">
        <v>29</v>
      </c>
      <c r="P89">
        <v>21</v>
      </c>
    </row>
    <row r="90" spans="15:16" x14ac:dyDescent="0.25">
      <c r="O90" s="117" t="s">
        <v>29</v>
      </c>
      <c r="P90">
        <v>22</v>
      </c>
    </row>
    <row r="91" spans="15:16" x14ac:dyDescent="0.25">
      <c r="O91" s="117" t="s">
        <v>29</v>
      </c>
      <c r="P91">
        <v>23</v>
      </c>
    </row>
    <row r="92" spans="15:16" x14ac:dyDescent="0.25">
      <c r="O92" s="117" t="s">
        <v>29</v>
      </c>
      <c r="P92">
        <v>24</v>
      </c>
    </row>
    <row r="93" spans="15:16" x14ac:dyDescent="0.25">
      <c r="O93" s="117" t="s">
        <v>29</v>
      </c>
      <c r="P93">
        <v>25</v>
      </c>
    </row>
    <row r="94" spans="15:16" x14ac:dyDescent="0.25">
      <c r="O94" s="117" t="s">
        <v>29</v>
      </c>
      <c r="P94">
        <v>26</v>
      </c>
    </row>
    <row r="95" spans="15:16" x14ac:dyDescent="0.25">
      <c r="O95" s="117" t="s">
        <v>29</v>
      </c>
      <c r="P95">
        <v>27</v>
      </c>
    </row>
    <row r="96" spans="15:16" x14ac:dyDescent="0.25">
      <c r="O96" s="117" t="s">
        <v>29</v>
      </c>
      <c r="P96">
        <v>28</v>
      </c>
    </row>
    <row r="97" spans="15:16" x14ac:dyDescent="0.25">
      <c r="O97" s="117" t="s">
        <v>29</v>
      </c>
      <c r="P97">
        <v>29</v>
      </c>
    </row>
    <row r="98" spans="15:16" x14ac:dyDescent="0.25">
      <c r="O98" s="117" t="s">
        <v>29</v>
      </c>
      <c r="P98">
        <v>30</v>
      </c>
    </row>
    <row r="99" spans="15:16" x14ac:dyDescent="0.25">
      <c r="O99" s="117" t="s">
        <v>29</v>
      </c>
      <c r="P99">
        <v>31</v>
      </c>
    </row>
    <row r="100" spans="15:16" x14ac:dyDescent="0.25">
      <c r="O100" s="117" t="s">
        <v>29</v>
      </c>
      <c r="P100">
        <v>32</v>
      </c>
    </row>
    <row r="101" spans="15:16" x14ac:dyDescent="0.25">
      <c r="O101" s="117" t="s">
        <v>29</v>
      </c>
      <c r="P101">
        <v>33</v>
      </c>
    </row>
    <row r="102" spans="15:16" x14ac:dyDescent="0.25">
      <c r="O102" s="117" t="s">
        <v>29</v>
      </c>
      <c r="P102">
        <v>34</v>
      </c>
    </row>
    <row r="103" spans="15:16" x14ac:dyDescent="0.25">
      <c r="O103" s="117" t="s">
        <v>29</v>
      </c>
      <c r="P103">
        <v>35</v>
      </c>
    </row>
    <row r="104" spans="15:16" x14ac:dyDescent="0.25">
      <c r="O104" s="117" t="s">
        <v>29</v>
      </c>
      <c r="P104">
        <v>36</v>
      </c>
    </row>
    <row r="105" spans="15:16" x14ac:dyDescent="0.25">
      <c r="O105" s="117" t="s">
        <v>29</v>
      </c>
      <c r="P105">
        <v>37</v>
      </c>
    </row>
    <row r="106" spans="15:16" x14ac:dyDescent="0.25">
      <c r="O106" s="117" t="s">
        <v>29</v>
      </c>
      <c r="P106">
        <v>38</v>
      </c>
    </row>
    <row r="107" spans="15:16" x14ac:dyDescent="0.25">
      <c r="O107" s="117" t="s">
        <v>29</v>
      </c>
      <c r="P107">
        <v>39</v>
      </c>
    </row>
    <row r="108" spans="15:16" x14ac:dyDescent="0.25">
      <c r="O108" s="117" t="s">
        <v>29</v>
      </c>
      <c r="P108">
        <v>40</v>
      </c>
    </row>
    <row r="109" spans="15:16" x14ac:dyDescent="0.25">
      <c r="O109" s="117" t="s">
        <v>29</v>
      </c>
      <c r="P109">
        <v>41</v>
      </c>
    </row>
    <row r="110" spans="15:16" x14ac:dyDescent="0.25">
      <c r="O110" s="117" t="s">
        <v>29</v>
      </c>
      <c r="P110">
        <v>42</v>
      </c>
    </row>
    <row r="111" spans="15:16" x14ac:dyDescent="0.25">
      <c r="O111" s="117" t="s">
        <v>29</v>
      </c>
      <c r="P111">
        <v>43</v>
      </c>
    </row>
    <row r="112" spans="15:16" x14ac:dyDescent="0.25">
      <c r="O112" s="117" t="s">
        <v>29</v>
      </c>
      <c r="P112">
        <v>44</v>
      </c>
    </row>
    <row r="113" spans="15:16" x14ac:dyDescent="0.25">
      <c r="O113" s="117" t="s">
        <v>29</v>
      </c>
      <c r="P113">
        <v>45</v>
      </c>
    </row>
    <row r="114" spans="15:16" x14ac:dyDescent="0.25">
      <c r="O114" s="117" t="s">
        <v>29</v>
      </c>
      <c r="P114">
        <v>46</v>
      </c>
    </row>
    <row r="115" spans="15:16" x14ac:dyDescent="0.25">
      <c r="O115" s="117" t="s">
        <v>184</v>
      </c>
      <c r="P115">
        <v>1</v>
      </c>
    </row>
    <row r="116" spans="15:16" x14ac:dyDescent="0.25">
      <c r="O116" s="117" t="s">
        <v>184</v>
      </c>
      <c r="P116">
        <v>2</v>
      </c>
    </row>
    <row r="117" spans="15:16" x14ac:dyDescent="0.25">
      <c r="O117" s="117" t="s">
        <v>184</v>
      </c>
      <c r="P117">
        <v>3</v>
      </c>
    </row>
    <row r="118" spans="15:16" x14ac:dyDescent="0.25">
      <c r="O118" s="117" t="s">
        <v>184</v>
      </c>
      <c r="P118">
        <v>4</v>
      </c>
    </row>
    <row r="119" spans="15:16" x14ac:dyDescent="0.25">
      <c r="O119" s="117" t="s">
        <v>184</v>
      </c>
      <c r="P119">
        <v>5</v>
      </c>
    </row>
    <row r="120" spans="15:16" x14ac:dyDescent="0.25">
      <c r="O120" s="117" t="s">
        <v>184</v>
      </c>
      <c r="P120">
        <v>6</v>
      </c>
    </row>
    <row r="121" spans="15:16" x14ac:dyDescent="0.25">
      <c r="O121" s="117" t="s">
        <v>184</v>
      </c>
      <c r="P121">
        <v>7</v>
      </c>
    </row>
    <row r="122" spans="15:16" x14ac:dyDescent="0.25">
      <c r="O122" s="117" t="s">
        <v>184</v>
      </c>
      <c r="P122">
        <v>8</v>
      </c>
    </row>
    <row r="123" spans="15:16" x14ac:dyDescent="0.25">
      <c r="O123" s="117" t="s">
        <v>184</v>
      </c>
      <c r="P123">
        <v>9</v>
      </c>
    </row>
    <row r="124" spans="15:16" x14ac:dyDescent="0.25">
      <c r="O124" s="117" t="s">
        <v>184</v>
      </c>
      <c r="P124">
        <v>10</v>
      </c>
    </row>
    <row r="125" spans="15:16" x14ac:dyDescent="0.25">
      <c r="O125" s="117" t="s">
        <v>184</v>
      </c>
      <c r="P125">
        <v>11</v>
      </c>
    </row>
    <row r="126" spans="15:16" x14ac:dyDescent="0.25">
      <c r="O126" s="117" t="s">
        <v>184</v>
      </c>
      <c r="P126">
        <v>12</v>
      </c>
    </row>
    <row r="127" spans="15:16" x14ac:dyDescent="0.25">
      <c r="O127" s="117" t="s">
        <v>184</v>
      </c>
      <c r="P127">
        <v>13</v>
      </c>
    </row>
    <row r="128" spans="15:16" x14ac:dyDescent="0.25">
      <c r="O128" s="117" t="s">
        <v>184</v>
      </c>
      <c r="P128">
        <v>14</v>
      </c>
    </row>
    <row r="129" spans="15:16" x14ac:dyDescent="0.25">
      <c r="O129" s="117" t="s">
        <v>184</v>
      </c>
      <c r="P129">
        <v>15</v>
      </c>
    </row>
    <row r="130" spans="15:16" x14ac:dyDescent="0.25">
      <c r="O130" s="117" t="s">
        <v>184</v>
      </c>
      <c r="P130">
        <v>16</v>
      </c>
    </row>
    <row r="131" spans="15:16" x14ac:dyDescent="0.25">
      <c r="O131" s="117" t="s">
        <v>184</v>
      </c>
      <c r="P131">
        <v>17</v>
      </c>
    </row>
    <row r="132" spans="15:16" x14ac:dyDescent="0.25">
      <c r="O132" s="117" t="s">
        <v>184</v>
      </c>
      <c r="P132">
        <v>18</v>
      </c>
    </row>
    <row r="133" spans="15:16" x14ac:dyDescent="0.25">
      <c r="O133" s="117" t="s">
        <v>184</v>
      </c>
      <c r="P133">
        <v>19</v>
      </c>
    </row>
    <row r="134" spans="15:16" x14ac:dyDescent="0.25">
      <c r="O134" s="117" t="s">
        <v>184</v>
      </c>
      <c r="P134">
        <v>20</v>
      </c>
    </row>
    <row r="135" spans="15:16" x14ac:dyDescent="0.25">
      <c r="O135" s="117" t="s">
        <v>184</v>
      </c>
      <c r="P135">
        <v>21</v>
      </c>
    </row>
    <row r="136" spans="15:16" x14ac:dyDescent="0.25">
      <c r="O136" s="117" t="s">
        <v>184</v>
      </c>
      <c r="P136">
        <v>22</v>
      </c>
    </row>
    <row r="137" spans="15:16" x14ac:dyDescent="0.25">
      <c r="O137" s="117" t="s">
        <v>184</v>
      </c>
      <c r="P137">
        <v>23</v>
      </c>
    </row>
    <row r="138" spans="15:16" x14ac:dyDescent="0.25">
      <c r="O138" s="117" t="s">
        <v>184</v>
      </c>
      <c r="P138">
        <v>24</v>
      </c>
    </row>
    <row r="139" spans="15:16" x14ac:dyDescent="0.25">
      <c r="O139" s="117" t="s">
        <v>184</v>
      </c>
      <c r="P139">
        <v>25</v>
      </c>
    </row>
    <row r="140" spans="15:16" x14ac:dyDescent="0.25">
      <c r="O140" s="117" t="s">
        <v>184</v>
      </c>
      <c r="P140">
        <v>26</v>
      </c>
    </row>
    <row r="141" spans="15:16" x14ac:dyDescent="0.25">
      <c r="O141" s="117" t="s">
        <v>184</v>
      </c>
      <c r="P141">
        <v>27</v>
      </c>
    </row>
    <row r="142" spans="15:16" x14ac:dyDescent="0.25">
      <c r="O142" s="117" t="s">
        <v>184</v>
      </c>
      <c r="P142">
        <v>28</v>
      </c>
    </row>
    <row r="143" spans="15:16" x14ac:dyDescent="0.25">
      <c r="O143" s="117" t="s">
        <v>184</v>
      </c>
      <c r="P143">
        <v>29</v>
      </c>
    </row>
    <row r="144" spans="15:16" x14ac:dyDescent="0.25">
      <c r="O144" s="117" t="s">
        <v>184</v>
      </c>
      <c r="P144">
        <v>30</v>
      </c>
    </row>
    <row r="145" spans="15:16" x14ac:dyDescent="0.25">
      <c r="O145" s="117" t="s">
        <v>184</v>
      </c>
      <c r="P145">
        <v>31</v>
      </c>
    </row>
    <row r="146" spans="15:16" x14ac:dyDescent="0.25">
      <c r="O146" s="117" t="s">
        <v>184</v>
      </c>
      <c r="P146">
        <v>32</v>
      </c>
    </row>
    <row r="147" spans="15:16" x14ac:dyDescent="0.25">
      <c r="O147" s="117" t="s">
        <v>184</v>
      </c>
      <c r="P147">
        <v>33</v>
      </c>
    </row>
    <row r="148" spans="15:16" x14ac:dyDescent="0.25">
      <c r="O148" s="117" t="s">
        <v>184</v>
      </c>
      <c r="P148">
        <v>34</v>
      </c>
    </row>
    <row r="149" spans="15:16" x14ac:dyDescent="0.25">
      <c r="O149" s="117" t="s">
        <v>184</v>
      </c>
      <c r="P149">
        <v>35</v>
      </c>
    </row>
    <row r="150" spans="15:16" x14ac:dyDescent="0.25">
      <c r="O150" s="117" t="s">
        <v>184</v>
      </c>
      <c r="P150">
        <v>36</v>
      </c>
    </row>
    <row r="151" spans="15:16" x14ac:dyDescent="0.25">
      <c r="O151" s="117" t="s">
        <v>184</v>
      </c>
      <c r="P151">
        <v>37</v>
      </c>
    </row>
    <row r="152" spans="15:16" x14ac:dyDescent="0.25">
      <c r="O152" s="117" t="s">
        <v>184</v>
      </c>
      <c r="P152">
        <v>38</v>
      </c>
    </row>
    <row r="153" spans="15:16" x14ac:dyDescent="0.25">
      <c r="O153" s="117" t="s">
        <v>184</v>
      </c>
      <c r="P153">
        <v>39</v>
      </c>
    </row>
    <row r="154" spans="15:16" x14ac:dyDescent="0.25">
      <c r="O154" s="117" t="s">
        <v>184</v>
      </c>
      <c r="P154">
        <v>40</v>
      </c>
    </row>
    <row r="155" spans="15:16" x14ac:dyDescent="0.25">
      <c r="O155" s="117" t="s">
        <v>184</v>
      </c>
      <c r="P155">
        <v>41</v>
      </c>
    </row>
    <row r="156" spans="15:16" x14ac:dyDescent="0.25">
      <c r="O156" s="117" t="s">
        <v>184</v>
      </c>
      <c r="P156">
        <v>42</v>
      </c>
    </row>
    <row r="157" spans="15:16" x14ac:dyDescent="0.25">
      <c r="O157" s="117" t="s">
        <v>184</v>
      </c>
      <c r="P157">
        <v>43</v>
      </c>
    </row>
    <row r="158" spans="15:16" x14ac:dyDescent="0.25">
      <c r="O158" s="117" t="s">
        <v>184</v>
      </c>
      <c r="P158">
        <v>44</v>
      </c>
    </row>
    <row r="159" spans="15:16" x14ac:dyDescent="0.25">
      <c r="O159" s="117" t="s">
        <v>184</v>
      </c>
      <c r="P159">
        <v>45</v>
      </c>
    </row>
    <row r="160" spans="15:16" x14ac:dyDescent="0.25">
      <c r="O160" s="117" t="s">
        <v>184</v>
      </c>
      <c r="P160">
        <v>46</v>
      </c>
    </row>
    <row r="161" spans="15:16" x14ac:dyDescent="0.25">
      <c r="O161" s="117" t="s">
        <v>184</v>
      </c>
      <c r="P161">
        <v>47</v>
      </c>
    </row>
    <row r="162" spans="15:16" x14ac:dyDescent="0.25">
      <c r="O162" s="117" t="s">
        <v>184</v>
      </c>
      <c r="P162">
        <v>48</v>
      </c>
    </row>
    <row r="163" spans="15:16" x14ac:dyDescent="0.25">
      <c r="O163" s="117" t="s">
        <v>184</v>
      </c>
      <c r="P163">
        <v>49</v>
      </c>
    </row>
    <row r="164" spans="15:16" x14ac:dyDescent="0.25">
      <c r="O164" s="117" t="s">
        <v>184</v>
      </c>
      <c r="P164">
        <v>50</v>
      </c>
    </row>
    <row r="165" spans="15:16" x14ac:dyDescent="0.25">
      <c r="O165" s="117" t="s">
        <v>184</v>
      </c>
      <c r="P165">
        <v>51</v>
      </c>
    </row>
    <row r="166" spans="15:16" x14ac:dyDescent="0.25">
      <c r="O166" s="117" t="s">
        <v>21</v>
      </c>
      <c r="P166">
        <v>1</v>
      </c>
    </row>
    <row r="167" spans="15:16" x14ac:dyDescent="0.25">
      <c r="O167" s="117" t="s">
        <v>32</v>
      </c>
      <c r="P167">
        <v>1</v>
      </c>
    </row>
    <row r="168" spans="15:16" x14ac:dyDescent="0.25">
      <c r="O168" s="117" t="s">
        <v>32</v>
      </c>
      <c r="P168">
        <v>2</v>
      </c>
    </row>
    <row r="169" spans="15:16" x14ac:dyDescent="0.25">
      <c r="O169" s="117" t="s">
        <v>32</v>
      </c>
      <c r="P169">
        <v>3</v>
      </c>
    </row>
    <row r="170" spans="15:16" x14ac:dyDescent="0.25">
      <c r="O170" s="117" t="s">
        <v>32</v>
      </c>
      <c r="P170">
        <v>4</v>
      </c>
    </row>
    <row r="171" spans="15:16" x14ac:dyDescent="0.25">
      <c r="O171" s="117" t="s">
        <v>32</v>
      </c>
      <c r="P171">
        <v>5</v>
      </c>
    </row>
    <row r="172" spans="15:16" x14ac:dyDescent="0.25">
      <c r="O172" s="117" t="s">
        <v>32</v>
      </c>
      <c r="P172">
        <v>6</v>
      </c>
    </row>
    <row r="173" spans="15:16" x14ac:dyDescent="0.25">
      <c r="O173" s="117" t="s">
        <v>32</v>
      </c>
      <c r="P173">
        <v>7</v>
      </c>
    </row>
    <row r="174" spans="15:16" x14ac:dyDescent="0.25">
      <c r="O174" s="117" t="s">
        <v>185</v>
      </c>
      <c r="P174">
        <v>1</v>
      </c>
    </row>
    <row r="175" spans="15:16" x14ac:dyDescent="0.25">
      <c r="O175" s="117" t="s">
        <v>185</v>
      </c>
      <c r="P175">
        <v>2</v>
      </c>
    </row>
    <row r="176" spans="15:16" x14ac:dyDescent="0.25">
      <c r="O176" s="117" t="s">
        <v>185</v>
      </c>
      <c r="P176">
        <v>3</v>
      </c>
    </row>
    <row r="177" spans="15:16" x14ac:dyDescent="0.25">
      <c r="O177" s="117" t="s">
        <v>185</v>
      </c>
      <c r="P177">
        <v>4</v>
      </c>
    </row>
    <row r="178" spans="15:16" x14ac:dyDescent="0.25">
      <c r="O178" s="117" t="s">
        <v>185</v>
      </c>
      <c r="P178">
        <v>5</v>
      </c>
    </row>
    <row r="179" spans="15:16" x14ac:dyDescent="0.25">
      <c r="O179" s="117" t="s">
        <v>185</v>
      </c>
      <c r="P179">
        <v>6</v>
      </c>
    </row>
    <row r="180" spans="15:16" x14ac:dyDescent="0.25">
      <c r="O180" s="117" t="s">
        <v>185</v>
      </c>
      <c r="P180">
        <v>7</v>
      </c>
    </row>
    <row r="181" spans="15:16" x14ac:dyDescent="0.25">
      <c r="O181" s="117" t="s">
        <v>185</v>
      </c>
      <c r="P181">
        <v>8</v>
      </c>
    </row>
    <row r="182" spans="15:16" x14ac:dyDescent="0.25">
      <c r="O182" s="117" t="s">
        <v>185</v>
      </c>
      <c r="P182">
        <v>9</v>
      </c>
    </row>
    <row r="183" spans="15:16" x14ac:dyDescent="0.25">
      <c r="O183" s="117" t="s">
        <v>185</v>
      </c>
      <c r="P183">
        <v>10</v>
      </c>
    </row>
    <row r="184" spans="15:16" x14ac:dyDescent="0.25">
      <c r="O184" s="117" t="s">
        <v>185</v>
      </c>
      <c r="P184">
        <v>11</v>
      </c>
    </row>
    <row r="185" spans="15:16" x14ac:dyDescent="0.25">
      <c r="O185" s="117" t="s">
        <v>185</v>
      </c>
      <c r="P185">
        <v>12</v>
      </c>
    </row>
    <row r="186" spans="15:16" x14ac:dyDescent="0.25">
      <c r="O186" s="117" t="s">
        <v>185</v>
      </c>
      <c r="P186">
        <v>13</v>
      </c>
    </row>
    <row r="187" spans="15:16" x14ac:dyDescent="0.25">
      <c r="O187" s="117" t="s">
        <v>185</v>
      </c>
      <c r="P187">
        <v>14</v>
      </c>
    </row>
    <row r="188" spans="15:16" x14ac:dyDescent="0.25">
      <c r="O188" s="117" t="s">
        <v>185</v>
      </c>
      <c r="P188">
        <v>15</v>
      </c>
    </row>
    <row r="189" spans="15:16" x14ac:dyDescent="0.25">
      <c r="O189" s="117" t="s">
        <v>185</v>
      </c>
      <c r="P189">
        <v>16</v>
      </c>
    </row>
    <row r="190" spans="15:16" x14ac:dyDescent="0.25">
      <c r="O190" s="117" t="s">
        <v>185</v>
      </c>
      <c r="P190">
        <v>17</v>
      </c>
    </row>
    <row r="191" spans="15:16" x14ac:dyDescent="0.25">
      <c r="O191" s="117" t="s">
        <v>185</v>
      </c>
      <c r="P191">
        <v>18</v>
      </c>
    </row>
    <row r="192" spans="15:16" x14ac:dyDescent="0.25">
      <c r="O192" s="117" t="s">
        <v>185</v>
      </c>
      <c r="P192">
        <v>19</v>
      </c>
    </row>
    <row r="193" spans="15:16" x14ac:dyDescent="0.25">
      <c r="O193" s="117" t="s">
        <v>185</v>
      </c>
      <c r="P193">
        <v>20</v>
      </c>
    </row>
    <row r="194" spans="15:16" x14ac:dyDescent="0.25">
      <c r="O194" s="117" t="s">
        <v>185</v>
      </c>
      <c r="P194">
        <v>21</v>
      </c>
    </row>
    <row r="195" spans="15:16" x14ac:dyDescent="0.25">
      <c r="O195" s="117" t="s">
        <v>185</v>
      </c>
      <c r="P195">
        <v>22</v>
      </c>
    </row>
    <row r="196" spans="15:16" x14ac:dyDescent="0.25">
      <c r="O196" s="117" t="s">
        <v>185</v>
      </c>
      <c r="P196">
        <v>23</v>
      </c>
    </row>
    <row r="197" spans="15:16" x14ac:dyDescent="0.25">
      <c r="O197" s="117" t="s">
        <v>185</v>
      </c>
      <c r="P197">
        <v>24</v>
      </c>
    </row>
    <row r="198" spans="15:16" x14ac:dyDescent="0.25">
      <c r="O198" s="117" t="s">
        <v>185</v>
      </c>
      <c r="P198">
        <v>25</v>
      </c>
    </row>
    <row r="199" spans="15:16" x14ac:dyDescent="0.25">
      <c r="O199" s="117" t="s">
        <v>185</v>
      </c>
      <c r="P199">
        <v>26</v>
      </c>
    </row>
    <row r="200" spans="15:16" x14ac:dyDescent="0.25">
      <c r="O200" s="117" t="s">
        <v>185</v>
      </c>
      <c r="P200">
        <v>27</v>
      </c>
    </row>
    <row r="201" spans="15:16" x14ac:dyDescent="0.25">
      <c r="O201" s="117" t="s">
        <v>185</v>
      </c>
      <c r="P201">
        <v>28</v>
      </c>
    </row>
    <row r="202" spans="15:16" x14ac:dyDescent="0.25">
      <c r="O202" s="117" t="s">
        <v>185</v>
      </c>
      <c r="P202">
        <v>29</v>
      </c>
    </row>
    <row r="203" spans="15:16" x14ac:dyDescent="0.25">
      <c r="O203" s="117" t="s">
        <v>185</v>
      </c>
      <c r="P203">
        <v>30</v>
      </c>
    </row>
    <row r="204" spans="15:16" x14ac:dyDescent="0.25">
      <c r="O204" s="117" t="s">
        <v>185</v>
      </c>
      <c r="P204">
        <v>31</v>
      </c>
    </row>
    <row r="205" spans="15:16" x14ac:dyDescent="0.25">
      <c r="O205" s="117" t="s">
        <v>185</v>
      </c>
      <c r="P205">
        <v>32</v>
      </c>
    </row>
    <row r="206" spans="15:16" x14ac:dyDescent="0.25">
      <c r="O206" s="117" t="s">
        <v>185</v>
      </c>
      <c r="P206">
        <v>33</v>
      </c>
    </row>
    <row r="207" spans="15:16" x14ac:dyDescent="0.25">
      <c r="O207" s="117" t="s">
        <v>185</v>
      </c>
      <c r="P207">
        <v>34</v>
      </c>
    </row>
    <row r="208" spans="15:16" x14ac:dyDescent="0.25">
      <c r="O208" s="117" t="s">
        <v>185</v>
      </c>
      <c r="P208">
        <v>35</v>
      </c>
    </row>
    <row r="209" spans="15:16" x14ac:dyDescent="0.25">
      <c r="O209" s="117" t="s">
        <v>185</v>
      </c>
      <c r="P209">
        <v>36</v>
      </c>
    </row>
    <row r="210" spans="15:16" x14ac:dyDescent="0.25">
      <c r="O210" s="117" t="s">
        <v>185</v>
      </c>
      <c r="P210">
        <v>37</v>
      </c>
    </row>
    <row r="211" spans="15:16" x14ac:dyDescent="0.25">
      <c r="O211" s="117" t="s">
        <v>185</v>
      </c>
      <c r="P211">
        <v>38</v>
      </c>
    </row>
    <row r="212" spans="15:16" x14ac:dyDescent="0.25">
      <c r="O212" s="117" t="s">
        <v>185</v>
      </c>
      <c r="P212">
        <v>39</v>
      </c>
    </row>
    <row r="213" spans="15:16" x14ac:dyDescent="0.25">
      <c r="O213" s="117" t="s">
        <v>185</v>
      </c>
      <c r="P213">
        <v>40</v>
      </c>
    </row>
    <row r="214" spans="15:16" x14ac:dyDescent="0.25">
      <c r="O214" s="117" t="s">
        <v>185</v>
      </c>
      <c r="P214">
        <v>41</v>
      </c>
    </row>
    <row r="215" spans="15:16" x14ac:dyDescent="0.25">
      <c r="O215" s="117" t="s">
        <v>185</v>
      </c>
      <c r="P215">
        <v>42</v>
      </c>
    </row>
    <row r="216" spans="15:16" x14ac:dyDescent="0.25">
      <c r="O216" s="117" t="s">
        <v>185</v>
      </c>
      <c r="P216">
        <v>43</v>
      </c>
    </row>
    <row r="217" spans="15:16" x14ac:dyDescent="0.25">
      <c r="O217" s="117" t="s">
        <v>185</v>
      </c>
      <c r="P217">
        <v>44</v>
      </c>
    </row>
    <row r="218" spans="15:16" x14ac:dyDescent="0.25">
      <c r="O218" s="117" t="s">
        <v>185</v>
      </c>
      <c r="P218">
        <v>45</v>
      </c>
    </row>
    <row r="219" spans="15:16" x14ac:dyDescent="0.25">
      <c r="O219" s="117" t="s">
        <v>185</v>
      </c>
      <c r="P219">
        <v>46</v>
      </c>
    </row>
    <row r="220" spans="15:16" x14ac:dyDescent="0.25">
      <c r="O220" s="117" t="s">
        <v>185</v>
      </c>
      <c r="P220">
        <v>47</v>
      </c>
    </row>
    <row r="221" spans="15:16" x14ac:dyDescent="0.25">
      <c r="O221" s="117" t="s">
        <v>185</v>
      </c>
      <c r="P221">
        <v>48</v>
      </c>
    </row>
    <row r="222" spans="15:16" x14ac:dyDescent="0.25">
      <c r="O222" s="117" t="s">
        <v>185</v>
      </c>
      <c r="P222">
        <v>49</v>
      </c>
    </row>
    <row r="223" spans="15:16" x14ac:dyDescent="0.25">
      <c r="O223" s="117" t="s">
        <v>185</v>
      </c>
      <c r="P223">
        <v>50</v>
      </c>
    </row>
    <row r="224" spans="15:16" x14ac:dyDescent="0.25">
      <c r="O224" s="117" t="s">
        <v>185</v>
      </c>
      <c r="P224">
        <v>51</v>
      </c>
    </row>
    <row r="225" spans="15:16" x14ac:dyDescent="0.25">
      <c r="O225" s="117" t="s">
        <v>185</v>
      </c>
      <c r="P225">
        <v>52</v>
      </c>
    </row>
    <row r="226" spans="15:16" x14ac:dyDescent="0.25">
      <c r="O226" s="117" t="s">
        <v>185</v>
      </c>
      <c r="P226">
        <v>53</v>
      </c>
    </row>
    <row r="227" spans="15:16" x14ac:dyDescent="0.25">
      <c r="O227" s="117" t="s">
        <v>185</v>
      </c>
      <c r="P227">
        <v>54</v>
      </c>
    </row>
    <row r="228" spans="15:16" x14ac:dyDescent="0.25">
      <c r="O228" s="117" t="s">
        <v>185</v>
      </c>
      <c r="P228">
        <v>55</v>
      </c>
    </row>
    <row r="229" spans="15:16" x14ac:dyDescent="0.25">
      <c r="O229" s="117" t="s">
        <v>185</v>
      </c>
      <c r="P229">
        <v>56</v>
      </c>
    </row>
    <row r="230" spans="15:16" x14ac:dyDescent="0.25">
      <c r="O230" s="117" t="s">
        <v>185</v>
      </c>
      <c r="P230">
        <v>57</v>
      </c>
    </row>
    <row r="231" spans="15:16" x14ac:dyDescent="0.25">
      <c r="O231" s="117" t="s">
        <v>185</v>
      </c>
      <c r="P231">
        <v>58</v>
      </c>
    </row>
    <row r="232" spans="15:16" x14ac:dyDescent="0.25">
      <c r="O232" s="117" t="s">
        <v>185</v>
      </c>
      <c r="P232">
        <v>59</v>
      </c>
    </row>
    <row r="233" spans="15:16" x14ac:dyDescent="0.25">
      <c r="O233" s="117" t="s">
        <v>185</v>
      </c>
      <c r="P233">
        <v>60</v>
      </c>
    </row>
    <row r="234" spans="15:16" x14ac:dyDescent="0.25">
      <c r="O234" s="117" t="s">
        <v>185</v>
      </c>
      <c r="P234">
        <v>61</v>
      </c>
    </row>
    <row r="235" spans="15:16" x14ac:dyDescent="0.25">
      <c r="O235" s="117" t="s">
        <v>185</v>
      </c>
      <c r="P235">
        <v>62</v>
      </c>
    </row>
    <row r="236" spans="15:16" x14ac:dyDescent="0.25">
      <c r="O236" s="117" t="s">
        <v>185</v>
      </c>
      <c r="P236">
        <v>63</v>
      </c>
    </row>
    <row r="237" spans="15:16" x14ac:dyDescent="0.25">
      <c r="O237" s="117" t="s">
        <v>185</v>
      </c>
      <c r="P237">
        <v>64</v>
      </c>
    </row>
    <row r="238" spans="15:16" x14ac:dyDescent="0.25">
      <c r="O238" s="117" t="s">
        <v>185</v>
      </c>
      <c r="P238">
        <v>65</v>
      </c>
    </row>
    <row r="239" spans="15:16" x14ac:dyDescent="0.25">
      <c r="O239" s="117" t="s">
        <v>185</v>
      </c>
      <c r="P239">
        <v>66</v>
      </c>
    </row>
    <row r="240" spans="15:16" x14ac:dyDescent="0.25">
      <c r="O240" s="117" t="s">
        <v>185</v>
      </c>
      <c r="P240">
        <v>67</v>
      </c>
    </row>
    <row r="241" spans="15:16" x14ac:dyDescent="0.25">
      <c r="O241" s="117" t="s">
        <v>185</v>
      </c>
      <c r="P241">
        <v>68</v>
      </c>
    </row>
    <row r="242" spans="15:16" x14ac:dyDescent="0.25">
      <c r="O242" s="117" t="s">
        <v>185</v>
      </c>
      <c r="P242">
        <v>69</v>
      </c>
    </row>
    <row r="243" spans="15:16" x14ac:dyDescent="0.25">
      <c r="O243" s="117" t="s">
        <v>185</v>
      </c>
      <c r="P243">
        <v>70</v>
      </c>
    </row>
    <row r="244" spans="15:16" x14ac:dyDescent="0.25">
      <c r="O244" s="117" t="s">
        <v>185</v>
      </c>
      <c r="P244">
        <v>71</v>
      </c>
    </row>
    <row r="245" spans="15:16" x14ac:dyDescent="0.25">
      <c r="O245" s="117" t="s">
        <v>185</v>
      </c>
      <c r="P245">
        <v>72</v>
      </c>
    </row>
    <row r="246" spans="15:16" x14ac:dyDescent="0.25">
      <c r="O246" s="117" t="s">
        <v>185</v>
      </c>
      <c r="P246">
        <v>73</v>
      </c>
    </row>
    <row r="247" spans="15:16" x14ac:dyDescent="0.25">
      <c r="O247" s="117" t="s">
        <v>185</v>
      </c>
      <c r="P247">
        <v>74</v>
      </c>
    </row>
    <row r="248" spans="15:16" x14ac:dyDescent="0.25">
      <c r="O248" s="117" t="s">
        <v>185</v>
      </c>
      <c r="P248">
        <v>75</v>
      </c>
    </row>
    <row r="249" spans="15:16" x14ac:dyDescent="0.25">
      <c r="O249" s="117" t="s">
        <v>185</v>
      </c>
      <c r="P249">
        <v>76</v>
      </c>
    </row>
    <row r="250" spans="15:16" x14ac:dyDescent="0.25">
      <c r="O250" s="117" t="s">
        <v>185</v>
      </c>
      <c r="P250">
        <v>77</v>
      </c>
    </row>
    <row r="251" spans="15:16" x14ac:dyDescent="0.25">
      <c r="O251" s="117" t="s">
        <v>185</v>
      </c>
      <c r="P251">
        <v>78</v>
      </c>
    </row>
    <row r="252" spans="15:16" x14ac:dyDescent="0.25">
      <c r="O252" s="117" t="s">
        <v>185</v>
      </c>
      <c r="P252">
        <v>79</v>
      </c>
    </row>
    <row r="253" spans="15:16" x14ac:dyDescent="0.25">
      <c r="O253" s="117" t="s">
        <v>185</v>
      </c>
      <c r="P253">
        <v>80</v>
      </c>
    </row>
    <row r="254" spans="15:16" x14ac:dyDescent="0.25">
      <c r="O254" s="117" t="s">
        <v>185</v>
      </c>
      <c r="P254">
        <v>81</v>
      </c>
    </row>
    <row r="255" spans="15:16" x14ac:dyDescent="0.25">
      <c r="O255" s="117" t="s">
        <v>185</v>
      </c>
      <c r="P255">
        <v>82</v>
      </c>
    </row>
    <row r="256" spans="15:16" x14ac:dyDescent="0.25">
      <c r="O256" s="117" t="s">
        <v>185</v>
      </c>
      <c r="P256">
        <v>83</v>
      </c>
    </row>
    <row r="257" spans="15:16" x14ac:dyDescent="0.25">
      <c r="O257" s="117" t="s">
        <v>185</v>
      </c>
      <c r="P257">
        <v>84</v>
      </c>
    </row>
    <row r="258" spans="15:16" x14ac:dyDescent="0.25">
      <c r="O258" s="117" t="s">
        <v>185</v>
      </c>
      <c r="P258">
        <v>85</v>
      </c>
    </row>
    <row r="259" spans="15:16" x14ac:dyDescent="0.25">
      <c r="O259" s="117" t="s">
        <v>185</v>
      </c>
      <c r="P259">
        <v>86</v>
      </c>
    </row>
    <row r="260" spans="15:16" x14ac:dyDescent="0.25">
      <c r="O260" s="117" t="s">
        <v>185</v>
      </c>
      <c r="P260">
        <v>87</v>
      </c>
    </row>
    <row r="261" spans="15:16" x14ac:dyDescent="0.25">
      <c r="O261" s="117" t="s">
        <v>185</v>
      </c>
      <c r="P261">
        <v>88</v>
      </c>
    </row>
    <row r="262" spans="15:16" x14ac:dyDescent="0.25">
      <c r="O262" s="117" t="s">
        <v>185</v>
      </c>
      <c r="P262">
        <v>89</v>
      </c>
    </row>
    <row r="263" spans="15:16" x14ac:dyDescent="0.25">
      <c r="O263" s="117" t="s">
        <v>185</v>
      </c>
      <c r="P263">
        <v>90</v>
      </c>
    </row>
    <row r="264" spans="15:16" x14ac:dyDescent="0.25">
      <c r="O264" s="117" t="s">
        <v>185</v>
      </c>
      <c r="P264">
        <v>91</v>
      </c>
    </row>
    <row r="265" spans="15:16" x14ac:dyDescent="0.25">
      <c r="O265" s="117" t="s">
        <v>185</v>
      </c>
      <c r="P265">
        <v>92</v>
      </c>
    </row>
    <row r="266" spans="15:16" x14ac:dyDescent="0.25">
      <c r="O266" s="117" t="s">
        <v>185</v>
      </c>
      <c r="P266">
        <v>93</v>
      </c>
    </row>
    <row r="267" spans="15:16" x14ac:dyDescent="0.25">
      <c r="O267" s="117" t="s">
        <v>185</v>
      </c>
      <c r="P267">
        <v>94</v>
      </c>
    </row>
    <row r="268" spans="15:16" x14ac:dyDescent="0.25">
      <c r="O268" s="117" t="s">
        <v>185</v>
      </c>
      <c r="P268">
        <v>95</v>
      </c>
    </row>
    <row r="269" spans="15:16" x14ac:dyDescent="0.25">
      <c r="O269" s="117" t="s">
        <v>185</v>
      </c>
      <c r="P269">
        <v>96</v>
      </c>
    </row>
    <row r="270" spans="15:16" x14ac:dyDescent="0.25">
      <c r="O270" s="117" t="s">
        <v>185</v>
      </c>
      <c r="P270">
        <v>97</v>
      </c>
    </row>
    <row r="271" spans="15:16" x14ac:dyDescent="0.25">
      <c r="O271" s="117" t="s">
        <v>185</v>
      </c>
      <c r="P271">
        <v>98</v>
      </c>
    </row>
    <row r="272" spans="15:16" x14ac:dyDescent="0.25">
      <c r="O272" s="117" t="s">
        <v>185</v>
      </c>
      <c r="P272">
        <v>99</v>
      </c>
    </row>
    <row r="273" spans="15:16" x14ac:dyDescent="0.25">
      <c r="O273" s="117" t="s">
        <v>185</v>
      </c>
      <c r="P273">
        <v>100</v>
      </c>
    </row>
    <row r="274" spans="15:16" x14ac:dyDescent="0.25">
      <c r="O274" s="117" t="s">
        <v>185</v>
      </c>
      <c r="P274">
        <v>101</v>
      </c>
    </row>
    <row r="275" spans="15:16" x14ac:dyDescent="0.25">
      <c r="O275" s="117" t="s">
        <v>185</v>
      </c>
      <c r="P275">
        <v>102</v>
      </c>
    </row>
    <row r="276" spans="15:16" x14ac:dyDescent="0.25">
      <c r="O276" s="117" t="s">
        <v>185</v>
      </c>
      <c r="P276">
        <v>103</v>
      </c>
    </row>
    <row r="277" spans="15:16" x14ac:dyDescent="0.25">
      <c r="O277" s="117" t="s">
        <v>185</v>
      </c>
      <c r="P277">
        <v>104</v>
      </c>
    </row>
    <row r="278" spans="15:16" x14ac:dyDescent="0.25">
      <c r="O278" s="117" t="s">
        <v>185</v>
      </c>
      <c r="P278">
        <v>105</v>
      </c>
    </row>
    <row r="279" spans="15:16" x14ac:dyDescent="0.25">
      <c r="O279" s="117" t="s">
        <v>185</v>
      </c>
      <c r="P279">
        <v>106</v>
      </c>
    </row>
    <row r="280" spans="15:16" x14ac:dyDescent="0.25">
      <c r="O280" s="117" t="s">
        <v>185</v>
      </c>
      <c r="P280">
        <v>107</v>
      </c>
    </row>
    <row r="281" spans="15:16" x14ac:dyDescent="0.25">
      <c r="O281" s="117" t="s">
        <v>185</v>
      </c>
      <c r="P281">
        <v>108</v>
      </c>
    </row>
    <row r="282" spans="15:16" x14ac:dyDescent="0.25">
      <c r="O282" s="117" t="s">
        <v>185</v>
      </c>
      <c r="P282">
        <v>109</v>
      </c>
    </row>
    <row r="283" spans="15:16" x14ac:dyDescent="0.25">
      <c r="O283" s="117" t="s">
        <v>185</v>
      </c>
      <c r="P283">
        <v>110</v>
      </c>
    </row>
    <row r="284" spans="15:16" x14ac:dyDescent="0.25">
      <c r="O284" s="117" t="s">
        <v>185</v>
      </c>
      <c r="P284">
        <v>111</v>
      </c>
    </row>
    <row r="285" spans="15:16" x14ac:dyDescent="0.25">
      <c r="O285" s="117" t="s">
        <v>185</v>
      </c>
      <c r="P285">
        <v>112</v>
      </c>
    </row>
    <row r="286" spans="15:16" x14ac:dyDescent="0.25">
      <c r="O286" s="117" t="s">
        <v>185</v>
      </c>
      <c r="P286">
        <v>113</v>
      </c>
    </row>
    <row r="287" spans="15:16" x14ac:dyDescent="0.25">
      <c r="O287" s="117" t="s">
        <v>185</v>
      </c>
      <c r="P287">
        <v>114</v>
      </c>
    </row>
    <row r="288" spans="15:16" x14ac:dyDescent="0.25">
      <c r="O288" s="117" t="s">
        <v>185</v>
      </c>
      <c r="P288">
        <v>115</v>
      </c>
    </row>
    <row r="289" spans="15:16" x14ac:dyDescent="0.25">
      <c r="O289" s="117" t="s">
        <v>185</v>
      </c>
      <c r="P289">
        <v>116</v>
      </c>
    </row>
    <row r="290" spans="15:16" x14ac:dyDescent="0.25">
      <c r="O290" s="117" t="s">
        <v>185</v>
      </c>
      <c r="P290">
        <v>117</v>
      </c>
    </row>
    <row r="291" spans="15:16" x14ac:dyDescent="0.25">
      <c r="O291" s="117" t="s">
        <v>185</v>
      </c>
      <c r="P291">
        <v>118</v>
      </c>
    </row>
    <row r="292" spans="15:16" x14ac:dyDescent="0.25">
      <c r="O292" s="117" t="s">
        <v>185</v>
      </c>
      <c r="P292">
        <v>119</v>
      </c>
    </row>
    <row r="293" spans="15:16" x14ac:dyDescent="0.25">
      <c r="O293" s="117" t="s">
        <v>185</v>
      </c>
      <c r="P293">
        <v>120</v>
      </c>
    </row>
    <row r="294" spans="15:16" x14ac:dyDescent="0.25">
      <c r="O294" s="117" t="s">
        <v>185</v>
      </c>
      <c r="P294">
        <v>121</v>
      </c>
    </row>
    <row r="295" spans="15:16" x14ac:dyDescent="0.25">
      <c r="O295" s="117" t="s">
        <v>185</v>
      </c>
      <c r="P295">
        <v>122</v>
      </c>
    </row>
    <row r="296" spans="15:16" x14ac:dyDescent="0.25">
      <c r="O296" s="117" t="s">
        <v>185</v>
      </c>
      <c r="P296">
        <v>123</v>
      </c>
    </row>
    <row r="297" spans="15:16" x14ac:dyDescent="0.25">
      <c r="O297" s="117" t="s">
        <v>185</v>
      </c>
      <c r="P297">
        <v>124</v>
      </c>
    </row>
    <row r="298" spans="15:16" x14ac:dyDescent="0.25">
      <c r="O298" s="117" t="s">
        <v>185</v>
      </c>
      <c r="P298">
        <v>125</v>
      </c>
    </row>
    <row r="299" spans="15:16" x14ac:dyDescent="0.25">
      <c r="O299" s="117" t="s">
        <v>185</v>
      </c>
      <c r="P299">
        <v>126</v>
      </c>
    </row>
    <row r="300" spans="15:16" x14ac:dyDescent="0.25">
      <c r="O300" s="117" t="s">
        <v>185</v>
      </c>
      <c r="P300">
        <v>127</v>
      </c>
    </row>
    <row r="301" spans="15:16" x14ac:dyDescent="0.25">
      <c r="O301" s="117" t="s">
        <v>185</v>
      </c>
      <c r="P301">
        <v>128</v>
      </c>
    </row>
    <row r="302" spans="15:16" x14ac:dyDescent="0.25">
      <c r="O302" s="117" t="s">
        <v>185</v>
      </c>
      <c r="P302">
        <v>129</v>
      </c>
    </row>
    <row r="303" spans="15:16" x14ac:dyDescent="0.25">
      <c r="O303" s="117" t="s">
        <v>185</v>
      </c>
      <c r="P303">
        <v>130</v>
      </c>
    </row>
    <row r="304" spans="15:16" x14ac:dyDescent="0.25">
      <c r="O304" s="117" t="s">
        <v>185</v>
      </c>
      <c r="P304">
        <v>131</v>
      </c>
    </row>
    <row r="305" spans="15:16" x14ac:dyDescent="0.25">
      <c r="O305" s="117" t="s">
        <v>185</v>
      </c>
      <c r="P305">
        <v>132</v>
      </c>
    </row>
    <row r="306" spans="15:16" x14ac:dyDescent="0.25">
      <c r="O306" s="117" t="s">
        <v>185</v>
      </c>
      <c r="P306">
        <v>133</v>
      </c>
    </row>
    <row r="307" spans="15:16" x14ac:dyDescent="0.25">
      <c r="O307" s="117" t="s">
        <v>185</v>
      </c>
      <c r="P307">
        <v>134</v>
      </c>
    </row>
    <row r="308" spans="15:16" x14ac:dyDescent="0.25">
      <c r="O308" s="117" t="s">
        <v>185</v>
      </c>
      <c r="P308">
        <v>135</v>
      </c>
    </row>
    <row r="309" spans="15:16" x14ac:dyDescent="0.25">
      <c r="O309" s="117" t="s">
        <v>185</v>
      </c>
      <c r="P309">
        <v>136</v>
      </c>
    </row>
    <row r="310" spans="15:16" x14ac:dyDescent="0.25">
      <c r="O310" s="117" t="s">
        <v>185</v>
      </c>
      <c r="P310">
        <v>137</v>
      </c>
    </row>
    <row r="311" spans="15:16" x14ac:dyDescent="0.25">
      <c r="O311" s="117" t="s">
        <v>185</v>
      </c>
      <c r="P311">
        <v>138</v>
      </c>
    </row>
    <row r="312" spans="15:16" x14ac:dyDescent="0.25">
      <c r="O312" s="117" t="s">
        <v>185</v>
      </c>
      <c r="P312">
        <v>139</v>
      </c>
    </row>
    <row r="313" spans="15:16" x14ac:dyDescent="0.25">
      <c r="O313" s="117" t="s">
        <v>185</v>
      </c>
      <c r="P313">
        <v>140</v>
      </c>
    </row>
    <row r="314" spans="15:16" x14ac:dyDescent="0.25">
      <c r="O314" s="117" t="s">
        <v>185</v>
      </c>
      <c r="P314">
        <v>141</v>
      </c>
    </row>
    <row r="315" spans="15:16" x14ac:dyDescent="0.25">
      <c r="O315" s="117" t="s">
        <v>185</v>
      </c>
      <c r="P315">
        <v>142</v>
      </c>
    </row>
    <row r="316" spans="15:16" x14ac:dyDescent="0.25">
      <c r="O316" s="117" t="s">
        <v>185</v>
      </c>
      <c r="P316">
        <v>143</v>
      </c>
    </row>
    <row r="317" spans="15:16" x14ac:dyDescent="0.25">
      <c r="O317" s="117" t="s">
        <v>185</v>
      </c>
      <c r="P317">
        <v>144</v>
      </c>
    </row>
    <row r="318" spans="15:16" x14ac:dyDescent="0.25">
      <c r="O318" s="117" t="s">
        <v>185</v>
      </c>
      <c r="P318">
        <v>145</v>
      </c>
    </row>
    <row r="319" spans="15:16" x14ac:dyDescent="0.25">
      <c r="O319" s="117" t="s">
        <v>185</v>
      </c>
      <c r="P319">
        <v>146</v>
      </c>
    </row>
    <row r="320" spans="15:16" x14ac:dyDescent="0.25">
      <c r="O320" s="117" t="s">
        <v>185</v>
      </c>
      <c r="P320">
        <v>147</v>
      </c>
    </row>
    <row r="321" spans="15:16" x14ac:dyDescent="0.25">
      <c r="O321" s="117" t="s">
        <v>185</v>
      </c>
      <c r="P321">
        <v>148</v>
      </c>
    </row>
    <row r="322" spans="15:16" x14ac:dyDescent="0.25">
      <c r="O322" s="117" t="s">
        <v>185</v>
      </c>
      <c r="P322">
        <v>149</v>
      </c>
    </row>
    <row r="323" spans="15:16" x14ac:dyDescent="0.25">
      <c r="O323" s="117" t="s">
        <v>185</v>
      </c>
      <c r="P323">
        <v>150</v>
      </c>
    </row>
    <row r="324" spans="15:16" x14ac:dyDescent="0.25">
      <c r="O324" s="117" t="s">
        <v>185</v>
      </c>
      <c r="P324">
        <v>151</v>
      </c>
    </row>
    <row r="325" spans="15:16" x14ac:dyDescent="0.25">
      <c r="O325" s="117" t="s">
        <v>185</v>
      </c>
      <c r="P325">
        <v>152</v>
      </c>
    </row>
    <row r="326" spans="15:16" x14ac:dyDescent="0.25">
      <c r="O326" s="117" t="s">
        <v>185</v>
      </c>
      <c r="P326">
        <v>153</v>
      </c>
    </row>
    <row r="327" spans="15:16" x14ac:dyDescent="0.25">
      <c r="O327" s="117" t="s">
        <v>185</v>
      </c>
      <c r="P327">
        <v>154</v>
      </c>
    </row>
    <row r="328" spans="15:16" x14ac:dyDescent="0.25">
      <c r="O328" s="117" t="s">
        <v>185</v>
      </c>
      <c r="P328">
        <v>155</v>
      </c>
    </row>
    <row r="329" spans="15:16" x14ac:dyDescent="0.25">
      <c r="O329" s="117" t="s">
        <v>185</v>
      </c>
      <c r="P329">
        <v>156</v>
      </c>
    </row>
    <row r="330" spans="15:16" x14ac:dyDescent="0.25">
      <c r="O330" s="117" t="s">
        <v>185</v>
      </c>
      <c r="P330">
        <v>157</v>
      </c>
    </row>
    <row r="331" spans="15:16" x14ac:dyDescent="0.25">
      <c r="O331" s="117" t="s">
        <v>185</v>
      </c>
      <c r="P331">
        <v>158</v>
      </c>
    </row>
    <row r="332" spans="15:16" x14ac:dyDescent="0.25">
      <c r="O332" s="117" t="s">
        <v>185</v>
      </c>
      <c r="P332">
        <v>159</v>
      </c>
    </row>
    <row r="333" spans="15:16" x14ac:dyDescent="0.25">
      <c r="O333" s="117" t="s">
        <v>185</v>
      </c>
      <c r="P333">
        <v>160</v>
      </c>
    </row>
    <row r="334" spans="15:16" x14ac:dyDescent="0.25">
      <c r="O334" s="117" t="s">
        <v>185</v>
      </c>
      <c r="P334">
        <v>161</v>
      </c>
    </row>
    <row r="335" spans="15:16" x14ac:dyDescent="0.25">
      <c r="O335" s="117" t="s">
        <v>185</v>
      </c>
      <c r="P335">
        <v>162</v>
      </c>
    </row>
    <row r="336" spans="15:16" x14ac:dyDescent="0.25">
      <c r="O336" s="117" t="s">
        <v>185</v>
      </c>
      <c r="P336">
        <v>163</v>
      </c>
    </row>
    <row r="337" spans="15:16" x14ac:dyDescent="0.25">
      <c r="O337" s="117" t="s">
        <v>185</v>
      </c>
      <c r="P337">
        <v>164</v>
      </c>
    </row>
    <row r="338" spans="15:16" x14ac:dyDescent="0.25">
      <c r="O338" s="117" t="s">
        <v>185</v>
      </c>
      <c r="P338">
        <v>165</v>
      </c>
    </row>
    <row r="339" spans="15:16" x14ac:dyDescent="0.25">
      <c r="O339" s="117" t="s">
        <v>185</v>
      </c>
      <c r="P339">
        <v>166</v>
      </c>
    </row>
    <row r="340" spans="15:16" x14ac:dyDescent="0.25">
      <c r="O340" s="117" t="s">
        <v>185</v>
      </c>
      <c r="P340">
        <v>167</v>
      </c>
    </row>
    <row r="341" spans="15:16" x14ac:dyDescent="0.25">
      <c r="O341" s="117" t="s">
        <v>185</v>
      </c>
      <c r="P341">
        <v>168</v>
      </c>
    </row>
    <row r="342" spans="15:16" x14ac:dyDescent="0.25">
      <c r="O342" s="117" t="s">
        <v>185</v>
      </c>
      <c r="P342">
        <v>169</v>
      </c>
    </row>
    <row r="343" spans="15:16" x14ac:dyDescent="0.25">
      <c r="O343" s="117" t="s">
        <v>185</v>
      </c>
      <c r="P343">
        <v>170</v>
      </c>
    </row>
    <row r="344" spans="15:16" x14ac:dyDescent="0.25">
      <c r="O344" s="117" t="s">
        <v>185</v>
      </c>
      <c r="P344">
        <v>171</v>
      </c>
    </row>
    <row r="345" spans="15:16" x14ac:dyDescent="0.25">
      <c r="O345" s="117" t="s">
        <v>185</v>
      </c>
      <c r="P345">
        <v>172</v>
      </c>
    </row>
    <row r="346" spans="15:16" x14ac:dyDescent="0.25">
      <c r="O346" s="117" t="s">
        <v>185</v>
      </c>
      <c r="P346">
        <v>173</v>
      </c>
    </row>
    <row r="347" spans="15:16" x14ac:dyDescent="0.25">
      <c r="O347" s="117" t="s">
        <v>185</v>
      </c>
      <c r="P347">
        <v>174</v>
      </c>
    </row>
    <row r="348" spans="15:16" x14ac:dyDescent="0.25">
      <c r="O348" s="117" t="s">
        <v>185</v>
      </c>
      <c r="P348">
        <v>175</v>
      </c>
    </row>
    <row r="349" spans="15:16" x14ac:dyDescent="0.25">
      <c r="O349" s="117" t="s">
        <v>185</v>
      </c>
      <c r="P349">
        <v>176</v>
      </c>
    </row>
    <row r="350" spans="15:16" x14ac:dyDescent="0.25">
      <c r="O350" s="117" t="s">
        <v>185</v>
      </c>
      <c r="P350">
        <v>177</v>
      </c>
    </row>
    <row r="351" spans="15:16" x14ac:dyDescent="0.25">
      <c r="O351" s="117" t="s">
        <v>185</v>
      </c>
      <c r="P351">
        <v>178</v>
      </c>
    </row>
    <row r="352" spans="15:16" x14ac:dyDescent="0.25">
      <c r="O352" s="117" t="s">
        <v>185</v>
      </c>
      <c r="P352">
        <v>179</v>
      </c>
    </row>
    <row r="353" spans="15:16" x14ac:dyDescent="0.25">
      <c r="O353" s="117" t="s">
        <v>185</v>
      </c>
      <c r="P353">
        <v>180</v>
      </c>
    </row>
    <row r="354" spans="15:16" x14ac:dyDescent="0.25">
      <c r="O354" s="117" t="s">
        <v>185</v>
      </c>
      <c r="P354">
        <v>181</v>
      </c>
    </row>
    <row r="355" spans="15:16" x14ac:dyDescent="0.25">
      <c r="O355" s="117" t="s">
        <v>185</v>
      </c>
      <c r="P355">
        <v>182</v>
      </c>
    </row>
    <row r="356" spans="15:16" x14ac:dyDescent="0.25">
      <c r="O356" s="117" t="s">
        <v>185</v>
      </c>
      <c r="P356">
        <v>183</v>
      </c>
    </row>
    <row r="357" spans="15:16" x14ac:dyDescent="0.25">
      <c r="O357" s="117" t="s">
        <v>185</v>
      </c>
      <c r="P357">
        <v>184</v>
      </c>
    </row>
    <row r="358" spans="15:16" x14ac:dyDescent="0.25">
      <c r="O358" s="117" t="s">
        <v>185</v>
      </c>
      <c r="P358">
        <v>185</v>
      </c>
    </row>
    <row r="359" spans="15:16" x14ac:dyDescent="0.25">
      <c r="O359" s="117" t="s">
        <v>185</v>
      </c>
      <c r="P359">
        <v>186</v>
      </c>
    </row>
    <row r="360" spans="15:16" x14ac:dyDescent="0.25">
      <c r="O360" s="117" t="s">
        <v>185</v>
      </c>
      <c r="P360">
        <v>187</v>
      </c>
    </row>
    <row r="361" spans="15:16" x14ac:dyDescent="0.25">
      <c r="O361" s="117" t="s">
        <v>185</v>
      </c>
      <c r="P361">
        <v>188</v>
      </c>
    </row>
    <row r="362" spans="15:16" x14ac:dyDescent="0.25">
      <c r="O362" s="117" t="s">
        <v>185</v>
      </c>
      <c r="P362">
        <v>189</v>
      </c>
    </row>
    <row r="363" spans="15:16" x14ac:dyDescent="0.25">
      <c r="O363" s="117" t="s">
        <v>185</v>
      </c>
      <c r="P363">
        <v>190</v>
      </c>
    </row>
    <row r="364" spans="15:16" x14ac:dyDescent="0.25">
      <c r="O364" s="117" t="s">
        <v>185</v>
      </c>
      <c r="P364">
        <v>191</v>
      </c>
    </row>
    <row r="365" spans="15:16" x14ac:dyDescent="0.25">
      <c r="O365" s="117" t="s">
        <v>185</v>
      </c>
      <c r="P365">
        <v>192</v>
      </c>
    </row>
    <row r="366" spans="15:16" x14ac:dyDescent="0.25">
      <c r="O366" s="117" t="s">
        <v>185</v>
      </c>
      <c r="P366">
        <v>193</v>
      </c>
    </row>
    <row r="367" spans="15:16" x14ac:dyDescent="0.25">
      <c r="O367" s="117" t="s">
        <v>185</v>
      </c>
      <c r="P367">
        <v>194</v>
      </c>
    </row>
    <row r="368" spans="15:16" x14ac:dyDescent="0.25">
      <c r="O368" s="117" t="s">
        <v>185</v>
      </c>
      <c r="P368">
        <v>195</v>
      </c>
    </row>
    <row r="369" spans="15:16" x14ac:dyDescent="0.25">
      <c r="O369" s="117" t="s">
        <v>185</v>
      </c>
      <c r="P369">
        <v>196</v>
      </c>
    </row>
    <row r="370" spans="15:16" x14ac:dyDescent="0.25">
      <c r="O370" s="117" t="s">
        <v>185</v>
      </c>
      <c r="P370">
        <v>197</v>
      </c>
    </row>
    <row r="371" spans="15:16" x14ac:dyDescent="0.25">
      <c r="O371" s="117" t="s">
        <v>185</v>
      </c>
      <c r="P371">
        <v>198</v>
      </c>
    </row>
    <row r="372" spans="15:16" x14ac:dyDescent="0.25">
      <c r="O372" s="117" t="s">
        <v>185</v>
      </c>
      <c r="P372">
        <v>199</v>
      </c>
    </row>
    <row r="373" spans="15:16" x14ac:dyDescent="0.25">
      <c r="O373" s="117" t="s">
        <v>185</v>
      </c>
      <c r="P373">
        <v>200</v>
      </c>
    </row>
    <row r="374" spans="15:16" x14ac:dyDescent="0.25">
      <c r="O374" s="117" t="s">
        <v>185</v>
      </c>
      <c r="P374">
        <v>201</v>
      </c>
    </row>
    <row r="375" spans="15:16" x14ac:dyDescent="0.25">
      <c r="O375" s="117" t="s">
        <v>185</v>
      </c>
      <c r="P375">
        <v>202</v>
      </c>
    </row>
    <row r="376" spans="15:16" x14ac:dyDescent="0.25">
      <c r="O376" s="117" t="s">
        <v>185</v>
      </c>
      <c r="P376">
        <v>203</v>
      </c>
    </row>
    <row r="377" spans="15:16" x14ac:dyDescent="0.25">
      <c r="O377" s="117" t="s">
        <v>185</v>
      </c>
      <c r="P377">
        <v>204</v>
      </c>
    </row>
    <row r="378" spans="15:16" x14ac:dyDescent="0.25">
      <c r="O378" s="117" t="s">
        <v>185</v>
      </c>
      <c r="P378">
        <v>205</v>
      </c>
    </row>
    <row r="379" spans="15:16" x14ac:dyDescent="0.25">
      <c r="O379" s="117" t="s">
        <v>185</v>
      </c>
      <c r="P379">
        <v>206</v>
      </c>
    </row>
    <row r="380" spans="15:16" x14ac:dyDescent="0.25">
      <c r="O380" s="117" t="s">
        <v>185</v>
      </c>
      <c r="P380">
        <v>207</v>
      </c>
    </row>
    <row r="381" spans="15:16" x14ac:dyDescent="0.25">
      <c r="O381" s="117" t="s">
        <v>186</v>
      </c>
      <c r="P381">
        <v>1</v>
      </c>
    </row>
    <row r="382" spans="15:16" x14ac:dyDescent="0.25">
      <c r="O382" s="117" t="s">
        <v>186</v>
      </c>
      <c r="P382">
        <v>2</v>
      </c>
    </row>
    <row r="383" spans="15:16" x14ac:dyDescent="0.25">
      <c r="O383" s="117" t="s">
        <v>187</v>
      </c>
      <c r="P383">
        <v>1</v>
      </c>
    </row>
    <row r="384" spans="15:16" x14ac:dyDescent="0.25">
      <c r="O384" s="117" t="s">
        <v>187</v>
      </c>
      <c r="P384">
        <v>2</v>
      </c>
    </row>
    <row r="385" spans="15:16" x14ac:dyDescent="0.25">
      <c r="O385" s="117" t="s">
        <v>187</v>
      </c>
      <c r="P385">
        <v>3</v>
      </c>
    </row>
    <row r="386" spans="15:16" x14ac:dyDescent="0.25">
      <c r="O386" s="117" t="s">
        <v>187</v>
      </c>
      <c r="P386">
        <v>4</v>
      </c>
    </row>
    <row r="387" spans="15:16" x14ac:dyDescent="0.25">
      <c r="O387" s="117" t="s">
        <v>187</v>
      </c>
      <c r="P387">
        <v>5</v>
      </c>
    </row>
    <row r="388" spans="15:16" x14ac:dyDescent="0.25">
      <c r="O388" s="117" t="s">
        <v>187</v>
      </c>
      <c r="P388">
        <v>6</v>
      </c>
    </row>
    <row r="389" spans="15:16" x14ac:dyDescent="0.25">
      <c r="O389" s="117" t="s">
        <v>187</v>
      </c>
      <c r="P389">
        <v>7</v>
      </c>
    </row>
    <row r="390" spans="15:16" x14ac:dyDescent="0.25">
      <c r="O390" s="117" t="s">
        <v>187</v>
      </c>
      <c r="P390">
        <v>8</v>
      </c>
    </row>
    <row r="391" spans="15:16" x14ac:dyDescent="0.25">
      <c r="O391" s="117" t="s">
        <v>187</v>
      </c>
      <c r="P391">
        <v>9</v>
      </c>
    </row>
    <row r="392" spans="15:16" x14ac:dyDescent="0.25">
      <c r="O392" s="117" t="s">
        <v>187</v>
      </c>
      <c r="P392">
        <v>10</v>
      </c>
    </row>
    <row r="393" spans="15:16" x14ac:dyDescent="0.25">
      <c r="O393" s="117" t="s">
        <v>187</v>
      </c>
      <c r="P393">
        <v>11</v>
      </c>
    </row>
    <row r="394" spans="15:16" x14ac:dyDescent="0.25">
      <c r="O394" s="117" t="s">
        <v>187</v>
      </c>
      <c r="P394">
        <v>12</v>
      </c>
    </row>
    <row r="395" spans="15:16" x14ac:dyDescent="0.25">
      <c r="O395" s="117" t="s">
        <v>187</v>
      </c>
      <c r="P395">
        <v>13</v>
      </c>
    </row>
    <row r="396" spans="15:16" x14ac:dyDescent="0.25">
      <c r="O396" s="117" t="s">
        <v>187</v>
      </c>
      <c r="P396">
        <v>14</v>
      </c>
    </row>
    <row r="397" spans="15:16" x14ac:dyDescent="0.25">
      <c r="O397" s="117" t="s">
        <v>187</v>
      </c>
      <c r="P397">
        <v>15</v>
      </c>
    </row>
    <row r="398" spans="15:16" x14ac:dyDescent="0.25">
      <c r="O398" s="117" t="s">
        <v>187</v>
      </c>
      <c r="P398">
        <v>16</v>
      </c>
    </row>
    <row r="399" spans="15:16" x14ac:dyDescent="0.25">
      <c r="O399" s="117" t="s">
        <v>187</v>
      </c>
      <c r="P399">
        <v>17</v>
      </c>
    </row>
    <row r="400" spans="15:16" x14ac:dyDescent="0.25">
      <c r="O400" s="117" t="s">
        <v>187</v>
      </c>
      <c r="P400">
        <v>18</v>
      </c>
    </row>
    <row r="401" spans="15:16" x14ac:dyDescent="0.25">
      <c r="O401" s="117" t="s">
        <v>187</v>
      </c>
      <c r="P401">
        <v>19</v>
      </c>
    </row>
    <row r="402" spans="15:16" x14ac:dyDescent="0.25">
      <c r="O402" s="117" t="s">
        <v>187</v>
      </c>
      <c r="P402">
        <v>20</v>
      </c>
    </row>
    <row r="403" spans="15:16" x14ac:dyDescent="0.25">
      <c r="O403" s="117" t="s">
        <v>187</v>
      </c>
      <c r="P403">
        <v>21</v>
      </c>
    </row>
    <row r="404" spans="15:16" x14ac:dyDescent="0.25">
      <c r="O404" s="117" t="s">
        <v>187</v>
      </c>
      <c r="P404">
        <v>22</v>
      </c>
    </row>
    <row r="405" spans="15:16" x14ac:dyDescent="0.25">
      <c r="O405" s="117" t="s">
        <v>187</v>
      </c>
      <c r="P405">
        <v>23</v>
      </c>
    </row>
    <row r="406" spans="15:16" x14ac:dyDescent="0.25">
      <c r="O406" s="117" t="s">
        <v>187</v>
      </c>
      <c r="P406">
        <v>24</v>
      </c>
    </row>
    <row r="407" spans="15:16" x14ac:dyDescent="0.25">
      <c r="O407" s="117" t="s">
        <v>187</v>
      </c>
      <c r="P407">
        <v>25</v>
      </c>
    </row>
    <row r="408" spans="15:16" x14ac:dyDescent="0.25">
      <c r="O408" s="117" t="s">
        <v>187</v>
      </c>
      <c r="P408">
        <v>26</v>
      </c>
    </row>
    <row r="409" spans="15:16" x14ac:dyDescent="0.25">
      <c r="O409" s="117" t="s">
        <v>187</v>
      </c>
      <c r="P409">
        <v>27</v>
      </c>
    </row>
    <row r="410" spans="15:16" x14ac:dyDescent="0.25">
      <c r="O410" s="117" t="s">
        <v>187</v>
      </c>
      <c r="P410">
        <v>28</v>
      </c>
    </row>
    <row r="411" spans="15:16" x14ac:dyDescent="0.25">
      <c r="O411" s="117" t="s">
        <v>187</v>
      </c>
      <c r="P411">
        <v>29</v>
      </c>
    </row>
    <row r="412" spans="15:16" x14ac:dyDescent="0.25">
      <c r="O412" s="117" t="s">
        <v>187</v>
      </c>
      <c r="P412">
        <v>30</v>
      </c>
    </row>
    <row r="413" spans="15:16" x14ac:dyDescent="0.25">
      <c r="O413" s="117" t="s">
        <v>187</v>
      </c>
      <c r="P413">
        <v>31</v>
      </c>
    </row>
    <row r="414" spans="15:16" x14ac:dyDescent="0.25">
      <c r="O414" s="117" t="s">
        <v>187</v>
      </c>
      <c r="P414">
        <v>32</v>
      </c>
    </row>
    <row r="415" spans="15:16" x14ac:dyDescent="0.25">
      <c r="O415" s="117" t="s">
        <v>187</v>
      </c>
      <c r="P415">
        <v>33</v>
      </c>
    </row>
    <row r="416" spans="15:16" x14ac:dyDescent="0.25">
      <c r="O416" s="117" t="s">
        <v>187</v>
      </c>
      <c r="P416">
        <v>34</v>
      </c>
    </row>
    <row r="417" spans="15:16" x14ac:dyDescent="0.25">
      <c r="O417" s="117" t="s">
        <v>187</v>
      </c>
      <c r="P417">
        <v>35</v>
      </c>
    </row>
    <row r="418" spans="15:16" x14ac:dyDescent="0.25">
      <c r="O418" s="117" t="s">
        <v>187</v>
      </c>
      <c r="P418">
        <v>36</v>
      </c>
    </row>
    <row r="419" spans="15:16" x14ac:dyDescent="0.25">
      <c r="O419" s="117" t="s">
        <v>187</v>
      </c>
      <c r="P419">
        <v>37</v>
      </c>
    </row>
    <row r="420" spans="15:16" x14ac:dyDescent="0.25">
      <c r="O420" s="117" t="s">
        <v>187</v>
      </c>
      <c r="P420">
        <v>38</v>
      </c>
    </row>
    <row r="421" spans="15:16" x14ac:dyDescent="0.25">
      <c r="O421" s="117" t="s">
        <v>187</v>
      </c>
      <c r="P421">
        <v>39</v>
      </c>
    </row>
    <row r="422" spans="15:16" x14ac:dyDescent="0.25">
      <c r="O422" s="117" t="s">
        <v>187</v>
      </c>
      <c r="P422">
        <v>40</v>
      </c>
    </row>
    <row r="423" spans="15:16" x14ac:dyDescent="0.25">
      <c r="O423" s="117" t="s">
        <v>187</v>
      </c>
      <c r="P423">
        <v>41</v>
      </c>
    </row>
    <row r="424" spans="15:16" x14ac:dyDescent="0.25">
      <c r="O424" s="117" t="s">
        <v>187</v>
      </c>
      <c r="P424">
        <v>42</v>
      </c>
    </row>
    <row r="425" spans="15:16" x14ac:dyDescent="0.25">
      <c r="O425" s="117" t="s">
        <v>187</v>
      </c>
      <c r="P425">
        <v>43</v>
      </c>
    </row>
    <row r="426" spans="15:16" x14ac:dyDescent="0.25">
      <c r="O426" s="117" t="s">
        <v>187</v>
      </c>
      <c r="P426">
        <v>44</v>
      </c>
    </row>
    <row r="427" spans="15:16" x14ac:dyDescent="0.25">
      <c r="O427" s="117" t="s">
        <v>187</v>
      </c>
      <c r="P427">
        <v>45</v>
      </c>
    </row>
    <row r="428" spans="15:16" x14ac:dyDescent="0.25">
      <c r="O428" s="117" t="s">
        <v>187</v>
      </c>
      <c r="P428">
        <v>46</v>
      </c>
    </row>
    <row r="429" spans="15:16" x14ac:dyDescent="0.25">
      <c r="O429" s="117" t="s">
        <v>187</v>
      </c>
      <c r="P429">
        <v>47</v>
      </c>
    </row>
    <row r="430" spans="15:16" x14ac:dyDescent="0.25">
      <c r="O430" s="117" t="s">
        <v>187</v>
      </c>
      <c r="P430">
        <v>48</v>
      </c>
    </row>
    <row r="431" spans="15:16" x14ac:dyDescent="0.25">
      <c r="O431" s="117" t="s">
        <v>187</v>
      </c>
      <c r="P431">
        <v>49</v>
      </c>
    </row>
    <row r="432" spans="15:16" x14ac:dyDescent="0.25">
      <c r="O432" s="117" t="s">
        <v>187</v>
      </c>
      <c r="P432">
        <v>50</v>
      </c>
    </row>
    <row r="433" spans="15:16" x14ac:dyDescent="0.25">
      <c r="O433" s="117" t="s">
        <v>187</v>
      </c>
      <c r="P433">
        <v>51</v>
      </c>
    </row>
    <row r="434" spans="15:16" x14ac:dyDescent="0.25">
      <c r="O434" s="117" t="s">
        <v>187</v>
      </c>
      <c r="P434">
        <v>52</v>
      </c>
    </row>
    <row r="435" spans="15:16" x14ac:dyDescent="0.25">
      <c r="O435" s="117" t="s">
        <v>187</v>
      </c>
      <c r="P435">
        <v>53</v>
      </c>
    </row>
    <row r="436" spans="15:16" x14ac:dyDescent="0.25">
      <c r="O436" s="117" t="s">
        <v>187</v>
      </c>
      <c r="P436">
        <v>54</v>
      </c>
    </row>
    <row r="437" spans="15:16" x14ac:dyDescent="0.25">
      <c r="O437" s="117" t="s">
        <v>187</v>
      </c>
      <c r="P437">
        <v>55</v>
      </c>
    </row>
    <row r="438" spans="15:16" x14ac:dyDescent="0.25">
      <c r="O438" s="117" t="s">
        <v>187</v>
      </c>
      <c r="P438">
        <v>56</v>
      </c>
    </row>
    <row r="439" spans="15:16" x14ac:dyDescent="0.25">
      <c r="O439" s="117" t="s">
        <v>187</v>
      </c>
      <c r="P439">
        <v>57</v>
      </c>
    </row>
    <row r="440" spans="15:16" x14ac:dyDescent="0.25">
      <c r="O440" s="117" t="s">
        <v>187</v>
      </c>
      <c r="P440">
        <v>58</v>
      </c>
    </row>
    <row r="441" spans="15:16" x14ac:dyDescent="0.25">
      <c r="O441" s="117" t="s">
        <v>187</v>
      </c>
      <c r="P441">
        <v>59</v>
      </c>
    </row>
    <row r="442" spans="15:16" x14ac:dyDescent="0.25">
      <c r="O442" s="117" t="s">
        <v>187</v>
      </c>
      <c r="P442">
        <v>60</v>
      </c>
    </row>
    <row r="443" spans="15:16" x14ac:dyDescent="0.25">
      <c r="O443" s="117" t="s">
        <v>187</v>
      </c>
      <c r="P443">
        <v>61</v>
      </c>
    </row>
    <row r="444" spans="15:16" x14ac:dyDescent="0.25">
      <c r="O444" s="117" t="s">
        <v>187</v>
      </c>
      <c r="P444">
        <v>62</v>
      </c>
    </row>
    <row r="445" spans="15:16" x14ac:dyDescent="0.25">
      <c r="O445" s="117" t="s">
        <v>187</v>
      </c>
      <c r="P445">
        <v>63</v>
      </c>
    </row>
    <row r="446" spans="15:16" x14ac:dyDescent="0.25">
      <c r="O446" s="117" t="s">
        <v>187</v>
      </c>
      <c r="P446">
        <v>64</v>
      </c>
    </row>
    <row r="447" spans="15:16" x14ac:dyDescent="0.25">
      <c r="O447" s="117" t="s">
        <v>187</v>
      </c>
      <c r="P447">
        <v>65</v>
      </c>
    </row>
    <row r="448" spans="15:16" x14ac:dyDescent="0.25">
      <c r="O448" s="117" t="s">
        <v>187</v>
      </c>
      <c r="P448">
        <v>66</v>
      </c>
    </row>
    <row r="449" spans="15:16" x14ac:dyDescent="0.25">
      <c r="O449" s="117" t="s">
        <v>187</v>
      </c>
      <c r="P449">
        <v>67</v>
      </c>
    </row>
    <row r="450" spans="15:16" x14ac:dyDescent="0.25">
      <c r="O450" s="117" t="s">
        <v>187</v>
      </c>
      <c r="P450">
        <v>68</v>
      </c>
    </row>
    <row r="451" spans="15:16" x14ac:dyDescent="0.25">
      <c r="O451" s="117" t="s">
        <v>187</v>
      </c>
      <c r="P451">
        <v>69</v>
      </c>
    </row>
    <row r="452" spans="15:16" x14ac:dyDescent="0.25">
      <c r="O452" s="117" t="s">
        <v>187</v>
      </c>
      <c r="P452">
        <v>70</v>
      </c>
    </row>
    <row r="453" spans="15:16" x14ac:dyDescent="0.25">
      <c r="O453" s="117" t="s">
        <v>187</v>
      </c>
      <c r="P453">
        <v>71</v>
      </c>
    </row>
    <row r="454" spans="15:16" x14ac:dyDescent="0.25">
      <c r="O454" s="117" t="s">
        <v>187</v>
      </c>
      <c r="P454">
        <v>72</v>
      </c>
    </row>
    <row r="455" spans="15:16" x14ac:dyDescent="0.25">
      <c r="O455" s="117" t="s">
        <v>187</v>
      </c>
      <c r="P455">
        <v>73</v>
      </c>
    </row>
    <row r="456" spans="15:16" x14ac:dyDescent="0.25">
      <c r="O456" s="117" t="s">
        <v>187</v>
      </c>
      <c r="P456">
        <v>74</v>
      </c>
    </row>
    <row r="457" spans="15:16" x14ac:dyDescent="0.25">
      <c r="O457" s="117" t="s">
        <v>187</v>
      </c>
      <c r="P457">
        <v>75</v>
      </c>
    </row>
    <row r="458" spans="15:16" x14ac:dyDescent="0.25">
      <c r="O458" s="117" t="s">
        <v>187</v>
      </c>
      <c r="P458">
        <v>76</v>
      </c>
    </row>
    <row r="459" spans="15:16" x14ac:dyDescent="0.25">
      <c r="O459" s="117" t="s">
        <v>187</v>
      </c>
      <c r="P459">
        <v>77</v>
      </c>
    </row>
    <row r="460" spans="15:16" x14ac:dyDescent="0.25">
      <c r="O460" s="117" t="s">
        <v>187</v>
      </c>
      <c r="P460">
        <v>78</v>
      </c>
    </row>
    <row r="461" spans="15:16" x14ac:dyDescent="0.25">
      <c r="O461" s="117" t="s">
        <v>187</v>
      </c>
      <c r="P461">
        <v>79</v>
      </c>
    </row>
    <row r="462" spans="15:16" x14ac:dyDescent="0.25">
      <c r="O462" s="117" t="s">
        <v>187</v>
      </c>
      <c r="P462">
        <v>80</v>
      </c>
    </row>
    <row r="463" spans="15:16" x14ac:dyDescent="0.25">
      <c r="O463" s="117" t="s">
        <v>187</v>
      </c>
      <c r="P463">
        <v>81</v>
      </c>
    </row>
    <row r="464" spans="15:16" x14ac:dyDescent="0.25">
      <c r="O464" s="117" t="s">
        <v>187</v>
      </c>
      <c r="P464">
        <v>82</v>
      </c>
    </row>
    <row r="465" spans="15:16" x14ac:dyDescent="0.25">
      <c r="O465" s="117" t="s">
        <v>187</v>
      </c>
      <c r="P465">
        <v>83</v>
      </c>
    </row>
    <row r="466" spans="15:16" x14ac:dyDescent="0.25">
      <c r="O466" s="117" t="s">
        <v>187</v>
      </c>
      <c r="P466">
        <v>84</v>
      </c>
    </row>
    <row r="467" spans="15:16" x14ac:dyDescent="0.25">
      <c r="O467" s="117" t="s">
        <v>187</v>
      </c>
      <c r="P467">
        <v>85</v>
      </c>
    </row>
    <row r="468" spans="15:16" x14ac:dyDescent="0.25">
      <c r="O468" s="117" t="s">
        <v>187</v>
      </c>
      <c r="P468">
        <v>86</v>
      </c>
    </row>
    <row r="469" spans="15:16" x14ac:dyDescent="0.25">
      <c r="O469" s="117" t="s">
        <v>187</v>
      </c>
      <c r="P469">
        <v>87</v>
      </c>
    </row>
    <row r="470" spans="15:16" x14ac:dyDescent="0.25">
      <c r="O470" s="117" t="s">
        <v>187</v>
      </c>
      <c r="P470">
        <v>88</v>
      </c>
    </row>
    <row r="471" spans="15:16" x14ac:dyDescent="0.25">
      <c r="O471" s="117" t="s">
        <v>187</v>
      </c>
      <c r="P471">
        <v>89</v>
      </c>
    </row>
    <row r="472" spans="15:16" x14ac:dyDescent="0.25">
      <c r="O472" s="117" t="s">
        <v>187</v>
      </c>
      <c r="P472">
        <v>90</v>
      </c>
    </row>
    <row r="473" spans="15:16" x14ac:dyDescent="0.25">
      <c r="O473" s="117" t="s">
        <v>187</v>
      </c>
      <c r="P473">
        <v>91</v>
      </c>
    </row>
    <row r="474" spans="15:16" x14ac:dyDescent="0.25">
      <c r="O474" s="117" t="s">
        <v>187</v>
      </c>
      <c r="P474">
        <v>92</v>
      </c>
    </row>
    <row r="475" spans="15:16" x14ac:dyDescent="0.25">
      <c r="O475" s="117" t="s">
        <v>187</v>
      </c>
      <c r="P475">
        <v>93</v>
      </c>
    </row>
    <row r="476" spans="15:16" x14ac:dyDescent="0.25">
      <c r="O476" s="117" t="s">
        <v>187</v>
      </c>
      <c r="P476">
        <v>94</v>
      </c>
    </row>
    <row r="477" spans="15:16" x14ac:dyDescent="0.25">
      <c r="O477" s="117" t="s">
        <v>187</v>
      </c>
      <c r="P477">
        <v>95</v>
      </c>
    </row>
    <row r="478" spans="15:16" x14ac:dyDescent="0.25">
      <c r="O478" s="117" t="s">
        <v>187</v>
      </c>
      <c r="P478">
        <v>96</v>
      </c>
    </row>
    <row r="479" spans="15:16" x14ac:dyDescent="0.25">
      <c r="O479" s="117" t="s">
        <v>187</v>
      </c>
      <c r="P479">
        <v>97</v>
      </c>
    </row>
    <row r="480" spans="15:16" x14ac:dyDescent="0.25">
      <c r="O480" s="117" t="s">
        <v>187</v>
      </c>
      <c r="P480">
        <v>98</v>
      </c>
    </row>
    <row r="481" spans="15:16" x14ac:dyDescent="0.25">
      <c r="O481" s="117" t="s">
        <v>187</v>
      </c>
      <c r="P481">
        <v>99</v>
      </c>
    </row>
    <row r="482" spans="15:16" x14ac:dyDescent="0.25">
      <c r="O482" s="117" t="s">
        <v>187</v>
      </c>
      <c r="P482">
        <v>100</v>
      </c>
    </row>
    <row r="483" spans="15:16" x14ac:dyDescent="0.25">
      <c r="O483" s="117" t="s">
        <v>187</v>
      </c>
      <c r="P483">
        <v>101</v>
      </c>
    </row>
    <row r="484" spans="15:16" x14ac:dyDescent="0.25">
      <c r="O484" s="117" t="s">
        <v>187</v>
      </c>
      <c r="P484">
        <v>102</v>
      </c>
    </row>
    <row r="485" spans="15:16" x14ac:dyDescent="0.25">
      <c r="O485" s="117" t="s">
        <v>187</v>
      </c>
      <c r="P485">
        <v>103</v>
      </c>
    </row>
    <row r="486" spans="15:16" x14ac:dyDescent="0.25">
      <c r="O486" s="117" t="s">
        <v>187</v>
      </c>
      <c r="P486">
        <v>104</v>
      </c>
    </row>
    <row r="487" spans="15:16" x14ac:dyDescent="0.25">
      <c r="O487" s="117" t="s">
        <v>187</v>
      </c>
      <c r="P487">
        <v>105</v>
      </c>
    </row>
    <row r="488" spans="15:16" x14ac:dyDescent="0.25">
      <c r="O488" s="117" t="s">
        <v>187</v>
      </c>
      <c r="P488">
        <v>106</v>
      </c>
    </row>
    <row r="489" spans="15:16" x14ac:dyDescent="0.25">
      <c r="O489" s="117" t="s">
        <v>187</v>
      </c>
      <c r="P489">
        <v>107</v>
      </c>
    </row>
    <row r="490" spans="15:16" x14ac:dyDescent="0.25">
      <c r="O490" s="117" t="s">
        <v>187</v>
      </c>
      <c r="P490">
        <v>108</v>
      </c>
    </row>
    <row r="491" spans="15:16" x14ac:dyDescent="0.25">
      <c r="O491" s="117" t="s">
        <v>187</v>
      </c>
      <c r="P491">
        <v>109</v>
      </c>
    </row>
    <row r="492" spans="15:16" x14ac:dyDescent="0.25">
      <c r="O492" s="117" t="s">
        <v>187</v>
      </c>
      <c r="P492">
        <v>110</v>
      </c>
    </row>
    <row r="493" spans="15:16" x14ac:dyDescent="0.25">
      <c r="O493" s="117" t="s">
        <v>187</v>
      </c>
      <c r="P493">
        <v>111</v>
      </c>
    </row>
    <row r="494" spans="15:16" x14ac:dyDescent="0.25">
      <c r="O494" s="117" t="s">
        <v>187</v>
      </c>
      <c r="P494">
        <v>112</v>
      </c>
    </row>
    <row r="495" spans="15:16" x14ac:dyDescent="0.25">
      <c r="O495" s="117" t="s">
        <v>187</v>
      </c>
      <c r="P495">
        <v>113</v>
      </c>
    </row>
    <row r="496" spans="15:16" x14ac:dyDescent="0.25">
      <c r="O496" s="117" t="s">
        <v>187</v>
      </c>
      <c r="P496">
        <v>114</v>
      </c>
    </row>
    <row r="497" spans="15:16" x14ac:dyDescent="0.25">
      <c r="O497" s="117" t="s">
        <v>187</v>
      </c>
      <c r="P497">
        <v>115</v>
      </c>
    </row>
    <row r="498" spans="15:16" x14ac:dyDescent="0.25">
      <c r="O498" s="117" t="s">
        <v>187</v>
      </c>
      <c r="P498">
        <v>116</v>
      </c>
    </row>
    <row r="499" spans="15:16" x14ac:dyDescent="0.25">
      <c r="O499" s="117" t="s">
        <v>187</v>
      </c>
      <c r="P499">
        <v>117</v>
      </c>
    </row>
    <row r="500" spans="15:16" x14ac:dyDescent="0.25">
      <c r="O500" s="117" t="s">
        <v>187</v>
      </c>
      <c r="P500">
        <v>118</v>
      </c>
    </row>
    <row r="501" spans="15:16" x14ac:dyDescent="0.25">
      <c r="O501" s="117" t="s">
        <v>187</v>
      </c>
      <c r="P501">
        <v>119</v>
      </c>
    </row>
    <row r="502" spans="15:16" x14ac:dyDescent="0.25">
      <c r="O502" s="117" t="s">
        <v>187</v>
      </c>
      <c r="P502">
        <v>120</v>
      </c>
    </row>
    <row r="503" spans="15:16" x14ac:dyDescent="0.25">
      <c r="O503" s="117" t="s">
        <v>187</v>
      </c>
      <c r="P503">
        <v>121</v>
      </c>
    </row>
    <row r="504" spans="15:16" x14ac:dyDescent="0.25">
      <c r="O504" s="117" t="s">
        <v>187</v>
      </c>
      <c r="P504">
        <v>122</v>
      </c>
    </row>
    <row r="505" spans="15:16" x14ac:dyDescent="0.25">
      <c r="O505" s="117" t="s">
        <v>187</v>
      </c>
      <c r="P505">
        <v>123</v>
      </c>
    </row>
    <row r="506" spans="15:16" x14ac:dyDescent="0.25">
      <c r="O506" s="117" t="s">
        <v>187</v>
      </c>
      <c r="P506">
        <v>124</v>
      </c>
    </row>
    <row r="507" spans="15:16" x14ac:dyDescent="0.25">
      <c r="O507" s="117" t="s">
        <v>187</v>
      </c>
      <c r="P507">
        <v>125</v>
      </c>
    </row>
    <row r="508" spans="15:16" x14ac:dyDescent="0.25">
      <c r="O508" s="117" t="s">
        <v>187</v>
      </c>
      <c r="P508">
        <v>126</v>
      </c>
    </row>
    <row r="509" spans="15:16" x14ac:dyDescent="0.25">
      <c r="O509" s="117" t="s">
        <v>187</v>
      </c>
      <c r="P509">
        <v>127</v>
      </c>
    </row>
    <row r="510" spans="15:16" x14ac:dyDescent="0.25">
      <c r="O510" s="117" t="s">
        <v>187</v>
      </c>
      <c r="P510">
        <v>128</v>
      </c>
    </row>
    <row r="511" spans="15:16" x14ac:dyDescent="0.25">
      <c r="O511" s="117" t="s">
        <v>187</v>
      </c>
      <c r="P511">
        <v>129</v>
      </c>
    </row>
    <row r="512" spans="15:16" x14ac:dyDescent="0.25">
      <c r="O512" s="117" t="s">
        <v>187</v>
      </c>
      <c r="P512">
        <v>130</v>
      </c>
    </row>
    <row r="513" spans="15:16" x14ac:dyDescent="0.25">
      <c r="O513" s="117" t="s">
        <v>187</v>
      </c>
      <c r="P513">
        <v>131</v>
      </c>
    </row>
    <row r="514" spans="15:16" x14ac:dyDescent="0.25">
      <c r="O514" s="117" t="s">
        <v>187</v>
      </c>
      <c r="P514">
        <v>132</v>
      </c>
    </row>
    <row r="515" spans="15:16" x14ac:dyDescent="0.25">
      <c r="O515" s="117" t="s">
        <v>187</v>
      </c>
      <c r="P515">
        <v>133</v>
      </c>
    </row>
    <row r="516" spans="15:16" x14ac:dyDescent="0.25">
      <c r="O516" s="117" t="s">
        <v>187</v>
      </c>
      <c r="P516">
        <v>134</v>
      </c>
    </row>
    <row r="517" spans="15:16" x14ac:dyDescent="0.25">
      <c r="O517" s="117" t="s">
        <v>187</v>
      </c>
      <c r="P517">
        <v>135</v>
      </c>
    </row>
    <row r="518" spans="15:16" x14ac:dyDescent="0.25">
      <c r="O518" s="117" t="s">
        <v>187</v>
      </c>
      <c r="P518">
        <v>136</v>
      </c>
    </row>
    <row r="519" spans="15:16" x14ac:dyDescent="0.25">
      <c r="O519" s="117" t="s">
        <v>187</v>
      </c>
      <c r="P519">
        <v>137</v>
      </c>
    </row>
    <row r="520" spans="15:16" x14ac:dyDescent="0.25">
      <c r="O520" s="117" t="s">
        <v>187</v>
      </c>
      <c r="P520">
        <v>138</v>
      </c>
    </row>
    <row r="521" spans="15:16" x14ac:dyDescent="0.25">
      <c r="O521" s="117" t="s">
        <v>187</v>
      </c>
      <c r="P521">
        <v>139</v>
      </c>
    </row>
    <row r="522" spans="15:16" x14ac:dyDescent="0.25">
      <c r="O522" s="117" t="s">
        <v>187</v>
      </c>
      <c r="P522">
        <v>140</v>
      </c>
    </row>
    <row r="523" spans="15:16" x14ac:dyDescent="0.25">
      <c r="O523" s="117" t="s">
        <v>187</v>
      </c>
      <c r="P523">
        <v>141</v>
      </c>
    </row>
    <row r="524" spans="15:16" x14ac:dyDescent="0.25">
      <c r="O524" s="117" t="s">
        <v>187</v>
      </c>
      <c r="P524">
        <v>142</v>
      </c>
    </row>
    <row r="525" spans="15:16" x14ac:dyDescent="0.25">
      <c r="O525" s="117" t="s">
        <v>187</v>
      </c>
      <c r="P525">
        <v>143</v>
      </c>
    </row>
    <row r="526" spans="15:16" x14ac:dyDescent="0.25">
      <c r="O526" s="117" t="s">
        <v>187</v>
      </c>
      <c r="P526">
        <v>144</v>
      </c>
    </row>
    <row r="527" spans="15:16" x14ac:dyDescent="0.25">
      <c r="O527" s="117" t="s">
        <v>187</v>
      </c>
      <c r="P527">
        <v>145</v>
      </c>
    </row>
    <row r="528" spans="15:16" x14ac:dyDescent="0.25">
      <c r="O528" s="117" t="s">
        <v>187</v>
      </c>
      <c r="P528">
        <v>146</v>
      </c>
    </row>
    <row r="529" spans="15:16" x14ac:dyDescent="0.25">
      <c r="O529" s="117" t="s">
        <v>187</v>
      </c>
      <c r="P529">
        <v>147</v>
      </c>
    </row>
    <row r="530" spans="15:16" x14ac:dyDescent="0.25">
      <c r="O530" s="117" t="s">
        <v>187</v>
      </c>
      <c r="P530">
        <v>148</v>
      </c>
    </row>
    <row r="531" spans="15:16" x14ac:dyDescent="0.25">
      <c r="O531" s="117" t="s">
        <v>187</v>
      </c>
      <c r="P531">
        <v>149</v>
      </c>
    </row>
    <row r="532" spans="15:16" x14ac:dyDescent="0.25">
      <c r="O532" s="117" t="s">
        <v>187</v>
      </c>
      <c r="P532">
        <v>150</v>
      </c>
    </row>
    <row r="533" spans="15:16" x14ac:dyDescent="0.25">
      <c r="O533" s="117" t="s">
        <v>187</v>
      </c>
      <c r="P533">
        <v>151</v>
      </c>
    </row>
    <row r="534" spans="15:16" x14ac:dyDescent="0.25">
      <c r="O534" s="117" t="s">
        <v>187</v>
      </c>
      <c r="P534">
        <v>152</v>
      </c>
    </row>
    <row r="535" spans="15:16" x14ac:dyDescent="0.25">
      <c r="O535" s="117" t="s">
        <v>187</v>
      </c>
      <c r="P535">
        <v>153</v>
      </c>
    </row>
    <row r="536" spans="15:16" x14ac:dyDescent="0.25">
      <c r="O536" s="117" t="s">
        <v>187</v>
      </c>
      <c r="P536">
        <v>154</v>
      </c>
    </row>
    <row r="537" spans="15:16" x14ac:dyDescent="0.25">
      <c r="O537" s="117" t="s">
        <v>187</v>
      </c>
      <c r="P537">
        <v>155</v>
      </c>
    </row>
    <row r="538" spans="15:16" x14ac:dyDescent="0.25">
      <c r="O538" s="117" t="s">
        <v>187</v>
      </c>
      <c r="P538">
        <v>156</v>
      </c>
    </row>
    <row r="539" spans="15:16" x14ac:dyDescent="0.25">
      <c r="O539" s="117" t="s">
        <v>187</v>
      </c>
      <c r="P539">
        <v>157</v>
      </c>
    </row>
    <row r="540" spans="15:16" x14ac:dyDescent="0.25">
      <c r="O540" s="117" t="s">
        <v>187</v>
      </c>
      <c r="P540">
        <v>158</v>
      </c>
    </row>
    <row r="541" spans="15:16" x14ac:dyDescent="0.25">
      <c r="O541" s="117" t="s">
        <v>187</v>
      </c>
      <c r="P541">
        <v>159</v>
      </c>
    </row>
    <row r="542" spans="15:16" x14ac:dyDescent="0.25">
      <c r="O542" s="117" t="s">
        <v>187</v>
      </c>
      <c r="P542">
        <v>160</v>
      </c>
    </row>
    <row r="543" spans="15:16" x14ac:dyDescent="0.25">
      <c r="O543" s="117" t="s">
        <v>187</v>
      </c>
      <c r="P543">
        <v>161</v>
      </c>
    </row>
    <row r="544" spans="15:16" x14ac:dyDescent="0.25">
      <c r="O544" s="117" t="s">
        <v>187</v>
      </c>
      <c r="P544">
        <v>162</v>
      </c>
    </row>
    <row r="545" spans="15:16" x14ac:dyDescent="0.25">
      <c r="O545" s="117" t="s">
        <v>187</v>
      </c>
      <c r="P545">
        <v>163</v>
      </c>
    </row>
    <row r="546" spans="15:16" x14ac:dyDescent="0.25">
      <c r="O546" s="117" t="s">
        <v>187</v>
      </c>
      <c r="P546">
        <v>164</v>
      </c>
    </row>
    <row r="547" spans="15:16" x14ac:dyDescent="0.25">
      <c r="O547" s="117" t="s">
        <v>187</v>
      </c>
      <c r="P547">
        <v>165</v>
      </c>
    </row>
    <row r="548" spans="15:16" x14ac:dyDescent="0.25">
      <c r="O548" s="117" t="s">
        <v>187</v>
      </c>
      <c r="P548">
        <v>166</v>
      </c>
    </row>
    <row r="549" spans="15:16" x14ac:dyDescent="0.25">
      <c r="O549" s="117" t="s">
        <v>187</v>
      </c>
      <c r="P549">
        <v>167</v>
      </c>
    </row>
    <row r="550" spans="15:16" x14ac:dyDescent="0.25">
      <c r="O550" s="117" t="s">
        <v>187</v>
      </c>
      <c r="P550">
        <v>168</v>
      </c>
    </row>
    <row r="551" spans="15:16" x14ac:dyDescent="0.25">
      <c r="O551" s="117" t="s">
        <v>187</v>
      </c>
      <c r="P551">
        <v>169</v>
      </c>
    </row>
    <row r="552" spans="15:16" x14ac:dyDescent="0.25">
      <c r="O552" s="117" t="s">
        <v>187</v>
      </c>
      <c r="P552">
        <v>170</v>
      </c>
    </row>
    <row r="553" spans="15:16" x14ac:dyDescent="0.25">
      <c r="O553" s="117" t="s">
        <v>187</v>
      </c>
      <c r="P553">
        <v>171</v>
      </c>
    </row>
    <row r="554" spans="15:16" x14ac:dyDescent="0.25">
      <c r="O554" s="117" t="s">
        <v>187</v>
      </c>
      <c r="P554">
        <v>172</v>
      </c>
    </row>
    <row r="555" spans="15:16" x14ac:dyDescent="0.25">
      <c r="O555" s="117" t="s">
        <v>187</v>
      </c>
      <c r="P555">
        <v>173</v>
      </c>
    </row>
    <row r="556" spans="15:16" x14ac:dyDescent="0.25">
      <c r="O556" s="117" t="s">
        <v>187</v>
      </c>
      <c r="P556">
        <v>174</v>
      </c>
    </row>
    <row r="557" spans="15:16" x14ac:dyDescent="0.25">
      <c r="O557" s="117" t="s">
        <v>187</v>
      </c>
      <c r="P557">
        <v>175</v>
      </c>
    </row>
  </sheetData>
  <mergeCells count="2">
    <mergeCell ref="A1:B1"/>
    <mergeCell ref="F4:K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2"/>
  <sheetViews>
    <sheetView workbookViewId="0">
      <selection activeCell="G3" sqref="G3:K9"/>
    </sheetView>
  </sheetViews>
  <sheetFormatPr defaultColWidth="9.140625" defaultRowHeight="15" x14ac:dyDescent="0.25"/>
  <cols>
    <col min="1" max="1" width="56" style="1" customWidth="1"/>
    <col min="2" max="2" width="15.28515625" style="4" bestFit="1" customWidth="1"/>
    <col min="3" max="3" width="12.5703125" style="87" customWidth="1"/>
    <col min="4" max="5" width="12.5703125" style="81" customWidth="1"/>
    <col min="6" max="6" width="12.5703125" style="4" customWidth="1"/>
    <col min="7" max="8" width="12.5703125" style="1" customWidth="1"/>
    <col min="9" max="16384" width="9.140625" style="1"/>
  </cols>
  <sheetData>
    <row r="1" spans="1:11" ht="31.5" customHeight="1" x14ac:dyDescent="0.25">
      <c r="A1" s="140" t="s">
        <v>128</v>
      </c>
      <c r="B1" s="141"/>
      <c r="C1" s="148"/>
      <c r="D1" s="148"/>
      <c r="E1" s="148"/>
      <c r="F1" s="148"/>
    </row>
    <row r="2" spans="1:11" s="5" customFormat="1" ht="49.5" customHeight="1" x14ac:dyDescent="0.25">
      <c r="A2" s="77" t="s">
        <v>129</v>
      </c>
      <c r="B2" s="46" t="s">
        <v>130</v>
      </c>
      <c r="C2" s="79" t="s">
        <v>124</v>
      </c>
      <c r="D2" s="79" t="s">
        <v>157</v>
      </c>
      <c r="E2" s="79" t="s">
        <v>127</v>
      </c>
      <c r="F2" s="30" t="s">
        <v>157</v>
      </c>
    </row>
    <row r="3" spans="1:11" x14ac:dyDescent="0.25">
      <c r="A3" s="42" t="s">
        <v>0</v>
      </c>
      <c r="B3" s="47" t="s">
        <v>39</v>
      </c>
      <c r="C3" s="85">
        <v>29</v>
      </c>
      <c r="D3" s="83">
        <v>3</v>
      </c>
      <c r="E3" s="82">
        <v>235327</v>
      </c>
      <c r="F3" s="70">
        <v>3</v>
      </c>
      <c r="G3" s="143" t="s">
        <v>156</v>
      </c>
      <c r="H3" s="144"/>
      <c r="I3" s="144"/>
      <c r="J3" s="144"/>
      <c r="K3" s="144"/>
    </row>
    <row r="4" spans="1:11" x14ac:dyDescent="0.25">
      <c r="A4" s="42" t="s">
        <v>1</v>
      </c>
      <c r="B4" s="47" t="s">
        <v>40</v>
      </c>
      <c r="C4" s="85">
        <v>9</v>
      </c>
      <c r="D4" s="83">
        <v>1</v>
      </c>
      <c r="E4" s="82">
        <v>56756</v>
      </c>
      <c r="F4" s="70">
        <v>2</v>
      </c>
      <c r="G4" s="144"/>
      <c r="H4" s="144"/>
      <c r="I4" s="144"/>
      <c r="J4" s="144"/>
      <c r="K4" s="144"/>
    </row>
    <row r="5" spans="1:11" x14ac:dyDescent="0.25">
      <c r="A5" s="42" t="s">
        <v>37</v>
      </c>
      <c r="B5" s="47" t="s">
        <v>41</v>
      </c>
      <c r="C5" s="85">
        <v>7</v>
      </c>
      <c r="D5" s="83">
        <v>1</v>
      </c>
      <c r="E5" s="80">
        <v>14298</v>
      </c>
      <c r="F5" s="70">
        <v>2</v>
      </c>
      <c r="G5" s="144"/>
      <c r="H5" s="144"/>
      <c r="I5" s="144"/>
      <c r="J5" s="144"/>
      <c r="K5" s="144"/>
    </row>
    <row r="6" spans="1:11" x14ac:dyDescent="0.25">
      <c r="A6" s="42" t="s">
        <v>2</v>
      </c>
      <c r="B6" s="47" t="s">
        <v>42</v>
      </c>
      <c r="C6" s="85">
        <v>1</v>
      </c>
      <c r="D6" s="83">
        <v>1</v>
      </c>
      <c r="E6" s="82">
        <v>9273</v>
      </c>
      <c r="F6" s="70">
        <v>1</v>
      </c>
      <c r="G6" s="144"/>
      <c r="H6" s="144"/>
      <c r="I6" s="144"/>
      <c r="J6" s="144"/>
      <c r="K6" s="144"/>
    </row>
    <row r="7" spans="1:11" x14ac:dyDescent="0.25">
      <c r="A7" s="42" t="s">
        <v>3</v>
      </c>
      <c r="B7" s="47" t="s">
        <v>93</v>
      </c>
      <c r="C7" s="85">
        <v>9</v>
      </c>
      <c r="D7" s="83">
        <v>1</v>
      </c>
      <c r="E7" s="82">
        <v>18188</v>
      </c>
      <c r="F7" s="70">
        <v>2</v>
      </c>
      <c r="G7" s="144"/>
      <c r="H7" s="144"/>
      <c r="I7" s="144"/>
      <c r="J7" s="144"/>
      <c r="K7" s="144"/>
    </row>
    <row r="8" spans="1:11" x14ac:dyDescent="0.25">
      <c r="A8" s="42" t="s">
        <v>4</v>
      </c>
      <c r="B8" s="47" t="s">
        <v>43</v>
      </c>
      <c r="C8" s="85">
        <v>16</v>
      </c>
      <c r="D8" s="83">
        <v>2</v>
      </c>
      <c r="E8" s="82">
        <v>196978</v>
      </c>
      <c r="F8" s="70">
        <v>3</v>
      </c>
      <c r="G8" s="144"/>
      <c r="H8" s="144"/>
      <c r="I8" s="144"/>
      <c r="J8" s="144"/>
      <c r="K8" s="144"/>
    </row>
    <row r="9" spans="1:11" x14ac:dyDescent="0.25">
      <c r="A9" s="42" t="s">
        <v>5</v>
      </c>
      <c r="B9" s="47" t="s">
        <v>85</v>
      </c>
      <c r="C9" s="85">
        <v>2</v>
      </c>
      <c r="D9" s="83">
        <v>1</v>
      </c>
      <c r="E9" s="82">
        <v>7148</v>
      </c>
      <c r="F9" s="70">
        <v>1</v>
      </c>
      <c r="G9" s="144"/>
      <c r="H9" s="144"/>
      <c r="I9" s="144"/>
      <c r="J9" s="144"/>
      <c r="K9" s="144"/>
    </row>
    <row r="10" spans="1:11" x14ac:dyDescent="0.25">
      <c r="A10" s="42" t="s">
        <v>97</v>
      </c>
      <c r="B10" s="47" t="s">
        <v>44</v>
      </c>
      <c r="C10" s="85">
        <v>40</v>
      </c>
      <c r="D10" s="83">
        <v>3</v>
      </c>
      <c r="E10" s="82">
        <v>274690</v>
      </c>
      <c r="F10" s="70">
        <v>3</v>
      </c>
    </row>
    <row r="11" spans="1:11" x14ac:dyDescent="0.25">
      <c r="A11" s="42" t="s">
        <v>95</v>
      </c>
      <c r="B11" s="47" t="s">
        <v>92</v>
      </c>
      <c r="C11" s="85">
        <v>6</v>
      </c>
      <c r="D11" s="83">
        <v>1</v>
      </c>
      <c r="E11" s="80">
        <v>18852</v>
      </c>
      <c r="F11" s="70">
        <v>2</v>
      </c>
      <c r="G11" s="146" t="s">
        <v>164</v>
      </c>
      <c r="H11" s="147"/>
      <c r="I11" s="147"/>
      <c r="J11" s="147"/>
      <c r="K11" s="147"/>
    </row>
    <row r="12" spans="1:11" x14ac:dyDescent="0.25">
      <c r="A12" s="43" t="s">
        <v>6</v>
      </c>
      <c r="B12" s="47" t="s">
        <v>45</v>
      </c>
      <c r="C12" s="85">
        <v>4</v>
      </c>
      <c r="D12" s="83">
        <v>1</v>
      </c>
      <c r="E12" s="82">
        <v>72120</v>
      </c>
      <c r="F12" s="70">
        <v>2</v>
      </c>
      <c r="G12" s="147"/>
      <c r="H12" s="147"/>
      <c r="I12" s="147"/>
      <c r="J12" s="147"/>
      <c r="K12" s="147"/>
    </row>
    <row r="13" spans="1:11" x14ac:dyDescent="0.25">
      <c r="A13" s="43" t="s">
        <v>100</v>
      </c>
      <c r="B13" s="47" t="s">
        <v>46</v>
      </c>
      <c r="C13" s="85">
        <v>48</v>
      </c>
      <c r="D13" s="83">
        <v>3</v>
      </c>
      <c r="E13" s="82">
        <v>139707</v>
      </c>
      <c r="F13" s="70">
        <v>3</v>
      </c>
      <c r="G13" s="147"/>
      <c r="H13" s="147"/>
      <c r="I13" s="147"/>
      <c r="J13" s="147"/>
      <c r="K13" s="147"/>
    </row>
    <row r="14" spans="1:11" x14ac:dyDescent="0.25">
      <c r="A14" s="42" t="s">
        <v>7</v>
      </c>
      <c r="B14" s="47" t="s">
        <v>47</v>
      </c>
      <c r="C14" s="85">
        <v>1</v>
      </c>
      <c r="D14" s="83">
        <v>1</v>
      </c>
      <c r="E14" s="82">
        <v>4994</v>
      </c>
      <c r="F14" s="70">
        <v>1</v>
      </c>
      <c r="G14" s="147"/>
      <c r="H14" s="147"/>
      <c r="I14" s="147"/>
      <c r="J14" s="147"/>
      <c r="K14" s="147"/>
    </row>
    <row r="15" spans="1:11" x14ac:dyDescent="0.25">
      <c r="A15" s="42" t="s">
        <v>8</v>
      </c>
      <c r="B15" s="47" t="s">
        <v>48</v>
      </c>
      <c r="C15" s="85">
        <v>17</v>
      </c>
      <c r="D15" s="83">
        <v>2</v>
      </c>
      <c r="E15" s="82">
        <v>186554</v>
      </c>
      <c r="F15" s="70">
        <v>3</v>
      </c>
      <c r="G15" s="147"/>
      <c r="H15" s="147"/>
      <c r="I15" s="147"/>
      <c r="J15" s="147"/>
      <c r="K15" s="147"/>
    </row>
    <row r="16" spans="1:11" s="2" customFormat="1" x14ac:dyDescent="0.25">
      <c r="A16" s="43" t="s">
        <v>9</v>
      </c>
      <c r="B16" s="47" t="s">
        <v>49</v>
      </c>
      <c r="C16" s="86">
        <v>11</v>
      </c>
      <c r="D16" s="84">
        <v>2</v>
      </c>
      <c r="E16" s="82">
        <v>6098</v>
      </c>
      <c r="F16" s="70">
        <v>1</v>
      </c>
      <c r="G16" s="147"/>
      <c r="H16" s="147"/>
      <c r="I16" s="147"/>
      <c r="J16" s="147"/>
      <c r="K16" s="147"/>
    </row>
    <row r="17" spans="1:11" x14ac:dyDescent="0.25">
      <c r="A17" s="42" t="s">
        <v>10</v>
      </c>
      <c r="B17" s="47" t="s">
        <v>50</v>
      </c>
      <c r="C17" s="85">
        <v>15</v>
      </c>
      <c r="D17" s="83">
        <v>2</v>
      </c>
      <c r="E17" s="82">
        <v>94975</v>
      </c>
      <c r="F17" s="70">
        <v>2</v>
      </c>
      <c r="G17" s="147"/>
      <c r="H17" s="147"/>
      <c r="I17" s="147"/>
      <c r="J17" s="147"/>
      <c r="K17" s="147"/>
    </row>
    <row r="18" spans="1:11" s="3" customFormat="1" x14ac:dyDescent="0.25">
      <c r="A18" s="42" t="s">
        <v>11</v>
      </c>
      <c r="B18" s="48" t="s">
        <v>51</v>
      </c>
      <c r="C18" s="85">
        <v>17</v>
      </c>
      <c r="D18" s="83">
        <v>2</v>
      </c>
      <c r="E18" s="82">
        <v>430113</v>
      </c>
      <c r="F18" s="70">
        <v>3</v>
      </c>
      <c r="G18" s="1"/>
    </row>
    <row r="19" spans="1:11" x14ac:dyDescent="0.25">
      <c r="A19" s="42" t="s">
        <v>12</v>
      </c>
      <c r="B19" s="47" t="s">
        <v>52</v>
      </c>
      <c r="C19" s="85">
        <v>5</v>
      </c>
      <c r="D19" s="83">
        <v>1</v>
      </c>
      <c r="E19" s="82">
        <v>49617</v>
      </c>
      <c r="F19" s="70">
        <v>2</v>
      </c>
    </row>
    <row r="20" spans="1:11" x14ac:dyDescent="0.25">
      <c r="A20" s="42" t="s">
        <v>13</v>
      </c>
      <c r="B20" s="47" t="s">
        <v>53</v>
      </c>
      <c r="C20" s="85">
        <v>135</v>
      </c>
      <c r="D20" s="83">
        <v>3</v>
      </c>
      <c r="E20" s="82">
        <v>402853</v>
      </c>
      <c r="F20" s="70">
        <v>3</v>
      </c>
    </row>
    <row r="21" spans="1:11" s="2" customFormat="1" x14ac:dyDescent="0.25">
      <c r="A21" s="43" t="s">
        <v>14</v>
      </c>
      <c r="B21" s="47" t="s">
        <v>89</v>
      </c>
      <c r="C21" s="86">
        <v>5</v>
      </c>
      <c r="D21" s="84">
        <v>1</v>
      </c>
      <c r="E21" s="82">
        <v>31307</v>
      </c>
      <c r="F21" s="88">
        <v>2</v>
      </c>
    </row>
    <row r="22" spans="1:11" x14ac:dyDescent="0.25">
      <c r="A22" s="42" t="s">
        <v>15</v>
      </c>
      <c r="B22" s="47" t="s">
        <v>54</v>
      </c>
      <c r="C22" s="85">
        <v>3</v>
      </c>
      <c r="D22" s="83">
        <v>1</v>
      </c>
      <c r="E22" s="82">
        <v>11631</v>
      </c>
      <c r="F22" s="89">
        <v>2</v>
      </c>
      <c r="G22" s="3"/>
    </row>
    <row r="23" spans="1:11" x14ac:dyDescent="0.25">
      <c r="A23" s="42" t="s">
        <v>16</v>
      </c>
      <c r="B23" s="47" t="s">
        <v>55</v>
      </c>
      <c r="C23" s="85">
        <v>5</v>
      </c>
      <c r="D23" s="83">
        <v>1</v>
      </c>
      <c r="E23" s="82">
        <v>14807</v>
      </c>
      <c r="F23" s="70">
        <v>2</v>
      </c>
    </row>
    <row r="24" spans="1:11" x14ac:dyDescent="0.25">
      <c r="A24" s="42" t="s">
        <v>17</v>
      </c>
      <c r="B24" s="47" t="s">
        <v>56</v>
      </c>
      <c r="C24" s="85">
        <v>3</v>
      </c>
      <c r="D24" s="83">
        <v>1</v>
      </c>
      <c r="E24" s="82">
        <v>32941</v>
      </c>
      <c r="F24" s="70">
        <v>2</v>
      </c>
    </row>
    <row r="25" spans="1:11" x14ac:dyDescent="0.25">
      <c r="A25" s="42" t="s">
        <v>18</v>
      </c>
      <c r="B25" s="47" t="s">
        <v>57</v>
      </c>
      <c r="C25" s="85">
        <v>2</v>
      </c>
      <c r="D25" s="83">
        <v>1</v>
      </c>
      <c r="E25" s="80">
        <v>9584</v>
      </c>
      <c r="F25" s="70">
        <v>1</v>
      </c>
    </row>
    <row r="26" spans="1:11" x14ac:dyDescent="0.25">
      <c r="A26" s="42" t="s">
        <v>19</v>
      </c>
      <c r="B26" s="47" t="s">
        <v>58</v>
      </c>
      <c r="C26" s="85">
        <v>85</v>
      </c>
      <c r="D26" s="83">
        <v>3</v>
      </c>
      <c r="E26" s="82">
        <v>113956</v>
      </c>
      <c r="F26" s="70">
        <v>3</v>
      </c>
    </row>
    <row r="27" spans="1:11" x14ac:dyDescent="0.25">
      <c r="A27" s="42" t="s">
        <v>90</v>
      </c>
      <c r="B27" s="47" t="s">
        <v>59</v>
      </c>
      <c r="C27" s="85">
        <v>1</v>
      </c>
      <c r="D27" s="83">
        <v>1</v>
      </c>
      <c r="E27" s="82">
        <v>5525</v>
      </c>
      <c r="F27" s="70">
        <v>1</v>
      </c>
    </row>
    <row r="28" spans="1:11" x14ac:dyDescent="0.25">
      <c r="A28" s="42" t="s">
        <v>20</v>
      </c>
      <c r="B28" s="47" t="s">
        <v>60</v>
      </c>
      <c r="C28" s="85">
        <v>4</v>
      </c>
      <c r="D28" s="83">
        <v>1</v>
      </c>
      <c r="E28" s="82">
        <v>21577</v>
      </c>
      <c r="F28" s="70">
        <v>2</v>
      </c>
    </row>
    <row r="29" spans="1:11" x14ac:dyDescent="0.25">
      <c r="A29" s="42" t="s">
        <v>21</v>
      </c>
      <c r="B29" s="47" t="s">
        <v>86</v>
      </c>
      <c r="C29" s="85">
        <v>2</v>
      </c>
      <c r="D29" s="83">
        <v>1</v>
      </c>
      <c r="E29" s="82">
        <v>23914</v>
      </c>
      <c r="F29" s="70">
        <v>2</v>
      </c>
    </row>
    <row r="30" spans="1:11" x14ac:dyDescent="0.25">
      <c r="A30" s="42" t="s">
        <v>98</v>
      </c>
      <c r="B30" s="47" t="s">
        <v>84</v>
      </c>
      <c r="C30" s="85">
        <v>1</v>
      </c>
      <c r="D30" s="83">
        <v>1</v>
      </c>
      <c r="E30" s="82">
        <v>3502</v>
      </c>
      <c r="F30" s="70">
        <v>1</v>
      </c>
    </row>
    <row r="31" spans="1:11" x14ac:dyDescent="0.25">
      <c r="A31" s="42" t="s">
        <v>22</v>
      </c>
      <c r="B31" s="47" t="s">
        <v>91</v>
      </c>
      <c r="C31" s="85">
        <v>169</v>
      </c>
      <c r="D31" s="83">
        <v>3</v>
      </c>
      <c r="E31" s="82">
        <v>2646682</v>
      </c>
      <c r="F31" s="70">
        <v>3</v>
      </c>
    </row>
    <row r="32" spans="1:11" x14ac:dyDescent="0.25">
      <c r="A32" s="42" t="s">
        <v>23</v>
      </c>
      <c r="B32" s="47" t="s">
        <v>61</v>
      </c>
      <c r="C32" s="85">
        <v>17</v>
      </c>
      <c r="D32" s="83">
        <v>2</v>
      </c>
      <c r="E32" s="82">
        <v>126785</v>
      </c>
      <c r="F32" s="70">
        <v>3</v>
      </c>
    </row>
    <row r="33" spans="1:7" x14ac:dyDescent="0.25">
      <c r="A33" s="43" t="s">
        <v>24</v>
      </c>
      <c r="B33" s="47" t="s">
        <v>62</v>
      </c>
      <c r="C33" s="85">
        <v>16</v>
      </c>
      <c r="D33" s="83">
        <v>2</v>
      </c>
      <c r="E33" s="82">
        <v>47281</v>
      </c>
      <c r="F33" s="70">
        <v>2</v>
      </c>
    </row>
    <row r="34" spans="1:7" x14ac:dyDescent="0.25">
      <c r="A34" s="42" t="s">
        <v>25</v>
      </c>
      <c r="B34" s="47" t="s">
        <v>63</v>
      </c>
      <c r="C34" s="85">
        <v>13</v>
      </c>
      <c r="D34" s="83">
        <v>2</v>
      </c>
      <c r="E34" s="82">
        <v>45906</v>
      </c>
      <c r="F34" s="70">
        <v>2</v>
      </c>
    </row>
    <row r="35" spans="1:7" x14ac:dyDescent="0.25">
      <c r="A35" s="42" t="s">
        <v>81</v>
      </c>
      <c r="B35" s="47" t="s">
        <v>64</v>
      </c>
      <c r="C35" s="85">
        <v>1</v>
      </c>
      <c r="D35" s="83">
        <v>1</v>
      </c>
      <c r="E35" s="82">
        <v>7049</v>
      </c>
      <c r="F35" s="88">
        <v>1</v>
      </c>
      <c r="G35" s="2"/>
    </row>
    <row r="36" spans="1:7" x14ac:dyDescent="0.25">
      <c r="A36" s="42" t="s">
        <v>26</v>
      </c>
      <c r="B36" s="47" t="s">
        <v>65</v>
      </c>
      <c r="C36" s="85">
        <v>5</v>
      </c>
      <c r="D36" s="83">
        <v>1</v>
      </c>
      <c r="E36" s="82">
        <v>20103</v>
      </c>
      <c r="F36" s="70"/>
    </row>
    <row r="37" spans="1:7" x14ac:dyDescent="0.25">
      <c r="A37" s="43" t="s">
        <v>88</v>
      </c>
      <c r="B37" s="47" t="s">
        <v>66</v>
      </c>
      <c r="C37" s="85">
        <v>15</v>
      </c>
      <c r="D37" s="83">
        <v>2</v>
      </c>
      <c r="E37" s="82">
        <v>170543</v>
      </c>
      <c r="F37" s="70">
        <v>3</v>
      </c>
    </row>
    <row r="38" spans="1:7" x14ac:dyDescent="0.25">
      <c r="A38" s="43" t="s">
        <v>27</v>
      </c>
      <c r="B38" s="47" t="s">
        <v>67</v>
      </c>
      <c r="C38" s="85">
        <v>20</v>
      </c>
      <c r="D38" s="83">
        <v>2</v>
      </c>
      <c r="E38" s="82">
        <v>261624</v>
      </c>
      <c r="F38" s="70">
        <v>3</v>
      </c>
    </row>
    <row r="39" spans="1:7" x14ac:dyDescent="0.25">
      <c r="A39" s="42" t="s">
        <v>28</v>
      </c>
      <c r="B39" s="47" t="s">
        <v>68</v>
      </c>
      <c r="C39" s="85">
        <v>0</v>
      </c>
      <c r="D39" s="83">
        <v>0</v>
      </c>
      <c r="E39" s="80">
        <v>0</v>
      </c>
      <c r="F39" s="70">
        <v>0</v>
      </c>
    </row>
    <row r="40" spans="1:7" x14ac:dyDescent="0.25">
      <c r="A40" s="42" t="s">
        <v>29</v>
      </c>
      <c r="B40" s="47" t="s">
        <v>69</v>
      </c>
      <c r="C40" s="85">
        <v>7</v>
      </c>
      <c r="D40" s="83">
        <v>1</v>
      </c>
      <c r="E40" s="82">
        <v>68697</v>
      </c>
      <c r="F40" s="70">
        <v>2</v>
      </c>
    </row>
    <row r="41" spans="1:7" x14ac:dyDescent="0.25">
      <c r="A41" s="42" t="s">
        <v>30</v>
      </c>
      <c r="B41" s="47" t="s">
        <v>70</v>
      </c>
      <c r="C41" s="85">
        <v>15</v>
      </c>
      <c r="D41" s="83">
        <v>2</v>
      </c>
      <c r="E41" s="82">
        <v>99316</v>
      </c>
      <c r="F41" s="70">
        <v>2</v>
      </c>
    </row>
    <row r="42" spans="1:7" x14ac:dyDescent="0.25">
      <c r="A42" s="43" t="s">
        <v>82</v>
      </c>
      <c r="B42" s="47" t="s">
        <v>71</v>
      </c>
      <c r="C42" s="85">
        <v>1</v>
      </c>
      <c r="D42" s="83">
        <v>1</v>
      </c>
      <c r="E42" s="82">
        <v>8106</v>
      </c>
      <c r="F42" s="70">
        <v>1</v>
      </c>
    </row>
    <row r="43" spans="1:7" x14ac:dyDescent="0.25">
      <c r="A43" s="43" t="s">
        <v>31</v>
      </c>
      <c r="B43" s="47" t="s">
        <v>72</v>
      </c>
      <c r="C43" s="85">
        <v>13</v>
      </c>
      <c r="D43" s="83">
        <v>2</v>
      </c>
      <c r="E43" s="82">
        <v>61344</v>
      </c>
      <c r="F43" s="70">
        <v>2</v>
      </c>
    </row>
    <row r="44" spans="1:7" x14ac:dyDescent="0.25">
      <c r="A44" s="42" t="s">
        <v>32</v>
      </c>
      <c r="B44" s="47" t="s">
        <v>73</v>
      </c>
      <c r="C44" s="85">
        <v>5</v>
      </c>
      <c r="D44" s="83">
        <v>1</v>
      </c>
      <c r="E44" s="82">
        <v>8058</v>
      </c>
      <c r="F44" s="70">
        <v>1</v>
      </c>
    </row>
    <row r="45" spans="1:7" x14ac:dyDescent="0.25">
      <c r="A45" s="42" t="s">
        <v>96</v>
      </c>
      <c r="B45" s="47" t="s">
        <v>94</v>
      </c>
      <c r="C45" s="85">
        <v>1</v>
      </c>
      <c r="D45" s="83">
        <v>1</v>
      </c>
      <c r="E45" s="82">
        <v>7503</v>
      </c>
      <c r="F45" s="70">
        <v>1</v>
      </c>
    </row>
    <row r="46" spans="1:7" x14ac:dyDescent="0.25">
      <c r="A46" s="42" t="s">
        <v>33</v>
      </c>
      <c r="B46" s="47" t="s">
        <v>83</v>
      </c>
      <c r="C46" s="85">
        <v>4</v>
      </c>
      <c r="D46" s="83">
        <v>1</v>
      </c>
      <c r="E46" s="82">
        <v>90051</v>
      </c>
      <c r="F46" s="70">
        <v>2</v>
      </c>
    </row>
    <row r="47" spans="1:7" x14ac:dyDescent="0.25">
      <c r="A47" s="42" t="s">
        <v>87</v>
      </c>
      <c r="B47" s="47" t="s">
        <v>74</v>
      </c>
      <c r="C47" s="85">
        <v>71</v>
      </c>
      <c r="D47" s="83">
        <v>3</v>
      </c>
      <c r="E47" s="82">
        <v>998287</v>
      </c>
      <c r="F47" s="70">
        <v>3</v>
      </c>
    </row>
    <row r="48" spans="1:7" x14ac:dyDescent="0.25">
      <c r="A48" s="42" t="s">
        <v>34</v>
      </c>
      <c r="B48" s="47" t="s">
        <v>75</v>
      </c>
      <c r="C48" s="85">
        <v>43</v>
      </c>
      <c r="D48" s="83">
        <v>3</v>
      </c>
      <c r="E48" s="82">
        <v>76173</v>
      </c>
      <c r="F48" s="70">
        <v>2</v>
      </c>
    </row>
    <row r="49" spans="1:6" x14ac:dyDescent="0.25">
      <c r="A49" s="42" t="s">
        <v>35</v>
      </c>
      <c r="B49" s="47" t="s">
        <v>76</v>
      </c>
      <c r="C49" s="85">
        <v>32</v>
      </c>
      <c r="D49" s="83">
        <v>3</v>
      </c>
      <c r="E49" s="82">
        <v>162049</v>
      </c>
      <c r="F49" s="70">
        <v>3</v>
      </c>
    </row>
    <row r="50" spans="1:6" x14ac:dyDescent="0.25">
      <c r="A50" s="42" t="s">
        <v>99</v>
      </c>
      <c r="B50" s="47" t="s">
        <v>77</v>
      </c>
      <c r="C50" s="85">
        <v>35</v>
      </c>
      <c r="D50" s="83">
        <v>3</v>
      </c>
      <c r="E50" s="82">
        <v>67832</v>
      </c>
      <c r="F50" s="70">
        <v>2</v>
      </c>
    </row>
    <row r="51" spans="1:6" x14ac:dyDescent="0.25">
      <c r="A51" s="44"/>
      <c r="B51" s="49"/>
      <c r="C51" s="85"/>
      <c r="D51" s="83"/>
      <c r="E51" s="80"/>
      <c r="F51" s="70"/>
    </row>
    <row r="52" spans="1:6" ht="60.75" customHeight="1" x14ac:dyDescent="0.25">
      <c r="A52" s="23"/>
    </row>
  </sheetData>
  <mergeCells count="4">
    <mergeCell ref="A1:B1"/>
    <mergeCell ref="G3:K9"/>
    <mergeCell ref="G11:K17"/>
    <mergeCell ref="C1:F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57"/>
  <sheetViews>
    <sheetView tabSelected="1" zoomScale="110" zoomScaleNormal="110" workbookViewId="0">
      <pane ySplit="1" topLeftCell="A2" activePane="bottomLeft" state="frozen"/>
      <selection pane="bottomLeft" activeCell="G27" sqref="G27"/>
    </sheetView>
  </sheetViews>
  <sheetFormatPr defaultColWidth="9.140625" defaultRowHeight="15" x14ac:dyDescent="0.25"/>
  <cols>
    <col min="1" max="1" width="56" style="1" customWidth="1"/>
    <col min="2" max="2" width="15.28515625" style="4" bestFit="1" customWidth="1"/>
    <col min="3" max="3" width="16.7109375" style="38" customWidth="1"/>
    <col min="4" max="4" width="20" style="28" customWidth="1"/>
    <col min="5" max="5" width="13.42578125" style="21" customWidth="1"/>
    <col min="6" max="6" width="11.140625" style="4" customWidth="1"/>
    <col min="7" max="7" width="9.140625" style="4"/>
    <col min="8" max="16384" width="9.140625" style="1"/>
  </cols>
  <sheetData>
    <row r="1" spans="1:12" s="5" customFormat="1" ht="49.5" customHeight="1" x14ac:dyDescent="0.25">
      <c r="A1" s="30" t="s">
        <v>36</v>
      </c>
      <c r="B1" s="31" t="s">
        <v>38</v>
      </c>
      <c r="C1" s="16" t="s">
        <v>102</v>
      </c>
      <c r="D1" s="39" t="s">
        <v>120</v>
      </c>
      <c r="E1" s="16" t="s">
        <v>121</v>
      </c>
    </row>
    <row r="2" spans="1:12" x14ac:dyDescent="0.25">
      <c r="A2" s="32" t="s">
        <v>0</v>
      </c>
      <c r="B2" s="33" t="s">
        <v>39</v>
      </c>
      <c r="C2" s="17">
        <v>1208</v>
      </c>
      <c r="D2" s="34">
        <f>SUM(C2)/14867</f>
        <v>8.1253783547454092E-2</v>
      </c>
      <c r="E2" s="18">
        <v>3</v>
      </c>
    </row>
    <row r="3" spans="1:12" x14ac:dyDescent="0.25">
      <c r="A3" s="32" t="s">
        <v>1</v>
      </c>
      <c r="B3" s="33" t="s">
        <v>40</v>
      </c>
      <c r="C3" s="17">
        <v>263</v>
      </c>
      <c r="D3" s="34">
        <f t="shared" ref="D3:D49" si="0">SUM(C3)/14867</f>
        <v>1.7690186318692406E-2</v>
      </c>
      <c r="E3" s="18">
        <v>2</v>
      </c>
    </row>
    <row r="4" spans="1:12" x14ac:dyDescent="0.25">
      <c r="A4" s="32" t="s">
        <v>37</v>
      </c>
      <c r="B4" s="33" t="s">
        <v>41</v>
      </c>
      <c r="C4" s="17">
        <v>16</v>
      </c>
      <c r="D4" s="34">
        <f t="shared" si="0"/>
        <v>1.0762090536086636E-3</v>
      </c>
      <c r="E4" s="18">
        <v>1</v>
      </c>
      <c r="F4" s="15">
        <f>SUM(C50)/48</f>
        <v>309.72916666666669</v>
      </c>
      <c r="G4" s="1" t="s">
        <v>119</v>
      </c>
    </row>
    <row r="5" spans="1:12" x14ac:dyDescent="0.25">
      <c r="A5" s="32" t="s">
        <v>2</v>
      </c>
      <c r="B5" s="33" t="s">
        <v>42</v>
      </c>
      <c r="C5" s="17">
        <v>23</v>
      </c>
      <c r="D5" s="34">
        <f t="shared" si="0"/>
        <v>1.5470505145624537E-3</v>
      </c>
      <c r="E5" s="18">
        <v>1</v>
      </c>
      <c r="G5" s="21"/>
    </row>
    <row r="6" spans="1:12" x14ac:dyDescent="0.25">
      <c r="A6" s="32" t="s">
        <v>3</v>
      </c>
      <c r="B6" s="33" t="s">
        <v>93</v>
      </c>
      <c r="C6" s="17">
        <v>31</v>
      </c>
      <c r="D6" s="34">
        <f t="shared" si="0"/>
        <v>2.0851550413667854E-3</v>
      </c>
      <c r="E6" s="18">
        <v>1</v>
      </c>
      <c r="F6" s="4" t="s">
        <v>103</v>
      </c>
      <c r="G6" s="4">
        <v>15</v>
      </c>
    </row>
    <row r="7" spans="1:12" x14ac:dyDescent="0.25">
      <c r="A7" s="32" t="s">
        <v>4</v>
      </c>
      <c r="B7" s="33" t="s">
        <v>43</v>
      </c>
      <c r="C7" s="17">
        <v>622</v>
      </c>
      <c r="D7" s="34">
        <f t="shared" si="0"/>
        <v>4.183762695903679E-2</v>
      </c>
      <c r="E7" s="18">
        <v>3</v>
      </c>
      <c r="F7" s="4" t="s">
        <v>104</v>
      </c>
      <c r="G7" s="4">
        <v>9</v>
      </c>
      <c r="H7" s="149" t="s">
        <v>122</v>
      </c>
      <c r="I7" s="150"/>
      <c r="J7" s="150"/>
      <c r="K7" s="150"/>
      <c r="L7" s="150"/>
    </row>
    <row r="8" spans="1:12" x14ac:dyDescent="0.25">
      <c r="A8" s="32" t="s">
        <v>5</v>
      </c>
      <c r="B8" s="33" t="s">
        <v>85</v>
      </c>
      <c r="C8" s="17">
        <v>38</v>
      </c>
      <c r="D8" s="34">
        <f t="shared" si="0"/>
        <v>2.5559965023205758E-3</v>
      </c>
      <c r="E8" s="18">
        <v>1</v>
      </c>
      <c r="F8" s="4" t="s">
        <v>105</v>
      </c>
      <c r="G8" s="4">
        <v>2</v>
      </c>
      <c r="H8" s="150"/>
      <c r="I8" s="150"/>
      <c r="J8" s="150"/>
      <c r="K8" s="150"/>
      <c r="L8" s="150"/>
    </row>
    <row r="9" spans="1:12" x14ac:dyDescent="0.25">
      <c r="A9" s="32" t="s">
        <v>97</v>
      </c>
      <c r="B9" s="33" t="s">
        <v>44</v>
      </c>
      <c r="C9" s="17">
        <v>995</v>
      </c>
      <c r="D9" s="34">
        <f t="shared" si="0"/>
        <v>6.6926750521288755E-2</v>
      </c>
      <c r="E9" s="18">
        <v>3</v>
      </c>
      <c r="F9" s="4" t="s">
        <v>106</v>
      </c>
      <c r="G9" s="4">
        <v>4</v>
      </c>
      <c r="H9" s="150"/>
      <c r="I9" s="150"/>
      <c r="J9" s="150"/>
      <c r="K9" s="150"/>
      <c r="L9" s="150"/>
    </row>
    <row r="10" spans="1:12" x14ac:dyDescent="0.25">
      <c r="A10" s="32" t="s">
        <v>95</v>
      </c>
      <c r="B10" s="33" t="s">
        <v>92</v>
      </c>
      <c r="C10" s="17">
        <v>77</v>
      </c>
      <c r="D10" s="34">
        <f t="shared" si="0"/>
        <v>5.1792560704916933E-3</v>
      </c>
      <c r="E10" s="18">
        <v>1</v>
      </c>
      <c r="F10" s="4" t="s">
        <v>107</v>
      </c>
      <c r="G10" s="4">
        <v>2</v>
      </c>
      <c r="H10" s="150"/>
      <c r="I10" s="150"/>
      <c r="J10" s="150"/>
      <c r="K10" s="150"/>
      <c r="L10" s="150"/>
    </row>
    <row r="11" spans="1:12" x14ac:dyDescent="0.25">
      <c r="A11" s="35" t="s">
        <v>6</v>
      </c>
      <c r="B11" s="33" t="s">
        <v>45</v>
      </c>
      <c r="C11" s="17">
        <v>31</v>
      </c>
      <c r="D11" s="34">
        <f t="shared" si="0"/>
        <v>2.0851550413667854E-3</v>
      </c>
      <c r="E11" s="18">
        <v>1</v>
      </c>
      <c r="F11" s="4" t="s">
        <v>108</v>
      </c>
      <c r="G11" s="4">
        <v>3</v>
      </c>
      <c r="H11" s="150"/>
      <c r="I11" s="150"/>
      <c r="J11" s="150"/>
      <c r="K11" s="150"/>
      <c r="L11" s="150"/>
    </row>
    <row r="12" spans="1:12" x14ac:dyDescent="0.25">
      <c r="A12" s="35" t="s">
        <v>100</v>
      </c>
      <c r="B12" s="33" t="s">
        <v>46</v>
      </c>
      <c r="C12" s="17">
        <v>335</v>
      </c>
      <c r="D12" s="34">
        <f t="shared" si="0"/>
        <v>2.2533127059931393E-2</v>
      </c>
      <c r="E12" s="18">
        <v>2</v>
      </c>
      <c r="F12" s="4" t="s">
        <v>109</v>
      </c>
      <c r="G12" s="4">
        <v>1</v>
      </c>
      <c r="H12" s="4"/>
      <c r="I12" s="4"/>
      <c r="J12" s="4"/>
    </row>
    <row r="13" spans="1:12" x14ac:dyDescent="0.25">
      <c r="A13" s="32" t="s">
        <v>7</v>
      </c>
      <c r="B13" s="33" t="s">
        <v>47</v>
      </c>
      <c r="C13" s="17">
        <v>19</v>
      </c>
      <c r="D13" s="34">
        <f t="shared" si="0"/>
        <v>1.2779982511602879E-3</v>
      </c>
      <c r="E13" s="18">
        <v>1</v>
      </c>
      <c r="F13" s="4" t="s">
        <v>110</v>
      </c>
      <c r="G13" s="4">
        <v>3</v>
      </c>
    </row>
    <row r="14" spans="1:12" x14ac:dyDescent="0.25">
      <c r="A14" s="32" t="s">
        <v>8</v>
      </c>
      <c r="B14" s="33" t="s">
        <v>48</v>
      </c>
      <c r="C14" s="17">
        <v>369</v>
      </c>
      <c r="D14" s="34">
        <f t="shared" si="0"/>
        <v>2.4820071298849802E-2</v>
      </c>
      <c r="E14" s="18">
        <v>2</v>
      </c>
      <c r="F14" s="4" t="s">
        <v>111</v>
      </c>
      <c r="G14" s="4">
        <v>2</v>
      </c>
      <c r="H14" s="4"/>
      <c r="I14" s="4"/>
      <c r="J14" s="4"/>
      <c r="K14" s="4"/>
    </row>
    <row r="15" spans="1:12" s="2" customFormat="1" x14ac:dyDescent="0.25">
      <c r="A15" s="35" t="s">
        <v>9</v>
      </c>
      <c r="B15" s="33" t="s">
        <v>49</v>
      </c>
      <c r="C15" s="17">
        <v>33</v>
      </c>
      <c r="D15" s="34">
        <f t="shared" si="0"/>
        <v>2.2196811730678685E-3</v>
      </c>
      <c r="E15" s="18">
        <v>1</v>
      </c>
      <c r="F15" s="4" t="s">
        <v>112</v>
      </c>
      <c r="G15" s="4">
        <v>1</v>
      </c>
      <c r="H15" s="26"/>
      <c r="I15" s="26"/>
      <c r="J15" s="26"/>
      <c r="K15" s="26"/>
      <c r="L15" s="26"/>
    </row>
    <row r="16" spans="1:12" x14ac:dyDescent="0.25">
      <c r="A16" s="32" t="s">
        <v>10</v>
      </c>
      <c r="B16" s="33" t="s">
        <v>50</v>
      </c>
      <c r="C16" s="17">
        <v>467</v>
      </c>
      <c r="D16" s="34">
        <f t="shared" si="0"/>
        <v>3.1411851752202867E-2</v>
      </c>
      <c r="E16" s="18">
        <v>2</v>
      </c>
      <c r="F16" s="4" t="s">
        <v>113</v>
      </c>
      <c r="G16" s="26">
        <v>1</v>
      </c>
      <c r="I16" s="4"/>
      <c r="K16" s="4"/>
    </row>
    <row r="17" spans="1:12" s="3" customFormat="1" x14ac:dyDescent="0.25">
      <c r="A17" s="32" t="s">
        <v>11</v>
      </c>
      <c r="B17" s="36" t="s">
        <v>51</v>
      </c>
      <c r="C17" s="17">
        <v>717</v>
      </c>
      <c r="D17" s="34">
        <f t="shared" si="0"/>
        <v>4.822761821483823E-2</v>
      </c>
      <c r="E17" s="18">
        <v>3</v>
      </c>
      <c r="F17" s="4" t="s">
        <v>114</v>
      </c>
      <c r="G17" s="4">
        <v>1</v>
      </c>
      <c r="H17" s="4"/>
      <c r="I17" s="4"/>
      <c r="J17" s="4"/>
      <c r="K17" s="4"/>
      <c r="L17" s="4"/>
    </row>
    <row r="18" spans="1:12" x14ac:dyDescent="0.25">
      <c r="A18" s="32" t="s">
        <v>12</v>
      </c>
      <c r="B18" s="33" t="s">
        <v>52</v>
      </c>
      <c r="C18" s="17">
        <v>113</v>
      </c>
      <c r="D18" s="34">
        <f t="shared" si="0"/>
        <v>7.6007264411111861E-3</v>
      </c>
      <c r="E18" s="18">
        <v>1</v>
      </c>
      <c r="F18" s="4" t="s">
        <v>115</v>
      </c>
      <c r="G18" s="27">
        <v>1</v>
      </c>
    </row>
    <row r="19" spans="1:12" x14ac:dyDescent="0.25">
      <c r="A19" s="32" t="s">
        <v>13</v>
      </c>
      <c r="B19" s="33" t="s">
        <v>53</v>
      </c>
      <c r="C19" s="17">
        <v>216</v>
      </c>
      <c r="D19" s="34">
        <f t="shared" si="0"/>
        <v>1.4528822223716957E-2</v>
      </c>
      <c r="E19" s="18">
        <v>2</v>
      </c>
      <c r="F19" s="4" t="s">
        <v>116</v>
      </c>
      <c r="G19" s="27">
        <v>1</v>
      </c>
    </row>
    <row r="20" spans="1:12" s="2" customFormat="1" x14ac:dyDescent="0.25">
      <c r="A20" s="35" t="s">
        <v>14</v>
      </c>
      <c r="B20" s="33" t="s">
        <v>89</v>
      </c>
      <c r="C20" s="17">
        <v>70</v>
      </c>
      <c r="D20" s="34">
        <f t="shared" si="0"/>
        <v>4.708414609537903E-3</v>
      </c>
      <c r="E20" s="18">
        <v>1</v>
      </c>
      <c r="F20" s="4" t="s">
        <v>117</v>
      </c>
      <c r="G20" s="27">
        <v>1</v>
      </c>
    </row>
    <row r="21" spans="1:12" x14ac:dyDescent="0.25">
      <c r="A21" s="32" t="s">
        <v>15</v>
      </c>
      <c r="B21" s="33" t="s">
        <v>54</v>
      </c>
      <c r="C21" s="17">
        <v>51</v>
      </c>
      <c r="D21" s="34">
        <f t="shared" si="0"/>
        <v>3.4304163583776148E-3</v>
      </c>
      <c r="E21" s="18">
        <v>1</v>
      </c>
      <c r="F21" s="4" t="s">
        <v>118</v>
      </c>
      <c r="G21" s="26">
        <v>1</v>
      </c>
    </row>
    <row r="22" spans="1:12" x14ac:dyDescent="0.25">
      <c r="A22" s="32" t="s">
        <v>16</v>
      </c>
      <c r="B22" s="33" t="s">
        <v>55</v>
      </c>
      <c r="C22" s="17">
        <v>84</v>
      </c>
      <c r="D22" s="34">
        <f t="shared" si="0"/>
        <v>5.6500975314454829E-3</v>
      </c>
      <c r="E22" s="18">
        <v>1</v>
      </c>
    </row>
    <row r="23" spans="1:12" x14ac:dyDescent="0.25">
      <c r="A23" s="32" t="s">
        <v>17</v>
      </c>
      <c r="B23" s="33" t="s">
        <v>56</v>
      </c>
      <c r="C23" s="17">
        <v>86</v>
      </c>
      <c r="D23" s="34">
        <f t="shared" si="0"/>
        <v>5.7846236631465663E-3</v>
      </c>
      <c r="E23" s="18">
        <v>1</v>
      </c>
    </row>
    <row r="24" spans="1:12" x14ac:dyDescent="0.25">
      <c r="A24" s="32" t="s">
        <v>18</v>
      </c>
      <c r="B24" s="33" t="s">
        <v>57</v>
      </c>
      <c r="C24" s="17">
        <v>2</v>
      </c>
      <c r="D24" s="34">
        <f t="shared" si="0"/>
        <v>1.3452613170108295E-4</v>
      </c>
      <c r="E24" s="18">
        <v>1</v>
      </c>
    </row>
    <row r="25" spans="1:12" x14ac:dyDescent="0.25">
      <c r="A25" s="32" t="s">
        <v>19</v>
      </c>
      <c r="B25" s="33" t="s">
        <v>58</v>
      </c>
      <c r="C25" s="17">
        <v>203</v>
      </c>
      <c r="D25" s="34">
        <f t="shared" si="0"/>
        <v>1.3654402367659918E-2</v>
      </c>
      <c r="E25" s="18">
        <v>2</v>
      </c>
    </row>
    <row r="26" spans="1:12" x14ac:dyDescent="0.25">
      <c r="A26" s="32" t="s">
        <v>90</v>
      </c>
      <c r="B26" s="33" t="s">
        <v>59</v>
      </c>
      <c r="C26" s="17">
        <v>5</v>
      </c>
      <c r="D26" s="34">
        <f t="shared" si="0"/>
        <v>3.3631532925270735E-4</v>
      </c>
      <c r="E26" s="18">
        <v>1</v>
      </c>
    </row>
    <row r="27" spans="1:12" x14ac:dyDescent="0.25">
      <c r="A27" s="32" t="s">
        <v>20</v>
      </c>
      <c r="B27" s="33" t="s">
        <v>60</v>
      </c>
      <c r="C27" s="17">
        <v>63</v>
      </c>
      <c r="D27" s="34">
        <f t="shared" si="0"/>
        <v>4.2375731485841126E-3</v>
      </c>
      <c r="E27" s="18">
        <v>1</v>
      </c>
    </row>
    <row r="28" spans="1:12" x14ac:dyDescent="0.25">
      <c r="A28" s="32" t="s">
        <v>21</v>
      </c>
      <c r="B28" s="33" t="s">
        <v>86</v>
      </c>
      <c r="C28" s="17">
        <v>99</v>
      </c>
      <c r="D28" s="34">
        <f t="shared" si="0"/>
        <v>6.6590435192036054E-3</v>
      </c>
      <c r="E28" s="18">
        <v>1</v>
      </c>
    </row>
    <row r="29" spans="1:12" x14ac:dyDescent="0.25">
      <c r="A29" s="32" t="s">
        <v>98</v>
      </c>
      <c r="B29" s="33" t="s">
        <v>84</v>
      </c>
      <c r="C29" s="17">
        <v>14</v>
      </c>
      <c r="D29" s="34">
        <f t="shared" si="0"/>
        <v>9.4168292190758055E-4</v>
      </c>
      <c r="E29" s="18">
        <v>1</v>
      </c>
    </row>
    <row r="30" spans="1:12" x14ac:dyDescent="0.25">
      <c r="A30" s="32" t="s">
        <v>22</v>
      </c>
      <c r="B30" s="33" t="s">
        <v>91</v>
      </c>
      <c r="C30" s="17">
        <v>3882</v>
      </c>
      <c r="D30" s="34">
        <f t="shared" si="0"/>
        <v>0.26111522163180195</v>
      </c>
      <c r="E30" s="18">
        <v>3</v>
      </c>
    </row>
    <row r="31" spans="1:12" x14ac:dyDescent="0.25">
      <c r="A31" s="32" t="s">
        <v>23</v>
      </c>
      <c r="B31" s="33" t="s">
        <v>61</v>
      </c>
      <c r="C31" s="17">
        <v>471</v>
      </c>
      <c r="D31" s="34">
        <f t="shared" si="0"/>
        <v>3.1680904015605034E-2</v>
      </c>
      <c r="E31" s="18">
        <v>2</v>
      </c>
    </row>
    <row r="32" spans="1:12" x14ac:dyDescent="0.25">
      <c r="A32" s="35" t="s">
        <v>24</v>
      </c>
      <c r="B32" s="33" t="s">
        <v>62</v>
      </c>
      <c r="C32" s="17">
        <v>153</v>
      </c>
      <c r="D32" s="34">
        <f t="shared" si="0"/>
        <v>1.0291249075132845E-2</v>
      </c>
      <c r="E32" s="18">
        <v>2</v>
      </c>
    </row>
    <row r="33" spans="1:5" x14ac:dyDescent="0.25">
      <c r="A33" s="32" t="s">
        <v>25</v>
      </c>
      <c r="B33" s="33" t="s">
        <v>63</v>
      </c>
      <c r="C33" s="17">
        <v>122</v>
      </c>
      <c r="D33" s="34">
        <f t="shared" si="0"/>
        <v>8.2060940337660582E-3</v>
      </c>
      <c r="E33" s="18">
        <v>1</v>
      </c>
    </row>
    <row r="34" spans="1:5" x14ac:dyDescent="0.25">
      <c r="A34" s="32" t="s">
        <v>81</v>
      </c>
      <c r="B34" s="33" t="s">
        <v>64</v>
      </c>
      <c r="C34" s="17">
        <v>37</v>
      </c>
      <c r="D34" s="34">
        <f t="shared" si="0"/>
        <v>2.4887334364700345E-3</v>
      </c>
      <c r="E34" s="18">
        <v>1</v>
      </c>
    </row>
    <row r="35" spans="1:5" x14ac:dyDescent="0.25">
      <c r="A35" s="32" t="s">
        <v>26</v>
      </c>
      <c r="B35" s="33" t="s">
        <v>65</v>
      </c>
      <c r="C35" s="17">
        <v>89</v>
      </c>
      <c r="D35" s="34">
        <f t="shared" si="0"/>
        <v>5.9864128606981907E-3</v>
      </c>
      <c r="E35" s="18">
        <v>1</v>
      </c>
    </row>
    <row r="36" spans="1:5" x14ac:dyDescent="0.25">
      <c r="A36" s="35" t="s">
        <v>88</v>
      </c>
      <c r="B36" s="33" t="s">
        <v>66</v>
      </c>
      <c r="C36" s="17">
        <v>397</v>
      </c>
      <c r="D36" s="34">
        <f t="shared" si="0"/>
        <v>2.6703437142664963E-2</v>
      </c>
      <c r="E36" s="18">
        <v>2</v>
      </c>
    </row>
    <row r="37" spans="1:5" x14ac:dyDescent="0.25">
      <c r="A37" s="35" t="s">
        <v>27</v>
      </c>
      <c r="B37" s="33" t="s">
        <v>67</v>
      </c>
      <c r="C37" s="17">
        <v>276</v>
      </c>
      <c r="D37" s="34">
        <f t="shared" si="0"/>
        <v>1.8564606174749445E-2</v>
      </c>
      <c r="E37" s="18">
        <v>2</v>
      </c>
    </row>
    <row r="38" spans="1:5" x14ac:dyDescent="0.25">
      <c r="A38" s="32" t="s">
        <v>28</v>
      </c>
      <c r="B38" s="33" t="s">
        <v>68</v>
      </c>
      <c r="C38" s="17">
        <v>2</v>
      </c>
      <c r="D38" s="34">
        <f t="shared" si="0"/>
        <v>1.3452613170108295E-4</v>
      </c>
      <c r="E38" s="18">
        <v>1</v>
      </c>
    </row>
    <row r="39" spans="1:5" x14ac:dyDescent="0.25">
      <c r="A39" s="32" t="s">
        <v>29</v>
      </c>
      <c r="B39" s="33" t="s">
        <v>69</v>
      </c>
      <c r="C39" s="17">
        <v>182</v>
      </c>
      <c r="D39" s="34">
        <f t="shared" si="0"/>
        <v>1.2241877984798546E-2</v>
      </c>
      <c r="E39" s="18">
        <v>2</v>
      </c>
    </row>
    <row r="40" spans="1:5" x14ac:dyDescent="0.25">
      <c r="A40" s="32" t="s">
        <v>30</v>
      </c>
      <c r="B40" s="33" t="s">
        <v>70</v>
      </c>
      <c r="C40" s="17">
        <v>156</v>
      </c>
      <c r="D40" s="34">
        <f t="shared" si="0"/>
        <v>1.0493038272684468E-2</v>
      </c>
      <c r="E40" s="18">
        <v>2</v>
      </c>
    </row>
    <row r="41" spans="1:5" x14ac:dyDescent="0.25">
      <c r="A41" s="35" t="s">
        <v>82</v>
      </c>
      <c r="B41" s="33" t="s">
        <v>71</v>
      </c>
      <c r="C41" s="17">
        <v>21</v>
      </c>
      <c r="D41" s="34">
        <f t="shared" si="0"/>
        <v>1.4125243828613707E-3</v>
      </c>
      <c r="E41" s="18">
        <v>1</v>
      </c>
    </row>
    <row r="42" spans="1:5" x14ac:dyDescent="0.25">
      <c r="A42" s="35" t="s">
        <v>31</v>
      </c>
      <c r="B42" s="33" t="s">
        <v>72</v>
      </c>
      <c r="C42" s="17">
        <v>54</v>
      </c>
      <c r="D42" s="34">
        <f t="shared" si="0"/>
        <v>3.6322055559292392E-3</v>
      </c>
      <c r="E42" s="18">
        <v>1</v>
      </c>
    </row>
    <row r="43" spans="1:5" x14ac:dyDescent="0.25">
      <c r="A43" s="32" t="s">
        <v>32</v>
      </c>
      <c r="B43" s="33" t="s">
        <v>73</v>
      </c>
      <c r="C43" s="17">
        <v>33</v>
      </c>
      <c r="D43" s="34">
        <f t="shared" si="0"/>
        <v>2.2196811730678685E-3</v>
      </c>
      <c r="E43" s="18">
        <v>1</v>
      </c>
    </row>
    <row r="44" spans="1:5" x14ac:dyDescent="0.25">
      <c r="A44" s="32" t="s">
        <v>96</v>
      </c>
      <c r="B44" s="33" t="s">
        <v>94</v>
      </c>
      <c r="C44" s="17">
        <v>27</v>
      </c>
      <c r="D44" s="34">
        <f t="shared" si="0"/>
        <v>1.8161027779646196E-3</v>
      </c>
      <c r="E44" s="18">
        <v>1</v>
      </c>
    </row>
    <row r="45" spans="1:5" x14ac:dyDescent="0.25">
      <c r="A45" s="32" t="s">
        <v>33</v>
      </c>
      <c r="B45" s="33" t="s">
        <v>83</v>
      </c>
      <c r="C45" s="17">
        <v>390</v>
      </c>
      <c r="D45" s="34">
        <f t="shared" si="0"/>
        <v>2.6232595681711171E-2</v>
      </c>
      <c r="E45" s="18">
        <v>2</v>
      </c>
    </row>
    <row r="46" spans="1:5" x14ac:dyDescent="0.25">
      <c r="A46" s="32" t="s">
        <v>87</v>
      </c>
      <c r="B46" s="33" t="s">
        <v>74</v>
      </c>
      <c r="C46" s="17">
        <v>1329</v>
      </c>
      <c r="D46" s="34">
        <f t="shared" si="0"/>
        <v>8.9392614515369617E-2</v>
      </c>
      <c r="E46" s="18">
        <v>3</v>
      </c>
    </row>
    <row r="47" spans="1:5" x14ac:dyDescent="0.25">
      <c r="A47" s="32" t="s">
        <v>34</v>
      </c>
      <c r="B47" s="33" t="s">
        <v>75</v>
      </c>
      <c r="C47" s="17">
        <v>154</v>
      </c>
      <c r="D47" s="34">
        <f t="shared" si="0"/>
        <v>1.0358512140983387E-2</v>
      </c>
      <c r="E47" s="18">
        <v>2</v>
      </c>
    </row>
    <row r="48" spans="1:5" x14ac:dyDescent="0.25">
      <c r="A48" s="32" t="s">
        <v>35</v>
      </c>
      <c r="B48" s="33" t="s">
        <v>76</v>
      </c>
      <c r="C48" s="17">
        <v>555</v>
      </c>
      <c r="D48" s="34">
        <f t="shared" si="0"/>
        <v>3.7331001547050512E-2</v>
      </c>
      <c r="E48" s="18">
        <v>2</v>
      </c>
    </row>
    <row r="49" spans="1:6" x14ac:dyDescent="0.25">
      <c r="A49" s="32" t="s">
        <v>99</v>
      </c>
      <c r="B49" s="33" t="s">
        <v>77</v>
      </c>
      <c r="C49" s="17">
        <v>287</v>
      </c>
      <c r="D49" s="34">
        <f t="shared" si="0"/>
        <v>1.9304499899105401E-2</v>
      </c>
      <c r="E49" s="18">
        <v>2</v>
      </c>
    </row>
    <row r="50" spans="1:6" ht="15.75" thickBot="1" x14ac:dyDescent="0.3">
      <c r="A50" s="29"/>
      <c r="B50" s="12" t="s">
        <v>78</v>
      </c>
      <c r="C50" s="37">
        <f>SUM(C2:C49)</f>
        <v>14867</v>
      </c>
    </row>
    <row r="55" spans="1:6" ht="60.75" customHeight="1" x14ac:dyDescent="0.25">
      <c r="A55" s="23" t="s">
        <v>101</v>
      </c>
    </row>
    <row r="56" spans="1:6" x14ac:dyDescent="0.25">
      <c r="D56" s="28">
        <v>55</v>
      </c>
    </row>
    <row r="57" spans="1:6" x14ac:dyDescent="0.25">
      <c r="F57" s="4" t="e">
        <f>SUM(#REF!)/D56</f>
        <v>#REF!</v>
      </c>
    </row>
  </sheetData>
  <mergeCells count="1">
    <mergeCell ref="H7:L11"/>
  </mergeCells>
  <pageMargins left="0.7" right="0.7" top="0.75" bottom="0.75" header="0.3" footer="0.3"/>
  <pageSetup paperSize="5" scale="67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50"/>
  <sheetViews>
    <sheetView workbookViewId="0">
      <selection activeCell="A40" sqref="A40:XFD40"/>
    </sheetView>
  </sheetViews>
  <sheetFormatPr defaultColWidth="9.140625" defaultRowHeight="15" x14ac:dyDescent="0.25"/>
  <cols>
    <col min="1" max="1" width="56" style="1" customWidth="1"/>
    <col min="2" max="2" width="15.28515625" style="4" bestFit="1" customWidth="1"/>
    <col min="3" max="4" width="11.7109375" style="21" customWidth="1"/>
    <col min="5" max="5" width="16.7109375" style="21" customWidth="1"/>
    <col min="6" max="6" width="20" style="75" customWidth="1"/>
    <col min="7" max="7" width="18.42578125" style="4" customWidth="1"/>
    <col min="8" max="16384" width="9.140625" style="1"/>
  </cols>
  <sheetData>
    <row r="1" spans="1:16" s="5" customFormat="1" ht="49.5" customHeight="1" x14ac:dyDescent="0.25">
      <c r="A1" s="6" t="s">
        <v>36</v>
      </c>
      <c r="B1" s="10" t="s">
        <v>38</v>
      </c>
      <c r="C1" s="16" t="s">
        <v>80</v>
      </c>
      <c r="D1" s="16" t="s">
        <v>79</v>
      </c>
      <c r="E1" s="16" t="s">
        <v>144</v>
      </c>
      <c r="F1" s="76" t="s">
        <v>140</v>
      </c>
      <c r="G1" s="30" t="s">
        <v>121</v>
      </c>
    </row>
    <row r="2" spans="1:16" x14ac:dyDescent="0.25">
      <c r="A2" s="7" t="s">
        <v>0</v>
      </c>
      <c r="B2" s="8" t="s">
        <v>39</v>
      </c>
      <c r="C2" s="18">
        <v>16</v>
      </c>
      <c r="D2" s="18">
        <v>682</v>
      </c>
      <c r="E2" s="72">
        <v>10</v>
      </c>
      <c r="F2" s="74">
        <f>SUM(C2)/E2</f>
        <v>1.6</v>
      </c>
      <c r="G2" s="70">
        <v>2</v>
      </c>
    </row>
    <row r="3" spans="1:16" x14ac:dyDescent="0.25">
      <c r="A3" s="7" t="s">
        <v>1</v>
      </c>
      <c r="B3" s="8" t="s">
        <v>40</v>
      </c>
      <c r="C3" s="18">
        <v>0</v>
      </c>
      <c r="D3" s="18">
        <v>7</v>
      </c>
      <c r="E3" s="20">
        <v>1</v>
      </c>
      <c r="F3" s="74">
        <f t="shared" ref="F3:F37" si="0">SUM(C3)/E3</f>
        <v>0</v>
      </c>
      <c r="G3" s="20">
        <v>0</v>
      </c>
      <c r="I3" s="159" t="s">
        <v>140</v>
      </c>
      <c r="J3" s="159"/>
      <c r="K3" s="159"/>
      <c r="L3" s="159"/>
      <c r="M3" s="159"/>
      <c r="N3" s="159"/>
      <c r="O3" s="159"/>
      <c r="P3" s="159"/>
    </row>
    <row r="4" spans="1:16" x14ac:dyDescent="0.25">
      <c r="A4" s="7" t="s">
        <v>37</v>
      </c>
      <c r="B4" s="8" t="s">
        <v>41</v>
      </c>
      <c r="C4" s="18">
        <v>0</v>
      </c>
      <c r="D4" s="18">
        <v>0</v>
      </c>
      <c r="E4" s="20">
        <v>0</v>
      </c>
      <c r="F4" s="74">
        <v>0</v>
      </c>
      <c r="G4" s="20">
        <v>0</v>
      </c>
      <c r="I4" s="151" t="s">
        <v>148</v>
      </c>
      <c r="J4" s="152"/>
      <c r="K4" s="152"/>
      <c r="L4" s="152"/>
      <c r="M4" s="152"/>
      <c r="N4" s="152"/>
      <c r="O4" s="152"/>
      <c r="P4" s="153"/>
    </row>
    <row r="5" spans="1:16" x14ac:dyDescent="0.25">
      <c r="A5" s="7" t="s">
        <v>2</v>
      </c>
      <c r="B5" s="8" t="s">
        <v>42</v>
      </c>
      <c r="C5" s="18">
        <v>0</v>
      </c>
      <c r="D5" s="18">
        <v>0</v>
      </c>
      <c r="E5" s="20">
        <v>0</v>
      </c>
      <c r="F5" s="74">
        <v>0</v>
      </c>
      <c r="G5" s="20">
        <v>0</v>
      </c>
      <c r="I5" s="151"/>
      <c r="J5" s="152"/>
      <c r="K5" s="152"/>
      <c r="L5" s="152"/>
      <c r="M5" s="152"/>
      <c r="N5" s="152"/>
      <c r="O5" s="152"/>
      <c r="P5" s="153"/>
    </row>
    <row r="6" spans="1:16" x14ac:dyDescent="0.25">
      <c r="A6" s="7" t="s">
        <v>3</v>
      </c>
      <c r="B6" s="8" t="s">
        <v>93</v>
      </c>
      <c r="C6" s="18">
        <v>0</v>
      </c>
      <c r="D6" s="18">
        <v>0</v>
      </c>
      <c r="E6" s="20">
        <v>0</v>
      </c>
      <c r="F6" s="74">
        <v>0</v>
      </c>
      <c r="G6" s="20">
        <v>0</v>
      </c>
      <c r="I6" s="151"/>
      <c r="J6" s="152"/>
      <c r="K6" s="152"/>
      <c r="L6" s="152"/>
      <c r="M6" s="152"/>
      <c r="N6" s="152"/>
      <c r="O6" s="152"/>
      <c r="P6" s="153"/>
    </row>
    <row r="7" spans="1:16" x14ac:dyDescent="0.25">
      <c r="A7" s="7" t="s">
        <v>4</v>
      </c>
      <c r="B7" s="8" t="s">
        <v>43</v>
      </c>
      <c r="C7" s="18">
        <v>0</v>
      </c>
      <c r="D7" s="18">
        <v>166</v>
      </c>
      <c r="E7" s="20">
        <v>3</v>
      </c>
      <c r="F7" s="74">
        <v>0</v>
      </c>
      <c r="G7" s="20">
        <v>0</v>
      </c>
      <c r="I7" s="151"/>
      <c r="J7" s="152"/>
      <c r="K7" s="152"/>
      <c r="L7" s="152"/>
      <c r="M7" s="152"/>
      <c r="N7" s="152"/>
      <c r="O7" s="152"/>
      <c r="P7" s="153"/>
    </row>
    <row r="8" spans="1:16" x14ac:dyDescent="0.25">
      <c r="A8" s="7" t="s">
        <v>5</v>
      </c>
      <c r="B8" s="8" t="s">
        <v>85</v>
      </c>
      <c r="C8" s="18">
        <v>0</v>
      </c>
      <c r="D8" s="18">
        <v>0</v>
      </c>
      <c r="E8" s="20">
        <v>0</v>
      </c>
      <c r="F8" s="74">
        <v>0</v>
      </c>
      <c r="G8" s="20">
        <v>0</v>
      </c>
      <c r="I8" s="151"/>
      <c r="J8" s="152"/>
      <c r="K8" s="152"/>
      <c r="L8" s="152"/>
      <c r="M8" s="152"/>
      <c r="N8" s="152"/>
      <c r="O8" s="152"/>
      <c r="P8" s="153"/>
    </row>
    <row r="9" spans="1:16" x14ac:dyDescent="0.25">
      <c r="A9" s="7" t="s">
        <v>97</v>
      </c>
      <c r="B9" s="8" t="s">
        <v>44</v>
      </c>
      <c r="C9" s="18">
        <v>0</v>
      </c>
      <c r="D9" s="18">
        <v>26</v>
      </c>
      <c r="E9" s="20">
        <v>2</v>
      </c>
      <c r="F9" s="74">
        <v>0</v>
      </c>
      <c r="G9" s="20">
        <v>0</v>
      </c>
      <c r="I9" s="151"/>
      <c r="J9" s="152"/>
      <c r="K9" s="152"/>
      <c r="L9" s="152"/>
      <c r="M9" s="152"/>
      <c r="N9" s="152"/>
      <c r="O9" s="152"/>
      <c r="P9" s="153"/>
    </row>
    <row r="10" spans="1:16" x14ac:dyDescent="0.25">
      <c r="A10" s="7" t="s">
        <v>95</v>
      </c>
      <c r="B10" s="8" t="s">
        <v>92</v>
      </c>
      <c r="C10" s="18">
        <v>0</v>
      </c>
      <c r="D10" s="18">
        <v>0</v>
      </c>
      <c r="E10" s="20">
        <v>0</v>
      </c>
      <c r="F10" s="74">
        <v>0</v>
      </c>
      <c r="G10" s="20">
        <v>0</v>
      </c>
      <c r="I10" s="151"/>
      <c r="J10" s="152"/>
      <c r="K10" s="152"/>
      <c r="L10" s="152"/>
      <c r="M10" s="152"/>
      <c r="N10" s="152"/>
      <c r="O10" s="152"/>
      <c r="P10" s="153"/>
    </row>
    <row r="11" spans="1:16" x14ac:dyDescent="0.25">
      <c r="A11" s="24" t="s">
        <v>6</v>
      </c>
      <c r="B11" s="8" t="s">
        <v>45</v>
      </c>
      <c r="C11" s="18">
        <v>0</v>
      </c>
      <c r="D11" s="18">
        <v>0</v>
      </c>
      <c r="E11" s="20">
        <v>1</v>
      </c>
      <c r="F11" s="74">
        <v>0</v>
      </c>
      <c r="G11" s="20">
        <v>0</v>
      </c>
      <c r="I11" s="151" t="s">
        <v>149</v>
      </c>
      <c r="J11" s="154"/>
      <c r="K11" s="154"/>
      <c r="L11" s="154"/>
      <c r="M11" s="154"/>
      <c r="N11" s="154"/>
      <c r="O11" s="154"/>
      <c r="P11" s="155"/>
    </row>
    <row r="12" spans="1:16" x14ac:dyDescent="0.25">
      <c r="A12" s="24" t="s">
        <v>145</v>
      </c>
      <c r="B12" s="8" t="s">
        <v>46</v>
      </c>
      <c r="C12" s="18">
        <v>20</v>
      </c>
      <c r="D12" s="18">
        <v>289</v>
      </c>
      <c r="E12" s="20">
        <v>3</v>
      </c>
      <c r="F12" s="74">
        <f t="shared" si="0"/>
        <v>6.666666666666667</v>
      </c>
      <c r="G12" s="20">
        <v>3</v>
      </c>
      <c r="I12" s="156"/>
      <c r="J12" s="154"/>
      <c r="K12" s="154"/>
      <c r="L12" s="154"/>
      <c r="M12" s="154"/>
      <c r="N12" s="154"/>
      <c r="O12" s="154"/>
      <c r="P12" s="155"/>
    </row>
    <row r="13" spans="1:16" x14ac:dyDescent="0.25">
      <c r="A13" s="7" t="s">
        <v>7</v>
      </c>
      <c r="B13" s="8" t="s">
        <v>47</v>
      </c>
      <c r="C13" s="18">
        <v>0</v>
      </c>
      <c r="D13" s="18">
        <v>0</v>
      </c>
      <c r="E13" s="20">
        <v>0</v>
      </c>
      <c r="F13" s="74">
        <v>0</v>
      </c>
      <c r="G13" s="20">
        <v>0</v>
      </c>
      <c r="I13" s="156"/>
      <c r="J13" s="154"/>
      <c r="K13" s="154"/>
      <c r="L13" s="154"/>
      <c r="M13" s="154"/>
      <c r="N13" s="154"/>
      <c r="O13" s="154"/>
      <c r="P13" s="155"/>
    </row>
    <row r="14" spans="1:16" x14ac:dyDescent="0.25">
      <c r="A14" s="7" t="s">
        <v>8</v>
      </c>
      <c r="B14" s="8" t="s">
        <v>48</v>
      </c>
      <c r="C14" s="18">
        <v>0</v>
      </c>
      <c r="D14" s="18">
        <v>0</v>
      </c>
      <c r="E14" s="20">
        <v>1</v>
      </c>
      <c r="F14" s="74">
        <v>0</v>
      </c>
      <c r="G14" s="20">
        <v>0</v>
      </c>
      <c r="I14" s="156"/>
      <c r="J14" s="154"/>
      <c r="K14" s="154"/>
      <c r="L14" s="154"/>
      <c r="M14" s="154"/>
      <c r="N14" s="154"/>
      <c r="O14" s="154"/>
      <c r="P14" s="155"/>
    </row>
    <row r="15" spans="1:16" s="2" customFormat="1" x14ac:dyDescent="0.25">
      <c r="A15" s="24" t="s">
        <v>9</v>
      </c>
      <c r="B15" s="8" t="s">
        <v>49</v>
      </c>
      <c r="C15" s="19">
        <v>0</v>
      </c>
      <c r="D15" s="19">
        <v>0</v>
      </c>
      <c r="E15" s="19">
        <v>0</v>
      </c>
      <c r="F15" s="74">
        <v>0</v>
      </c>
      <c r="G15" s="20">
        <v>0</v>
      </c>
      <c r="I15" s="156"/>
      <c r="J15" s="154"/>
      <c r="K15" s="154"/>
      <c r="L15" s="154"/>
      <c r="M15" s="154"/>
      <c r="N15" s="154"/>
      <c r="O15" s="154"/>
      <c r="P15" s="155"/>
    </row>
    <row r="16" spans="1:16" x14ac:dyDescent="0.25">
      <c r="A16" s="7" t="s">
        <v>10</v>
      </c>
      <c r="B16" s="8" t="s">
        <v>50</v>
      </c>
      <c r="C16" s="18">
        <v>82</v>
      </c>
      <c r="D16" s="18">
        <v>358</v>
      </c>
      <c r="E16" s="20">
        <v>12</v>
      </c>
      <c r="F16" s="74">
        <f t="shared" si="0"/>
        <v>6.833333333333333</v>
      </c>
      <c r="G16" s="20">
        <v>3</v>
      </c>
      <c r="I16" s="156"/>
      <c r="J16" s="154"/>
      <c r="K16" s="154"/>
      <c r="L16" s="154"/>
      <c r="M16" s="154"/>
      <c r="N16" s="154"/>
      <c r="O16" s="154"/>
      <c r="P16" s="155"/>
    </row>
    <row r="17" spans="1:16" s="3" customFormat="1" x14ac:dyDescent="0.25">
      <c r="A17" s="7" t="s">
        <v>11</v>
      </c>
      <c r="B17" s="9" t="s">
        <v>51</v>
      </c>
      <c r="C17" s="20">
        <v>312</v>
      </c>
      <c r="D17" s="20">
        <v>1209</v>
      </c>
      <c r="E17" s="20">
        <v>22</v>
      </c>
      <c r="F17" s="74">
        <f t="shared" si="0"/>
        <v>14.181818181818182</v>
      </c>
      <c r="G17" s="20">
        <v>3</v>
      </c>
      <c r="I17" s="156"/>
      <c r="J17" s="154"/>
      <c r="K17" s="154"/>
      <c r="L17" s="154"/>
      <c r="M17" s="154"/>
      <c r="N17" s="154"/>
      <c r="O17" s="154"/>
      <c r="P17" s="155"/>
    </row>
    <row r="18" spans="1:16" x14ac:dyDescent="0.25">
      <c r="A18" s="7" t="s">
        <v>12</v>
      </c>
      <c r="B18" s="8" t="s">
        <v>52</v>
      </c>
      <c r="C18" s="18">
        <v>0</v>
      </c>
      <c r="D18" s="18">
        <v>0</v>
      </c>
      <c r="E18" s="20">
        <v>2</v>
      </c>
      <c r="F18" s="74">
        <f t="shared" si="0"/>
        <v>0</v>
      </c>
      <c r="G18" s="20">
        <v>0</v>
      </c>
      <c r="I18" s="157" t="s">
        <v>168</v>
      </c>
      <c r="J18" s="158"/>
      <c r="K18" s="158"/>
      <c r="L18" s="158"/>
    </row>
    <row r="19" spans="1:16" x14ac:dyDescent="0.25">
      <c r="A19" s="7" t="s">
        <v>13</v>
      </c>
      <c r="B19" s="8" t="s">
        <v>53</v>
      </c>
      <c r="C19" s="18">
        <v>0</v>
      </c>
      <c r="D19" s="18">
        <v>52</v>
      </c>
      <c r="E19" s="20">
        <v>2</v>
      </c>
      <c r="F19" s="74">
        <f t="shared" si="0"/>
        <v>0</v>
      </c>
      <c r="G19" s="20">
        <v>0</v>
      </c>
      <c r="I19" s="144"/>
      <c r="J19" s="144"/>
      <c r="K19" s="144"/>
      <c r="L19" s="144"/>
    </row>
    <row r="20" spans="1:16" s="2" customFormat="1" x14ac:dyDescent="0.25">
      <c r="A20" s="24" t="s">
        <v>14</v>
      </c>
      <c r="B20" s="8" t="s">
        <v>89</v>
      </c>
      <c r="C20" s="19">
        <v>0</v>
      </c>
      <c r="D20" s="19">
        <v>0</v>
      </c>
      <c r="E20" s="19">
        <v>0</v>
      </c>
      <c r="F20" s="74">
        <v>0</v>
      </c>
      <c r="G20" s="20">
        <v>0</v>
      </c>
      <c r="I20" s="144"/>
      <c r="J20" s="144"/>
      <c r="K20" s="144"/>
      <c r="L20" s="144"/>
    </row>
    <row r="21" spans="1:16" x14ac:dyDescent="0.25">
      <c r="A21" s="7" t="s">
        <v>15</v>
      </c>
      <c r="B21" s="8" t="s">
        <v>54</v>
      </c>
      <c r="C21" s="18">
        <v>44</v>
      </c>
      <c r="D21" s="18">
        <v>136</v>
      </c>
      <c r="E21" s="20">
        <v>2</v>
      </c>
      <c r="F21" s="74">
        <f t="shared" si="0"/>
        <v>22</v>
      </c>
      <c r="G21" s="20">
        <v>3</v>
      </c>
      <c r="I21" s="144"/>
      <c r="J21" s="144"/>
      <c r="K21" s="144"/>
      <c r="L21" s="144"/>
    </row>
    <row r="22" spans="1:16" x14ac:dyDescent="0.25">
      <c r="A22" s="7" t="s">
        <v>16</v>
      </c>
      <c r="B22" s="8" t="s">
        <v>55</v>
      </c>
      <c r="C22" s="18">
        <v>0</v>
      </c>
      <c r="D22" s="18">
        <v>0</v>
      </c>
      <c r="E22" s="20">
        <v>0</v>
      </c>
      <c r="F22" s="74">
        <v>0</v>
      </c>
      <c r="G22" s="20">
        <v>0</v>
      </c>
      <c r="I22" s="144"/>
      <c r="J22" s="144"/>
      <c r="K22" s="144"/>
      <c r="L22" s="144"/>
    </row>
    <row r="23" spans="1:16" x14ac:dyDescent="0.25">
      <c r="A23" s="7" t="s">
        <v>17</v>
      </c>
      <c r="B23" s="8" t="s">
        <v>56</v>
      </c>
      <c r="C23" s="18">
        <v>0</v>
      </c>
      <c r="D23" s="18">
        <v>212</v>
      </c>
      <c r="E23" s="20">
        <v>1</v>
      </c>
      <c r="F23" s="74">
        <f t="shared" si="0"/>
        <v>0</v>
      </c>
      <c r="G23" s="20">
        <v>0</v>
      </c>
      <c r="I23" s="144"/>
      <c r="J23" s="144"/>
      <c r="K23" s="144"/>
      <c r="L23" s="144"/>
    </row>
    <row r="24" spans="1:16" x14ac:dyDescent="0.25">
      <c r="A24" s="7" t="s">
        <v>18</v>
      </c>
      <c r="B24" s="8" t="s">
        <v>57</v>
      </c>
      <c r="C24" s="18">
        <v>0</v>
      </c>
      <c r="D24" s="18">
        <v>0</v>
      </c>
      <c r="E24" s="19">
        <v>0</v>
      </c>
      <c r="F24" s="74">
        <v>0</v>
      </c>
      <c r="G24" s="20">
        <v>0</v>
      </c>
      <c r="I24" s="144"/>
      <c r="J24" s="144"/>
      <c r="K24" s="144"/>
      <c r="L24" s="144"/>
    </row>
    <row r="25" spans="1:16" x14ac:dyDescent="0.25">
      <c r="A25" s="7" t="s">
        <v>19</v>
      </c>
      <c r="B25" s="8" t="s">
        <v>58</v>
      </c>
      <c r="C25" s="18">
        <v>0</v>
      </c>
      <c r="D25" s="18">
        <v>0</v>
      </c>
      <c r="E25" s="20">
        <v>0</v>
      </c>
      <c r="F25" s="74">
        <v>0</v>
      </c>
      <c r="G25" s="20">
        <v>0</v>
      </c>
    </row>
    <row r="26" spans="1:16" x14ac:dyDescent="0.25">
      <c r="A26" s="7" t="s">
        <v>90</v>
      </c>
      <c r="B26" s="8" t="s">
        <v>59</v>
      </c>
      <c r="C26" s="18">
        <v>0</v>
      </c>
      <c r="D26" s="18">
        <v>0</v>
      </c>
      <c r="E26" s="20">
        <v>0</v>
      </c>
      <c r="F26" s="74">
        <v>0</v>
      </c>
      <c r="G26" s="20">
        <v>0</v>
      </c>
    </row>
    <row r="27" spans="1:16" x14ac:dyDescent="0.25">
      <c r="A27" s="7" t="s">
        <v>20</v>
      </c>
      <c r="B27" s="8" t="s">
        <v>60</v>
      </c>
      <c r="C27" s="18">
        <v>0</v>
      </c>
      <c r="D27" s="18">
        <v>0</v>
      </c>
      <c r="E27" s="20">
        <v>0</v>
      </c>
      <c r="F27" s="74">
        <v>0</v>
      </c>
      <c r="G27" s="20">
        <v>0</v>
      </c>
    </row>
    <row r="28" spans="1:16" x14ac:dyDescent="0.25">
      <c r="A28" s="7" t="s">
        <v>21</v>
      </c>
      <c r="B28" s="8" t="s">
        <v>86</v>
      </c>
      <c r="C28" s="18">
        <v>0</v>
      </c>
      <c r="D28" s="18">
        <v>0</v>
      </c>
      <c r="E28" s="20">
        <v>2</v>
      </c>
      <c r="F28" s="74">
        <v>0</v>
      </c>
      <c r="G28" s="20">
        <v>0</v>
      </c>
    </row>
    <row r="29" spans="1:16" x14ac:dyDescent="0.25">
      <c r="A29" s="7" t="s">
        <v>98</v>
      </c>
      <c r="B29" s="8" t="s">
        <v>84</v>
      </c>
      <c r="C29" s="18">
        <v>0</v>
      </c>
      <c r="D29" s="18">
        <v>0</v>
      </c>
      <c r="E29" s="20">
        <v>0</v>
      </c>
      <c r="F29" s="74">
        <v>0</v>
      </c>
      <c r="G29" s="20">
        <v>0</v>
      </c>
    </row>
    <row r="30" spans="1:16" x14ac:dyDescent="0.25">
      <c r="A30" s="7" t="s">
        <v>22</v>
      </c>
      <c r="B30" s="8" t="s">
        <v>91</v>
      </c>
      <c r="C30" s="18">
        <v>955</v>
      </c>
      <c r="D30" s="18">
        <v>3081</v>
      </c>
      <c r="E30" s="20">
        <v>120</v>
      </c>
      <c r="F30" s="74">
        <f t="shared" si="0"/>
        <v>7.958333333333333</v>
      </c>
      <c r="G30" s="20">
        <v>3</v>
      </c>
    </row>
    <row r="31" spans="1:16" x14ac:dyDescent="0.25">
      <c r="A31" s="7" t="s">
        <v>23</v>
      </c>
      <c r="B31" s="8" t="s">
        <v>61</v>
      </c>
      <c r="C31" s="18">
        <v>0</v>
      </c>
      <c r="D31" s="18">
        <v>38</v>
      </c>
      <c r="E31" s="20">
        <v>1</v>
      </c>
      <c r="F31" s="74">
        <v>0</v>
      </c>
      <c r="G31" s="20">
        <v>0</v>
      </c>
    </row>
    <row r="32" spans="1:16" x14ac:dyDescent="0.25">
      <c r="A32" s="24" t="s">
        <v>24</v>
      </c>
      <c r="B32" s="8" t="s">
        <v>62</v>
      </c>
      <c r="C32" s="18">
        <v>0</v>
      </c>
      <c r="D32" s="18">
        <v>0</v>
      </c>
      <c r="E32" s="20">
        <v>0</v>
      </c>
      <c r="F32" s="74">
        <v>0</v>
      </c>
      <c r="G32" s="20">
        <v>0</v>
      </c>
    </row>
    <row r="33" spans="1:7" x14ac:dyDescent="0.25">
      <c r="A33" s="7" t="s">
        <v>25</v>
      </c>
      <c r="B33" s="8" t="s">
        <v>63</v>
      </c>
      <c r="C33" s="18">
        <v>0</v>
      </c>
      <c r="D33" s="18">
        <v>0</v>
      </c>
      <c r="E33" s="20">
        <v>0</v>
      </c>
      <c r="F33" s="74">
        <v>0</v>
      </c>
      <c r="G33" s="20">
        <v>0</v>
      </c>
    </row>
    <row r="34" spans="1:7" x14ac:dyDescent="0.25">
      <c r="A34" s="7" t="s">
        <v>81</v>
      </c>
      <c r="B34" s="8" t="s">
        <v>64</v>
      </c>
      <c r="C34" s="18">
        <v>0</v>
      </c>
      <c r="D34" s="18">
        <v>0</v>
      </c>
      <c r="E34" s="20">
        <v>0</v>
      </c>
      <c r="F34" s="74">
        <v>0</v>
      </c>
      <c r="G34" s="20">
        <v>0</v>
      </c>
    </row>
    <row r="35" spans="1:7" x14ac:dyDescent="0.25">
      <c r="A35" s="7" t="s">
        <v>26</v>
      </c>
      <c r="B35" s="8" t="s">
        <v>65</v>
      </c>
      <c r="C35" s="18">
        <v>0</v>
      </c>
      <c r="D35" s="18">
        <v>4</v>
      </c>
      <c r="E35" s="20">
        <v>1</v>
      </c>
      <c r="F35" s="74">
        <f t="shared" si="0"/>
        <v>0</v>
      </c>
      <c r="G35" s="20">
        <v>0</v>
      </c>
    </row>
    <row r="36" spans="1:7" x14ac:dyDescent="0.25">
      <c r="A36" s="24" t="s">
        <v>88</v>
      </c>
      <c r="B36" s="8" t="s">
        <v>66</v>
      </c>
      <c r="C36" s="18">
        <v>20</v>
      </c>
      <c r="D36" s="18">
        <v>146</v>
      </c>
      <c r="E36" s="20">
        <v>4</v>
      </c>
      <c r="F36" s="74">
        <f t="shared" si="0"/>
        <v>5</v>
      </c>
      <c r="G36" s="20">
        <v>2</v>
      </c>
    </row>
    <row r="37" spans="1:7" x14ac:dyDescent="0.25">
      <c r="A37" s="24" t="s">
        <v>27</v>
      </c>
      <c r="B37" s="8" t="s">
        <v>67</v>
      </c>
      <c r="C37" s="18">
        <v>0</v>
      </c>
      <c r="D37" s="18">
        <v>13</v>
      </c>
      <c r="E37" s="20">
        <v>1</v>
      </c>
      <c r="F37" s="74">
        <f t="shared" si="0"/>
        <v>0</v>
      </c>
      <c r="G37" s="20">
        <v>0</v>
      </c>
    </row>
    <row r="38" spans="1:7" x14ac:dyDescent="0.25">
      <c r="A38" s="7" t="s">
        <v>28</v>
      </c>
      <c r="B38" s="8" t="s">
        <v>68</v>
      </c>
      <c r="C38" s="18">
        <v>0</v>
      </c>
      <c r="D38" s="18">
        <v>0</v>
      </c>
      <c r="E38" s="20">
        <v>0</v>
      </c>
      <c r="F38" s="74">
        <v>0</v>
      </c>
      <c r="G38" s="20">
        <v>0</v>
      </c>
    </row>
    <row r="39" spans="1:7" x14ac:dyDescent="0.25">
      <c r="A39" s="7" t="s">
        <v>29</v>
      </c>
      <c r="B39" s="8" t="s">
        <v>69</v>
      </c>
      <c r="C39" s="18">
        <v>0</v>
      </c>
      <c r="D39" s="18">
        <v>39</v>
      </c>
      <c r="E39" s="20">
        <v>4</v>
      </c>
      <c r="F39" s="74">
        <f>SUM(C38)/E39</f>
        <v>0</v>
      </c>
      <c r="G39" s="20">
        <v>0</v>
      </c>
    </row>
    <row r="40" spans="1:7" x14ac:dyDescent="0.25">
      <c r="A40" s="7" t="s">
        <v>30</v>
      </c>
      <c r="B40" s="8" t="s">
        <v>70</v>
      </c>
      <c r="C40" s="18">
        <v>25</v>
      </c>
      <c r="D40" s="18">
        <v>161</v>
      </c>
      <c r="E40" s="20">
        <v>4</v>
      </c>
      <c r="F40" s="74">
        <f t="shared" ref="F40" si="1">SUM(C40)/E40</f>
        <v>6.25</v>
      </c>
      <c r="G40" s="20">
        <v>3</v>
      </c>
    </row>
    <row r="41" spans="1:7" x14ac:dyDescent="0.25">
      <c r="A41" s="24" t="s">
        <v>82</v>
      </c>
      <c r="B41" s="8" t="s">
        <v>71</v>
      </c>
      <c r="C41" s="18">
        <v>0</v>
      </c>
      <c r="D41" s="18">
        <v>0</v>
      </c>
      <c r="E41" s="20">
        <v>0</v>
      </c>
      <c r="F41" s="74">
        <v>0</v>
      </c>
      <c r="G41" s="20">
        <v>0</v>
      </c>
    </row>
    <row r="42" spans="1:7" x14ac:dyDescent="0.25">
      <c r="A42" s="24" t="s">
        <v>31</v>
      </c>
      <c r="B42" s="8" t="s">
        <v>72</v>
      </c>
      <c r="C42" s="18">
        <v>0</v>
      </c>
      <c r="D42" s="18">
        <v>8</v>
      </c>
      <c r="E42" s="20">
        <v>2</v>
      </c>
      <c r="F42" s="74">
        <v>0</v>
      </c>
      <c r="G42" s="20">
        <v>0</v>
      </c>
    </row>
    <row r="43" spans="1:7" x14ac:dyDescent="0.25">
      <c r="A43" s="7" t="s">
        <v>32</v>
      </c>
      <c r="B43" s="8" t="s">
        <v>73</v>
      </c>
      <c r="C43" s="18">
        <v>0</v>
      </c>
      <c r="D43" s="18">
        <v>0</v>
      </c>
      <c r="E43" s="20">
        <v>0</v>
      </c>
      <c r="F43" s="74">
        <v>0</v>
      </c>
      <c r="G43" s="20">
        <v>0</v>
      </c>
    </row>
    <row r="44" spans="1:7" x14ac:dyDescent="0.25">
      <c r="A44" s="7" t="s">
        <v>96</v>
      </c>
      <c r="B44" s="8" t="s">
        <v>94</v>
      </c>
      <c r="C44" s="18">
        <v>0</v>
      </c>
      <c r="D44" s="18">
        <v>0</v>
      </c>
      <c r="E44" s="20">
        <v>0</v>
      </c>
      <c r="F44" s="74">
        <f>SUM(C43)/E45</f>
        <v>0</v>
      </c>
      <c r="G44" s="20">
        <v>0</v>
      </c>
    </row>
    <row r="45" spans="1:7" x14ac:dyDescent="0.25">
      <c r="A45" s="7" t="s">
        <v>33</v>
      </c>
      <c r="B45" s="8" t="s">
        <v>83</v>
      </c>
      <c r="C45" s="18">
        <v>100</v>
      </c>
      <c r="D45" s="18">
        <v>172</v>
      </c>
      <c r="E45" s="20">
        <v>18</v>
      </c>
      <c r="F45" s="74">
        <f t="shared" ref="F45:F49" si="2">SUM(C45)/E45</f>
        <v>5.5555555555555554</v>
      </c>
      <c r="G45" s="20">
        <v>3</v>
      </c>
    </row>
    <row r="46" spans="1:7" x14ac:dyDescent="0.25">
      <c r="A46" s="7" t="s">
        <v>87</v>
      </c>
      <c r="B46" s="8" t="s">
        <v>74</v>
      </c>
      <c r="C46" s="18">
        <v>103</v>
      </c>
      <c r="D46" s="18">
        <v>42</v>
      </c>
      <c r="E46" s="20">
        <v>6</v>
      </c>
      <c r="F46" s="74">
        <f t="shared" si="2"/>
        <v>17.166666666666668</v>
      </c>
      <c r="G46" s="20">
        <v>3</v>
      </c>
    </row>
    <row r="47" spans="1:7" x14ac:dyDescent="0.25">
      <c r="A47" s="7" t="s">
        <v>34</v>
      </c>
      <c r="B47" s="8" t="s">
        <v>75</v>
      </c>
      <c r="C47" s="18">
        <v>0</v>
      </c>
      <c r="D47" s="18">
        <v>0</v>
      </c>
      <c r="E47" s="20">
        <v>0</v>
      </c>
      <c r="F47" s="74">
        <v>0</v>
      </c>
      <c r="G47" s="20">
        <v>0</v>
      </c>
    </row>
    <row r="48" spans="1:7" x14ac:dyDescent="0.25">
      <c r="A48" s="7" t="s">
        <v>35</v>
      </c>
      <c r="B48" s="8" t="s">
        <v>76</v>
      </c>
      <c r="C48" s="18">
        <v>65</v>
      </c>
      <c r="D48" s="18">
        <v>113</v>
      </c>
      <c r="E48" s="20">
        <v>5</v>
      </c>
      <c r="F48" s="74">
        <f t="shared" si="2"/>
        <v>13</v>
      </c>
      <c r="G48" s="20">
        <v>3</v>
      </c>
    </row>
    <row r="49" spans="1:7" x14ac:dyDescent="0.25">
      <c r="A49" s="25" t="s">
        <v>99</v>
      </c>
      <c r="B49" s="11" t="s">
        <v>77</v>
      </c>
      <c r="C49" s="18">
        <v>0</v>
      </c>
      <c r="D49" s="18">
        <v>71</v>
      </c>
      <c r="E49" s="20">
        <v>4</v>
      </c>
      <c r="F49" s="74">
        <f t="shared" si="2"/>
        <v>0</v>
      </c>
      <c r="G49" s="20">
        <v>0</v>
      </c>
    </row>
    <row r="50" spans="1:7" ht="15.75" thickBot="1" x14ac:dyDescent="0.3">
      <c r="A50" s="14"/>
      <c r="B50" s="12" t="s">
        <v>78</v>
      </c>
      <c r="C50" s="18">
        <f>SUM(C2:C49)</f>
        <v>1742</v>
      </c>
      <c r="D50" s="18">
        <f>SUM(D2:D49)</f>
        <v>7025</v>
      </c>
      <c r="E50" s="18">
        <f>SUM(E2:E49)</f>
        <v>234</v>
      </c>
      <c r="F50" s="74"/>
      <c r="G50" s="70"/>
    </row>
  </sheetData>
  <mergeCells count="4">
    <mergeCell ref="I4:P10"/>
    <mergeCell ref="I11:P17"/>
    <mergeCell ref="I18:L24"/>
    <mergeCell ref="I3:P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0"/>
  <sheetViews>
    <sheetView topLeftCell="A16" workbookViewId="0">
      <selection activeCell="A40" sqref="A40:XFD40"/>
    </sheetView>
  </sheetViews>
  <sheetFormatPr defaultRowHeight="15" x14ac:dyDescent="0.25"/>
  <cols>
    <col min="1" max="1" width="56" style="1" customWidth="1"/>
    <col min="2" max="2" width="15.28515625" style="93" bestFit="1" customWidth="1"/>
    <col min="3" max="3" width="11.7109375" style="21" customWidth="1"/>
    <col min="4" max="5" width="16.7109375" style="63" customWidth="1"/>
    <col min="6" max="6" width="16.7109375" style="55" customWidth="1"/>
    <col min="7" max="8" width="18.42578125" style="98" customWidth="1"/>
  </cols>
  <sheetData>
    <row r="1" spans="1:15" ht="30" x14ac:dyDescent="0.25">
      <c r="A1" s="94" t="s">
        <v>36</v>
      </c>
      <c r="B1" s="10" t="s">
        <v>38</v>
      </c>
      <c r="C1" s="16" t="s">
        <v>80</v>
      </c>
      <c r="D1" s="51" t="s">
        <v>141</v>
      </c>
      <c r="E1" s="51" t="s">
        <v>142</v>
      </c>
      <c r="F1" s="16" t="s">
        <v>143</v>
      </c>
      <c r="G1" s="99" t="s">
        <v>161</v>
      </c>
      <c r="H1" s="100" t="s">
        <v>121</v>
      </c>
    </row>
    <row r="2" spans="1:15" x14ac:dyDescent="0.25">
      <c r="A2" s="7" t="s">
        <v>0</v>
      </c>
      <c r="B2" s="8" t="s">
        <v>39</v>
      </c>
      <c r="C2" s="18">
        <v>16</v>
      </c>
      <c r="D2" s="52">
        <v>2105475</v>
      </c>
      <c r="E2" s="53">
        <v>0</v>
      </c>
      <c r="F2" s="54">
        <f>SUM(D2:E2)</f>
        <v>2105475</v>
      </c>
      <c r="G2" s="97">
        <f>SUM(C2*200000)/D2</f>
        <v>1.5198470653890452</v>
      </c>
      <c r="H2" s="101">
        <v>1</v>
      </c>
    </row>
    <row r="3" spans="1:15" x14ac:dyDescent="0.25">
      <c r="A3" s="7" t="s">
        <v>1</v>
      </c>
      <c r="B3" s="8" t="s">
        <v>40</v>
      </c>
      <c r="C3" s="18">
        <v>0</v>
      </c>
      <c r="D3" s="52">
        <v>448055.5</v>
      </c>
      <c r="E3" s="56">
        <v>0</v>
      </c>
      <c r="F3" s="54">
        <f t="shared" ref="F3:F48" si="0">SUM(D3:E3)</f>
        <v>448055.5</v>
      </c>
      <c r="G3" s="97">
        <f t="shared" ref="G3:G50" si="1">SUM(C3*200000)/D3</f>
        <v>0</v>
      </c>
      <c r="H3" s="101">
        <v>0</v>
      </c>
      <c r="J3" s="177" t="s">
        <v>161</v>
      </c>
      <c r="K3" s="177"/>
      <c r="L3" s="177"/>
      <c r="M3" s="177"/>
      <c r="N3" s="177"/>
      <c r="O3" s="177"/>
    </row>
    <row r="4" spans="1:15" x14ac:dyDescent="0.25">
      <c r="A4" s="7" t="s">
        <v>37</v>
      </c>
      <c r="B4" s="8" t="s">
        <v>41</v>
      </c>
      <c r="C4" s="18">
        <v>0</v>
      </c>
      <c r="D4" s="52">
        <v>38657.25</v>
      </c>
      <c r="E4" s="56">
        <v>16</v>
      </c>
      <c r="F4" s="54">
        <f t="shared" si="0"/>
        <v>38673.25</v>
      </c>
      <c r="G4" s="97">
        <f t="shared" si="1"/>
        <v>0</v>
      </c>
      <c r="H4" s="101">
        <v>0</v>
      </c>
      <c r="J4" s="160" t="s">
        <v>162</v>
      </c>
      <c r="K4" s="161"/>
      <c r="L4" s="161"/>
      <c r="M4" s="161"/>
      <c r="N4" s="161"/>
      <c r="O4" s="162"/>
    </row>
    <row r="5" spans="1:15" x14ac:dyDescent="0.25">
      <c r="A5" s="7" t="s">
        <v>2</v>
      </c>
      <c r="B5" s="8" t="s">
        <v>42</v>
      </c>
      <c r="C5" s="18">
        <v>0</v>
      </c>
      <c r="D5" s="52">
        <v>34264.25</v>
      </c>
      <c r="E5" s="56">
        <v>0</v>
      </c>
      <c r="F5" s="54">
        <f t="shared" si="0"/>
        <v>34264.25</v>
      </c>
      <c r="G5" s="97">
        <f t="shared" si="1"/>
        <v>0</v>
      </c>
      <c r="H5" s="101">
        <v>0</v>
      </c>
      <c r="J5" s="163"/>
      <c r="K5" s="164"/>
      <c r="L5" s="164"/>
      <c r="M5" s="164"/>
      <c r="N5" s="164"/>
      <c r="O5" s="165"/>
    </row>
    <row r="6" spans="1:15" x14ac:dyDescent="0.25">
      <c r="A6" s="7" t="s">
        <v>3</v>
      </c>
      <c r="B6" s="8" t="s">
        <v>93</v>
      </c>
      <c r="C6" s="18">
        <v>0</v>
      </c>
      <c r="D6" s="52">
        <v>63666</v>
      </c>
      <c r="E6" s="56">
        <v>0</v>
      </c>
      <c r="F6" s="54">
        <f t="shared" si="0"/>
        <v>63666</v>
      </c>
      <c r="G6" s="97">
        <f t="shared" si="1"/>
        <v>0</v>
      </c>
      <c r="H6" s="101">
        <v>0</v>
      </c>
      <c r="J6" s="166"/>
      <c r="K6" s="167"/>
      <c r="L6" s="167"/>
      <c r="M6" s="167"/>
      <c r="N6" s="167"/>
      <c r="O6" s="168"/>
    </row>
    <row r="7" spans="1:15" x14ac:dyDescent="0.25">
      <c r="A7" s="7" t="s">
        <v>4</v>
      </c>
      <c r="B7" s="8" t="s">
        <v>43</v>
      </c>
      <c r="C7" s="18">
        <v>0</v>
      </c>
      <c r="D7" s="52">
        <v>1041596</v>
      </c>
      <c r="E7" s="57">
        <v>0</v>
      </c>
      <c r="F7" s="54">
        <f t="shared" si="0"/>
        <v>1041596</v>
      </c>
      <c r="G7" s="97">
        <f t="shared" si="1"/>
        <v>0</v>
      </c>
      <c r="H7" s="101">
        <v>0</v>
      </c>
      <c r="J7" s="169" t="s">
        <v>163</v>
      </c>
      <c r="K7" s="158"/>
      <c r="L7" s="158"/>
      <c r="M7" s="158"/>
      <c r="N7" s="158"/>
      <c r="O7" s="170"/>
    </row>
    <row r="8" spans="1:15" x14ac:dyDescent="0.25">
      <c r="A8" s="7" t="s">
        <v>5</v>
      </c>
      <c r="B8" s="8" t="s">
        <v>85</v>
      </c>
      <c r="C8" s="18">
        <v>0</v>
      </c>
      <c r="D8" s="52">
        <v>65747</v>
      </c>
      <c r="E8" s="56">
        <v>0</v>
      </c>
      <c r="F8" s="54">
        <f t="shared" si="0"/>
        <v>65747</v>
      </c>
      <c r="G8" s="97">
        <f t="shared" si="1"/>
        <v>0</v>
      </c>
      <c r="H8" s="101">
        <v>0</v>
      </c>
      <c r="J8" s="171"/>
      <c r="K8" s="172"/>
      <c r="L8" s="172"/>
      <c r="M8" s="172"/>
      <c r="N8" s="172"/>
      <c r="O8" s="173"/>
    </row>
    <row r="9" spans="1:15" x14ac:dyDescent="0.25">
      <c r="A9" s="7" t="s">
        <v>97</v>
      </c>
      <c r="B9" s="8" t="s">
        <v>44</v>
      </c>
      <c r="C9" s="18">
        <v>0</v>
      </c>
      <c r="D9" s="52">
        <v>1649820</v>
      </c>
      <c r="E9" s="56">
        <v>14464</v>
      </c>
      <c r="F9" s="54">
        <f t="shared" si="0"/>
        <v>1664284</v>
      </c>
      <c r="G9" s="97">
        <f t="shared" si="1"/>
        <v>0</v>
      </c>
      <c r="H9" s="101">
        <v>0</v>
      </c>
      <c r="J9" s="171"/>
      <c r="K9" s="172"/>
      <c r="L9" s="172"/>
      <c r="M9" s="172"/>
      <c r="N9" s="172"/>
      <c r="O9" s="173"/>
    </row>
    <row r="10" spans="1:15" x14ac:dyDescent="0.25">
      <c r="A10" s="7" t="s">
        <v>95</v>
      </c>
      <c r="B10" s="8" t="s">
        <v>92</v>
      </c>
      <c r="C10" s="18">
        <v>0</v>
      </c>
      <c r="D10" s="52">
        <v>111354.5</v>
      </c>
      <c r="E10" s="56">
        <v>16</v>
      </c>
      <c r="F10" s="54">
        <f t="shared" si="0"/>
        <v>111370.5</v>
      </c>
      <c r="G10" s="97">
        <f t="shared" si="1"/>
        <v>0</v>
      </c>
      <c r="H10" s="101">
        <v>0</v>
      </c>
      <c r="J10" s="171"/>
      <c r="K10" s="172"/>
      <c r="L10" s="172"/>
      <c r="M10" s="172"/>
      <c r="N10" s="172"/>
      <c r="O10" s="173"/>
    </row>
    <row r="11" spans="1:15" x14ac:dyDescent="0.25">
      <c r="A11" s="24" t="s">
        <v>6</v>
      </c>
      <c r="B11" s="8" t="s">
        <v>45</v>
      </c>
      <c r="C11" s="18">
        <v>0</v>
      </c>
      <c r="D11" s="52">
        <v>173307.97</v>
      </c>
      <c r="E11" s="56">
        <v>0</v>
      </c>
      <c r="F11" s="54">
        <f t="shared" si="0"/>
        <v>173307.97</v>
      </c>
      <c r="G11" s="97">
        <f>SUM(C11*200000)/D11</f>
        <v>0</v>
      </c>
      <c r="H11" s="101">
        <v>0</v>
      </c>
      <c r="J11" s="171"/>
      <c r="K11" s="172"/>
      <c r="L11" s="172"/>
      <c r="M11" s="172"/>
      <c r="N11" s="172"/>
      <c r="O11" s="173"/>
    </row>
    <row r="12" spans="1:15" x14ac:dyDescent="0.25">
      <c r="A12" s="24" t="s">
        <v>145</v>
      </c>
      <c r="B12" s="8" t="s">
        <v>46</v>
      </c>
      <c r="C12" s="18">
        <v>20</v>
      </c>
      <c r="D12" s="52">
        <v>536301</v>
      </c>
      <c r="E12" s="56">
        <v>133912</v>
      </c>
      <c r="F12" s="54">
        <f t="shared" si="0"/>
        <v>670213</v>
      </c>
      <c r="G12" s="97">
        <f t="shared" si="1"/>
        <v>7.4584981195261619</v>
      </c>
      <c r="H12" s="101">
        <v>1</v>
      </c>
      <c r="J12" s="174"/>
      <c r="K12" s="175"/>
      <c r="L12" s="175"/>
      <c r="M12" s="175"/>
      <c r="N12" s="175"/>
      <c r="O12" s="176"/>
    </row>
    <row r="13" spans="1:15" x14ac:dyDescent="0.25">
      <c r="A13" s="7" t="s">
        <v>7</v>
      </c>
      <c r="B13" s="8" t="s">
        <v>47</v>
      </c>
      <c r="C13" s="18">
        <v>0</v>
      </c>
      <c r="D13" s="52">
        <v>28129.5</v>
      </c>
      <c r="E13" s="56">
        <v>0</v>
      </c>
      <c r="F13" s="54">
        <f t="shared" si="0"/>
        <v>28129.5</v>
      </c>
      <c r="G13" s="97">
        <f t="shared" si="1"/>
        <v>0</v>
      </c>
      <c r="H13" s="101">
        <v>0</v>
      </c>
    </row>
    <row r="14" spans="1:15" x14ac:dyDescent="0.25">
      <c r="A14" s="7" t="s">
        <v>8</v>
      </c>
      <c r="B14" s="8" t="s">
        <v>48</v>
      </c>
      <c r="C14" s="18">
        <v>0</v>
      </c>
      <c r="D14" s="52">
        <v>505357</v>
      </c>
      <c r="E14" s="56">
        <v>0</v>
      </c>
      <c r="F14" s="54">
        <f t="shared" si="0"/>
        <v>505357</v>
      </c>
      <c r="G14" s="97">
        <f t="shared" si="1"/>
        <v>0</v>
      </c>
      <c r="H14" s="101">
        <v>0</v>
      </c>
      <c r="J14" s="143" t="s">
        <v>165</v>
      </c>
      <c r="K14" s="144"/>
      <c r="L14" s="144"/>
      <c r="M14" s="144"/>
      <c r="N14" s="144"/>
      <c r="O14" s="144"/>
    </row>
    <row r="15" spans="1:15" x14ac:dyDescent="0.25">
      <c r="A15" s="24" t="s">
        <v>9</v>
      </c>
      <c r="B15" s="8" t="s">
        <v>49</v>
      </c>
      <c r="C15" s="19">
        <v>0</v>
      </c>
      <c r="D15" s="52">
        <v>18801.75</v>
      </c>
      <c r="E15" s="58">
        <v>0</v>
      </c>
      <c r="F15" s="54">
        <f t="shared" si="0"/>
        <v>18801.75</v>
      </c>
      <c r="G15" s="97">
        <f t="shared" si="1"/>
        <v>0</v>
      </c>
      <c r="H15" s="101">
        <v>0</v>
      </c>
      <c r="J15" s="144"/>
      <c r="K15" s="144"/>
      <c r="L15" s="144"/>
      <c r="M15" s="144"/>
      <c r="N15" s="144"/>
      <c r="O15" s="144"/>
    </row>
    <row r="16" spans="1:15" x14ac:dyDescent="0.25">
      <c r="A16" s="7" t="s">
        <v>10</v>
      </c>
      <c r="B16" s="8" t="s">
        <v>50</v>
      </c>
      <c r="C16" s="18">
        <v>82</v>
      </c>
      <c r="D16" s="52">
        <v>799671.92</v>
      </c>
      <c r="E16" s="56">
        <v>0</v>
      </c>
      <c r="F16" s="54">
        <f t="shared" si="0"/>
        <v>799671.92</v>
      </c>
      <c r="G16" s="97">
        <f t="shared" si="1"/>
        <v>20.508410499145697</v>
      </c>
      <c r="H16" s="101">
        <v>2</v>
      </c>
      <c r="J16" s="144"/>
      <c r="K16" s="144"/>
      <c r="L16" s="144"/>
      <c r="M16" s="144"/>
      <c r="N16" s="144"/>
      <c r="O16" s="144"/>
    </row>
    <row r="17" spans="1:15" x14ac:dyDescent="0.25">
      <c r="A17" s="7" t="s">
        <v>11</v>
      </c>
      <c r="B17" s="9" t="s">
        <v>51</v>
      </c>
      <c r="C17" s="20">
        <v>312</v>
      </c>
      <c r="D17" s="52">
        <v>1083184</v>
      </c>
      <c r="E17" s="53">
        <v>2115.85</v>
      </c>
      <c r="F17" s="54">
        <f t="shared" si="0"/>
        <v>1085299.8500000001</v>
      </c>
      <c r="G17" s="97">
        <f t="shared" si="1"/>
        <v>57.607941033102406</v>
      </c>
      <c r="H17" s="101">
        <v>3</v>
      </c>
      <c r="J17" s="144"/>
      <c r="K17" s="144"/>
      <c r="L17" s="144"/>
      <c r="M17" s="144"/>
      <c r="N17" s="144"/>
      <c r="O17" s="144"/>
    </row>
    <row r="18" spans="1:15" x14ac:dyDescent="0.25">
      <c r="A18" s="7" t="s">
        <v>12</v>
      </c>
      <c r="B18" s="8" t="s">
        <v>52</v>
      </c>
      <c r="C18" s="18">
        <v>0</v>
      </c>
      <c r="D18" s="52">
        <v>176652.58</v>
      </c>
      <c r="E18" s="56">
        <v>15537.75</v>
      </c>
      <c r="F18" s="54">
        <f t="shared" si="0"/>
        <v>192190.33</v>
      </c>
      <c r="G18" s="97">
        <f t="shared" si="1"/>
        <v>0</v>
      </c>
      <c r="H18" s="101">
        <v>0</v>
      </c>
      <c r="J18" s="144"/>
      <c r="K18" s="144"/>
      <c r="L18" s="144"/>
      <c r="M18" s="144"/>
      <c r="N18" s="144"/>
      <c r="O18" s="144"/>
    </row>
    <row r="19" spans="1:15" x14ac:dyDescent="0.25">
      <c r="A19" s="7" t="s">
        <v>13</v>
      </c>
      <c r="B19" s="8" t="s">
        <v>53</v>
      </c>
      <c r="C19" s="18">
        <v>0</v>
      </c>
      <c r="D19" s="52">
        <v>152482.53</v>
      </c>
      <c r="E19" s="59">
        <v>10390</v>
      </c>
      <c r="F19" s="54">
        <f t="shared" si="0"/>
        <v>162872.53</v>
      </c>
      <c r="G19" s="97">
        <f t="shared" si="1"/>
        <v>0</v>
      </c>
      <c r="H19" s="101">
        <v>0</v>
      </c>
    </row>
    <row r="20" spans="1:15" x14ac:dyDescent="0.25">
      <c r="A20" s="24" t="s">
        <v>14</v>
      </c>
      <c r="B20" s="8" t="s">
        <v>89</v>
      </c>
      <c r="C20" s="19">
        <v>0</v>
      </c>
      <c r="D20" s="60">
        <v>104819.5</v>
      </c>
      <c r="E20" s="58">
        <v>1230</v>
      </c>
      <c r="F20" s="54">
        <f t="shared" si="0"/>
        <v>106049.5</v>
      </c>
      <c r="G20" s="97">
        <f t="shared" si="1"/>
        <v>0</v>
      </c>
      <c r="H20" s="101">
        <v>0</v>
      </c>
    </row>
    <row r="21" spans="1:15" x14ac:dyDescent="0.25">
      <c r="A21" s="7" t="s">
        <v>15</v>
      </c>
      <c r="B21" s="8" t="s">
        <v>54</v>
      </c>
      <c r="C21" s="18">
        <v>44</v>
      </c>
      <c r="D21" s="52">
        <v>78475.75</v>
      </c>
      <c r="E21" s="56">
        <v>0</v>
      </c>
      <c r="F21" s="54">
        <f t="shared" si="0"/>
        <v>78475.75</v>
      </c>
      <c r="G21" s="97">
        <f t="shared" si="1"/>
        <v>112.13655173732013</v>
      </c>
      <c r="H21" s="101">
        <v>3</v>
      </c>
    </row>
    <row r="22" spans="1:15" x14ac:dyDescent="0.25">
      <c r="A22" s="7" t="s">
        <v>16</v>
      </c>
      <c r="B22" s="8" t="s">
        <v>55</v>
      </c>
      <c r="C22" s="18">
        <v>0</v>
      </c>
      <c r="D22" s="52">
        <v>158470.88</v>
      </c>
      <c r="E22" s="56">
        <v>0</v>
      </c>
      <c r="F22" s="54">
        <f t="shared" si="0"/>
        <v>158470.88</v>
      </c>
      <c r="G22" s="97">
        <f t="shared" si="1"/>
        <v>0</v>
      </c>
      <c r="H22" s="104">
        <v>0</v>
      </c>
    </row>
    <row r="23" spans="1:15" x14ac:dyDescent="0.25">
      <c r="A23" s="7" t="s">
        <v>17</v>
      </c>
      <c r="B23" s="8" t="s">
        <v>56</v>
      </c>
      <c r="C23" s="18">
        <v>0</v>
      </c>
      <c r="D23" s="52">
        <v>125736.5</v>
      </c>
      <c r="E23" s="56">
        <v>0</v>
      </c>
      <c r="F23" s="54">
        <f t="shared" si="0"/>
        <v>125736.5</v>
      </c>
      <c r="G23" s="97">
        <f t="shared" si="1"/>
        <v>0</v>
      </c>
      <c r="H23" s="104">
        <v>0</v>
      </c>
    </row>
    <row r="24" spans="1:15" x14ac:dyDescent="0.25">
      <c r="A24" s="7" t="s">
        <v>18</v>
      </c>
      <c r="B24" s="8" t="s">
        <v>57</v>
      </c>
      <c r="C24" s="18">
        <v>0</v>
      </c>
      <c r="D24" s="52">
        <v>22744</v>
      </c>
      <c r="E24" s="58">
        <v>0</v>
      </c>
      <c r="F24" s="61">
        <f t="shared" si="0"/>
        <v>22744</v>
      </c>
      <c r="G24" s="97">
        <f t="shared" si="1"/>
        <v>0</v>
      </c>
      <c r="H24" s="104">
        <v>0</v>
      </c>
    </row>
    <row r="25" spans="1:15" x14ac:dyDescent="0.25">
      <c r="A25" s="7" t="s">
        <v>19</v>
      </c>
      <c r="B25" s="8" t="s">
        <v>58</v>
      </c>
      <c r="C25" s="18">
        <v>0</v>
      </c>
      <c r="D25" s="52">
        <v>349649.5</v>
      </c>
      <c r="E25" s="56">
        <v>0</v>
      </c>
      <c r="F25" s="54">
        <f t="shared" si="0"/>
        <v>349649.5</v>
      </c>
      <c r="G25" s="97">
        <f t="shared" si="1"/>
        <v>0</v>
      </c>
      <c r="H25" s="104">
        <v>0</v>
      </c>
    </row>
    <row r="26" spans="1:15" x14ac:dyDescent="0.25">
      <c r="A26" s="7" t="s">
        <v>90</v>
      </c>
      <c r="B26" s="8" t="s">
        <v>59</v>
      </c>
      <c r="C26" s="18">
        <v>0</v>
      </c>
      <c r="D26" s="52">
        <v>8455</v>
      </c>
      <c r="E26" s="56">
        <v>0</v>
      </c>
      <c r="F26" s="54">
        <f t="shared" si="0"/>
        <v>8455</v>
      </c>
      <c r="G26" s="97">
        <f t="shared" si="1"/>
        <v>0</v>
      </c>
      <c r="H26" s="104">
        <v>0</v>
      </c>
    </row>
    <row r="27" spans="1:15" x14ac:dyDescent="0.25">
      <c r="A27" s="7" t="s">
        <v>20</v>
      </c>
      <c r="B27" s="8" t="s">
        <v>60</v>
      </c>
      <c r="C27" s="18">
        <v>0</v>
      </c>
      <c r="D27" s="52">
        <v>101282.5</v>
      </c>
      <c r="E27" s="56">
        <v>0</v>
      </c>
      <c r="F27" s="54">
        <f t="shared" si="0"/>
        <v>101282.5</v>
      </c>
      <c r="G27" s="97">
        <f t="shared" si="1"/>
        <v>0</v>
      </c>
      <c r="H27" s="104">
        <v>0</v>
      </c>
    </row>
    <row r="28" spans="1:15" x14ac:dyDescent="0.25">
      <c r="A28" s="7" t="s">
        <v>21</v>
      </c>
      <c r="B28" s="8" t="s">
        <v>86</v>
      </c>
      <c r="C28" s="18">
        <v>0</v>
      </c>
      <c r="D28" s="62">
        <v>162143.75</v>
      </c>
      <c r="E28" s="56">
        <v>0</v>
      </c>
      <c r="F28" s="54">
        <f t="shared" si="0"/>
        <v>162143.75</v>
      </c>
      <c r="G28" s="97">
        <f t="shared" si="1"/>
        <v>0</v>
      </c>
      <c r="H28" s="104">
        <v>0</v>
      </c>
    </row>
    <row r="29" spans="1:15" x14ac:dyDescent="0.25">
      <c r="A29" s="7" t="s">
        <v>98</v>
      </c>
      <c r="B29" s="8" t="s">
        <v>84</v>
      </c>
      <c r="C29" s="18">
        <v>0</v>
      </c>
      <c r="D29" s="52">
        <v>25174</v>
      </c>
      <c r="E29" s="56">
        <v>0</v>
      </c>
      <c r="F29" s="54">
        <f t="shared" si="0"/>
        <v>25174</v>
      </c>
      <c r="G29" s="97">
        <f t="shared" si="1"/>
        <v>0</v>
      </c>
      <c r="H29" s="104">
        <v>0</v>
      </c>
    </row>
    <row r="30" spans="1:15" x14ac:dyDescent="0.25">
      <c r="A30" s="7" t="s">
        <v>22</v>
      </c>
      <c r="B30" s="8" t="s">
        <v>91</v>
      </c>
      <c r="C30" s="18">
        <v>955</v>
      </c>
      <c r="D30" s="62">
        <v>6215847.6799999997</v>
      </c>
      <c r="E30" s="56">
        <v>124964</v>
      </c>
      <c r="F30" s="54">
        <f t="shared" si="0"/>
        <v>6340811.6799999997</v>
      </c>
      <c r="G30" s="97">
        <f t="shared" si="1"/>
        <v>30.727908699332865</v>
      </c>
      <c r="H30" s="101">
        <v>3</v>
      </c>
    </row>
    <row r="31" spans="1:15" x14ac:dyDescent="0.25">
      <c r="A31" s="7" t="s">
        <v>23</v>
      </c>
      <c r="B31" s="8" t="s">
        <v>61</v>
      </c>
      <c r="C31" s="18">
        <v>0</v>
      </c>
      <c r="D31" s="52">
        <v>797359.32</v>
      </c>
      <c r="E31" s="22">
        <v>24960</v>
      </c>
      <c r="F31" s="54">
        <f t="shared" si="0"/>
        <v>822319.32</v>
      </c>
      <c r="G31" s="97">
        <f t="shared" si="1"/>
        <v>0</v>
      </c>
      <c r="H31" s="104">
        <v>0</v>
      </c>
    </row>
    <row r="32" spans="1:15" x14ac:dyDescent="0.25">
      <c r="A32" s="24" t="s">
        <v>24</v>
      </c>
      <c r="B32" s="8" t="s">
        <v>62</v>
      </c>
      <c r="C32" s="18">
        <v>0</v>
      </c>
      <c r="D32" s="52">
        <v>225214.5</v>
      </c>
      <c r="E32" s="56">
        <v>1920</v>
      </c>
      <c r="F32" s="54">
        <f t="shared" si="0"/>
        <v>227134.5</v>
      </c>
      <c r="G32" s="97">
        <f t="shared" si="1"/>
        <v>0</v>
      </c>
      <c r="H32" s="104">
        <v>0</v>
      </c>
    </row>
    <row r="33" spans="1:8" x14ac:dyDescent="0.25">
      <c r="A33" s="7" t="s">
        <v>25</v>
      </c>
      <c r="B33" s="8" t="s">
        <v>63</v>
      </c>
      <c r="C33" s="18">
        <v>0</v>
      </c>
      <c r="D33" s="52">
        <v>216668.25</v>
      </c>
      <c r="E33" s="56">
        <v>0</v>
      </c>
      <c r="F33" s="54">
        <f t="shared" si="0"/>
        <v>216668.25</v>
      </c>
      <c r="G33" s="97">
        <f t="shared" si="1"/>
        <v>0</v>
      </c>
      <c r="H33" s="104">
        <v>0</v>
      </c>
    </row>
    <row r="34" spans="1:8" x14ac:dyDescent="0.25">
      <c r="A34" s="7" t="s">
        <v>81</v>
      </c>
      <c r="B34" s="8" t="s">
        <v>64</v>
      </c>
      <c r="C34" s="18">
        <v>0</v>
      </c>
      <c r="D34" s="52">
        <v>59341.5</v>
      </c>
      <c r="E34" s="56">
        <v>0</v>
      </c>
      <c r="F34" s="54">
        <f t="shared" si="0"/>
        <v>59341.5</v>
      </c>
      <c r="G34" s="97">
        <f t="shared" si="1"/>
        <v>0</v>
      </c>
      <c r="H34" s="104">
        <v>0</v>
      </c>
    </row>
    <row r="35" spans="1:8" x14ac:dyDescent="0.25">
      <c r="A35" s="7" t="s">
        <v>26</v>
      </c>
      <c r="B35" s="8" t="s">
        <v>65</v>
      </c>
      <c r="C35" s="18">
        <v>0</v>
      </c>
      <c r="D35" s="52">
        <v>147937.75</v>
      </c>
      <c r="E35" s="56">
        <v>242</v>
      </c>
      <c r="F35" s="54">
        <f t="shared" si="0"/>
        <v>148179.75</v>
      </c>
      <c r="G35" s="97">
        <f t="shared" si="1"/>
        <v>0</v>
      </c>
      <c r="H35" s="104">
        <v>0</v>
      </c>
    </row>
    <row r="36" spans="1:8" x14ac:dyDescent="0.25">
      <c r="A36" s="24" t="s">
        <v>88</v>
      </c>
      <c r="B36" s="8" t="s">
        <v>66</v>
      </c>
      <c r="C36" s="18">
        <v>20</v>
      </c>
      <c r="D36" s="52">
        <v>708466.35</v>
      </c>
      <c r="E36" s="56">
        <v>0</v>
      </c>
      <c r="F36" s="54">
        <f t="shared" si="0"/>
        <v>708466.35</v>
      </c>
      <c r="G36" s="97">
        <f t="shared" si="1"/>
        <v>5.6459985714212113</v>
      </c>
      <c r="H36" s="101">
        <v>1</v>
      </c>
    </row>
    <row r="37" spans="1:8" x14ac:dyDescent="0.25">
      <c r="A37" s="24" t="s">
        <v>27</v>
      </c>
      <c r="B37" s="8" t="s">
        <v>67</v>
      </c>
      <c r="C37" s="18">
        <v>0</v>
      </c>
      <c r="D37" s="52">
        <v>373210</v>
      </c>
      <c r="E37" s="56">
        <v>0</v>
      </c>
      <c r="F37" s="54">
        <f t="shared" si="0"/>
        <v>373210</v>
      </c>
      <c r="G37" s="97">
        <f t="shared" si="1"/>
        <v>0</v>
      </c>
      <c r="H37" s="104">
        <v>0</v>
      </c>
    </row>
    <row r="38" spans="1:8" x14ac:dyDescent="0.25">
      <c r="A38" s="7" t="s">
        <v>28</v>
      </c>
      <c r="B38" s="8" t="s">
        <v>68</v>
      </c>
      <c r="C38" s="18">
        <v>0</v>
      </c>
      <c r="D38" s="52">
        <v>3603.25</v>
      </c>
      <c r="E38" s="56">
        <v>0</v>
      </c>
      <c r="F38" s="54">
        <f t="shared" si="0"/>
        <v>3603.25</v>
      </c>
      <c r="G38" s="97">
        <f t="shared" si="1"/>
        <v>0</v>
      </c>
      <c r="H38" s="104">
        <v>0</v>
      </c>
    </row>
    <row r="39" spans="1:8" x14ac:dyDescent="0.25">
      <c r="A39" s="7" t="s">
        <v>29</v>
      </c>
      <c r="B39" s="8" t="s">
        <v>69</v>
      </c>
      <c r="C39" s="18">
        <v>0</v>
      </c>
      <c r="D39" s="52">
        <v>309309.75</v>
      </c>
      <c r="E39" s="56">
        <v>0</v>
      </c>
      <c r="F39" s="54">
        <f t="shared" si="0"/>
        <v>309309.75</v>
      </c>
      <c r="G39" s="97">
        <f t="shared" si="1"/>
        <v>0</v>
      </c>
      <c r="H39" s="104">
        <v>0</v>
      </c>
    </row>
    <row r="40" spans="1:8" x14ac:dyDescent="0.25">
      <c r="A40" s="7" t="s">
        <v>30</v>
      </c>
      <c r="B40" s="8" t="s">
        <v>70</v>
      </c>
      <c r="C40" s="18">
        <v>25</v>
      </c>
      <c r="D40" s="52">
        <v>277181.55</v>
      </c>
      <c r="E40" s="56">
        <v>0</v>
      </c>
      <c r="F40" s="54">
        <f t="shared" si="0"/>
        <v>277181.55</v>
      </c>
      <c r="G40" s="97">
        <f t="shared" si="1"/>
        <v>18.038718666520193</v>
      </c>
      <c r="H40" s="101">
        <v>2</v>
      </c>
    </row>
    <row r="41" spans="1:8" x14ac:dyDescent="0.25">
      <c r="A41" s="24" t="s">
        <v>82</v>
      </c>
      <c r="B41" s="8" t="s">
        <v>71</v>
      </c>
      <c r="C41" s="18">
        <v>0</v>
      </c>
      <c r="D41" s="52">
        <v>39175.75</v>
      </c>
      <c r="E41" s="56">
        <v>0</v>
      </c>
      <c r="F41" s="54">
        <f t="shared" si="0"/>
        <v>39175.75</v>
      </c>
      <c r="G41" s="97">
        <f t="shared" si="1"/>
        <v>0</v>
      </c>
      <c r="H41" s="104">
        <v>0</v>
      </c>
    </row>
    <row r="42" spans="1:8" x14ac:dyDescent="0.25">
      <c r="A42" s="24" t="s">
        <v>31</v>
      </c>
      <c r="B42" s="8" t="s">
        <v>72</v>
      </c>
      <c r="C42" s="18">
        <v>0</v>
      </c>
      <c r="D42" s="52">
        <v>101935.67</v>
      </c>
      <c r="E42" s="56">
        <v>0</v>
      </c>
      <c r="F42" s="54">
        <f t="shared" si="0"/>
        <v>101935.67</v>
      </c>
      <c r="G42" s="97">
        <f t="shared" si="1"/>
        <v>0</v>
      </c>
      <c r="H42" s="104">
        <v>0</v>
      </c>
    </row>
    <row r="43" spans="1:8" x14ac:dyDescent="0.25">
      <c r="A43" s="7" t="s">
        <v>32</v>
      </c>
      <c r="B43" s="8" t="s">
        <v>73</v>
      </c>
      <c r="C43" s="18">
        <v>0</v>
      </c>
      <c r="D43" s="52">
        <v>55625.5</v>
      </c>
      <c r="E43" s="56">
        <v>0</v>
      </c>
      <c r="F43" s="54">
        <f t="shared" si="0"/>
        <v>55625.5</v>
      </c>
      <c r="G43" s="97">
        <f t="shared" si="1"/>
        <v>0</v>
      </c>
      <c r="H43" s="104">
        <v>0</v>
      </c>
    </row>
    <row r="44" spans="1:8" x14ac:dyDescent="0.25">
      <c r="A44" s="7" t="s">
        <v>96</v>
      </c>
      <c r="B44" s="8" t="s">
        <v>94</v>
      </c>
      <c r="C44" s="18">
        <v>0</v>
      </c>
      <c r="D44" s="52">
        <v>46209.13</v>
      </c>
      <c r="F44" s="54">
        <f t="shared" si="0"/>
        <v>46209.13</v>
      </c>
      <c r="G44" s="97">
        <f t="shared" si="1"/>
        <v>0</v>
      </c>
      <c r="H44" s="104">
        <v>0</v>
      </c>
    </row>
    <row r="45" spans="1:8" x14ac:dyDescent="0.25">
      <c r="A45" s="7" t="s">
        <v>33</v>
      </c>
      <c r="B45" s="8" t="s">
        <v>83</v>
      </c>
      <c r="C45" s="18">
        <v>100</v>
      </c>
      <c r="D45" s="52">
        <v>276844.25</v>
      </c>
      <c r="E45" s="59">
        <v>70306</v>
      </c>
      <c r="F45" s="54">
        <f t="shared" si="0"/>
        <v>347150.25</v>
      </c>
      <c r="G45" s="97">
        <f t="shared" si="1"/>
        <v>72.242786332026043</v>
      </c>
      <c r="H45" s="101">
        <v>3</v>
      </c>
    </row>
    <row r="46" spans="1:8" x14ac:dyDescent="0.25">
      <c r="A46" s="7" t="s">
        <v>87</v>
      </c>
      <c r="B46" s="8" t="s">
        <v>74</v>
      </c>
      <c r="C46" s="18">
        <v>103</v>
      </c>
      <c r="D46" s="52">
        <v>1887880.67</v>
      </c>
      <c r="E46" s="56">
        <v>0</v>
      </c>
      <c r="F46" s="54">
        <f t="shared" si="0"/>
        <v>1887880.67</v>
      </c>
      <c r="G46" s="97">
        <f t="shared" si="1"/>
        <v>10.91170661755862</v>
      </c>
      <c r="H46" s="101">
        <v>2</v>
      </c>
    </row>
    <row r="47" spans="1:8" x14ac:dyDescent="0.25">
      <c r="A47" s="7" t="s">
        <v>34</v>
      </c>
      <c r="B47" s="8" t="s">
        <v>75</v>
      </c>
      <c r="C47" s="18">
        <v>0</v>
      </c>
      <c r="D47" s="52">
        <v>241659.5</v>
      </c>
      <c r="E47" s="56">
        <v>0</v>
      </c>
      <c r="F47" s="54">
        <f t="shared" si="0"/>
        <v>241659.5</v>
      </c>
      <c r="G47" s="97">
        <f t="shared" si="1"/>
        <v>0</v>
      </c>
      <c r="H47" s="104">
        <v>0</v>
      </c>
    </row>
    <row r="48" spans="1:8" x14ac:dyDescent="0.25">
      <c r="A48" s="7" t="s">
        <v>35</v>
      </c>
      <c r="B48" s="8" t="s">
        <v>76</v>
      </c>
      <c r="C48" s="18">
        <v>65</v>
      </c>
      <c r="D48" s="52">
        <v>892808.88</v>
      </c>
      <c r="E48" s="59">
        <v>2201</v>
      </c>
      <c r="F48" s="54">
        <f t="shared" si="0"/>
        <v>895009.88</v>
      </c>
      <c r="G48" s="97">
        <f t="shared" si="1"/>
        <v>14.560787074608845</v>
      </c>
      <c r="H48" s="101">
        <v>1</v>
      </c>
    </row>
    <row r="49" spans="1:8" x14ac:dyDescent="0.25">
      <c r="A49" s="25" t="s">
        <v>99</v>
      </c>
      <c r="B49" s="11" t="s">
        <v>77</v>
      </c>
      <c r="C49" s="18">
        <v>0</v>
      </c>
      <c r="D49" s="67">
        <v>487493.25</v>
      </c>
      <c r="E49" s="56">
        <v>0</v>
      </c>
      <c r="F49" s="54">
        <f>SUM(D49:E49)</f>
        <v>487493.25</v>
      </c>
      <c r="G49" s="97">
        <f t="shared" si="1"/>
        <v>0</v>
      </c>
      <c r="H49" s="104">
        <v>0</v>
      </c>
    </row>
    <row r="50" spans="1:8" ht="15.75" thickBot="1" x14ac:dyDescent="0.3">
      <c r="A50" s="14"/>
      <c r="B50" s="12" t="s">
        <v>78</v>
      </c>
      <c r="C50" s="18">
        <f>SUM(C2:C49)</f>
        <v>1742</v>
      </c>
      <c r="D50" s="64">
        <f>SUM(D2:D49)</f>
        <v>23533247.629999999</v>
      </c>
      <c r="E50" s="65">
        <f>SUM(E2:E49)</f>
        <v>402274.6</v>
      </c>
      <c r="F50" s="68">
        <f>SUM(F2:F49)</f>
        <v>23935522.23</v>
      </c>
      <c r="G50" s="102">
        <f t="shared" si="1"/>
        <v>14.804586493020301</v>
      </c>
      <c r="H50" s="103"/>
    </row>
  </sheetData>
  <mergeCells count="4">
    <mergeCell ref="J4:O6"/>
    <mergeCell ref="J7:O12"/>
    <mergeCell ref="J3:O3"/>
    <mergeCell ref="J14:O1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50"/>
  <sheetViews>
    <sheetView workbookViewId="0">
      <pane ySplit="1" topLeftCell="A17" activePane="bottomLeft" state="frozen"/>
      <selection pane="bottomLeft" activeCell="G39" sqref="G39"/>
    </sheetView>
  </sheetViews>
  <sheetFormatPr defaultRowHeight="15" x14ac:dyDescent="0.25"/>
  <cols>
    <col min="1" max="1" width="56" style="1" customWidth="1"/>
    <col min="2" max="2" width="15.28515625" style="4" bestFit="1" customWidth="1"/>
    <col min="3" max="4" width="16.7109375" style="63" customWidth="1"/>
    <col min="5" max="5" width="16.7109375" style="55" customWidth="1"/>
    <col min="6" max="8" width="16.7109375" style="21" customWidth="1"/>
    <col min="9" max="16384" width="9.140625" style="1"/>
  </cols>
  <sheetData>
    <row r="1" spans="1:15" s="5" customFormat="1" ht="49.5" customHeight="1" x14ac:dyDescent="0.25">
      <c r="A1" s="6" t="s">
        <v>36</v>
      </c>
      <c r="B1" s="10" t="s">
        <v>38</v>
      </c>
      <c r="C1" s="51" t="s">
        <v>141</v>
      </c>
      <c r="D1" s="51" t="s">
        <v>142</v>
      </c>
      <c r="E1" s="16" t="s">
        <v>143</v>
      </c>
      <c r="F1" s="16" t="s">
        <v>144</v>
      </c>
      <c r="G1" s="16" t="s">
        <v>138</v>
      </c>
      <c r="H1" s="16" t="s">
        <v>121</v>
      </c>
      <c r="J1" s="1"/>
      <c r="K1" s="1"/>
      <c r="L1" s="1"/>
      <c r="M1" s="1"/>
      <c r="N1" s="1"/>
      <c r="O1" s="1"/>
    </row>
    <row r="2" spans="1:15" x14ac:dyDescent="0.25">
      <c r="A2" s="7" t="s">
        <v>0</v>
      </c>
      <c r="B2" s="8" t="s">
        <v>39</v>
      </c>
      <c r="C2" s="52">
        <v>2105475</v>
      </c>
      <c r="D2" s="53">
        <v>0</v>
      </c>
      <c r="E2" s="54">
        <f>SUM(C2:D2)</f>
        <v>2105475</v>
      </c>
      <c r="F2" s="72">
        <v>10</v>
      </c>
      <c r="G2" s="74">
        <f>SUM(F2*200000)/E2</f>
        <v>0.94990441586815322</v>
      </c>
      <c r="H2" s="18">
        <v>1</v>
      </c>
      <c r="J2" s="167" t="s">
        <v>138</v>
      </c>
      <c r="K2" s="167"/>
      <c r="L2" s="167"/>
      <c r="M2" s="167"/>
      <c r="N2" s="167"/>
      <c r="O2" s="167"/>
    </row>
    <row r="3" spans="1:15" x14ac:dyDescent="0.25">
      <c r="A3" s="7" t="s">
        <v>1</v>
      </c>
      <c r="B3" s="8" t="s">
        <v>40</v>
      </c>
      <c r="C3" s="52">
        <v>448055.5</v>
      </c>
      <c r="D3" s="56">
        <v>0</v>
      </c>
      <c r="E3" s="54">
        <f t="shared" ref="E3:E48" si="0">SUM(C3:D3)</f>
        <v>448055.5</v>
      </c>
      <c r="F3" s="20">
        <v>1</v>
      </c>
      <c r="G3" s="74">
        <f t="shared" ref="G3:G49" si="1">SUM(F3*200000)/E3</f>
        <v>0.44637327295390861</v>
      </c>
      <c r="H3" s="18">
        <v>1</v>
      </c>
      <c r="J3" s="160" t="s">
        <v>147</v>
      </c>
      <c r="K3" s="161"/>
      <c r="L3" s="161"/>
      <c r="M3" s="161"/>
      <c r="N3" s="161"/>
      <c r="O3" s="162"/>
    </row>
    <row r="4" spans="1:15" x14ac:dyDescent="0.25">
      <c r="A4" s="7" t="s">
        <v>37</v>
      </c>
      <c r="B4" s="8" t="s">
        <v>41</v>
      </c>
      <c r="C4" s="52">
        <v>38657.25</v>
      </c>
      <c r="D4" s="56">
        <v>16</v>
      </c>
      <c r="E4" s="54">
        <f t="shared" si="0"/>
        <v>38673.25</v>
      </c>
      <c r="F4" s="20">
        <v>0</v>
      </c>
      <c r="G4" s="74">
        <f t="shared" si="1"/>
        <v>0</v>
      </c>
      <c r="H4" s="18">
        <v>0</v>
      </c>
      <c r="J4" s="163"/>
      <c r="K4" s="164"/>
      <c r="L4" s="164"/>
      <c r="M4" s="164"/>
      <c r="N4" s="164"/>
      <c r="O4" s="165"/>
    </row>
    <row r="5" spans="1:15" x14ac:dyDescent="0.25">
      <c r="A5" s="7" t="s">
        <v>2</v>
      </c>
      <c r="B5" s="8" t="s">
        <v>42</v>
      </c>
      <c r="C5" s="52">
        <v>34264.25</v>
      </c>
      <c r="D5" s="56">
        <v>0</v>
      </c>
      <c r="E5" s="54">
        <f t="shared" si="0"/>
        <v>34264.25</v>
      </c>
      <c r="F5" s="20">
        <v>0</v>
      </c>
      <c r="G5" s="74">
        <f t="shared" si="1"/>
        <v>0</v>
      </c>
      <c r="H5" s="18">
        <v>0</v>
      </c>
      <c r="J5" s="166"/>
      <c r="K5" s="167"/>
      <c r="L5" s="167"/>
      <c r="M5" s="167"/>
      <c r="N5" s="167"/>
      <c r="O5" s="168"/>
    </row>
    <row r="6" spans="1:15" x14ac:dyDescent="0.25">
      <c r="A6" s="7" t="s">
        <v>3</v>
      </c>
      <c r="B6" s="8" t="s">
        <v>93</v>
      </c>
      <c r="C6" s="52">
        <v>63666</v>
      </c>
      <c r="D6" s="56">
        <v>0</v>
      </c>
      <c r="E6" s="54">
        <f t="shared" si="0"/>
        <v>63666</v>
      </c>
      <c r="F6" s="20">
        <v>0</v>
      </c>
      <c r="G6" s="74">
        <f t="shared" si="1"/>
        <v>0</v>
      </c>
      <c r="H6" s="18">
        <v>0</v>
      </c>
      <c r="J6" s="169" t="s">
        <v>146</v>
      </c>
      <c r="K6" s="158"/>
      <c r="L6" s="158"/>
      <c r="M6" s="158"/>
      <c r="N6" s="158"/>
      <c r="O6" s="170"/>
    </row>
    <row r="7" spans="1:15" x14ac:dyDescent="0.25">
      <c r="A7" s="7" t="s">
        <v>4</v>
      </c>
      <c r="B7" s="8" t="s">
        <v>43</v>
      </c>
      <c r="C7" s="52">
        <v>1041596</v>
      </c>
      <c r="D7" s="57">
        <v>0</v>
      </c>
      <c r="E7" s="54">
        <f t="shared" si="0"/>
        <v>1041596</v>
      </c>
      <c r="F7" s="20">
        <v>3</v>
      </c>
      <c r="G7" s="74">
        <f t="shared" si="1"/>
        <v>0.57603907849108482</v>
      </c>
      <c r="H7" s="18">
        <v>1</v>
      </c>
      <c r="J7" s="171"/>
      <c r="K7" s="172"/>
      <c r="L7" s="172"/>
      <c r="M7" s="172"/>
      <c r="N7" s="172"/>
      <c r="O7" s="173"/>
    </row>
    <row r="8" spans="1:15" x14ac:dyDescent="0.25">
      <c r="A8" s="7" t="s">
        <v>5</v>
      </c>
      <c r="B8" s="8" t="s">
        <v>85</v>
      </c>
      <c r="C8" s="52">
        <v>65747</v>
      </c>
      <c r="D8" s="56">
        <v>0</v>
      </c>
      <c r="E8" s="54">
        <f t="shared" si="0"/>
        <v>65747</v>
      </c>
      <c r="F8" s="20">
        <v>0</v>
      </c>
      <c r="G8" s="74">
        <f t="shared" si="1"/>
        <v>0</v>
      </c>
      <c r="H8" s="18">
        <v>0</v>
      </c>
      <c r="J8" s="171"/>
      <c r="K8" s="172"/>
      <c r="L8" s="172"/>
      <c r="M8" s="172"/>
      <c r="N8" s="172"/>
      <c r="O8" s="173"/>
    </row>
    <row r="9" spans="1:15" x14ac:dyDescent="0.25">
      <c r="A9" s="7" t="s">
        <v>97</v>
      </c>
      <c r="B9" s="8" t="s">
        <v>44</v>
      </c>
      <c r="C9" s="52">
        <v>1649820</v>
      </c>
      <c r="D9" s="56">
        <v>14464</v>
      </c>
      <c r="E9" s="54">
        <f t="shared" si="0"/>
        <v>1664284</v>
      </c>
      <c r="F9" s="20">
        <v>2</v>
      </c>
      <c r="G9" s="74">
        <f t="shared" si="1"/>
        <v>0.24034359520370321</v>
      </c>
      <c r="H9" s="18">
        <v>1</v>
      </c>
      <c r="J9" s="171"/>
      <c r="K9" s="172"/>
      <c r="L9" s="172"/>
      <c r="M9" s="172"/>
      <c r="N9" s="172"/>
      <c r="O9" s="173"/>
    </row>
    <row r="10" spans="1:15" x14ac:dyDescent="0.25">
      <c r="A10" s="7" t="s">
        <v>95</v>
      </c>
      <c r="B10" s="8" t="s">
        <v>92</v>
      </c>
      <c r="C10" s="52">
        <v>111354.5</v>
      </c>
      <c r="D10" s="56">
        <v>16</v>
      </c>
      <c r="E10" s="54">
        <f t="shared" si="0"/>
        <v>111370.5</v>
      </c>
      <c r="F10" s="20">
        <v>0</v>
      </c>
      <c r="G10" s="74">
        <f t="shared" si="1"/>
        <v>0</v>
      </c>
      <c r="H10" s="18">
        <v>0</v>
      </c>
      <c r="J10" s="171"/>
      <c r="K10" s="172"/>
      <c r="L10" s="172"/>
      <c r="M10" s="172"/>
      <c r="N10" s="172"/>
      <c r="O10" s="173"/>
    </row>
    <row r="11" spans="1:15" x14ac:dyDescent="0.25">
      <c r="A11" s="24" t="s">
        <v>6</v>
      </c>
      <c r="B11" s="8" t="s">
        <v>45</v>
      </c>
      <c r="C11" s="52">
        <v>173307.97</v>
      </c>
      <c r="D11" s="56">
        <v>0</v>
      </c>
      <c r="E11" s="54">
        <f t="shared" si="0"/>
        <v>173307.97</v>
      </c>
      <c r="F11" s="20">
        <v>1</v>
      </c>
      <c r="G11" s="74">
        <f t="shared" si="1"/>
        <v>1.1540150173128219</v>
      </c>
      <c r="H11" s="18">
        <v>2</v>
      </c>
      <c r="J11" s="174"/>
      <c r="K11" s="175"/>
      <c r="L11" s="175"/>
      <c r="M11" s="175"/>
      <c r="N11" s="175"/>
      <c r="O11" s="176"/>
    </row>
    <row r="12" spans="1:15" x14ac:dyDescent="0.25">
      <c r="A12" s="24" t="s">
        <v>145</v>
      </c>
      <c r="B12" s="8" t="s">
        <v>46</v>
      </c>
      <c r="C12" s="52">
        <v>536301</v>
      </c>
      <c r="D12" s="56">
        <v>133912</v>
      </c>
      <c r="E12" s="54">
        <f t="shared" si="0"/>
        <v>670213</v>
      </c>
      <c r="F12" s="20">
        <v>3</v>
      </c>
      <c r="G12" s="74">
        <f t="shared" si="1"/>
        <v>0.89523778261537745</v>
      </c>
      <c r="H12" s="18">
        <v>1</v>
      </c>
    </row>
    <row r="13" spans="1:15" x14ac:dyDescent="0.25">
      <c r="A13" s="7" t="s">
        <v>7</v>
      </c>
      <c r="B13" s="8" t="s">
        <v>47</v>
      </c>
      <c r="C13" s="52">
        <v>28129.5</v>
      </c>
      <c r="D13" s="56">
        <v>0</v>
      </c>
      <c r="E13" s="54">
        <f t="shared" si="0"/>
        <v>28129.5</v>
      </c>
      <c r="F13" s="20">
        <v>0</v>
      </c>
      <c r="G13" s="74">
        <f t="shared" si="1"/>
        <v>0</v>
      </c>
      <c r="H13" s="18">
        <v>0</v>
      </c>
      <c r="J13" s="143" t="s">
        <v>155</v>
      </c>
      <c r="K13" s="144"/>
      <c r="L13" s="144"/>
      <c r="M13" s="144"/>
      <c r="N13" s="144"/>
      <c r="O13" s="144"/>
    </row>
    <row r="14" spans="1:15" x14ac:dyDescent="0.25">
      <c r="A14" s="7" t="s">
        <v>8</v>
      </c>
      <c r="B14" s="8" t="s">
        <v>48</v>
      </c>
      <c r="C14" s="52">
        <v>505357</v>
      </c>
      <c r="D14" s="56">
        <v>0</v>
      </c>
      <c r="E14" s="54">
        <f t="shared" si="0"/>
        <v>505357</v>
      </c>
      <c r="F14" s="20">
        <v>1</v>
      </c>
      <c r="G14" s="74">
        <f t="shared" si="1"/>
        <v>0.3957598291900577</v>
      </c>
      <c r="H14" s="18">
        <v>1</v>
      </c>
      <c r="J14" s="144"/>
      <c r="K14" s="144"/>
      <c r="L14" s="144"/>
      <c r="M14" s="144"/>
      <c r="N14" s="144"/>
      <c r="O14" s="144"/>
    </row>
    <row r="15" spans="1:15" s="2" customFormat="1" x14ac:dyDescent="0.25">
      <c r="A15" s="24" t="s">
        <v>9</v>
      </c>
      <c r="B15" s="8" t="s">
        <v>49</v>
      </c>
      <c r="C15" s="52">
        <v>18801.75</v>
      </c>
      <c r="D15" s="58">
        <v>0</v>
      </c>
      <c r="E15" s="54">
        <f t="shared" si="0"/>
        <v>18801.75</v>
      </c>
      <c r="F15" s="19">
        <v>0</v>
      </c>
      <c r="G15" s="74">
        <f t="shared" si="1"/>
        <v>0</v>
      </c>
      <c r="H15" s="18">
        <v>0</v>
      </c>
      <c r="J15" s="144"/>
      <c r="K15" s="144"/>
      <c r="L15" s="144"/>
      <c r="M15" s="144"/>
      <c r="N15" s="144"/>
      <c r="O15" s="144"/>
    </row>
    <row r="16" spans="1:15" x14ac:dyDescent="0.25">
      <c r="A16" s="7" t="s">
        <v>10</v>
      </c>
      <c r="B16" s="8" t="s">
        <v>50</v>
      </c>
      <c r="C16" s="52">
        <v>799671.92</v>
      </c>
      <c r="D16" s="56">
        <v>0</v>
      </c>
      <c r="E16" s="54">
        <f t="shared" si="0"/>
        <v>799671.92</v>
      </c>
      <c r="F16" s="20">
        <v>12</v>
      </c>
      <c r="G16" s="74">
        <f t="shared" si="1"/>
        <v>3.0012308047530292</v>
      </c>
      <c r="H16" s="18">
        <v>2</v>
      </c>
      <c r="J16" s="144"/>
      <c r="K16" s="144"/>
      <c r="L16" s="144"/>
      <c r="M16" s="144"/>
      <c r="N16" s="144"/>
      <c r="O16" s="144"/>
    </row>
    <row r="17" spans="1:15" s="3" customFormat="1" x14ac:dyDescent="0.25">
      <c r="A17" s="7" t="s">
        <v>11</v>
      </c>
      <c r="B17" s="9" t="s">
        <v>51</v>
      </c>
      <c r="C17" s="52">
        <v>1083184</v>
      </c>
      <c r="D17" s="53">
        <v>2115.85</v>
      </c>
      <c r="E17" s="54">
        <f t="shared" si="0"/>
        <v>1085299.8500000001</v>
      </c>
      <c r="F17" s="20">
        <v>22</v>
      </c>
      <c r="G17" s="74">
        <f t="shared" si="1"/>
        <v>4.0541791284685056</v>
      </c>
      <c r="H17" s="20">
        <v>3</v>
      </c>
      <c r="J17" s="144"/>
      <c r="K17" s="144"/>
      <c r="L17" s="144"/>
      <c r="M17" s="144"/>
      <c r="N17" s="144"/>
      <c r="O17" s="144"/>
    </row>
    <row r="18" spans="1:15" x14ac:dyDescent="0.25">
      <c r="A18" s="7" t="s">
        <v>12</v>
      </c>
      <c r="B18" s="8" t="s">
        <v>52</v>
      </c>
      <c r="C18" s="52">
        <v>176652.58</v>
      </c>
      <c r="D18" s="56">
        <v>15537.75</v>
      </c>
      <c r="E18" s="54">
        <f t="shared" si="0"/>
        <v>192190.33</v>
      </c>
      <c r="F18" s="20">
        <v>2</v>
      </c>
      <c r="G18" s="74">
        <f t="shared" si="1"/>
        <v>2.0812701658819153</v>
      </c>
      <c r="H18" s="18">
        <v>2</v>
      </c>
      <c r="J18" s="3"/>
      <c r="K18" s="3"/>
      <c r="L18" s="3"/>
      <c r="M18" s="3"/>
      <c r="N18" s="3"/>
      <c r="O18" s="3"/>
    </row>
    <row r="19" spans="1:15" x14ac:dyDescent="0.25">
      <c r="A19" s="7" t="s">
        <v>13</v>
      </c>
      <c r="B19" s="8" t="s">
        <v>53</v>
      </c>
      <c r="C19" s="52">
        <v>152482.53</v>
      </c>
      <c r="D19" s="59">
        <v>10390</v>
      </c>
      <c r="E19" s="54">
        <f t="shared" si="0"/>
        <v>162872.53</v>
      </c>
      <c r="F19" s="20">
        <v>2</v>
      </c>
      <c r="G19" s="74">
        <f t="shared" si="1"/>
        <v>2.4559083106279496</v>
      </c>
      <c r="H19" s="18">
        <v>2</v>
      </c>
    </row>
    <row r="20" spans="1:15" s="2" customFormat="1" x14ac:dyDescent="0.25">
      <c r="A20" s="24" t="s">
        <v>14</v>
      </c>
      <c r="B20" s="8" t="s">
        <v>89</v>
      </c>
      <c r="C20" s="60">
        <v>104819.5</v>
      </c>
      <c r="D20" s="58">
        <v>1230</v>
      </c>
      <c r="E20" s="54">
        <f t="shared" si="0"/>
        <v>106049.5</v>
      </c>
      <c r="F20" s="19">
        <v>0</v>
      </c>
      <c r="G20" s="74">
        <f t="shared" si="1"/>
        <v>0</v>
      </c>
      <c r="H20" s="18">
        <v>0</v>
      </c>
      <c r="J20" s="1"/>
      <c r="K20" s="1"/>
      <c r="L20" s="1"/>
      <c r="M20" s="1"/>
      <c r="N20" s="1"/>
      <c r="O20" s="1"/>
    </row>
    <row r="21" spans="1:15" x14ac:dyDescent="0.25">
      <c r="A21" s="7" t="s">
        <v>15</v>
      </c>
      <c r="B21" s="8" t="s">
        <v>54</v>
      </c>
      <c r="C21" s="52">
        <v>78475.75</v>
      </c>
      <c r="D21" s="56">
        <v>0</v>
      </c>
      <c r="E21" s="54">
        <f t="shared" si="0"/>
        <v>78475.75</v>
      </c>
      <c r="F21" s="20">
        <v>2</v>
      </c>
      <c r="G21" s="74">
        <f t="shared" si="1"/>
        <v>5.0971159880600059</v>
      </c>
      <c r="H21" s="20">
        <v>3</v>
      </c>
      <c r="J21" s="2"/>
      <c r="K21" s="2"/>
      <c r="L21" s="2"/>
      <c r="M21" s="2"/>
      <c r="N21" s="2"/>
      <c r="O21" s="2"/>
    </row>
    <row r="22" spans="1:15" x14ac:dyDescent="0.25">
      <c r="A22" s="7" t="s">
        <v>16</v>
      </c>
      <c r="B22" s="8" t="s">
        <v>55</v>
      </c>
      <c r="C22" s="52">
        <v>158470.88</v>
      </c>
      <c r="D22" s="56">
        <v>0</v>
      </c>
      <c r="E22" s="54">
        <f t="shared" si="0"/>
        <v>158470.88</v>
      </c>
      <c r="F22" s="20">
        <v>0</v>
      </c>
      <c r="G22" s="74">
        <f t="shared" si="1"/>
        <v>0</v>
      </c>
      <c r="H22" s="18">
        <v>0</v>
      </c>
    </row>
    <row r="23" spans="1:15" x14ac:dyDescent="0.25">
      <c r="A23" s="7" t="s">
        <v>17</v>
      </c>
      <c r="B23" s="8" t="s">
        <v>56</v>
      </c>
      <c r="C23" s="52">
        <v>125736.5</v>
      </c>
      <c r="D23" s="56">
        <v>0</v>
      </c>
      <c r="E23" s="54">
        <f t="shared" si="0"/>
        <v>125736.5</v>
      </c>
      <c r="F23" s="20">
        <v>1</v>
      </c>
      <c r="G23" s="74">
        <f t="shared" si="1"/>
        <v>1.5906280197078813</v>
      </c>
      <c r="H23" s="18">
        <v>2</v>
      </c>
    </row>
    <row r="24" spans="1:15" x14ac:dyDescent="0.25">
      <c r="A24" s="7" t="s">
        <v>18</v>
      </c>
      <c r="B24" s="8" t="s">
        <v>57</v>
      </c>
      <c r="C24" s="52">
        <v>22744</v>
      </c>
      <c r="D24" s="58">
        <v>0</v>
      </c>
      <c r="E24" s="61">
        <f t="shared" si="0"/>
        <v>22744</v>
      </c>
      <c r="F24" s="19">
        <v>0</v>
      </c>
      <c r="G24" s="74">
        <f t="shared" si="1"/>
        <v>0</v>
      </c>
      <c r="H24" s="18">
        <v>0</v>
      </c>
    </row>
    <row r="25" spans="1:15" x14ac:dyDescent="0.25">
      <c r="A25" s="7" t="s">
        <v>19</v>
      </c>
      <c r="B25" s="8" t="s">
        <v>58</v>
      </c>
      <c r="C25" s="52">
        <v>349649.5</v>
      </c>
      <c r="D25" s="56">
        <v>0</v>
      </c>
      <c r="E25" s="54">
        <f t="shared" si="0"/>
        <v>349649.5</v>
      </c>
      <c r="F25" s="20">
        <v>0</v>
      </c>
      <c r="G25" s="74">
        <f t="shared" si="1"/>
        <v>0</v>
      </c>
      <c r="H25" s="18">
        <v>0</v>
      </c>
    </row>
    <row r="26" spans="1:15" x14ac:dyDescent="0.25">
      <c r="A26" s="7" t="s">
        <v>90</v>
      </c>
      <c r="B26" s="8" t="s">
        <v>59</v>
      </c>
      <c r="C26" s="52">
        <v>8455</v>
      </c>
      <c r="D26" s="56">
        <v>0</v>
      </c>
      <c r="E26" s="54">
        <f t="shared" si="0"/>
        <v>8455</v>
      </c>
      <c r="F26" s="20">
        <v>0</v>
      </c>
      <c r="G26" s="74">
        <f t="shared" si="1"/>
        <v>0</v>
      </c>
      <c r="H26" s="18">
        <v>0</v>
      </c>
    </row>
    <row r="27" spans="1:15" x14ac:dyDescent="0.25">
      <c r="A27" s="7" t="s">
        <v>20</v>
      </c>
      <c r="B27" s="8" t="s">
        <v>60</v>
      </c>
      <c r="C27" s="52">
        <v>101282.5</v>
      </c>
      <c r="D27" s="56">
        <v>0</v>
      </c>
      <c r="E27" s="54">
        <f t="shared" si="0"/>
        <v>101282.5</v>
      </c>
      <c r="F27" s="20">
        <v>0</v>
      </c>
      <c r="G27" s="74">
        <f t="shared" si="1"/>
        <v>0</v>
      </c>
      <c r="H27" s="18">
        <v>0</v>
      </c>
    </row>
    <row r="28" spans="1:15" x14ac:dyDescent="0.25">
      <c r="A28" s="7" t="s">
        <v>21</v>
      </c>
      <c r="B28" s="8" t="s">
        <v>86</v>
      </c>
      <c r="C28" s="62">
        <v>162143.75</v>
      </c>
      <c r="D28" s="56">
        <v>0</v>
      </c>
      <c r="E28" s="54">
        <f t="shared" si="0"/>
        <v>162143.75</v>
      </c>
      <c r="F28" s="20">
        <v>2</v>
      </c>
      <c r="G28" s="74">
        <f t="shared" si="1"/>
        <v>2.4669467679142736</v>
      </c>
      <c r="H28" s="18">
        <v>2</v>
      </c>
    </row>
    <row r="29" spans="1:15" x14ac:dyDescent="0.25">
      <c r="A29" s="7" t="s">
        <v>98</v>
      </c>
      <c r="B29" s="8" t="s">
        <v>84</v>
      </c>
      <c r="C29" s="52">
        <v>25174</v>
      </c>
      <c r="D29" s="56">
        <v>0</v>
      </c>
      <c r="E29" s="54">
        <f t="shared" si="0"/>
        <v>25174</v>
      </c>
      <c r="F29" s="20">
        <v>0</v>
      </c>
      <c r="G29" s="74">
        <f t="shared" si="1"/>
        <v>0</v>
      </c>
      <c r="H29" s="18">
        <v>0</v>
      </c>
    </row>
    <row r="30" spans="1:15" x14ac:dyDescent="0.25">
      <c r="A30" s="7" t="s">
        <v>22</v>
      </c>
      <c r="B30" s="8" t="s">
        <v>91</v>
      </c>
      <c r="C30" s="62">
        <v>6215847.6799999997</v>
      </c>
      <c r="D30" s="56">
        <v>124964</v>
      </c>
      <c r="E30" s="54">
        <f t="shared" si="0"/>
        <v>6340811.6799999997</v>
      </c>
      <c r="F30" s="20">
        <v>120</v>
      </c>
      <c r="G30" s="74">
        <f t="shared" si="1"/>
        <v>3.7850043829089088</v>
      </c>
      <c r="H30" s="20">
        <v>3</v>
      </c>
    </row>
    <row r="31" spans="1:15" x14ac:dyDescent="0.25">
      <c r="A31" s="7" t="s">
        <v>23</v>
      </c>
      <c r="B31" s="8" t="s">
        <v>61</v>
      </c>
      <c r="C31" s="52">
        <v>797359.32</v>
      </c>
      <c r="D31" s="22">
        <v>24960</v>
      </c>
      <c r="E31" s="54">
        <f t="shared" si="0"/>
        <v>822319.32</v>
      </c>
      <c r="F31" s="20">
        <v>1</v>
      </c>
      <c r="G31" s="74">
        <f t="shared" si="1"/>
        <v>0.24321452158025428</v>
      </c>
      <c r="H31" s="18">
        <v>1</v>
      </c>
    </row>
    <row r="32" spans="1:15" x14ac:dyDescent="0.25">
      <c r="A32" s="24" t="s">
        <v>24</v>
      </c>
      <c r="B32" s="8" t="s">
        <v>62</v>
      </c>
      <c r="C32" s="52">
        <v>225214.5</v>
      </c>
      <c r="D32" s="56">
        <v>1920</v>
      </c>
      <c r="E32" s="54">
        <f t="shared" si="0"/>
        <v>227134.5</v>
      </c>
      <c r="F32" s="20">
        <v>0</v>
      </c>
      <c r="G32" s="74">
        <f t="shared" si="1"/>
        <v>0</v>
      </c>
      <c r="H32" s="18">
        <v>0</v>
      </c>
    </row>
    <row r="33" spans="1:8" x14ac:dyDescent="0.25">
      <c r="A33" s="7" t="s">
        <v>25</v>
      </c>
      <c r="B33" s="8" t="s">
        <v>63</v>
      </c>
      <c r="C33" s="52">
        <v>216668.25</v>
      </c>
      <c r="D33" s="56">
        <v>0</v>
      </c>
      <c r="E33" s="54">
        <f t="shared" si="0"/>
        <v>216668.25</v>
      </c>
      <c r="F33" s="20">
        <v>0</v>
      </c>
      <c r="G33" s="74">
        <f t="shared" si="1"/>
        <v>0</v>
      </c>
      <c r="H33" s="18">
        <v>0</v>
      </c>
    </row>
    <row r="34" spans="1:8" x14ac:dyDescent="0.25">
      <c r="A34" s="7" t="s">
        <v>81</v>
      </c>
      <c r="B34" s="8" t="s">
        <v>64</v>
      </c>
      <c r="C34" s="52">
        <v>59341.5</v>
      </c>
      <c r="D34" s="56">
        <v>0</v>
      </c>
      <c r="E34" s="54">
        <f t="shared" si="0"/>
        <v>59341.5</v>
      </c>
      <c r="F34" s="20">
        <v>0</v>
      </c>
      <c r="G34" s="74">
        <f t="shared" si="1"/>
        <v>0</v>
      </c>
      <c r="H34" s="18">
        <v>0</v>
      </c>
    </row>
    <row r="35" spans="1:8" x14ac:dyDescent="0.25">
      <c r="A35" s="7" t="s">
        <v>26</v>
      </c>
      <c r="B35" s="8" t="s">
        <v>65</v>
      </c>
      <c r="C35" s="52">
        <v>147937.75</v>
      </c>
      <c r="D35" s="56">
        <v>242</v>
      </c>
      <c r="E35" s="54">
        <f t="shared" si="0"/>
        <v>148179.75</v>
      </c>
      <c r="F35" s="20">
        <v>1</v>
      </c>
      <c r="G35" s="74">
        <f t="shared" si="1"/>
        <v>1.3497120895399</v>
      </c>
      <c r="H35" s="18">
        <v>2</v>
      </c>
    </row>
    <row r="36" spans="1:8" x14ac:dyDescent="0.25">
      <c r="A36" s="24" t="s">
        <v>88</v>
      </c>
      <c r="B36" s="8" t="s">
        <v>66</v>
      </c>
      <c r="C36" s="52">
        <v>708466.35</v>
      </c>
      <c r="D36" s="56">
        <v>0</v>
      </c>
      <c r="E36" s="54">
        <f t="shared" si="0"/>
        <v>708466.35</v>
      </c>
      <c r="F36" s="20">
        <v>4</v>
      </c>
      <c r="G36" s="74">
        <f t="shared" si="1"/>
        <v>1.1291997142842423</v>
      </c>
      <c r="H36" s="18">
        <v>2</v>
      </c>
    </row>
    <row r="37" spans="1:8" x14ac:dyDescent="0.25">
      <c r="A37" s="24" t="s">
        <v>27</v>
      </c>
      <c r="B37" s="8" t="s">
        <v>67</v>
      </c>
      <c r="C37" s="52">
        <v>373210</v>
      </c>
      <c r="D37" s="56">
        <v>0</v>
      </c>
      <c r="E37" s="54">
        <f t="shared" si="0"/>
        <v>373210</v>
      </c>
      <c r="F37" s="20">
        <v>1</v>
      </c>
      <c r="G37" s="74">
        <f t="shared" si="1"/>
        <v>0.53589132124005256</v>
      </c>
      <c r="H37" s="18">
        <v>1</v>
      </c>
    </row>
    <row r="38" spans="1:8" x14ac:dyDescent="0.25">
      <c r="A38" s="7" t="s">
        <v>28</v>
      </c>
      <c r="B38" s="8" t="s">
        <v>68</v>
      </c>
      <c r="C38" s="52">
        <v>3603.25</v>
      </c>
      <c r="D38" s="56">
        <v>0</v>
      </c>
      <c r="E38" s="54">
        <f t="shared" si="0"/>
        <v>3603.25</v>
      </c>
      <c r="F38" s="20">
        <v>0</v>
      </c>
      <c r="G38" s="74">
        <f t="shared" si="1"/>
        <v>0</v>
      </c>
      <c r="H38" s="18">
        <v>0</v>
      </c>
    </row>
    <row r="39" spans="1:8" x14ac:dyDescent="0.25">
      <c r="A39" s="7" t="s">
        <v>29</v>
      </c>
      <c r="B39" s="8" t="s">
        <v>69</v>
      </c>
      <c r="C39" s="52">
        <v>309309.75</v>
      </c>
      <c r="D39" s="56">
        <v>0</v>
      </c>
      <c r="E39" s="54">
        <f t="shared" si="0"/>
        <v>309309.75</v>
      </c>
      <c r="F39" s="20">
        <v>4</v>
      </c>
      <c r="G39" s="74">
        <f t="shared" si="1"/>
        <v>2.5864040819922423</v>
      </c>
      <c r="H39" s="18">
        <v>2</v>
      </c>
    </row>
    <row r="40" spans="1:8" x14ac:dyDescent="0.25">
      <c r="A40" s="7" t="s">
        <v>30</v>
      </c>
      <c r="B40" s="8" t="s">
        <v>70</v>
      </c>
      <c r="C40" s="52">
        <v>277181.55</v>
      </c>
      <c r="D40" s="56">
        <v>0</v>
      </c>
      <c r="E40" s="54">
        <f t="shared" si="0"/>
        <v>277181.55</v>
      </c>
      <c r="F40" s="20">
        <v>8</v>
      </c>
      <c r="G40" s="74">
        <f t="shared" si="1"/>
        <v>5.7723899732864616</v>
      </c>
      <c r="H40" s="18">
        <v>2</v>
      </c>
    </row>
    <row r="41" spans="1:8" x14ac:dyDescent="0.25">
      <c r="A41" s="24" t="s">
        <v>82</v>
      </c>
      <c r="B41" s="8" t="s">
        <v>71</v>
      </c>
      <c r="C41" s="52">
        <v>39175.75</v>
      </c>
      <c r="D41" s="56">
        <v>0</v>
      </c>
      <c r="E41" s="54">
        <f t="shared" si="0"/>
        <v>39175.75</v>
      </c>
      <c r="F41" s="20">
        <v>0</v>
      </c>
      <c r="G41" s="74">
        <f t="shared" si="1"/>
        <v>0</v>
      </c>
      <c r="H41" s="18">
        <v>0</v>
      </c>
    </row>
    <row r="42" spans="1:8" x14ac:dyDescent="0.25">
      <c r="A42" s="24" t="s">
        <v>31</v>
      </c>
      <c r="B42" s="8" t="s">
        <v>72</v>
      </c>
      <c r="C42" s="52">
        <v>101935.67</v>
      </c>
      <c r="D42" s="56">
        <v>0</v>
      </c>
      <c r="E42" s="54">
        <f t="shared" si="0"/>
        <v>101935.67</v>
      </c>
      <c r="F42" s="20">
        <v>2</v>
      </c>
      <c r="G42" s="74">
        <f t="shared" si="1"/>
        <v>3.924043467806706</v>
      </c>
      <c r="H42" s="20">
        <v>3</v>
      </c>
    </row>
    <row r="43" spans="1:8" x14ac:dyDescent="0.25">
      <c r="A43" s="7" t="s">
        <v>32</v>
      </c>
      <c r="B43" s="8" t="s">
        <v>73</v>
      </c>
      <c r="C43" s="52">
        <v>55625.5</v>
      </c>
      <c r="D43" s="56">
        <v>0</v>
      </c>
      <c r="E43" s="54">
        <f t="shared" si="0"/>
        <v>55625.5</v>
      </c>
      <c r="F43" s="20">
        <v>0</v>
      </c>
      <c r="G43" s="74">
        <f t="shared" si="1"/>
        <v>0</v>
      </c>
      <c r="H43" s="18">
        <v>0</v>
      </c>
    </row>
    <row r="44" spans="1:8" x14ac:dyDescent="0.25">
      <c r="A44" s="7" t="s">
        <v>96</v>
      </c>
      <c r="B44" s="8" t="s">
        <v>94</v>
      </c>
      <c r="C44" s="52">
        <v>46209.13</v>
      </c>
      <c r="E44" s="54">
        <f t="shared" si="0"/>
        <v>46209.13</v>
      </c>
      <c r="F44" s="20">
        <v>0</v>
      </c>
      <c r="G44" s="74">
        <f t="shared" si="1"/>
        <v>0</v>
      </c>
      <c r="H44" s="18">
        <v>0</v>
      </c>
    </row>
    <row r="45" spans="1:8" x14ac:dyDescent="0.25">
      <c r="A45" s="7" t="s">
        <v>33</v>
      </c>
      <c r="B45" s="8" t="s">
        <v>83</v>
      </c>
      <c r="C45" s="52">
        <v>276844.25</v>
      </c>
      <c r="D45" s="59">
        <v>70306</v>
      </c>
      <c r="E45" s="54">
        <f t="shared" si="0"/>
        <v>347150.25</v>
      </c>
      <c r="F45" s="20">
        <v>18</v>
      </c>
      <c r="G45" s="74">
        <f t="shared" si="1"/>
        <v>10.370149524593458</v>
      </c>
      <c r="H45" s="20">
        <v>3</v>
      </c>
    </row>
    <row r="46" spans="1:8" x14ac:dyDescent="0.25">
      <c r="A46" s="7" t="s">
        <v>87</v>
      </c>
      <c r="B46" s="8" t="s">
        <v>74</v>
      </c>
      <c r="C46" s="52">
        <v>1887880.67</v>
      </c>
      <c r="D46" s="56">
        <v>0</v>
      </c>
      <c r="E46" s="54">
        <f t="shared" si="0"/>
        <v>1887880.67</v>
      </c>
      <c r="F46" s="20">
        <v>6</v>
      </c>
      <c r="G46" s="74">
        <f t="shared" si="1"/>
        <v>0.63563339519758955</v>
      </c>
      <c r="H46" s="18">
        <v>1</v>
      </c>
    </row>
    <row r="47" spans="1:8" x14ac:dyDescent="0.25">
      <c r="A47" s="7" t="s">
        <v>34</v>
      </c>
      <c r="B47" s="8" t="s">
        <v>75</v>
      </c>
      <c r="C47" s="52">
        <v>241659.5</v>
      </c>
      <c r="D47" s="56">
        <v>0</v>
      </c>
      <c r="E47" s="54">
        <f t="shared" si="0"/>
        <v>241659.5</v>
      </c>
      <c r="F47" s="20">
        <v>0</v>
      </c>
      <c r="G47" s="74">
        <f t="shared" si="1"/>
        <v>0</v>
      </c>
      <c r="H47" s="18">
        <v>0</v>
      </c>
    </row>
    <row r="48" spans="1:8" x14ac:dyDescent="0.25">
      <c r="A48" s="7" t="s">
        <v>35</v>
      </c>
      <c r="B48" s="8" t="s">
        <v>76</v>
      </c>
      <c r="C48" s="52">
        <v>892808.88</v>
      </c>
      <c r="D48" s="59">
        <v>2201</v>
      </c>
      <c r="E48" s="54">
        <f t="shared" si="0"/>
        <v>895009.88</v>
      </c>
      <c r="F48" s="20">
        <v>5</v>
      </c>
      <c r="G48" s="74">
        <f t="shared" si="1"/>
        <v>1.1173061016935366</v>
      </c>
      <c r="H48" s="18">
        <v>2</v>
      </c>
    </row>
    <row r="49" spans="1:8" x14ac:dyDescent="0.25">
      <c r="A49" s="66" t="s">
        <v>99</v>
      </c>
      <c r="B49" s="13" t="s">
        <v>77</v>
      </c>
      <c r="C49" s="67">
        <v>487493.25</v>
      </c>
      <c r="D49" s="56">
        <v>0</v>
      </c>
      <c r="E49" s="54">
        <f>SUM(C49:D49)</f>
        <v>487493.25</v>
      </c>
      <c r="F49" s="20">
        <v>4</v>
      </c>
      <c r="G49" s="74">
        <f t="shared" si="1"/>
        <v>1.6410483632337474</v>
      </c>
      <c r="H49" s="18">
        <v>2</v>
      </c>
    </row>
    <row r="50" spans="1:8" ht="15.75" thickBot="1" x14ac:dyDescent="0.3">
      <c r="A50" s="14"/>
      <c r="B50" s="12" t="s">
        <v>78</v>
      </c>
      <c r="C50" s="64">
        <f>SUM(C2:C49)</f>
        <v>23533247.629999999</v>
      </c>
      <c r="D50" s="65">
        <f>SUM(D2:D49)</f>
        <v>402274.6</v>
      </c>
      <c r="E50" s="68">
        <f>SUM(E2:E49)</f>
        <v>23935522.23</v>
      </c>
      <c r="F50" s="73">
        <f>SUM(F2:F49)</f>
        <v>238</v>
      </c>
      <c r="G50" s="78"/>
      <c r="H50" s="69"/>
    </row>
  </sheetData>
  <mergeCells count="4">
    <mergeCell ref="J6:O11"/>
    <mergeCell ref="J3:O5"/>
    <mergeCell ref="J13:O17"/>
    <mergeCell ref="J2:O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Total</vt:lpstr>
      <vt:lpstr>Chem</vt:lpstr>
      <vt:lpstr>Safety</vt:lpstr>
      <vt:lpstr>EUP</vt:lpstr>
      <vt:lpstr>Size</vt:lpstr>
      <vt:lpstr>#Emp</vt:lpstr>
      <vt:lpstr>Severity</vt:lpstr>
      <vt:lpstr>LWDR</vt:lpstr>
      <vt:lpstr>Inc Rate</vt:lpstr>
      <vt:lpstr>LTCR</vt:lpstr>
      <vt:lpstr>SafCom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Timothy Little (RMD)</cp:lastModifiedBy>
  <cp:lastPrinted>2019-03-21T19:08:10Z</cp:lastPrinted>
  <dcterms:created xsi:type="dcterms:W3CDTF">2018-01-19T13:40:41Z</dcterms:created>
  <dcterms:modified xsi:type="dcterms:W3CDTF">2021-04-07T21:38:19Z</dcterms:modified>
</cp:coreProperties>
</file>