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140" windowHeight="6690" firstSheet="2" activeTab="4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莆田维养项目部签到表!$B$1:$B$108</definedName>
    <definedName name="_xlnm._FilterDatabase" localSheetId="2" hidden="1">人员固定消费表!$C$1:$C$22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73" i="1" l="1"/>
  <c r="E74" i="1"/>
  <c r="E75" i="1"/>
  <c r="E72" i="1"/>
  <c r="E71" i="1"/>
  <c r="C24" i="5"/>
  <c r="C22" i="5" l="1"/>
  <c r="G38" i="7" l="1"/>
  <c r="E66" i="1"/>
  <c r="E70" i="1"/>
  <c r="E69" i="1"/>
  <c r="E67" i="1"/>
  <c r="E68" i="1"/>
  <c r="D17" i="2"/>
  <c r="C17" i="5"/>
  <c r="E63" i="1" l="1"/>
  <c r="E64" i="1"/>
  <c r="E65" i="1"/>
  <c r="E62" i="1"/>
  <c r="C16" i="5"/>
  <c r="E61" i="1"/>
  <c r="C15" i="5"/>
  <c r="E57" i="1" l="1"/>
  <c r="E58" i="1"/>
  <c r="E56" i="1"/>
  <c r="E59" i="1"/>
  <c r="E60" i="1"/>
  <c r="D14" i="2"/>
  <c r="C14" i="5"/>
  <c r="E53" i="1" l="1"/>
  <c r="E52" i="1"/>
  <c r="E54" i="1"/>
  <c r="E55" i="1"/>
  <c r="D13" i="2"/>
  <c r="C13" i="5"/>
  <c r="C12" i="5" l="1"/>
  <c r="C11" i="5" l="1"/>
  <c r="E8" i="8" l="1"/>
  <c r="E48" i="1"/>
  <c r="E47" i="1"/>
  <c r="E45" i="1"/>
  <c r="E44" i="1"/>
  <c r="E43" i="1"/>
  <c r="D10" i="2"/>
  <c r="C10" i="5"/>
  <c r="E39" i="1" l="1"/>
  <c r="E40" i="1"/>
  <c r="E41" i="1"/>
  <c r="E42" i="1"/>
  <c r="E37" i="1"/>
  <c r="C9" i="5"/>
  <c r="E33" i="1" l="1"/>
  <c r="E34" i="1"/>
  <c r="E35" i="1"/>
  <c r="E36" i="1"/>
  <c r="E32" i="1"/>
  <c r="D8" i="2"/>
  <c r="C8" i="5"/>
  <c r="D7" i="2" l="1"/>
  <c r="C7" i="5"/>
  <c r="E29" i="1"/>
  <c r="E30" i="1"/>
  <c r="E31" i="1"/>
  <c r="E28" i="1"/>
  <c r="E23" i="1" l="1"/>
  <c r="E24" i="1"/>
  <c r="E25" i="1"/>
  <c r="E26" i="1"/>
  <c r="E22" i="1"/>
  <c r="D6" i="2"/>
  <c r="C6" i="5"/>
  <c r="E20" i="1" l="1"/>
  <c r="E21" i="1"/>
  <c r="E19" i="1"/>
  <c r="E15" i="1"/>
  <c r="E17" i="1"/>
  <c r="E18" i="1"/>
  <c r="E16" i="1"/>
  <c r="D5" i="2"/>
  <c r="C5" i="5"/>
  <c r="E14" i="1" l="1"/>
  <c r="E13" i="1"/>
  <c r="E12" i="1"/>
  <c r="E11" i="1"/>
  <c r="E10" i="1"/>
  <c r="D4" i="2"/>
  <c r="C4" i="5"/>
  <c r="E7" i="1" l="1"/>
  <c r="E8" i="1"/>
  <c r="E9" i="1"/>
  <c r="E6" i="1"/>
  <c r="D3" i="2"/>
  <c r="C3" i="5"/>
  <c r="C2" i="5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<sst xmlns="http://schemas.openxmlformats.org/spreadsheetml/2006/main" count="817" uniqueCount="239">
  <si>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</si>
  <si>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</si>
  <si>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</si>
  <si>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</si>
  <si>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</si>
  <si>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</si>
  <si>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</si>
  <si>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</si>
  <si>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</si>
  <si>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</si>
  <si>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</si>
  <si>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</si>
  <si>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</si>
  <si>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</si>
  <si>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</si>
  <si>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</si>
  <si>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</si>
  <si>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</si>
  <si>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</si>
  <si>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</si>
  <si>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</si>
  <si>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</si>
  <si>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</si>
  <si>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</si>
  <si>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</si>
  <si>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</si>
  <si>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</si>
  <si>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</si>
  <si>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</si>
  <si>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</si>
  <si>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</si>
  <si>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</si>
  <si>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</si>
  <si>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</si>
  <si>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</si>
  <si>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</si>
  <si>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</si>
  <si>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</si>
  <si>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</si>
  <si>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</si>
  <si>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</si>
  <si>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</si>
  <si>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</si>
  <si>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</si>
  <si>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</si>
  <si>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</si>
  <si>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</si>
  <si>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</si>
  <si>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</si>
  <si>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</si>
  <si>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</si>
  <si>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</si>
  <si>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</si>
  <si>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</si>
  <si>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</si>
  <si>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</si>
  <si>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</si>
  <si>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</si>
  <si>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</si>
  <si>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</si>
  <si>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</si>
  <si>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</si>
  <si>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</si>
  <si>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</si>
  <si>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林迪南、郑景祥、陈扬奇、王恭东</t>
  </si>
  <si>
    <t>林迪南、郑景祥、陈扬奇、王恭东、黄学漾、王兆林</t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</si>
  <si>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</si>
  <si>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</si>
  <si>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</si>
  <si>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</si>
  <si>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</si>
  <si>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</si>
  <si>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</si>
  <si>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</si>
  <si>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</si>
  <si>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</si>
  <si>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</si>
  <si>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</si>
  <si>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林迪南、郑景祥、陈扬奇、王曦强、王恭东、黄学漾、王兆林、赖苍林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</si>
  <si>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</si>
  <si>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</si>
  <si>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</si>
  <si>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</si>
  <si>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</si>
  <si>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</si>
  <si>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</si>
  <si>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</si>
  <si>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</si>
  <si>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</si>
  <si>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</si>
  <si>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</si>
  <si>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</si>
  <si>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</si>
  <si>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</si>
  <si>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</si>
  <si>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林迪南、郑景祥、陈扬奇、王曦强、  王恭东、黄学漾、王兆林、魏初材、吴绍康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</si>
  <si>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</si>
  <si>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</si>
  <si>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</si>
  <si>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</si>
  <si>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</si>
  <si>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</si>
  <si>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</si>
  <si>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</si>
  <si>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</si>
  <si>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</si>
  <si>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</si>
  <si>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</si>
  <si>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</si>
  <si>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</si>
  <si>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</si>
  <si>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</si>
  <si>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</si>
  <si>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</si>
  <si>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</si>
  <si>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</si>
  <si>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</si>
  <si>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</si>
  <si>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</si>
  <si>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</si>
  <si>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</si>
  <si>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</si>
  <si>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</si>
  <si>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</si>
  <si>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</si>
  <si>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</si>
  <si>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</si>
  <si>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</si>
  <si>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</si>
  <si>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</si>
  <si>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</si>
  <si>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</si>
  <si>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</si>
  <si>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</si>
  <si>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</si>
  <si>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</si>
  <si>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</si>
  <si>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</si>
  <si>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</si>
  <si>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</si>
  <si>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</si>
  <si>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</si>
  <si>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</si>
  <si>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</si>
  <si>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</si>
  <si>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</si>
  <si>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</si>
  <si>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</si>
  <si>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</si>
  <si>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</si>
  <si>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</si>
  <si>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</si>
  <si>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</si>
  <si>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</si>
  <si>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</si>
  <si>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</si>
  <si>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</si>
  <si>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</si>
  <si>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</si>
  <si>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</si>
  <si>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</si>
  <si>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</si>
  <si>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</si>
  <si>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</si>
  <si>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</si>
  <si>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</si>
  <si>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</si>
  <si>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</si>
  <si>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</si>
  <si>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</si>
  <si>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</si>
  <si>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</si>
  <si>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</si>
  <si>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</si>
  <si>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</si>
  <si>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</si>
  <si>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</si>
  <si>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</si>
  <si>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</si>
  <si>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</si>
  <si>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</si>
  <si>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</si>
  <si>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</si>
  <si>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</si>
  <si>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</si>
  <si>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</si>
  <si>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</si>
  <si>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</si>
  <si>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</si>
  <si>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</si>
  <si>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</si>
  <si>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</si>
  <si>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</si>
  <si>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</si>
  <si>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</si>
  <si>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/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</si>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</sst>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7" workbookViewId="0">
      <selection activeCell="B18" sqref="B18:D22"/>
    </sheetView>
  </sheetViews>
  <sheetFormatPr defaultRowHeight="14" x14ac:dyDescent="0.3"/>
  <cols>
    <col min="2" max="3" width="9.1640625" bestFit="1" customWidth="1"/>
    <col min="4" max="4" width="79.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20170619</v>
      </c>
      <c r="C2">
        <f>82</f>
        <v>82</v>
      </c>
      <c r="D2" t="s">
        <v>64</v>
      </c>
      <c r="E2" s="1" t="s">
        <v>32</v>
      </c>
      <c r="F2" t="s">
        <v>51</v>
      </c>
    </row>
    <row r="3" spans="1:6" x14ac:dyDescent="0.3">
      <c r="A3">
        <v>2</v>
      </c>
      <c r="B3">
        <v>20170620</v>
      </c>
      <c r="C3">
        <f>484.3+15+72</f>
        <v>571.29999999999995</v>
      </c>
      <c r="D3" t="s">
        <v>64</v>
      </c>
      <c r="E3" s="1" t="s">
        <v>57</v>
      </c>
      <c r="F3" t="s">
        <v>58</v>
      </c>
    </row>
    <row r="4" spans="1:6" x14ac:dyDescent="0.3">
      <c r="A4">
        <v>3</v>
      </c>
      <c r="B4">
        <v>20170621</v>
      </c>
      <c r="C4">
        <f>65+52+78</f>
        <v>195</v>
      </c>
      <c r="D4" t="s">
        <v>65</v>
      </c>
      <c r="E4" s="1" t="s">
        <v>59</v>
      </c>
      <c r="F4" t="s">
        <v>76</v>
      </c>
    </row>
    <row r="5" spans="1:6" x14ac:dyDescent="0.3">
      <c r="A5">
        <v>4</v>
      </c>
      <c r="B5">
        <v>20170622</v>
      </c>
      <c r="C5">
        <f>14+160+62</f>
        <v>236</v>
      </c>
      <c r="D5" t="s">
        <v>78</v>
      </c>
      <c r="E5" s="1" t="s">
        <v>66</v>
      </c>
      <c r="F5" t="s">
        <v>67</v>
      </c>
    </row>
    <row r="6" spans="1:6" x14ac:dyDescent="0.3">
      <c r="A6">
        <v>5</v>
      </c>
      <c r="B6">
        <v>20170623</v>
      </c>
      <c r="C6">
        <f>17.78+121+4+14</f>
        <v>156.78</v>
      </c>
      <c r="D6" t="s">
        <v>95</v>
      </c>
      <c r="E6" s="1" t="s">
        <v>75</v>
      </c>
      <c r="F6" t="s">
        <v>77</v>
      </c>
    </row>
    <row r="7" spans="1:6" x14ac:dyDescent="0.3">
      <c r="A7">
        <v>6</v>
      </c>
      <c r="B7">
        <v>20170624</v>
      </c>
      <c r="C7">
        <f>25.3+4+106</f>
        <v>135.30000000000001</v>
      </c>
      <c r="D7" t="s">
        <v>99</v>
      </c>
      <c r="E7" s="1" t="s">
        <v>98</v>
      </c>
      <c r="F7" t="s">
        <v>101</v>
      </c>
    </row>
    <row r="8" spans="1:6" x14ac:dyDescent="0.3">
      <c r="A8">
        <v>7</v>
      </c>
      <c r="B8">
        <v>20170625</v>
      </c>
      <c r="C8">
        <f>36.5+88</f>
        <v>124.5</v>
      </c>
      <c r="D8" t="s">
        <v>105</v>
      </c>
      <c r="E8" s="1" t="s">
        <v>106</v>
      </c>
      <c r="F8" t="s">
        <v>107</v>
      </c>
    </row>
    <row r="9" spans="1:6" x14ac:dyDescent="0.3">
      <c r="A9">
        <v>8</v>
      </c>
      <c r="B9">
        <v>20170626</v>
      </c>
      <c r="C9">
        <f>99+145.97</f>
        <v>244.97</v>
      </c>
      <c r="D9" t="s">
        <v>184</v>
      </c>
      <c r="E9" s="1" t="s">
        <v>116</v>
      </c>
    </row>
    <row r="10" spans="1:6" x14ac:dyDescent="0.3">
      <c r="A10">
        <v>9</v>
      </c>
      <c r="B10">
        <v>20170627</v>
      </c>
      <c r="C10">
        <f>55+32+75</f>
        <v>162</v>
      </c>
      <c r="D10" t="s">
        <v>184</v>
      </c>
      <c r="E10" s="1" t="s">
        <v>124</v>
      </c>
      <c r="F10" t="s">
        <v>129</v>
      </c>
    </row>
    <row r="11" spans="1:6" x14ac:dyDescent="0.3">
      <c r="A11">
        <v>10</v>
      </c>
      <c r="B11">
        <v>20170628</v>
      </c>
      <c r="C11">
        <f>27.5</f>
        <v>27.5</v>
      </c>
      <c r="D11" t="s">
        <v>184</v>
      </c>
      <c r="E11" s="1" t="s">
        <v>130</v>
      </c>
    </row>
    <row r="12" spans="1:6" x14ac:dyDescent="0.3">
      <c r="A12">
        <v>11</v>
      </c>
      <c r="B12">
        <v>20170629</v>
      </c>
      <c r="C12">
        <f>6+34</f>
        <v>40</v>
      </c>
      <c r="D12" t="s">
        <v>184</v>
      </c>
      <c r="E12" s="1" t="s">
        <v>145</v>
      </c>
      <c r="F12" t="s">
        <v>146</v>
      </c>
    </row>
    <row r="13" spans="1:6" x14ac:dyDescent="0.3">
      <c r="A13">
        <v>12</v>
      </c>
      <c r="B13">
        <v>20170630</v>
      </c>
      <c r="C13">
        <f>120.4+68+5+34</f>
        <v>227.4</v>
      </c>
      <c r="D13" t="s">
        <v>158</v>
      </c>
      <c r="E13" s="1" t="s">
        <v>159</v>
      </c>
    </row>
    <row r="14" spans="1:6" x14ac:dyDescent="0.3">
      <c r="A14">
        <v>13</v>
      </c>
      <c r="B14">
        <v>20170701</v>
      </c>
      <c r="C14">
        <f>116+17.9+118.89</f>
        <v>252.79000000000002</v>
      </c>
      <c r="D14" t="s">
        <v>166</v>
      </c>
      <c r="E14" s="1" t="s">
        <v>167</v>
      </c>
    </row>
    <row r="15" spans="1:6" x14ac:dyDescent="0.3">
      <c r="A15">
        <v>14</v>
      </c>
      <c r="B15">
        <v>20170702</v>
      </c>
      <c r="C15">
        <f>26+19.8</f>
        <v>45.8</v>
      </c>
      <c r="D15" t="s">
        <v>172</v>
      </c>
      <c r="E15" s="1" t="s">
        <v>173</v>
      </c>
    </row>
    <row r="16" spans="1:6" x14ac:dyDescent="0.3">
      <c r="A16">
        <v>15</v>
      </c>
      <c r="B16">
        <v>20170703</v>
      </c>
      <c r="C16">
        <f>70+73</f>
        <v>143</v>
      </c>
      <c r="D16" t="s">
        <v>172</v>
      </c>
      <c r="E16" s="1" t="s">
        <v>181</v>
      </c>
    </row>
    <row r="17" spans="1:6" x14ac:dyDescent="0.3">
      <c r="A17">
        <v>16</v>
      </c>
      <c r="B17">
        <v>20170704</v>
      </c>
      <c r="C17">
        <f>92+50</f>
        <v>142</v>
      </c>
      <c r="D17" t="s">
        <v>185</v>
      </c>
      <c r="E17" s="1" t="s">
        <v>3</v>
      </c>
    </row>
    <row r="18" spans="1:6" x14ac:dyDescent="0.3">
      <c r="A18">
        <v>17</v>
      </c>
      <c r="B18">
        <v>20170705</v>
      </c>
      <c r="C18">
        <v>0</v>
      </c>
      <c r="D18" t="s">
        <v>186</v>
      </c>
      <c r="E18" s="1" t="s">
        <v>3</v>
      </c>
    </row>
    <row r="19" spans="1:6" x14ac:dyDescent="0.3">
      <c r="A19">
        <v>18</v>
      </c>
      <c r="B19">
        <v>20170706</v>
      </c>
      <c r="C19">
        <v>0</v>
      </c>
      <c r="D19" t="s">
        <v>192</v>
      </c>
      <c r="E19" s="1" t="s">
        <v>187</v>
      </c>
    </row>
    <row r="20" spans="1:6" x14ac:dyDescent="0.3">
      <c r="A20">
        <v>19</v>
      </c>
      <c r="B20">
        <v>20170707</v>
      </c>
      <c r="C20">
        <v>0</v>
      </c>
      <c r="D20" t="s">
        <v>198</v>
      </c>
      <c r="E20" s="1" t="s">
        <v>199</v>
      </c>
    </row>
    <row r="21" spans="1:6" x14ac:dyDescent="0.3">
      <c r="A21">
        <v>20</v>
      </c>
      <c r="B21">
        <v>20170708</v>
      </c>
      <c r="C21">
        <v>13</v>
      </c>
      <c r="D21" t="s">
        <v>200</v>
      </c>
      <c r="E21" s="1" t="s">
        <v>199</v>
      </c>
    </row>
    <row r="22" spans="1:6" x14ac:dyDescent="0.3">
      <c r="A22">
        <v>21</v>
      </c>
      <c r="B22">
        <v>20170709</v>
      </c>
      <c r="C22">
        <f>19.5+102.4</f>
        <v>121.9</v>
      </c>
      <c r="D22" t="s">
        <v>201</v>
      </c>
      <c r="E22" s="1" t="s">
        <v>202</v>
      </c>
      <c r="F22" t="s">
        <v>211</v>
      </c>
    </row>
    <row r="23" spans="1:6" x14ac:dyDescent="0.3">
      <c r="A23">
        <v>22</v>
      </c>
      <c r="B23">
        <v>20170710</v>
      </c>
      <c r="C23">
        <v>0</v>
      </c>
      <c r="D23" t="s">
        <v>212</v>
      </c>
      <c r="E23" s="1" t="s">
        <v>213</v>
      </c>
    </row>
    <row r="24" spans="1:6" x14ac:dyDescent="0.3">
      <c r="B24">
        <v>20170711</v>
      </c>
      <c r="C24">
        <f>8.9+12+252</f>
        <v>272.89999999999998</v>
      </c>
      <c r="D24" t="s">
        <v>221</v>
      </c>
      <c r="E24" s="1" t="s">
        <v>222</v>
      </c>
      <c r="F24" t="s">
        <v>228</v>
      </c>
    </row>
    <row r="25" spans="1:6" x14ac:dyDescent="0.3">
      <c r="B25">
        <v>20170712</v>
      </c>
      <c r="C25">
        <v>0</v>
      </c>
      <c r="D25" t="s">
        <v>237</v>
      </c>
      <c r="E25" s="1" t="s">
        <v>66</v>
      </c>
    </row>
    <row r="26" spans="1:6" x14ac:dyDescent="0.3">
      <c r="B26">
        <v>20170713</v>
      </c>
      <c r="C26">
        <v>0</v>
      </c>
      <c r="D26" t="s">
        <v>238</v>
      </c>
      <c r="E26" s="1" t="s">
        <v>236</v>
      </c>
    </row>
    <row r="27" spans="1:6" x14ac:dyDescent="0.3">
      <c r="E27" s="1"/>
    </row>
    <row r="28" spans="1:6" x14ac:dyDescent="0.3">
      <c r="E28" s="1"/>
    </row>
    <row r="29" spans="1:6" x14ac:dyDescent="0.3">
      <c r="E29" s="1"/>
    </row>
    <row r="30" spans="1:6" x14ac:dyDescent="0.3">
      <c r="E30" s="1"/>
    </row>
    <row r="31" spans="1:6" x14ac:dyDescent="0.3">
      <c r="E31" s="1"/>
    </row>
    <row r="32" spans="1:6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D24" sqref="D24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116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131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132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147</v>
      </c>
      <c r="D12">
        <v>28</v>
      </c>
    </row>
    <row r="13" spans="1:5" x14ac:dyDescent="0.3">
      <c r="A13" s="2">
        <v>12</v>
      </c>
      <c r="B13" s="4">
        <v>20170630</v>
      </c>
      <c r="C13" s="1" t="s">
        <v>160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160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222</v>
      </c>
      <c r="D23">
        <v>272.89999999999998</v>
      </c>
    </row>
    <row r="24" spans="2:4" x14ac:dyDescent="0.3">
      <c r="B24">
        <v>20170711</v>
      </c>
      <c r="C24" s="1" t="s">
        <v>66</v>
      </c>
      <c r="D24">
        <f>8.9+12+252</f>
        <v>272.89999999999998</v>
      </c>
    </row>
    <row r="25" spans="2:4" x14ac:dyDescent="0.3">
      <c r="B25"/>
      <c r="C25" s="1"/>
      <c r="D25"/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6" workbookViewId="0">
      <selection activeCell="E72" sqref="E72:E7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68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68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68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68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69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70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79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80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81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82</v>
      </c>
      <c r="D27" s="1" t="s">
        <v>83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79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100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82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108</v>
      </c>
      <c r="D33" s="1" t="s">
        <v>109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79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100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82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109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117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82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119</v>
      </c>
      <c r="D42" s="1" t="s">
        <v>120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82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119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133</v>
      </c>
      <c r="D49" s="1" t="s">
        <v>134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145</v>
      </c>
      <c r="D50" s="1" t="s">
        <v>148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149</v>
      </c>
      <c r="D51" s="1" t="s">
        <v>150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66</v>
      </c>
      <c r="D52" s="1" t="s">
        <v>83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79</v>
      </c>
      <c r="D53" s="1" t="s">
        <v>83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82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167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168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169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170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171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173</v>
      </c>
      <c r="D61" s="1" t="s">
        <v>174</v>
      </c>
      <c r="E61" s="1">
        <f>26+19.8</f>
        <v>45.8</v>
      </c>
    </row>
    <row r="62" spans="1:5" x14ac:dyDescent="0.3">
      <c r="B62" s="1">
        <v>20170703</v>
      </c>
      <c r="C62" s="1" t="s">
        <v>173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174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178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182</v>
      </c>
      <c r="D65" s="1" t="s">
        <v>174</v>
      </c>
      <c r="E65" s="1">
        <f t="shared" si="11"/>
        <v>35.75</v>
      </c>
    </row>
    <row r="66" spans="2:6" x14ac:dyDescent="0.3">
      <c r="B66" s="1">
        <v>20170704</v>
      </c>
      <c r="C66" s="1" t="s">
        <v>187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188</v>
      </c>
      <c r="D67" s="1" t="s">
        <v>174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189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190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191</v>
      </c>
      <c r="D70" s="1" t="s">
        <v>174</v>
      </c>
      <c r="E70" s="1">
        <f>50/3</f>
        <v>16.666666666666668</v>
      </c>
    </row>
    <row r="71" spans="2:6" x14ac:dyDescent="0.3">
      <c r="B71" s="1">
        <v>20170711</v>
      </c>
      <c r="C71" s="1" t="s">
        <v>222</v>
      </c>
      <c r="D71" s="1" t="s">
        <v>223</v>
      </c>
      <c r="E71" s="1">
        <f>12+252/5</f>
        <v>62.4</v>
      </c>
    </row>
    <row r="72" spans="2:6" x14ac:dyDescent="0.3">
      <c r="B72" s="1">
        <v>20170711</v>
      </c>
      <c r="C72" s="1" t="s">
        <v>224</v>
      </c>
      <c r="D72" s="1" t="s">
        <v>223</v>
      </c>
      <c r="E72" s="1">
        <f>252/5</f>
        <v>50.4</v>
      </c>
    </row>
    <row r="73" spans="2:6" x14ac:dyDescent="0.3">
      <c r="B73" s="1">
        <v>20170711</v>
      </c>
      <c r="C73" s="1" t="s">
        <v>225</v>
      </c>
      <c r="D73" s="1" t="s">
        <v>223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226</v>
      </c>
      <c r="D74" s="1" t="s">
        <v>223</v>
      </c>
      <c r="E74" s="1">
        <f t="shared" si="13"/>
        <v>50.4</v>
      </c>
    </row>
    <row r="75" spans="2:6" x14ac:dyDescent="0.3">
      <c r="B75" s="1">
        <v>20170711</v>
      </c>
      <c r="C75" s="1" t="s">
        <v>227</v>
      </c>
      <c r="D75" s="1" t="s">
        <v>223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23" sqref="C23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selection activeCell="B1" sqref="B1:B1048576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54</v>
      </c>
      <c r="C4">
        <v>20170619</v>
      </c>
      <c r="D4" s="6" t="s">
        <v>55</v>
      </c>
      <c r="E4" t="s">
        <v>56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54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52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52</v>
      </c>
      <c r="C13">
        <v>20170622</v>
      </c>
      <c r="D13" s="6" t="s">
        <v>104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84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52</v>
      </c>
      <c r="C16">
        <v>20170623</v>
      </c>
      <c r="D16" s="6" t="s">
        <v>85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52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52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121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52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52</v>
      </c>
      <c r="C28">
        <v>20170627</v>
      </c>
      <c r="D28" s="6" t="s">
        <v>24</v>
      </c>
      <c r="E28" t="s">
        <v>125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52</v>
      </c>
      <c r="C31">
        <v>20170628</v>
      </c>
      <c r="D31" t="s">
        <v>125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151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52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84</v>
      </c>
      <c r="E35" t="s">
        <v>84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52</v>
      </c>
      <c r="C37">
        <v>20170630</v>
      </c>
      <c r="D37" t="s">
        <v>24</v>
      </c>
      <c r="E37" s="6" t="s">
        <v>161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52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52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52</v>
      </c>
      <c r="C46">
        <v>20170703</v>
      </c>
      <c r="D46" t="s">
        <v>24</v>
      </c>
      <c r="E46" t="s">
        <v>24</v>
      </c>
    </row>
    <row r="47" spans="2:5" x14ac:dyDescent="0.3">
      <c r="B47" t="s">
        <v>190</v>
      </c>
      <c r="C47">
        <v>20170704</v>
      </c>
      <c r="D47" s="6" t="s">
        <v>193</v>
      </c>
      <c r="E47" s="6" t="s">
        <v>194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52</v>
      </c>
      <c r="C49">
        <v>20170704</v>
      </c>
      <c r="D49" t="s">
        <v>48</v>
      </c>
      <c r="E49" t="s">
        <v>48</v>
      </c>
    </row>
    <row r="50" spans="2:5" x14ac:dyDescent="0.3">
      <c r="B50" t="s">
        <v>190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52</v>
      </c>
      <c r="C52">
        <v>20170705</v>
      </c>
      <c r="D52" s="6" t="s">
        <v>195</v>
      </c>
      <c r="E52" s="6" t="s">
        <v>196</v>
      </c>
    </row>
    <row r="53" spans="2:5" x14ac:dyDescent="0.3">
      <c r="B53" t="s">
        <v>190</v>
      </c>
      <c r="C53">
        <v>20170706</v>
      </c>
      <c r="D53" s="6" t="s">
        <v>194</v>
      </c>
      <c r="E53" s="6" t="s">
        <v>196</v>
      </c>
    </row>
    <row r="54" spans="2:5" x14ac:dyDescent="0.3">
      <c r="B54" t="s">
        <v>13</v>
      </c>
      <c r="C54">
        <v>20170706</v>
      </c>
      <c r="D54" s="6" t="s">
        <v>193</v>
      </c>
      <c r="E54" s="6" t="s">
        <v>196</v>
      </c>
    </row>
    <row r="55" spans="2:5" x14ac:dyDescent="0.3">
      <c r="B55" t="s">
        <v>52</v>
      </c>
      <c r="C55">
        <v>20170706</v>
      </c>
      <c r="D55" s="6" t="s">
        <v>194</v>
      </c>
      <c r="E55" s="6" t="s">
        <v>194</v>
      </c>
    </row>
    <row r="56" spans="2:5" x14ac:dyDescent="0.3">
      <c r="B56" t="s">
        <v>111</v>
      </c>
      <c r="C56">
        <v>20170707</v>
      </c>
      <c r="D56" s="6" t="s">
        <v>110</v>
      </c>
      <c r="E56" s="6" t="s">
        <v>151</v>
      </c>
    </row>
    <row r="57" spans="2:5" x14ac:dyDescent="0.3">
      <c r="B57" t="s">
        <v>13</v>
      </c>
      <c r="C57">
        <v>20170707</v>
      </c>
      <c r="D57" s="6" t="s">
        <v>110</v>
      </c>
      <c r="E57" s="6" t="s">
        <v>151</v>
      </c>
    </row>
    <row r="58" spans="2:5" x14ac:dyDescent="0.3">
      <c r="B58" t="s">
        <v>52</v>
      </c>
      <c r="C58">
        <v>20170707</v>
      </c>
      <c r="D58" s="6" t="s">
        <v>110</v>
      </c>
      <c r="E58" s="6" t="s">
        <v>110</v>
      </c>
    </row>
    <row r="59" spans="2:5" x14ac:dyDescent="0.3">
      <c r="B59" t="s">
        <v>111</v>
      </c>
      <c r="C59">
        <v>20170708</v>
      </c>
      <c r="D59" s="6" t="s">
        <v>151</v>
      </c>
      <c r="E59" s="6" t="s">
        <v>151</v>
      </c>
    </row>
    <row r="60" spans="2:5" x14ac:dyDescent="0.3">
      <c r="B60" t="s">
        <v>13</v>
      </c>
      <c r="C60">
        <v>20170708</v>
      </c>
      <c r="D60" s="6" t="s">
        <v>151</v>
      </c>
      <c r="E60" s="6" t="s">
        <v>151</v>
      </c>
    </row>
    <row r="61" spans="2:5" x14ac:dyDescent="0.3">
      <c r="B61" t="s">
        <v>52</v>
      </c>
      <c r="C61">
        <v>20170708</v>
      </c>
      <c r="D61" s="6" t="s">
        <v>110</v>
      </c>
      <c r="E61" s="6" t="s">
        <v>110</v>
      </c>
    </row>
    <row r="62" spans="2:5" x14ac:dyDescent="0.3">
      <c r="B62" t="s">
        <v>111</v>
      </c>
      <c r="C62">
        <v>20170709</v>
      </c>
      <c r="D62" s="6" t="s">
        <v>151</v>
      </c>
      <c r="E62" s="6" t="s">
        <v>151</v>
      </c>
    </row>
    <row r="63" spans="2:5" x14ac:dyDescent="0.3">
      <c r="B63" t="s">
        <v>13</v>
      </c>
      <c r="C63">
        <v>20170709</v>
      </c>
      <c r="D63" s="6" t="s">
        <v>151</v>
      </c>
      <c r="E63" s="6" t="s">
        <v>151</v>
      </c>
    </row>
    <row r="64" spans="2:5" x14ac:dyDescent="0.3">
      <c r="B64" t="s">
        <v>52</v>
      </c>
      <c r="C64">
        <v>20170709</v>
      </c>
      <c r="D64" s="6" t="s">
        <v>110</v>
      </c>
      <c r="E64" s="6" t="s">
        <v>151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52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52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52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52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60" workbookViewId="0">
      <selection activeCell="C72" sqref="C72:C75"/>
    </sheetView>
  </sheetViews>
  <sheetFormatPr defaultRowHeight="14" x14ac:dyDescent="0.3"/>
  <cols>
    <col min="3" max="3" width="9.16406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71</v>
      </c>
      <c r="E9" t="s">
        <v>84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86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110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110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162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175</v>
      </c>
      <c r="C30">
        <v>20170702</v>
      </c>
      <c r="D30" t="s">
        <v>176</v>
      </c>
      <c r="E30" t="s">
        <v>177</v>
      </c>
    </row>
    <row r="31" spans="2:7" x14ac:dyDescent="0.3">
      <c r="B31" t="s">
        <v>178</v>
      </c>
      <c r="C31">
        <v>20170702</v>
      </c>
      <c r="D31" t="s">
        <v>176</v>
      </c>
      <c r="E31" t="s">
        <v>177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183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175</v>
      </c>
      <c r="C34">
        <v>20170703</v>
      </c>
      <c r="D34" t="s">
        <v>177</v>
      </c>
      <c r="E34" t="s">
        <v>177</v>
      </c>
    </row>
    <row r="35" spans="2:8" x14ac:dyDescent="0.3">
      <c r="B35" t="s">
        <v>178</v>
      </c>
      <c r="C35">
        <v>20170703</v>
      </c>
      <c r="D35" t="s">
        <v>177</v>
      </c>
      <c r="E35" t="s">
        <v>177</v>
      </c>
    </row>
    <row r="36" spans="2:8" x14ac:dyDescent="0.3">
      <c r="B36" t="s">
        <v>27</v>
      </c>
      <c r="C36">
        <v>20170704</v>
      </c>
      <c r="D36" t="s">
        <v>197</v>
      </c>
      <c r="E36" t="s">
        <v>196</v>
      </c>
    </row>
    <row r="37" spans="2:8" x14ac:dyDescent="0.3">
      <c r="B37" t="s">
        <v>28</v>
      </c>
      <c r="C37">
        <v>20170704</v>
      </c>
      <c r="D37" t="s">
        <v>194</v>
      </c>
      <c r="E37" t="s">
        <v>194</v>
      </c>
    </row>
    <row r="38" spans="2:8" x14ac:dyDescent="0.3">
      <c r="B38" t="s">
        <v>175</v>
      </c>
      <c r="C38">
        <v>20170704</v>
      </c>
      <c r="D38" t="s">
        <v>196</v>
      </c>
      <c r="E38" t="s">
        <v>196</v>
      </c>
      <c r="F38">
        <v>20170704</v>
      </c>
      <c r="G38">
        <f>92+50</f>
        <v>142</v>
      </c>
      <c r="H38" t="s">
        <v>185</v>
      </c>
    </row>
    <row r="39" spans="2:8" x14ac:dyDescent="0.3">
      <c r="B39" t="s">
        <v>178</v>
      </c>
      <c r="C39">
        <v>20170704</v>
      </c>
      <c r="D39" t="s">
        <v>196</v>
      </c>
      <c r="E39" t="s">
        <v>196</v>
      </c>
      <c r="F39">
        <v>20170705</v>
      </c>
      <c r="G39">
        <v>0</v>
      </c>
      <c r="H39" t="s">
        <v>186</v>
      </c>
    </row>
    <row r="40" spans="2:8" x14ac:dyDescent="0.3">
      <c r="B40" t="s">
        <v>27</v>
      </c>
      <c r="C40">
        <v>20170705</v>
      </c>
      <c r="D40" t="s">
        <v>194</v>
      </c>
      <c r="E40" t="s">
        <v>194</v>
      </c>
      <c r="F40">
        <v>20170706</v>
      </c>
      <c r="G40">
        <v>0</v>
      </c>
      <c r="H40" t="s">
        <v>192</v>
      </c>
    </row>
    <row r="41" spans="2:8" x14ac:dyDescent="0.3">
      <c r="B41" t="s">
        <v>28</v>
      </c>
      <c r="C41">
        <v>20170705</v>
      </c>
      <c r="D41" t="s">
        <v>196</v>
      </c>
      <c r="E41" t="s">
        <v>196</v>
      </c>
    </row>
    <row r="42" spans="2:8" x14ac:dyDescent="0.3">
      <c r="B42" t="s">
        <v>175</v>
      </c>
      <c r="C42">
        <v>20170705</v>
      </c>
      <c r="D42" t="s">
        <v>196</v>
      </c>
      <c r="E42" t="s">
        <v>196</v>
      </c>
    </row>
    <row r="43" spans="2:8" x14ac:dyDescent="0.3">
      <c r="B43" t="s">
        <v>178</v>
      </c>
      <c r="C43">
        <v>20170705</v>
      </c>
      <c r="D43" t="s">
        <v>196</v>
      </c>
      <c r="E43" t="s">
        <v>196</v>
      </c>
    </row>
    <row r="44" spans="2:8" x14ac:dyDescent="0.3">
      <c r="B44" t="s">
        <v>27</v>
      </c>
      <c r="C44">
        <v>20170706</v>
      </c>
      <c r="D44" t="s">
        <v>194</v>
      </c>
      <c r="E44" t="s">
        <v>194</v>
      </c>
    </row>
    <row r="45" spans="2:8" x14ac:dyDescent="0.3">
      <c r="B45" t="s">
        <v>28</v>
      </c>
      <c r="C45">
        <v>20170706</v>
      </c>
      <c r="D45" t="s">
        <v>196</v>
      </c>
      <c r="E45" t="s">
        <v>196</v>
      </c>
    </row>
    <row r="46" spans="2:8" x14ac:dyDescent="0.3">
      <c r="B46" t="s">
        <v>175</v>
      </c>
      <c r="C46">
        <v>20170706</v>
      </c>
      <c r="D46" t="s">
        <v>196</v>
      </c>
      <c r="E46" t="s">
        <v>196</v>
      </c>
    </row>
    <row r="47" spans="2:8" x14ac:dyDescent="0.3">
      <c r="B47" t="s">
        <v>178</v>
      </c>
      <c r="C47">
        <v>20170706</v>
      </c>
      <c r="D47" t="s">
        <v>196</v>
      </c>
      <c r="E47" t="s">
        <v>196</v>
      </c>
    </row>
    <row r="48" spans="2:8" x14ac:dyDescent="0.3">
      <c r="B48" t="s">
        <v>27</v>
      </c>
      <c r="C48">
        <v>20170707</v>
      </c>
      <c r="D48" t="s">
        <v>110</v>
      </c>
      <c r="E48" t="s">
        <v>110</v>
      </c>
    </row>
    <row r="49" spans="2:5" x14ac:dyDescent="0.3">
      <c r="B49" t="s">
        <v>28</v>
      </c>
      <c r="C49">
        <v>20170707</v>
      </c>
      <c r="D49" t="s">
        <v>110</v>
      </c>
      <c r="E49" t="s">
        <v>110</v>
      </c>
    </row>
    <row r="50" spans="2:5" x14ac:dyDescent="0.3">
      <c r="B50" t="s">
        <v>175</v>
      </c>
      <c r="C50">
        <v>20170707</v>
      </c>
      <c r="D50" t="s">
        <v>110</v>
      </c>
      <c r="E50" t="s">
        <v>110</v>
      </c>
    </row>
    <row r="51" spans="2:5" x14ac:dyDescent="0.3">
      <c r="B51" t="s">
        <v>178</v>
      </c>
      <c r="C51">
        <v>20170707</v>
      </c>
      <c r="D51" t="s">
        <v>110</v>
      </c>
      <c r="E51" t="s">
        <v>110</v>
      </c>
    </row>
    <row r="52" spans="2:5" x14ac:dyDescent="0.3">
      <c r="B52" t="s">
        <v>27</v>
      </c>
      <c r="C52">
        <v>20170708</v>
      </c>
      <c r="D52" t="s">
        <v>110</v>
      </c>
      <c r="E52" t="s">
        <v>110</v>
      </c>
    </row>
    <row r="53" spans="2:5" x14ac:dyDescent="0.3">
      <c r="B53" t="s">
        <v>28</v>
      </c>
      <c r="C53">
        <v>20170708</v>
      </c>
      <c r="D53" t="s">
        <v>110</v>
      </c>
      <c r="E53" t="s">
        <v>110</v>
      </c>
    </row>
    <row r="54" spans="2:5" x14ac:dyDescent="0.3">
      <c r="B54" t="s">
        <v>175</v>
      </c>
      <c r="C54">
        <v>20170708</v>
      </c>
      <c r="D54" t="s">
        <v>110</v>
      </c>
      <c r="E54" t="s">
        <v>110</v>
      </c>
    </row>
    <row r="55" spans="2:5" x14ac:dyDescent="0.3">
      <c r="B55" t="s">
        <v>178</v>
      </c>
      <c r="C55">
        <v>20170708</v>
      </c>
      <c r="D55" t="s">
        <v>110</v>
      </c>
      <c r="E55" t="s">
        <v>110</v>
      </c>
    </row>
    <row r="56" spans="2:5" x14ac:dyDescent="0.3">
      <c r="B56" t="s">
        <v>27</v>
      </c>
      <c r="C56">
        <v>20170709</v>
      </c>
      <c r="D56" t="s">
        <v>110</v>
      </c>
      <c r="E56" t="s">
        <v>203</v>
      </c>
    </row>
    <row r="57" spans="2:5" x14ac:dyDescent="0.3">
      <c r="B57" t="s">
        <v>28</v>
      </c>
      <c r="C57">
        <v>20170709</v>
      </c>
      <c r="D57" t="s">
        <v>110</v>
      </c>
      <c r="E57" t="s">
        <v>203</v>
      </c>
    </row>
    <row r="58" spans="2:5" x14ac:dyDescent="0.3">
      <c r="B58" t="s">
        <v>175</v>
      </c>
      <c r="C58">
        <v>20170709</v>
      </c>
      <c r="D58" t="s">
        <v>110</v>
      </c>
      <c r="E58" t="s">
        <v>110</v>
      </c>
    </row>
    <row r="59" spans="2:5" x14ac:dyDescent="0.3">
      <c r="B59" t="s">
        <v>178</v>
      </c>
      <c r="C59">
        <v>20170709</v>
      </c>
      <c r="D59" t="s">
        <v>110</v>
      </c>
      <c r="E59" t="s">
        <v>110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175</v>
      </c>
      <c r="C62">
        <v>20170710</v>
      </c>
      <c r="D62" t="s">
        <v>24</v>
      </c>
      <c r="E62" t="s">
        <v>24</v>
      </c>
    </row>
    <row r="63" spans="2:5" x14ac:dyDescent="0.3">
      <c r="B63" t="s">
        <v>178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175</v>
      </c>
      <c r="C66">
        <v>20170711</v>
      </c>
      <c r="D66" t="s">
        <v>24</v>
      </c>
      <c r="E66" t="s">
        <v>24</v>
      </c>
    </row>
    <row r="67" spans="2:5" x14ac:dyDescent="0.3">
      <c r="B67" t="s">
        <v>178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175</v>
      </c>
      <c r="C70">
        <v>20170712</v>
      </c>
      <c r="D70" t="s">
        <v>24</v>
      </c>
      <c r="E70" t="s">
        <v>24</v>
      </c>
    </row>
    <row r="71" spans="2:5" x14ac:dyDescent="0.3">
      <c r="B71" t="s">
        <v>178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175</v>
      </c>
      <c r="C74">
        <v>20170713</v>
      </c>
      <c r="D74" t="s">
        <v>24</v>
      </c>
      <c r="E74" t="s">
        <v>24</v>
      </c>
    </row>
    <row r="75" spans="2:5" x14ac:dyDescent="0.3">
      <c r="B75" t="s">
        <v>178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4" x14ac:dyDescent="0.3"/>
  <cols>
    <col min="2" max="2" width="9.1640625" bestFit="1" customWidth="1"/>
    <col min="3" max="3" width="6.6640625" bestFit="1" customWidth="1"/>
    <col min="4" max="4" width="23.41406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 x14ac:dyDescent="0.3">
      <c r="A4" s="1">
        <v>3</v>
      </c>
      <c r="B4">
        <v>20170622</v>
      </c>
      <c r="C4" t="s">
        <v>72</v>
      </c>
      <c r="D4" t="s">
        <v>73</v>
      </c>
      <c r="E4">
        <v>200.2</v>
      </c>
      <c r="F4" t="s">
        <v>74</v>
      </c>
    </row>
    <row r="5" spans="1:6" x14ac:dyDescent="0.3">
      <c r="A5" s="1">
        <v>4</v>
      </c>
      <c r="B5" s="1">
        <v>20170623</v>
      </c>
      <c r="C5" s="1" t="s">
        <v>87</v>
      </c>
      <c r="D5" s="1" t="s">
        <v>88</v>
      </c>
      <c r="E5" s="1">
        <v>-1000</v>
      </c>
      <c r="F5" t="s">
        <v>75</v>
      </c>
    </row>
    <row r="6" spans="1:6" x14ac:dyDescent="0.3">
      <c r="A6" s="1">
        <v>5</v>
      </c>
      <c r="B6" s="1">
        <v>20170624</v>
      </c>
      <c r="C6" s="1" t="s">
        <v>102</v>
      </c>
      <c r="D6" s="1" t="s">
        <v>103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214</v>
      </c>
      <c r="D7" s="1" t="s">
        <v>215</v>
      </c>
      <c r="E7" s="1">
        <v>180</v>
      </c>
      <c r="F7" t="s">
        <v>213</v>
      </c>
    </row>
    <row r="8" spans="1:6" x14ac:dyDescent="0.3">
      <c r="A8" s="1">
        <v>7</v>
      </c>
      <c r="B8" s="1">
        <v>20170708</v>
      </c>
      <c r="C8" s="1" t="s">
        <v>218</v>
      </c>
      <c r="D8" s="1" t="s">
        <v>219</v>
      </c>
      <c r="E8" s="1">
        <v>51.9</v>
      </c>
      <c r="F8" t="s">
        <v>220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7" workbookViewId="0">
      <selection activeCell="D24" sqref="D24"/>
    </sheetView>
  </sheetViews>
  <sheetFormatPr defaultRowHeight="14" x14ac:dyDescent="0.3"/>
  <cols>
    <col min="2" max="2" width="9.1640625" bestFit="1" customWidth="1"/>
    <col min="4" max="4" width="43.83203125" bestFit="1" customWidth="1"/>
    <col min="6" max="6" width="25" bestFit="1" customWidth="1"/>
  </cols>
  <sheetData>
    <row r="1" spans="1:6" x14ac:dyDescent="0.3">
      <c r="A1" t="s">
        <v>7</v>
      </c>
      <c r="B1" t="s">
        <v>93</v>
      </c>
      <c r="C1" t="s">
        <v>94</v>
      </c>
      <c r="D1" t="s">
        <v>92</v>
      </c>
      <c r="E1" t="s">
        <v>91</v>
      </c>
      <c r="F1" t="s">
        <v>114</v>
      </c>
    </row>
    <row r="2" spans="1:6" x14ac:dyDescent="0.3">
      <c r="A2">
        <v>1</v>
      </c>
      <c r="B2">
        <v>20170622</v>
      </c>
      <c r="C2" t="s">
        <v>89</v>
      </c>
      <c r="D2" t="s">
        <v>90</v>
      </c>
      <c r="E2">
        <v>99</v>
      </c>
    </row>
    <row r="3" spans="1:6" x14ac:dyDescent="0.3">
      <c r="A3">
        <v>2</v>
      </c>
      <c r="B3">
        <v>20170624</v>
      </c>
      <c r="C3" t="s">
        <v>96</v>
      </c>
      <c r="D3" t="s">
        <v>97</v>
      </c>
      <c r="E3">
        <v>40.299999999999997</v>
      </c>
    </row>
    <row r="4" spans="1:6" x14ac:dyDescent="0.3">
      <c r="A4">
        <v>3</v>
      </c>
      <c r="B4">
        <v>20170623</v>
      </c>
      <c r="C4" t="s">
        <v>111</v>
      </c>
      <c r="D4" t="s">
        <v>112</v>
      </c>
      <c r="E4">
        <v>56</v>
      </c>
    </row>
    <row r="5" spans="1:6" x14ac:dyDescent="0.3">
      <c r="A5">
        <v>4</v>
      </c>
      <c r="B5">
        <v>20170625</v>
      </c>
      <c r="C5" t="s">
        <v>113</v>
      </c>
      <c r="D5" t="s">
        <v>113</v>
      </c>
      <c r="E5">
        <v>35</v>
      </c>
      <c r="F5" t="s">
        <v>115</v>
      </c>
    </row>
    <row r="6" spans="1:6" x14ac:dyDescent="0.3">
      <c r="A6">
        <v>5</v>
      </c>
      <c r="B6" s="1">
        <v>20170626</v>
      </c>
      <c r="C6" s="1" t="s">
        <v>122</v>
      </c>
      <c r="D6" s="1" t="s">
        <v>122</v>
      </c>
      <c r="E6" s="1">
        <v>19</v>
      </c>
      <c r="F6" t="s">
        <v>120</v>
      </c>
    </row>
    <row r="7" spans="1:6" x14ac:dyDescent="0.3">
      <c r="A7">
        <v>6</v>
      </c>
      <c r="B7">
        <v>20170626</v>
      </c>
      <c r="C7" t="s">
        <v>123</v>
      </c>
      <c r="D7" t="s">
        <v>118</v>
      </c>
      <c r="E7">
        <v>47.4</v>
      </c>
      <c r="F7" t="s">
        <v>120</v>
      </c>
    </row>
    <row r="8" spans="1:6" x14ac:dyDescent="0.3">
      <c r="A8">
        <v>7</v>
      </c>
      <c r="B8">
        <v>20170627</v>
      </c>
      <c r="C8" t="s">
        <v>126</v>
      </c>
      <c r="D8" t="s">
        <v>127</v>
      </c>
      <c r="E8">
        <f>42</f>
        <v>42</v>
      </c>
      <c r="F8" t="s">
        <v>128</v>
      </c>
    </row>
    <row r="9" spans="1:6" x14ac:dyDescent="0.3">
      <c r="A9">
        <v>8</v>
      </c>
      <c r="B9">
        <v>20170628</v>
      </c>
      <c r="C9" t="s">
        <v>135</v>
      </c>
      <c r="D9" t="s">
        <v>136</v>
      </c>
      <c r="E9">
        <v>38</v>
      </c>
      <c r="F9" t="s">
        <v>137</v>
      </c>
    </row>
    <row r="10" spans="1:6" x14ac:dyDescent="0.3">
      <c r="A10">
        <v>9</v>
      </c>
      <c r="B10">
        <v>20170628</v>
      </c>
      <c r="C10" t="s">
        <v>138</v>
      </c>
      <c r="D10" t="s">
        <v>135</v>
      </c>
      <c r="E10">
        <v>21</v>
      </c>
      <c r="F10" t="s">
        <v>139</v>
      </c>
    </row>
    <row r="11" spans="1:6" x14ac:dyDescent="0.3">
      <c r="A11">
        <v>10</v>
      </c>
      <c r="B11">
        <v>20170628</v>
      </c>
      <c r="C11" t="s">
        <v>140</v>
      </c>
      <c r="D11" t="s">
        <v>143</v>
      </c>
      <c r="E11">
        <v>46</v>
      </c>
      <c r="F11" t="s">
        <v>141</v>
      </c>
    </row>
    <row r="12" spans="1:6" x14ac:dyDescent="0.3">
      <c r="A12">
        <v>11</v>
      </c>
      <c r="B12">
        <v>20170628</v>
      </c>
      <c r="C12" t="s">
        <v>142</v>
      </c>
      <c r="D12" t="s">
        <v>127</v>
      </c>
      <c r="E12">
        <v>15</v>
      </c>
      <c r="F12" t="s">
        <v>144</v>
      </c>
    </row>
    <row r="13" spans="1:6" x14ac:dyDescent="0.3">
      <c r="A13">
        <v>12</v>
      </c>
      <c r="B13">
        <v>20170629</v>
      </c>
      <c r="C13" t="s">
        <v>152</v>
      </c>
      <c r="D13" t="s">
        <v>153</v>
      </c>
      <c r="E13">
        <v>19</v>
      </c>
      <c r="F13" t="s">
        <v>154</v>
      </c>
    </row>
    <row r="14" spans="1:6" x14ac:dyDescent="0.3">
      <c r="A14">
        <v>13</v>
      </c>
      <c r="B14">
        <v>20170629</v>
      </c>
      <c r="C14" t="s">
        <v>155</v>
      </c>
      <c r="D14" t="s">
        <v>156</v>
      </c>
      <c r="E14">
        <v>14</v>
      </c>
      <c r="F14" t="s">
        <v>157</v>
      </c>
    </row>
    <row r="15" spans="1:6" x14ac:dyDescent="0.3">
      <c r="A15">
        <v>14</v>
      </c>
      <c r="B15">
        <v>20170630</v>
      </c>
      <c r="C15" t="s">
        <v>163</v>
      </c>
      <c r="D15" t="s">
        <v>164</v>
      </c>
      <c r="E15">
        <v>16</v>
      </c>
      <c r="F15" t="s">
        <v>165</v>
      </c>
    </row>
    <row r="16" spans="1:6" x14ac:dyDescent="0.3">
      <c r="B16">
        <v>20170702</v>
      </c>
      <c r="C16" t="s">
        <v>179</v>
      </c>
      <c r="D16" t="s">
        <v>180</v>
      </c>
      <c r="E16">
        <v>40</v>
      </c>
      <c r="F16" t="s">
        <v>174</v>
      </c>
    </row>
    <row r="17" spans="2:6" x14ac:dyDescent="0.3">
      <c r="B17">
        <v>20170708</v>
      </c>
      <c r="C17" t="s">
        <v>204</v>
      </c>
      <c r="D17" t="s">
        <v>205</v>
      </c>
      <c r="E17">
        <v>35</v>
      </c>
      <c r="F17" t="s">
        <v>206</v>
      </c>
    </row>
    <row r="18" spans="2:6" x14ac:dyDescent="0.3">
      <c r="B18">
        <v>20170709</v>
      </c>
      <c r="C18" t="s">
        <v>207</v>
      </c>
      <c r="D18" t="s">
        <v>208</v>
      </c>
      <c r="E18">
        <v>36</v>
      </c>
    </row>
    <row r="19" spans="2:6" x14ac:dyDescent="0.3">
      <c r="B19">
        <v>20170709</v>
      </c>
      <c r="C19" t="s">
        <v>209</v>
      </c>
      <c r="D19" t="s">
        <v>210</v>
      </c>
      <c r="E19">
        <v>19</v>
      </c>
      <c r="F19" t="s">
        <v>206</v>
      </c>
    </row>
    <row r="20" spans="2:6" x14ac:dyDescent="0.3">
      <c r="B20">
        <v>20170710</v>
      </c>
      <c r="C20" t="s">
        <v>216</v>
      </c>
      <c r="D20" t="s">
        <v>216</v>
      </c>
      <c r="E20">
        <v>36</v>
      </c>
      <c r="F20" t="s">
        <v>217</v>
      </c>
    </row>
    <row r="21" spans="2:6" x14ac:dyDescent="0.3">
      <c r="B21">
        <v>20170711</v>
      </c>
      <c r="C21" t="s">
        <v>226</v>
      </c>
      <c r="D21" t="s">
        <v>229</v>
      </c>
      <c r="E21">
        <v>40</v>
      </c>
      <c r="F21" t="s">
        <v>223</v>
      </c>
    </row>
    <row r="22" spans="2:6" x14ac:dyDescent="0.3">
      <c r="B22">
        <v>20170712</v>
      </c>
      <c r="C22" t="s">
        <v>230</v>
      </c>
      <c r="D22" t="s">
        <v>231</v>
      </c>
      <c r="E22">
        <v>35</v>
      </c>
      <c r="F22" t="s">
        <v>232</v>
      </c>
    </row>
    <row r="23" spans="2:6" x14ac:dyDescent="0.3">
      <c r="B23">
        <v>20170713</v>
      </c>
      <c r="C23" t="s">
        <v>233</v>
      </c>
      <c r="D23" t="s">
        <v>234</v>
      </c>
      <c r="E23">
        <v>98</v>
      </c>
      <c r="F23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2017-07-30T02:24:19Z</dcterms:modified>
</cp:coreProperties>
</file>