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50"/>
  </bookViews>
  <sheets>
    <sheet name="逐日消费统计表" sheetId="5" r:id="rId1"/>
    <sheet name="资金垫付表" sheetId="2" r:id="rId2"/>
    <sheet name="人员固定消费表" sheetId="1" r:id="rId3"/>
    <sheet name="公共消费权重表" sheetId="3" r:id="rId4"/>
    <sheet name="莆田维养项目部签到表" sheetId="6" r:id="rId5"/>
    <sheet name="莆田绶溪公园施工监控项目签到表" sheetId="7" r:id="rId6"/>
    <sheet name="统计表" sheetId="4" r:id="rId7"/>
  </sheets>
  <definedNames>
    <definedName name="_xlnm._FilterDatabase" localSheetId="3" hidden="1">公共消费权重表!$A$1:$E$83</definedName>
    <definedName name="_xlnm._FilterDatabase" localSheetId="4" hidden="1">莆田维养项目部签到表!$B$1:$B$93</definedName>
    <definedName name="_xlnm._FilterDatabase" localSheetId="2" hidden="1">人员固定消费表!$A$1:$F$23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2" l="1"/>
  <c r="C42" i="5"/>
  <c r="C41" i="5"/>
  <c r="E24" i="1" l="1"/>
  <c r="E26" i="1"/>
  <c r="D41" i="2"/>
  <c r="G1" i="1" l="1"/>
  <c r="D39" i="2" l="1"/>
  <c r="C36" i="5" l="1"/>
  <c r="C33" i="5"/>
  <c r="C31" i="5"/>
  <c r="C30" i="5"/>
  <c r="C27" i="5"/>
  <c r="C4" i="5"/>
  <c r="E12" i="1" l="1"/>
  <c r="E10" i="1"/>
  <c r="E7" i="1"/>
  <c r="D30" i="2"/>
  <c r="D22" i="2"/>
  <c r="D21" i="2"/>
  <c r="D17" i="2"/>
  <c r="D16" i="2"/>
  <c r="D15" i="2"/>
  <c r="D12" i="2"/>
  <c r="D10" i="2"/>
  <c r="D8" i="2"/>
  <c r="D6" i="2"/>
  <c r="D36" i="2"/>
  <c r="D33" i="2"/>
  <c r="D31" i="2"/>
  <c r="D27" i="2"/>
  <c r="D4" i="2"/>
</calcChain>
</file>

<file path=xl/sharedStrings.xml><?xml version="1.0" encoding="utf-8"?>
<sst xmlns="http://schemas.openxmlformats.org/spreadsheetml/2006/main" count="680" uniqueCount="139">
  <si>
    <t>日期</t>
    <phoneticPr fontId="1" type="noConversion"/>
  </si>
  <si>
    <t>消费者</t>
    <phoneticPr fontId="1" type="noConversion"/>
  </si>
  <si>
    <t>备注</t>
    <phoneticPr fontId="1" type="noConversion"/>
  </si>
  <si>
    <t>林迪南</t>
    <phoneticPr fontId="1" type="noConversion"/>
  </si>
  <si>
    <t>林迪南</t>
    <phoneticPr fontId="1" type="noConversion"/>
  </si>
  <si>
    <t>含筷笼、五金挂钩、安全帽头盔（35）</t>
    <phoneticPr fontId="1" type="noConversion"/>
  </si>
  <si>
    <t>林迪南</t>
    <phoneticPr fontId="1" type="noConversion"/>
  </si>
  <si>
    <t>王兆林下午、晚上测量</t>
    <phoneticPr fontId="1" type="noConversion"/>
  </si>
  <si>
    <t>黄学漾中午请客、兆林下午测量</t>
    <phoneticPr fontId="1" type="noConversion"/>
  </si>
  <si>
    <t>洗发水，沐浴露合计91.9</t>
    <phoneticPr fontId="1" type="noConversion"/>
  </si>
  <si>
    <t>林迪南</t>
    <phoneticPr fontId="1" type="noConversion"/>
  </si>
  <si>
    <t>碗*2=14</t>
    <phoneticPr fontId="1" type="noConversion"/>
  </si>
  <si>
    <t>林迪南</t>
    <phoneticPr fontId="1" type="noConversion"/>
  </si>
  <si>
    <t>57.8大米</t>
    <phoneticPr fontId="1" type="noConversion"/>
  </si>
  <si>
    <t>林迪南</t>
    <phoneticPr fontId="1" type="noConversion"/>
  </si>
  <si>
    <t>项目部大门钥匙4把32</t>
    <phoneticPr fontId="1" type="noConversion"/>
  </si>
  <si>
    <t>林迪南</t>
    <phoneticPr fontId="1" type="noConversion"/>
  </si>
  <si>
    <t>林迪南</t>
    <phoneticPr fontId="1" type="noConversion"/>
  </si>
  <si>
    <t>王兆林+林迪南=58</t>
    <phoneticPr fontId="1" type="noConversion"/>
  </si>
  <si>
    <t>林迪南</t>
    <phoneticPr fontId="1" type="noConversion"/>
  </si>
  <si>
    <t>郑景祥</t>
  </si>
  <si>
    <t>郑景祥</t>
    <phoneticPr fontId="1" type="noConversion"/>
  </si>
  <si>
    <t>吴紫东</t>
  </si>
  <si>
    <t>伙食</t>
    <phoneticPr fontId="1" type="noConversion"/>
  </si>
  <si>
    <t>伙食</t>
    <phoneticPr fontId="1" type="noConversion"/>
  </si>
  <si>
    <t>林迪南</t>
    <phoneticPr fontId="1" type="noConversion"/>
  </si>
  <si>
    <t>林迪南</t>
    <phoneticPr fontId="1" type="noConversion"/>
  </si>
  <si>
    <t>王兆林</t>
  </si>
  <si>
    <t>王兆林</t>
    <phoneticPr fontId="1" type="noConversion"/>
  </si>
  <si>
    <t>吴紫东</t>
    <phoneticPr fontId="1" type="noConversion"/>
  </si>
  <si>
    <t>id</t>
    <phoneticPr fontId="1" type="noConversion"/>
  </si>
  <si>
    <t>垫付者</t>
    <phoneticPr fontId="1" type="noConversion"/>
  </si>
  <si>
    <t>垫付资金</t>
    <phoneticPr fontId="1" type="noConversion"/>
  </si>
  <si>
    <t>林迪南</t>
    <phoneticPr fontId="1" type="noConversion"/>
  </si>
  <si>
    <t>备注</t>
    <phoneticPr fontId="1" type="noConversion"/>
  </si>
  <si>
    <t>公共消费者</t>
    <phoneticPr fontId="1" type="noConversion"/>
  </si>
  <si>
    <t>公共消费权重</t>
    <phoneticPr fontId="1" type="noConversion"/>
  </si>
  <si>
    <t>郑景祥</t>
    <phoneticPr fontId="1" type="noConversion"/>
  </si>
  <si>
    <t>王兆林</t>
    <phoneticPr fontId="1" type="noConversion"/>
  </si>
  <si>
    <t>郑景祥</t>
    <phoneticPr fontId="1" type="noConversion"/>
  </si>
  <si>
    <t>王燊</t>
  </si>
  <si>
    <t>王燊</t>
    <phoneticPr fontId="1" type="noConversion"/>
  </si>
  <si>
    <t>王燊</t>
    <phoneticPr fontId="1" type="noConversion"/>
  </si>
  <si>
    <t>吴绍康</t>
    <phoneticPr fontId="1" type="noConversion"/>
  </si>
  <si>
    <t>林迪南</t>
    <phoneticPr fontId="1" type="noConversion"/>
  </si>
  <si>
    <t>林迪南</t>
    <phoneticPr fontId="1" type="noConversion"/>
  </si>
  <si>
    <t>黄学漾</t>
  </si>
  <si>
    <t>备注</t>
    <phoneticPr fontId="1" type="noConversion"/>
  </si>
  <si>
    <t>伙食</t>
    <phoneticPr fontId="1" type="noConversion"/>
  </si>
  <si>
    <t>固定消费项目</t>
    <phoneticPr fontId="1" type="noConversion"/>
  </si>
  <si>
    <t>固定消费金额</t>
    <phoneticPr fontId="1" type="noConversion"/>
  </si>
  <si>
    <t>伙食</t>
    <phoneticPr fontId="1" type="noConversion"/>
  </si>
  <si>
    <t>伙食</t>
    <phoneticPr fontId="1" type="noConversion"/>
  </si>
  <si>
    <t>日期</t>
    <phoneticPr fontId="1" type="noConversion"/>
  </si>
  <si>
    <t>付款人</t>
    <phoneticPr fontId="1" type="noConversion"/>
  </si>
  <si>
    <t>其它项目</t>
    <phoneticPr fontId="1" type="noConversion"/>
  </si>
  <si>
    <t>林迪南、郑景祥、吴紫东</t>
    <phoneticPr fontId="1" type="noConversion"/>
  </si>
  <si>
    <t>林迪南、郑景祥、吴紫东</t>
    <phoneticPr fontId="1" type="noConversion"/>
  </si>
  <si>
    <t>垃圾桶42.80</t>
    <phoneticPr fontId="1" type="noConversion"/>
  </si>
  <si>
    <t>48+51.30</t>
    <phoneticPr fontId="1" type="noConversion"/>
  </si>
  <si>
    <t>林迪南、王兆林（48午）</t>
    <phoneticPr fontId="1" type="noConversion"/>
  </si>
  <si>
    <t>林迪南</t>
    <phoneticPr fontId="1" type="noConversion"/>
  </si>
  <si>
    <t>林迪南、吴紫东</t>
    <phoneticPr fontId="1" type="noConversion"/>
  </si>
  <si>
    <t>25.3+35</t>
    <phoneticPr fontId="1" type="noConversion"/>
  </si>
  <si>
    <t>含筷笼、五金挂钩、安全帽头盔（35）</t>
    <phoneticPr fontId="1" type="noConversion"/>
  </si>
  <si>
    <t>11+7.4</t>
    <phoneticPr fontId="1" type="noConversion"/>
  </si>
  <si>
    <t>林迪南（10午）+林迪南（7.4晚）</t>
    <phoneticPr fontId="1" type="noConversion"/>
  </si>
  <si>
    <t>林迪南+王兆林</t>
    <phoneticPr fontId="1" type="noConversion"/>
  </si>
  <si>
    <t>12+39+31.50</t>
    <phoneticPr fontId="1" type="noConversion"/>
  </si>
  <si>
    <t>林迪南（12午）+林迪南、王兆林（39晚）+31.50(超市）</t>
    <phoneticPr fontId="1" type="noConversion"/>
  </si>
  <si>
    <t>林迪南+吴紫东+郑景祥+王燊</t>
    <phoneticPr fontId="1" type="noConversion"/>
  </si>
  <si>
    <t>洗发水，沐浴露合计91.9</t>
    <phoneticPr fontId="1" type="noConversion"/>
  </si>
  <si>
    <t>林迪南+郑景祥+王燊</t>
    <phoneticPr fontId="1" type="noConversion"/>
  </si>
  <si>
    <t>66.5+13</t>
    <phoneticPr fontId="1" type="noConversion"/>
  </si>
  <si>
    <t>25.12+16</t>
    <phoneticPr fontId="1" type="noConversion"/>
  </si>
  <si>
    <t>林迪南+吴紫东（午）</t>
    <phoneticPr fontId="1" type="noConversion"/>
  </si>
  <si>
    <t>17.1+25</t>
    <phoneticPr fontId="1" type="noConversion"/>
  </si>
  <si>
    <t>林迪南（25晚）+吴紫东（午）</t>
    <phoneticPr fontId="1" type="noConversion"/>
  </si>
  <si>
    <t>林迪南+王燊 饮料</t>
    <phoneticPr fontId="1" type="noConversion"/>
  </si>
  <si>
    <t>林迪南（午餐15+24晚餐）+景祥（5晚餐）</t>
    <phoneticPr fontId="1" type="noConversion"/>
  </si>
  <si>
    <t>林迪南、郑景祥</t>
    <phoneticPr fontId="1" type="noConversion"/>
  </si>
  <si>
    <t>林迪南+郑景祥+吴紫东（午）+吴绍康（午）+王兆林</t>
    <phoneticPr fontId="1" type="noConversion"/>
  </si>
  <si>
    <t>碗*2=14</t>
    <phoneticPr fontId="1" type="noConversion"/>
  </si>
  <si>
    <t>25+3+28</t>
    <phoneticPr fontId="1" type="noConversion"/>
  </si>
  <si>
    <t>王兆林（25/2+3），其余林迪南</t>
    <phoneticPr fontId="1" type="noConversion"/>
  </si>
  <si>
    <t>13+24</t>
    <phoneticPr fontId="1" type="noConversion"/>
  </si>
  <si>
    <t>57.8大米</t>
    <phoneticPr fontId="1" type="noConversion"/>
  </si>
  <si>
    <t>林迪南(26/2)、吴紫东(26/2)</t>
    <phoneticPr fontId="1" type="noConversion"/>
  </si>
  <si>
    <t>林迪南55，其余公共支出</t>
    <phoneticPr fontId="1" type="noConversion"/>
  </si>
  <si>
    <t>林迪南、吴紫东、郑景祥</t>
    <phoneticPr fontId="1" type="noConversion"/>
  </si>
  <si>
    <t>林迪南、吴紫东、郑景祥、王兆林</t>
    <phoneticPr fontId="1" type="noConversion"/>
  </si>
  <si>
    <t>林迪南21+15、吴紫东21</t>
    <phoneticPr fontId="1" type="noConversion"/>
  </si>
  <si>
    <t>林迪南、黄学漾、郑景祥、吴紫东</t>
    <phoneticPr fontId="1" type="noConversion"/>
  </si>
  <si>
    <t>id</t>
    <phoneticPr fontId="1" type="noConversion"/>
  </si>
  <si>
    <t>林迪南、王燊、吴紫东</t>
    <phoneticPr fontId="1" type="noConversion"/>
  </si>
  <si>
    <t>项目部两台风扇</t>
    <phoneticPr fontId="1" type="noConversion"/>
  </si>
  <si>
    <t>id</t>
    <phoneticPr fontId="1" type="noConversion"/>
  </si>
  <si>
    <t>人员</t>
    <phoneticPr fontId="1" type="noConversion"/>
  </si>
  <si>
    <t>日期</t>
    <phoneticPr fontId="1" type="noConversion"/>
  </si>
  <si>
    <t>郑景祥</t>
    <phoneticPr fontId="1" type="noConversion"/>
  </si>
  <si>
    <t>莆田</t>
    <phoneticPr fontId="1" type="noConversion"/>
  </si>
  <si>
    <t>莆田</t>
    <phoneticPr fontId="1" type="noConversion"/>
  </si>
  <si>
    <t>地点1</t>
    <phoneticPr fontId="1" type="noConversion"/>
  </si>
  <si>
    <t>地点2</t>
    <phoneticPr fontId="1" type="noConversion"/>
  </si>
  <si>
    <t>福州</t>
    <phoneticPr fontId="1" type="noConversion"/>
  </si>
  <si>
    <t>黄学漾</t>
    <phoneticPr fontId="1" type="noConversion"/>
  </si>
  <si>
    <t>王兆林</t>
    <phoneticPr fontId="1" type="noConversion"/>
  </si>
  <si>
    <t>福州</t>
    <phoneticPr fontId="1" type="noConversion"/>
  </si>
  <si>
    <t>厦门</t>
    <phoneticPr fontId="1" type="noConversion"/>
  </si>
  <si>
    <t>厦门</t>
    <phoneticPr fontId="1" type="noConversion"/>
  </si>
  <si>
    <t>福州</t>
    <phoneticPr fontId="1" type="noConversion"/>
  </si>
  <si>
    <t>莆田</t>
    <phoneticPr fontId="1" type="noConversion"/>
  </si>
  <si>
    <t>莆田</t>
    <phoneticPr fontId="1" type="noConversion"/>
  </si>
  <si>
    <t>福州</t>
    <phoneticPr fontId="1" type="noConversion"/>
  </si>
  <si>
    <t>福州</t>
    <phoneticPr fontId="1" type="noConversion"/>
  </si>
  <si>
    <t>莆田</t>
    <phoneticPr fontId="1" type="noConversion"/>
  </si>
  <si>
    <t>福州</t>
    <phoneticPr fontId="1" type="noConversion"/>
  </si>
  <si>
    <t>长乐</t>
    <phoneticPr fontId="1" type="noConversion"/>
  </si>
  <si>
    <t>厦门</t>
    <phoneticPr fontId="1" type="noConversion"/>
  </si>
  <si>
    <t>福州</t>
    <phoneticPr fontId="1" type="noConversion"/>
  </si>
  <si>
    <t>福州</t>
    <phoneticPr fontId="1" type="noConversion"/>
  </si>
  <si>
    <t>福州</t>
    <phoneticPr fontId="1" type="noConversion"/>
  </si>
  <si>
    <t>莆田</t>
    <phoneticPr fontId="1" type="noConversion"/>
  </si>
  <si>
    <t>福州</t>
    <phoneticPr fontId="1" type="noConversion"/>
  </si>
  <si>
    <t>未知</t>
    <phoneticPr fontId="1" type="noConversion"/>
  </si>
  <si>
    <t>林迪南、王燊、吴紫东</t>
    <phoneticPr fontId="1" type="noConversion"/>
  </si>
  <si>
    <t>林迪南、王燊、郑景祥、吴紫东</t>
    <phoneticPr fontId="1" type="noConversion"/>
  </si>
  <si>
    <t>郑景祥</t>
    <phoneticPr fontId="1" type="noConversion"/>
  </si>
  <si>
    <t>林迪南</t>
    <phoneticPr fontId="1" type="noConversion"/>
  </si>
  <si>
    <t>林迪南</t>
    <phoneticPr fontId="1" type="noConversion"/>
  </si>
  <si>
    <t>伙食</t>
    <phoneticPr fontId="1" type="noConversion"/>
  </si>
  <si>
    <t>吴紫东</t>
    <phoneticPr fontId="1" type="noConversion"/>
  </si>
  <si>
    <t>莆田</t>
    <phoneticPr fontId="1" type="noConversion"/>
  </si>
  <si>
    <t>厦门</t>
    <phoneticPr fontId="1" type="noConversion"/>
  </si>
  <si>
    <t>福州</t>
    <phoneticPr fontId="1" type="noConversion"/>
  </si>
  <si>
    <t>林迪南、吴紫东、郑景祥</t>
    <phoneticPr fontId="1" type="noConversion"/>
  </si>
  <si>
    <t>林迪南、吴紫东、郑景祥</t>
    <phoneticPr fontId="1" type="noConversion"/>
  </si>
  <si>
    <t>林迪南</t>
    <phoneticPr fontId="1" type="noConversion"/>
  </si>
  <si>
    <t>莆田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</si>
</sst>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31" workbookViewId="0">
      <selection activeCell="C42" sqref="C42"/>
    </sheetView>
  </sheetViews>
  <sheetFormatPr defaultRowHeight="14" x14ac:dyDescent="0.3"/>
  <cols>
    <col min="2" max="3" width="9.1640625" bestFit="1" customWidth="1"/>
    <col min="4" max="4" width="50.1640625" bestFit="1" customWidth="1"/>
    <col min="5" max="5" width="14.33203125" bestFit="1" customWidth="1"/>
    <col min="6" max="6" width="34.1640625" bestFit="1" customWidth="1"/>
  </cols>
  <sheetData>
    <row r="1" spans="1:6" x14ac:dyDescent="0.3">
      <c r="A1" t="s">
        <v>93</v>
      </c>
      <c r="B1" t="s">
        <v>53</v>
      </c>
      <c r="C1" t="s">
        <v>23</v>
      </c>
      <c r="D1" t="s">
        <v>1</v>
      </c>
      <c r="E1" s="5" t="s">
        <v>54</v>
      </c>
      <c r="F1" t="s">
        <v>55</v>
      </c>
    </row>
    <row r="2" spans="1:6" x14ac:dyDescent="0.3">
      <c r="A2">
        <v>1</v>
      </c>
      <c r="B2">
        <v>20170313</v>
      </c>
      <c r="C2">
        <v>84.34</v>
      </c>
      <c r="D2" t="s">
        <v>56</v>
      </c>
      <c r="E2" s="1" t="s">
        <v>3</v>
      </c>
    </row>
    <row r="3" spans="1:6" x14ac:dyDescent="0.3">
      <c r="A3">
        <v>2</v>
      </c>
      <c r="B3">
        <v>20170314</v>
      </c>
      <c r="C3">
        <v>87.07</v>
      </c>
      <c r="D3" t="s">
        <v>56</v>
      </c>
      <c r="E3" s="1" t="s">
        <v>3</v>
      </c>
    </row>
    <row r="4" spans="1:6" x14ac:dyDescent="0.3">
      <c r="A4">
        <v>3</v>
      </c>
      <c r="B4">
        <v>20170315</v>
      </c>
      <c r="C4">
        <f>116.74-42.8</f>
        <v>73.94</v>
      </c>
      <c r="D4" t="s">
        <v>57</v>
      </c>
      <c r="E4" s="1" t="s">
        <v>3</v>
      </c>
      <c r="F4" t="s">
        <v>58</v>
      </c>
    </row>
    <row r="5" spans="1:6" x14ac:dyDescent="0.3">
      <c r="A5">
        <v>4</v>
      </c>
      <c r="B5">
        <v>20170316</v>
      </c>
      <c r="C5">
        <v>33.01</v>
      </c>
      <c r="D5" t="s">
        <v>57</v>
      </c>
      <c r="E5" s="1" t="s">
        <v>3</v>
      </c>
    </row>
    <row r="6" spans="1:6" x14ac:dyDescent="0.3">
      <c r="A6">
        <v>5</v>
      </c>
      <c r="B6">
        <v>20170317</v>
      </c>
      <c r="C6" t="s">
        <v>59</v>
      </c>
      <c r="D6" t="s">
        <v>60</v>
      </c>
      <c r="E6" s="1" t="s">
        <v>61</v>
      </c>
    </row>
    <row r="7" spans="1:6" x14ac:dyDescent="0.3">
      <c r="A7">
        <v>6</v>
      </c>
      <c r="B7">
        <v>20170318</v>
      </c>
      <c r="C7">
        <v>25.6</v>
      </c>
      <c r="D7" t="s">
        <v>62</v>
      </c>
      <c r="E7" s="1" t="s">
        <v>61</v>
      </c>
    </row>
    <row r="8" spans="1:6" x14ac:dyDescent="0.3">
      <c r="A8">
        <v>7</v>
      </c>
      <c r="B8">
        <v>20170319</v>
      </c>
      <c r="C8" t="s">
        <v>63</v>
      </c>
      <c r="D8" t="s">
        <v>3</v>
      </c>
      <c r="E8" s="1" t="s">
        <v>3</v>
      </c>
      <c r="F8" t="s">
        <v>64</v>
      </c>
    </row>
    <row r="9" spans="1:6" x14ac:dyDescent="0.3">
      <c r="A9">
        <v>8</v>
      </c>
      <c r="B9">
        <v>20170320</v>
      </c>
      <c r="C9">
        <v>185.05</v>
      </c>
      <c r="D9" t="s">
        <v>57</v>
      </c>
      <c r="E9" s="1" t="s">
        <v>3</v>
      </c>
    </row>
    <row r="10" spans="1:6" x14ac:dyDescent="0.3">
      <c r="A10">
        <v>9</v>
      </c>
      <c r="B10">
        <v>20170321</v>
      </c>
      <c r="C10" t="s">
        <v>65</v>
      </c>
      <c r="D10" t="s">
        <v>66</v>
      </c>
      <c r="E10" s="1" t="s">
        <v>61</v>
      </c>
    </row>
    <row r="11" spans="1:6" x14ac:dyDescent="0.3">
      <c r="A11">
        <v>10</v>
      </c>
      <c r="B11">
        <v>20170322</v>
      </c>
      <c r="C11">
        <v>49</v>
      </c>
      <c r="D11" t="s">
        <v>67</v>
      </c>
      <c r="E11" s="1" t="s">
        <v>3</v>
      </c>
    </row>
    <row r="12" spans="1:6" x14ac:dyDescent="0.3">
      <c r="A12">
        <v>11</v>
      </c>
      <c r="B12">
        <v>20170323</v>
      </c>
      <c r="C12" t="s">
        <v>68</v>
      </c>
      <c r="D12" t="s">
        <v>69</v>
      </c>
      <c r="E12" s="1" t="s">
        <v>3</v>
      </c>
    </row>
    <row r="13" spans="1:6" x14ac:dyDescent="0.3">
      <c r="A13">
        <v>12</v>
      </c>
      <c r="B13">
        <v>20170324</v>
      </c>
      <c r="C13">
        <v>138.94999999999999</v>
      </c>
      <c r="D13" t="s">
        <v>70</v>
      </c>
      <c r="E13" s="1" t="s">
        <v>61</v>
      </c>
      <c r="F13" t="s">
        <v>71</v>
      </c>
    </row>
    <row r="14" spans="1:6" x14ac:dyDescent="0.3">
      <c r="A14">
        <v>13</v>
      </c>
      <c r="B14">
        <v>20170325</v>
      </c>
      <c r="C14">
        <v>90.9</v>
      </c>
      <c r="D14" t="s">
        <v>72</v>
      </c>
      <c r="E14" s="1" t="s">
        <v>61</v>
      </c>
    </row>
    <row r="15" spans="1:6" x14ac:dyDescent="0.3">
      <c r="A15">
        <v>14</v>
      </c>
      <c r="B15">
        <v>20170326</v>
      </c>
      <c r="C15" t="s">
        <v>73</v>
      </c>
      <c r="D15" t="s">
        <v>3</v>
      </c>
      <c r="E15" s="1" t="s">
        <v>3</v>
      </c>
    </row>
    <row r="16" spans="1:6" x14ac:dyDescent="0.3">
      <c r="A16">
        <v>15</v>
      </c>
      <c r="B16">
        <v>20170327</v>
      </c>
      <c r="C16" t="s">
        <v>74</v>
      </c>
      <c r="D16" t="s">
        <v>75</v>
      </c>
      <c r="E16" s="1" t="s">
        <v>3</v>
      </c>
    </row>
    <row r="17" spans="1:6" x14ac:dyDescent="0.3">
      <c r="A17">
        <v>16</v>
      </c>
      <c r="B17">
        <v>20170328</v>
      </c>
      <c r="C17" t="s">
        <v>76</v>
      </c>
      <c r="D17" t="s">
        <v>77</v>
      </c>
      <c r="E17" s="1" t="s">
        <v>3</v>
      </c>
    </row>
    <row r="18" spans="1:6" x14ac:dyDescent="0.3">
      <c r="A18">
        <v>17</v>
      </c>
      <c r="B18">
        <v>20170329</v>
      </c>
      <c r="C18">
        <v>5.6</v>
      </c>
      <c r="D18" t="s">
        <v>78</v>
      </c>
      <c r="E18" s="1" t="s">
        <v>3</v>
      </c>
    </row>
    <row r="19" spans="1:6" x14ac:dyDescent="0.3">
      <c r="A19">
        <v>18</v>
      </c>
      <c r="B19">
        <v>20170330</v>
      </c>
      <c r="C19">
        <v>44</v>
      </c>
      <c r="D19" t="s">
        <v>79</v>
      </c>
      <c r="E19" s="1" t="s">
        <v>80</v>
      </c>
    </row>
    <row r="20" spans="1:6" x14ac:dyDescent="0.3">
      <c r="A20">
        <v>19</v>
      </c>
      <c r="B20">
        <v>20170331</v>
      </c>
      <c r="C20">
        <v>81.430000000000007</v>
      </c>
      <c r="D20" t="s">
        <v>81</v>
      </c>
      <c r="E20" s="1" t="s">
        <v>3</v>
      </c>
      <c r="F20" t="s">
        <v>82</v>
      </c>
    </row>
    <row r="21" spans="1:6" x14ac:dyDescent="0.3">
      <c r="A21">
        <v>20</v>
      </c>
      <c r="B21">
        <v>20170401</v>
      </c>
      <c r="C21" t="s">
        <v>83</v>
      </c>
      <c r="D21" t="s">
        <v>84</v>
      </c>
      <c r="E21" s="1" t="s">
        <v>3</v>
      </c>
    </row>
    <row r="22" spans="1:6" x14ac:dyDescent="0.3">
      <c r="A22">
        <v>21</v>
      </c>
      <c r="B22">
        <v>20170402</v>
      </c>
      <c r="C22" t="s">
        <v>85</v>
      </c>
      <c r="D22" t="s">
        <v>61</v>
      </c>
      <c r="E22" s="1" t="s">
        <v>3</v>
      </c>
    </row>
    <row r="23" spans="1:6" x14ac:dyDescent="0.3">
      <c r="A23">
        <v>22</v>
      </c>
      <c r="B23">
        <v>20170403</v>
      </c>
      <c r="C23">
        <v>57.8</v>
      </c>
      <c r="E23" s="1" t="s">
        <v>3</v>
      </c>
      <c r="F23" t="s">
        <v>86</v>
      </c>
    </row>
    <row r="24" spans="1:6" x14ac:dyDescent="0.3">
      <c r="A24">
        <v>23</v>
      </c>
      <c r="B24">
        <v>20170404</v>
      </c>
      <c r="C24">
        <v>16</v>
      </c>
      <c r="D24" t="s">
        <v>61</v>
      </c>
      <c r="E24" s="1" t="s">
        <v>3</v>
      </c>
    </row>
    <row r="25" spans="1:6" x14ac:dyDescent="0.3">
      <c r="A25">
        <v>24</v>
      </c>
      <c r="B25">
        <v>20170305</v>
      </c>
      <c r="C25">
        <v>33</v>
      </c>
      <c r="D25" t="s">
        <v>61</v>
      </c>
      <c r="E25" s="1" t="s">
        <v>3</v>
      </c>
    </row>
    <row r="26" spans="1:6" x14ac:dyDescent="0.3">
      <c r="A26">
        <v>25</v>
      </c>
      <c r="B26">
        <v>20170406</v>
      </c>
      <c r="C26">
        <v>26</v>
      </c>
      <c r="D26" t="s">
        <v>87</v>
      </c>
      <c r="E26" s="1" t="s">
        <v>3</v>
      </c>
    </row>
    <row r="27" spans="1:6" x14ac:dyDescent="0.3">
      <c r="A27">
        <v>26</v>
      </c>
      <c r="B27">
        <v>20170407</v>
      </c>
      <c r="C27">
        <f>69.3+32</f>
        <v>101.3</v>
      </c>
      <c r="D27" t="s">
        <v>3</v>
      </c>
      <c r="E27" s="1" t="s">
        <v>3</v>
      </c>
      <c r="F27" t="s">
        <v>15</v>
      </c>
    </row>
    <row r="28" spans="1:6" x14ac:dyDescent="0.3">
      <c r="A28">
        <v>27</v>
      </c>
      <c r="B28">
        <v>20170408</v>
      </c>
      <c r="C28">
        <v>11</v>
      </c>
      <c r="D28" t="s">
        <v>3</v>
      </c>
      <c r="E28" s="1" t="s">
        <v>3</v>
      </c>
    </row>
    <row r="29" spans="1:6" x14ac:dyDescent="0.3">
      <c r="A29">
        <v>28</v>
      </c>
      <c r="B29">
        <v>20170409</v>
      </c>
      <c r="C29">
        <v>9</v>
      </c>
      <c r="D29" t="s">
        <v>3</v>
      </c>
      <c r="E29" s="1" t="s">
        <v>3</v>
      </c>
    </row>
    <row r="30" spans="1:6" x14ac:dyDescent="0.3">
      <c r="A30">
        <v>29</v>
      </c>
      <c r="B30">
        <v>20170410</v>
      </c>
      <c r="C30">
        <f>66.68+69.8+25</f>
        <v>161.48000000000002</v>
      </c>
      <c r="D30" t="s">
        <v>88</v>
      </c>
      <c r="E30" s="1" t="s">
        <v>3</v>
      </c>
    </row>
    <row r="31" spans="1:6" x14ac:dyDescent="0.3">
      <c r="A31">
        <v>30</v>
      </c>
      <c r="B31">
        <v>20170411</v>
      </c>
      <c r="C31">
        <f>31+38+38+7+19+29.57+3.5+7.2+5</f>
        <v>178.26999999999998</v>
      </c>
      <c r="D31" t="s">
        <v>89</v>
      </c>
      <c r="E31" s="1" t="s">
        <v>3</v>
      </c>
    </row>
    <row r="32" spans="1:6" x14ac:dyDescent="0.3">
      <c r="A32">
        <v>31</v>
      </c>
      <c r="B32">
        <v>20170412</v>
      </c>
      <c r="C32">
        <v>26.7</v>
      </c>
      <c r="D32" t="s">
        <v>89</v>
      </c>
      <c r="E32" s="1" t="s">
        <v>3</v>
      </c>
    </row>
    <row r="33" spans="1:5" x14ac:dyDescent="0.3">
      <c r="A33">
        <v>32</v>
      </c>
      <c r="B33">
        <v>20170413</v>
      </c>
      <c r="C33">
        <f>21.8+6+22+58</f>
        <v>107.8</v>
      </c>
      <c r="D33" t="s">
        <v>90</v>
      </c>
      <c r="E33" s="1" t="s">
        <v>3</v>
      </c>
    </row>
    <row r="34" spans="1:5" x14ac:dyDescent="0.3">
      <c r="A34">
        <v>33</v>
      </c>
      <c r="B34">
        <v>20170414</v>
      </c>
      <c r="C34">
        <v>8.1999999999999993</v>
      </c>
      <c r="D34" t="s">
        <v>89</v>
      </c>
      <c r="E34" s="1" t="s">
        <v>3</v>
      </c>
    </row>
    <row r="35" spans="1:5" x14ac:dyDescent="0.3">
      <c r="A35">
        <v>34</v>
      </c>
      <c r="B35">
        <v>20170415</v>
      </c>
      <c r="C35">
        <v>85.6</v>
      </c>
      <c r="D35" t="s">
        <v>91</v>
      </c>
      <c r="E35" s="1" t="s">
        <v>3</v>
      </c>
    </row>
    <row r="36" spans="1:5" x14ac:dyDescent="0.3">
      <c r="A36">
        <v>35</v>
      </c>
      <c r="B36">
        <v>20170416</v>
      </c>
      <c r="C36">
        <f>18+7+18+2+11+3.6</f>
        <v>59.6</v>
      </c>
      <c r="D36" t="s">
        <v>3</v>
      </c>
      <c r="E36" s="1" t="s">
        <v>3</v>
      </c>
    </row>
    <row r="37" spans="1:5" x14ac:dyDescent="0.3">
      <c r="A37">
        <v>36</v>
      </c>
      <c r="B37">
        <v>20170417</v>
      </c>
      <c r="C37">
        <v>36.6</v>
      </c>
      <c r="D37" t="s">
        <v>92</v>
      </c>
      <c r="E37" s="1" t="s">
        <v>3</v>
      </c>
    </row>
    <row r="38" spans="1:5" x14ac:dyDescent="0.3">
      <c r="A38">
        <v>37</v>
      </c>
      <c r="B38" s="1">
        <v>20170418</v>
      </c>
      <c r="C38">
        <v>0</v>
      </c>
      <c r="D38" s="6" t="s">
        <v>94</v>
      </c>
      <c r="E38" s="1" t="s">
        <v>3</v>
      </c>
    </row>
    <row r="39" spans="1:5" x14ac:dyDescent="0.3">
      <c r="A39">
        <v>38</v>
      </c>
      <c r="B39">
        <v>20170419</v>
      </c>
      <c r="C39">
        <v>0</v>
      </c>
      <c r="D39" t="s">
        <v>125</v>
      </c>
      <c r="E39" s="1" t="s">
        <v>3</v>
      </c>
    </row>
    <row r="40" spans="1:5" x14ac:dyDescent="0.3">
      <c r="A40" s="9">
        <v>39</v>
      </c>
      <c r="B40" s="9">
        <v>20170420</v>
      </c>
      <c r="C40" s="9">
        <v>0</v>
      </c>
      <c r="D40" s="9" t="s">
        <v>126</v>
      </c>
      <c r="E40" s="10" t="s">
        <v>3</v>
      </c>
    </row>
    <row r="41" spans="1:5" x14ac:dyDescent="0.3">
      <c r="A41">
        <v>40</v>
      </c>
      <c r="B41">
        <v>20170426</v>
      </c>
      <c r="C41">
        <f>40+44.5</f>
        <v>84.5</v>
      </c>
      <c r="D41" t="s">
        <v>135</v>
      </c>
      <c r="E41" s="1" t="s">
        <v>129</v>
      </c>
    </row>
    <row r="42" spans="1:5" x14ac:dyDescent="0.3">
      <c r="A42">
        <v>41</v>
      </c>
      <c r="B42">
        <v>20170427</v>
      </c>
      <c r="C42">
        <f>33+9+12.4+10+43</f>
        <v>107.4</v>
      </c>
      <c r="D42" t="s">
        <v>136</v>
      </c>
      <c r="E42" s="1" t="s">
        <v>137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31" workbookViewId="0">
      <selection activeCell="C42" sqref="C42"/>
    </sheetView>
  </sheetViews>
  <sheetFormatPr defaultRowHeight="14" x14ac:dyDescent="0.3"/>
  <cols>
    <col min="1" max="1" width="8.6640625" style="4"/>
    <col min="2" max="2" width="9.1640625" style="4" customWidth="1"/>
    <col min="3" max="3" width="46.1640625" style="4" customWidth="1"/>
    <col min="4" max="4" width="12.25" style="4" customWidth="1"/>
    <col min="5" max="5" width="34.1640625" style="4" customWidth="1"/>
  </cols>
  <sheetData>
    <row r="1" spans="1:5" x14ac:dyDescent="0.3">
      <c r="A1" s="1" t="s">
        <v>30</v>
      </c>
      <c r="B1" s="1" t="s">
        <v>0</v>
      </c>
      <c r="C1" s="1" t="s">
        <v>31</v>
      </c>
      <c r="D1" s="1" t="s">
        <v>32</v>
      </c>
      <c r="E1" s="1" t="s">
        <v>34</v>
      </c>
    </row>
    <row r="2" spans="1:5" x14ac:dyDescent="0.3">
      <c r="A2" s="1">
        <v>1</v>
      </c>
      <c r="B2" s="1">
        <v>20170313</v>
      </c>
      <c r="C2" s="1" t="s">
        <v>4</v>
      </c>
      <c r="D2" s="1">
        <v>84.34</v>
      </c>
      <c r="E2" s="1"/>
    </row>
    <row r="3" spans="1:5" x14ac:dyDescent="0.3">
      <c r="A3" s="1">
        <v>2</v>
      </c>
      <c r="B3" s="1">
        <v>20170314</v>
      </c>
      <c r="C3" s="1" t="s">
        <v>4</v>
      </c>
      <c r="D3" s="1">
        <v>87.07</v>
      </c>
      <c r="E3" s="1"/>
    </row>
    <row r="4" spans="1:5" x14ac:dyDescent="0.3">
      <c r="A4" s="1">
        <v>3</v>
      </c>
      <c r="B4" s="1">
        <v>20170315</v>
      </c>
      <c r="C4" s="1" t="s">
        <v>4</v>
      </c>
      <c r="D4" s="1">
        <f>116.74-7.9</f>
        <v>108.83999999999999</v>
      </c>
      <c r="E4" s="1"/>
    </row>
    <row r="5" spans="1:5" x14ac:dyDescent="0.3">
      <c r="A5" s="1">
        <v>4</v>
      </c>
      <c r="B5" s="1">
        <v>20170316</v>
      </c>
      <c r="C5" s="1" t="s">
        <v>25</v>
      </c>
      <c r="D5" s="1">
        <v>33.01</v>
      </c>
      <c r="E5" s="1"/>
    </row>
    <row r="6" spans="1:5" x14ac:dyDescent="0.3">
      <c r="A6" s="1">
        <v>5</v>
      </c>
      <c r="B6" s="1">
        <v>20170317</v>
      </c>
      <c r="C6" s="1" t="s">
        <v>26</v>
      </c>
      <c r="D6" s="1">
        <f>48+51.3</f>
        <v>99.3</v>
      </c>
      <c r="E6" s="1"/>
    </row>
    <row r="7" spans="1:5" x14ac:dyDescent="0.3">
      <c r="A7" s="1">
        <v>6</v>
      </c>
      <c r="B7" s="1">
        <v>20170318</v>
      </c>
      <c r="C7" s="1" t="s">
        <v>26</v>
      </c>
      <c r="D7" s="1">
        <v>25.6</v>
      </c>
      <c r="E7" s="1"/>
    </row>
    <row r="8" spans="1:5" x14ac:dyDescent="0.3">
      <c r="A8" s="1">
        <v>7</v>
      </c>
      <c r="B8" s="1">
        <v>20170319</v>
      </c>
      <c r="C8" s="1" t="s">
        <v>4</v>
      </c>
      <c r="D8" s="1">
        <f>25.3+35</f>
        <v>60.3</v>
      </c>
      <c r="E8" s="1" t="s">
        <v>5</v>
      </c>
    </row>
    <row r="9" spans="1:5" x14ac:dyDescent="0.3">
      <c r="A9" s="1">
        <v>8</v>
      </c>
      <c r="B9" s="1">
        <v>20170320</v>
      </c>
      <c r="C9" s="1" t="s">
        <v>25</v>
      </c>
      <c r="D9" s="1">
        <v>185.05</v>
      </c>
      <c r="E9" s="1"/>
    </row>
    <row r="10" spans="1:5" x14ac:dyDescent="0.3">
      <c r="A10" s="1">
        <v>9</v>
      </c>
      <c r="B10" s="1">
        <v>20170321</v>
      </c>
      <c r="C10" s="1" t="s">
        <v>26</v>
      </c>
      <c r="D10" s="1">
        <f>11+7.4</f>
        <v>18.399999999999999</v>
      </c>
      <c r="E10" s="1"/>
    </row>
    <row r="11" spans="1:5" x14ac:dyDescent="0.3">
      <c r="A11" s="1">
        <v>10</v>
      </c>
      <c r="B11" s="1">
        <v>20170322</v>
      </c>
      <c r="C11" s="1" t="s">
        <v>4</v>
      </c>
      <c r="D11" s="1">
        <v>49</v>
      </c>
      <c r="E11" s="1"/>
    </row>
    <row r="12" spans="1:5" x14ac:dyDescent="0.3">
      <c r="A12" s="1">
        <v>11</v>
      </c>
      <c r="B12" s="1">
        <v>20170323</v>
      </c>
      <c r="C12" s="1" t="s">
        <v>25</v>
      </c>
      <c r="D12" s="1">
        <f>12+39+31.5</f>
        <v>82.5</v>
      </c>
      <c r="E12" s="1"/>
    </row>
    <row r="13" spans="1:5" x14ac:dyDescent="0.3">
      <c r="A13" s="1">
        <v>12</v>
      </c>
      <c r="B13" s="1">
        <v>20170324</v>
      </c>
      <c r="C13" s="1" t="s">
        <v>26</v>
      </c>
      <c r="D13" s="1">
        <v>138.94999999999999</v>
      </c>
      <c r="E13" s="1" t="s">
        <v>9</v>
      </c>
    </row>
    <row r="14" spans="1:5" x14ac:dyDescent="0.3">
      <c r="A14" s="1">
        <v>13</v>
      </c>
      <c r="B14" s="1">
        <v>20170325</v>
      </c>
      <c r="C14" s="1" t="s">
        <v>4</v>
      </c>
      <c r="D14" s="1">
        <v>90.9</v>
      </c>
      <c r="E14" s="1"/>
    </row>
    <row r="15" spans="1:5" x14ac:dyDescent="0.3">
      <c r="A15" s="1">
        <v>14</v>
      </c>
      <c r="B15" s="1">
        <v>20170326</v>
      </c>
      <c r="C15" s="1" t="s">
        <v>25</v>
      </c>
      <c r="D15" s="1">
        <f>66.5+13</f>
        <v>79.5</v>
      </c>
      <c r="E15" s="1"/>
    </row>
    <row r="16" spans="1:5" x14ac:dyDescent="0.3">
      <c r="A16" s="1">
        <v>15</v>
      </c>
      <c r="B16" s="1">
        <v>20170327</v>
      </c>
      <c r="C16" s="1" t="s">
        <v>26</v>
      </c>
      <c r="D16" s="1">
        <f>25.12+16</f>
        <v>41.120000000000005</v>
      </c>
      <c r="E16" s="1"/>
    </row>
    <row r="17" spans="1:5" x14ac:dyDescent="0.3">
      <c r="A17" s="1">
        <v>16</v>
      </c>
      <c r="B17" s="1">
        <v>20170328</v>
      </c>
      <c r="C17" s="1" t="s">
        <v>4</v>
      </c>
      <c r="D17" s="1">
        <f>17.1+25</f>
        <v>42.1</v>
      </c>
      <c r="E17" s="1"/>
    </row>
    <row r="18" spans="1:5" x14ac:dyDescent="0.3">
      <c r="A18" s="1">
        <v>17</v>
      </c>
      <c r="B18" s="1">
        <v>20170329</v>
      </c>
      <c r="C18" s="1" t="s">
        <v>25</v>
      </c>
      <c r="D18" s="1">
        <v>5.6</v>
      </c>
      <c r="E18" s="1"/>
    </row>
    <row r="19" spans="1:5" x14ac:dyDescent="0.3">
      <c r="A19" s="1">
        <v>18</v>
      </c>
      <c r="B19" s="1">
        <v>20170330</v>
      </c>
      <c r="C19" s="1" t="s">
        <v>26</v>
      </c>
      <c r="D19" s="1">
        <v>44</v>
      </c>
      <c r="E19" s="1"/>
    </row>
    <row r="20" spans="1:5" x14ac:dyDescent="0.3">
      <c r="A20" s="1">
        <v>19</v>
      </c>
      <c r="B20" s="1">
        <v>20170331</v>
      </c>
      <c r="C20" s="1" t="s">
        <v>4</v>
      </c>
      <c r="D20" s="1">
        <v>81.430000000000007</v>
      </c>
      <c r="E20" s="1" t="s">
        <v>11</v>
      </c>
    </row>
    <row r="21" spans="1:5" x14ac:dyDescent="0.3">
      <c r="A21" s="1">
        <v>20</v>
      </c>
      <c r="B21" s="1">
        <v>20170401</v>
      </c>
      <c r="C21" s="1" t="s">
        <v>25</v>
      </c>
      <c r="D21" s="1">
        <f>25+3+28</f>
        <v>56</v>
      </c>
      <c r="E21" s="1"/>
    </row>
    <row r="22" spans="1:5" x14ac:dyDescent="0.3">
      <c r="A22" s="1">
        <v>21</v>
      </c>
      <c r="B22" s="1">
        <v>20170402</v>
      </c>
      <c r="C22" s="1" t="s">
        <v>10</v>
      </c>
      <c r="D22" s="1">
        <f>13+24</f>
        <v>37</v>
      </c>
      <c r="E22" s="1"/>
    </row>
    <row r="23" spans="1:5" x14ac:dyDescent="0.3">
      <c r="A23" s="1">
        <v>22</v>
      </c>
      <c r="B23" s="1">
        <v>20170403</v>
      </c>
      <c r="C23" s="1" t="s">
        <v>10</v>
      </c>
      <c r="D23" s="1">
        <v>57.8</v>
      </c>
      <c r="E23" s="1" t="s">
        <v>13</v>
      </c>
    </row>
    <row r="24" spans="1:5" x14ac:dyDescent="0.3">
      <c r="A24" s="1">
        <v>23</v>
      </c>
      <c r="B24" s="1">
        <v>20170404</v>
      </c>
      <c r="C24" s="1" t="s">
        <v>14</v>
      </c>
      <c r="D24" s="1">
        <v>16</v>
      </c>
      <c r="E24" s="1"/>
    </row>
    <row r="25" spans="1:5" x14ac:dyDescent="0.3">
      <c r="A25" s="1">
        <v>24</v>
      </c>
      <c r="B25" s="1">
        <v>20170305</v>
      </c>
      <c r="C25" s="1" t="s">
        <v>14</v>
      </c>
      <c r="D25" s="1">
        <v>33</v>
      </c>
      <c r="E25" s="1"/>
    </row>
    <row r="26" spans="1:5" x14ac:dyDescent="0.3">
      <c r="A26" s="1">
        <v>25</v>
      </c>
      <c r="B26" s="1">
        <v>20170406</v>
      </c>
      <c r="C26" s="1" t="s">
        <v>25</v>
      </c>
      <c r="D26" s="1">
        <v>26</v>
      </c>
      <c r="E26" s="1"/>
    </row>
    <row r="27" spans="1:5" x14ac:dyDescent="0.3">
      <c r="A27" s="1">
        <v>26</v>
      </c>
      <c r="B27" s="1">
        <v>20170407</v>
      </c>
      <c r="C27" s="1" t="s">
        <v>3</v>
      </c>
      <c r="D27" s="1">
        <f>69.3+32</f>
        <v>101.3</v>
      </c>
      <c r="E27" s="1" t="s">
        <v>15</v>
      </c>
    </row>
    <row r="28" spans="1:5" x14ac:dyDescent="0.3">
      <c r="A28" s="1">
        <v>27</v>
      </c>
      <c r="B28" s="1">
        <v>20170408</v>
      </c>
      <c r="C28" s="1" t="s">
        <v>16</v>
      </c>
      <c r="D28" s="1">
        <v>11</v>
      </c>
      <c r="E28" s="1"/>
    </row>
    <row r="29" spans="1:5" x14ac:dyDescent="0.3">
      <c r="A29" s="1">
        <v>28</v>
      </c>
      <c r="B29" s="1">
        <v>20170409</v>
      </c>
      <c r="C29" s="1" t="s">
        <v>6</v>
      </c>
      <c r="D29" s="1">
        <v>9</v>
      </c>
      <c r="E29" s="1"/>
    </row>
    <row r="30" spans="1:5" x14ac:dyDescent="0.3">
      <c r="A30" s="1">
        <v>29</v>
      </c>
      <c r="B30" s="1">
        <v>20170410</v>
      </c>
      <c r="C30" s="1" t="s">
        <v>25</v>
      </c>
      <c r="D30" s="1">
        <f>66.68+69.8+25-28</f>
        <v>133.48000000000002</v>
      </c>
      <c r="E30" s="1"/>
    </row>
    <row r="31" spans="1:5" x14ac:dyDescent="0.3">
      <c r="A31" s="1">
        <v>30</v>
      </c>
      <c r="B31" s="1">
        <v>20170411</v>
      </c>
      <c r="C31" s="1" t="s">
        <v>25</v>
      </c>
      <c r="D31" s="1">
        <f>31+38+38+7+19+29.57+3.5+7.2+5</f>
        <v>178.26999999999998</v>
      </c>
      <c r="E31" s="1"/>
    </row>
    <row r="32" spans="1:5" x14ac:dyDescent="0.3">
      <c r="A32" s="1">
        <v>31</v>
      </c>
      <c r="B32" s="1">
        <v>20170412</v>
      </c>
      <c r="C32" s="1" t="s">
        <v>33</v>
      </c>
      <c r="D32" s="1">
        <v>26.7</v>
      </c>
      <c r="E32" s="1"/>
    </row>
    <row r="33" spans="1:5" x14ac:dyDescent="0.3">
      <c r="A33" s="1">
        <v>32</v>
      </c>
      <c r="B33" s="1">
        <v>20170413</v>
      </c>
      <c r="C33" s="1" t="s">
        <v>25</v>
      </c>
      <c r="D33" s="1">
        <f>21.8+6+22+58</f>
        <v>107.8</v>
      </c>
      <c r="E33" s="1"/>
    </row>
    <row r="34" spans="1:5" x14ac:dyDescent="0.3">
      <c r="A34" s="1">
        <v>33</v>
      </c>
      <c r="B34" s="1">
        <v>20170414</v>
      </c>
      <c r="C34" s="1" t="s">
        <v>25</v>
      </c>
      <c r="D34" s="1">
        <v>8.1999999999999993</v>
      </c>
      <c r="E34" s="1"/>
    </row>
    <row r="35" spans="1:5" x14ac:dyDescent="0.3">
      <c r="A35" s="1">
        <v>34</v>
      </c>
      <c r="B35" s="1">
        <v>20170415</v>
      </c>
      <c r="C35" s="1" t="s">
        <v>25</v>
      </c>
      <c r="D35" s="1">
        <v>85.6</v>
      </c>
      <c r="E35" s="1"/>
    </row>
    <row r="36" spans="1:5" x14ac:dyDescent="0.3">
      <c r="A36" s="1">
        <v>35</v>
      </c>
      <c r="B36" s="1">
        <v>20170416</v>
      </c>
      <c r="C36" s="1" t="s">
        <v>19</v>
      </c>
      <c r="D36" s="1">
        <f>18+7+18+2+11+3.6</f>
        <v>59.6</v>
      </c>
      <c r="E36" s="1"/>
    </row>
    <row r="37" spans="1:5" x14ac:dyDescent="0.3">
      <c r="A37" s="1">
        <v>36</v>
      </c>
      <c r="B37" s="1">
        <v>20170417</v>
      </c>
      <c r="C37" s="1" t="s">
        <v>25</v>
      </c>
      <c r="D37" s="1">
        <v>36.6</v>
      </c>
      <c r="E37" s="1"/>
    </row>
    <row r="38" spans="1:5" x14ac:dyDescent="0.3">
      <c r="A38" s="1">
        <v>37</v>
      </c>
      <c r="B38" s="1">
        <v>20170418</v>
      </c>
      <c r="C38" s="1" t="s">
        <v>3</v>
      </c>
      <c r="D38" s="1">
        <v>126.72</v>
      </c>
    </row>
    <row r="39" spans="1:5" x14ac:dyDescent="0.3">
      <c r="A39" s="1">
        <v>38</v>
      </c>
      <c r="B39" s="1">
        <v>20170419</v>
      </c>
      <c r="C39" s="1" t="s">
        <v>3</v>
      </c>
      <c r="D39" s="4">
        <f>7.8+27+36+8.5+2.6</f>
        <v>81.899999999999991</v>
      </c>
    </row>
    <row r="40" spans="1:5" x14ac:dyDescent="0.3">
      <c r="A40" s="1">
        <v>39</v>
      </c>
      <c r="B40" s="1">
        <v>20170420</v>
      </c>
      <c r="C40" s="1" t="s">
        <v>3</v>
      </c>
      <c r="D40" s="1">
        <v>438</v>
      </c>
      <c r="E40" s="4" t="s">
        <v>95</v>
      </c>
    </row>
    <row r="41" spans="1:5" x14ac:dyDescent="0.3">
      <c r="A41" s="1">
        <v>40</v>
      </c>
      <c r="B41" s="1">
        <v>20170426</v>
      </c>
      <c r="C41" s="1" t="s">
        <v>128</v>
      </c>
      <c r="D41" s="1">
        <f>40+44.5</f>
        <v>84.5</v>
      </c>
    </row>
    <row r="42" spans="1:5" x14ac:dyDescent="0.3">
      <c r="A42" s="1">
        <v>41</v>
      </c>
      <c r="B42" s="1">
        <v>20170427</v>
      </c>
      <c r="C42" s="1" t="s">
        <v>3</v>
      </c>
      <c r="D42">
        <f>33+9+12.4+10+43</f>
        <v>107.4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3" workbookViewId="0">
      <selection activeCell="E25" sqref="E25"/>
    </sheetView>
  </sheetViews>
  <sheetFormatPr defaultRowHeight="14" x14ac:dyDescent="0.3"/>
  <cols>
    <col min="1" max="1" width="8.6640625" style="1"/>
    <col min="2" max="2" width="9.1640625" style="1" bestFit="1" customWidth="1"/>
    <col min="3" max="3" width="6.6640625" style="1" bestFit="1" customWidth="1"/>
    <col min="4" max="4" width="12.25" style="1" bestFit="1" customWidth="1"/>
    <col min="5" max="5" width="12.33203125" style="1" bestFit="1" customWidth="1"/>
    <col min="6" max="6" width="28.08203125" style="2" bestFit="1" customWidth="1"/>
  </cols>
  <sheetData>
    <row r="1" spans="1:7" s="1" customFormat="1" x14ac:dyDescent="0.3">
      <c r="A1" s="1" t="s">
        <v>30</v>
      </c>
      <c r="B1" s="1" t="s">
        <v>0</v>
      </c>
      <c r="C1" s="1" t="s">
        <v>1</v>
      </c>
      <c r="D1" s="1" t="s">
        <v>49</v>
      </c>
      <c r="E1" s="1" t="s">
        <v>50</v>
      </c>
      <c r="F1" s="2" t="s">
        <v>2</v>
      </c>
      <c r="G1" s="1">
        <f>SUM(E2:E22)</f>
        <v>481</v>
      </c>
    </row>
    <row r="2" spans="1:7" x14ac:dyDescent="0.3">
      <c r="A2" s="1">
        <v>1</v>
      </c>
      <c r="B2" s="1">
        <v>20170317</v>
      </c>
      <c r="C2" s="1" t="s">
        <v>26</v>
      </c>
      <c r="D2" s="1" t="s">
        <v>23</v>
      </c>
      <c r="E2" s="1">
        <v>24</v>
      </c>
    </row>
    <row r="3" spans="1:7" x14ac:dyDescent="0.3">
      <c r="A3" s="1">
        <v>2</v>
      </c>
      <c r="B3" s="1">
        <v>20170317</v>
      </c>
      <c r="C3" s="1" t="s">
        <v>28</v>
      </c>
      <c r="D3" s="1" t="s">
        <v>24</v>
      </c>
      <c r="E3" s="1">
        <v>24</v>
      </c>
    </row>
    <row r="4" spans="1:7" x14ac:dyDescent="0.3">
      <c r="A4" s="1">
        <v>4</v>
      </c>
      <c r="B4" s="1">
        <v>20170321</v>
      </c>
      <c r="C4" s="1" t="s">
        <v>25</v>
      </c>
      <c r="D4" s="1" t="s">
        <v>24</v>
      </c>
      <c r="E4" s="1">
        <v>11</v>
      </c>
    </row>
    <row r="5" spans="1:7" x14ac:dyDescent="0.3">
      <c r="A5" s="1">
        <v>5</v>
      </c>
      <c r="B5" s="1">
        <v>20170322</v>
      </c>
      <c r="C5" s="1" t="s">
        <v>25</v>
      </c>
      <c r="D5" s="1" t="s">
        <v>24</v>
      </c>
      <c r="E5" s="1">
        <v>24.5</v>
      </c>
      <c r="F5" s="2" t="s">
        <v>8</v>
      </c>
    </row>
    <row r="6" spans="1:7" x14ac:dyDescent="0.3">
      <c r="A6" s="1">
        <v>6</v>
      </c>
      <c r="B6" s="1">
        <v>20170322</v>
      </c>
      <c r="C6" s="1" t="s">
        <v>27</v>
      </c>
      <c r="D6" s="1" t="s">
        <v>24</v>
      </c>
      <c r="E6" s="1">
        <v>24.5</v>
      </c>
    </row>
    <row r="7" spans="1:7" x14ac:dyDescent="0.3">
      <c r="A7" s="1">
        <v>7</v>
      </c>
      <c r="B7" s="1">
        <v>20170323</v>
      </c>
      <c r="C7" s="1" t="s">
        <v>26</v>
      </c>
      <c r="D7" s="1" t="s">
        <v>23</v>
      </c>
      <c r="E7" s="1">
        <f>12+39/2</f>
        <v>31.5</v>
      </c>
    </row>
    <row r="8" spans="1:7" x14ac:dyDescent="0.3">
      <c r="A8" s="1">
        <v>8</v>
      </c>
      <c r="B8" s="1">
        <v>20170323</v>
      </c>
      <c r="C8" s="1" t="s">
        <v>38</v>
      </c>
      <c r="D8" s="1" t="s">
        <v>48</v>
      </c>
      <c r="E8" s="1">
        <v>19.5</v>
      </c>
      <c r="F8" s="2" t="s">
        <v>7</v>
      </c>
    </row>
    <row r="9" spans="1:7" x14ac:dyDescent="0.3">
      <c r="A9" s="1">
        <v>9</v>
      </c>
      <c r="B9" s="1">
        <v>20170330</v>
      </c>
      <c r="C9" s="1" t="s">
        <v>25</v>
      </c>
      <c r="D9" s="1" t="s">
        <v>24</v>
      </c>
      <c r="E9" s="1">
        <v>15</v>
      </c>
    </row>
    <row r="10" spans="1:7" x14ac:dyDescent="0.3">
      <c r="A10" s="1">
        <v>10</v>
      </c>
      <c r="B10" s="1">
        <v>20170401</v>
      </c>
      <c r="C10" s="1" t="s">
        <v>25</v>
      </c>
      <c r="D10" s="1" t="s">
        <v>24</v>
      </c>
      <c r="E10" s="1">
        <f>12.5+28</f>
        <v>40.5</v>
      </c>
    </row>
    <row r="11" spans="1:7" x14ac:dyDescent="0.3">
      <c r="A11" s="1">
        <v>11</v>
      </c>
      <c r="B11" s="1">
        <v>20170401</v>
      </c>
      <c r="C11" s="1" t="s">
        <v>28</v>
      </c>
      <c r="D11" s="1" t="s">
        <v>23</v>
      </c>
      <c r="E11" s="1">
        <v>15.5</v>
      </c>
    </row>
    <row r="12" spans="1:7" x14ac:dyDescent="0.3">
      <c r="A12" s="1">
        <v>12</v>
      </c>
      <c r="B12" s="1">
        <v>20170402</v>
      </c>
      <c r="C12" s="1" t="s">
        <v>12</v>
      </c>
      <c r="D12" s="1" t="s">
        <v>23</v>
      </c>
      <c r="E12" s="1">
        <f>13+24</f>
        <v>37</v>
      </c>
    </row>
    <row r="13" spans="1:7" x14ac:dyDescent="0.3">
      <c r="A13" s="1">
        <v>13</v>
      </c>
      <c r="B13" s="1">
        <v>20170404</v>
      </c>
      <c r="C13" s="1" t="s">
        <v>14</v>
      </c>
      <c r="D13" s="1" t="s">
        <v>23</v>
      </c>
      <c r="E13" s="1">
        <v>16</v>
      </c>
    </row>
    <row r="14" spans="1:7" x14ac:dyDescent="0.3">
      <c r="A14" s="1">
        <v>14</v>
      </c>
      <c r="B14" s="1">
        <v>20170405</v>
      </c>
      <c r="C14" s="1" t="s">
        <v>14</v>
      </c>
      <c r="D14" s="1" t="s">
        <v>23</v>
      </c>
      <c r="E14" s="1">
        <v>33</v>
      </c>
    </row>
    <row r="15" spans="1:7" x14ac:dyDescent="0.3">
      <c r="A15" s="1">
        <v>15</v>
      </c>
      <c r="B15" s="1">
        <v>20170406</v>
      </c>
      <c r="C15" s="1" t="s">
        <v>25</v>
      </c>
      <c r="D15" s="1" t="s">
        <v>51</v>
      </c>
      <c r="E15" s="1">
        <v>13</v>
      </c>
    </row>
    <row r="16" spans="1:7" x14ac:dyDescent="0.3">
      <c r="A16" s="1">
        <v>16</v>
      </c>
      <c r="B16" s="1">
        <v>20170406</v>
      </c>
      <c r="C16" s="1" t="s">
        <v>29</v>
      </c>
      <c r="D16" s="1" t="s">
        <v>52</v>
      </c>
      <c r="E16" s="1">
        <v>13</v>
      </c>
    </row>
    <row r="17" spans="1:6" x14ac:dyDescent="0.3">
      <c r="A17" s="1">
        <v>18</v>
      </c>
      <c r="B17" s="1">
        <v>20170408</v>
      </c>
      <c r="C17" s="1" t="s">
        <v>16</v>
      </c>
      <c r="D17" s="1" t="s">
        <v>23</v>
      </c>
      <c r="E17" s="1">
        <v>11</v>
      </c>
    </row>
    <row r="18" spans="1:6" x14ac:dyDescent="0.3">
      <c r="A18" s="1">
        <v>19</v>
      </c>
      <c r="B18" s="1">
        <v>20170409</v>
      </c>
      <c r="C18" s="1" t="s">
        <v>17</v>
      </c>
      <c r="D18" s="1" t="s">
        <v>52</v>
      </c>
      <c r="E18" s="1">
        <v>9</v>
      </c>
    </row>
    <row r="19" spans="1:6" x14ac:dyDescent="0.3">
      <c r="A19" s="1">
        <v>20</v>
      </c>
      <c r="B19" s="1">
        <v>20170410</v>
      </c>
      <c r="C19" s="1" t="s">
        <v>25</v>
      </c>
      <c r="D19" s="1" t="s">
        <v>23</v>
      </c>
      <c r="E19" s="1">
        <v>25</v>
      </c>
    </row>
    <row r="20" spans="1:6" x14ac:dyDescent="0.3">
      <c r="A20" s="1">
        <v>21</v>
      </c>
      <c r="B20" s="1">
        <v>20170413</v>
      </c>
      <c r="C20" s="1" t="s">
        <v>26</v>
      </c>
      <c r="D20" s="1" t="s">
        <v>24</v>
      </c>
      <c r="E20" s="1">
        <v>29</v>
      </c>
    </row>
    <row r="21" spans="1:6" x14ac:dyDescent="0.3">
      <c r="A21" s="1">
        <v>22</v>
      </c>
      <c r="B21" s="1">
        <v>20170413</v>
      </c>
      <c r="C21" s="1" t="s">
        <v>38</v>
      </c>
      <c r="D21" s="1" t="s">
        <v>52</v>
      </c>
      <c r="E21" s="1">
        <v>29</v>
      </c>
      <c r="F21" s="2" t="s">
        <v>18</v>
      </c>
    </row>
    <row r="22" spans="1:6" x14ac:dyDescent="0.3">
      <c r="A22" s="1">
        <v>23</v>
      </c>
      <c r="B22" s="1">
        <v>20170415</v>
      </c>
      <c r="C22" s="1" t="s">
        <v>25</v>
      </c>
      <c r="D22" s="1" t="s">
        <v>52</v>
      </c>
      <c r="E22" s="1">
        <v>36</v>
      </c>
    </row>
    <row r="23" spans="1:6" x14ac:dyDescent="0.3">
      <c r="A23" s="1">
        <v>24</v>
      </c>
      <c r="B23" s="1">
        <v>20170415</v>
      </c>
      <c r="C23" s="1" t="s">
        <v>29</v>
      </c>
      <c r="D23" s="1" t="s">
        <v>52</v>
      </c>
      <c r="E23" s="1">
        <v>21</v>
      </c>
    </row>
    <row r="24" spans="1:6" x14ac:dyDescent="0.3">
      <c r="A24" s="1">
        <v>25</v>
      </c>
      <c r="B24" s="1">
        <v>20170426</v>
      </c>
      <c r="C24" s="1" t="s">
        <v>128</v>
      </c>
      <c r="D24" s="1" t="s">
        <v>130</v>
      </c>
      <c r="E24" s="1">
        <f>20+44.5/2</f>
        <v>42.25</v>
      </c>
    </row>
    <row r="25" spans="1:6" x14ac:dyDescent="0.3">
      <c r="A25" s="1">
        <v>26</v>
      </c>
      <c r="B25" s="1">
        <v>20170426</v>
      </c>
      <c r="C25" s="1" t="s">
        <v>131</v>
      </c>
      <c r="D25" s="1" t="s">
        <v>130</v>
      </c>
      <c r="E25" s="1">
        <v>20</v>
      </c>
    </row>
    <row r="26" spans="1:6" x14ac:dyDescent="0.3">
      <c r="A26" s="1">
        <v>27</v>
      </c>
      <c r="B26" s="1">
        <v>20170426</v>
      </c>
      <c r="C26" s="1" t="s">
        <v>39</v>
      </c>
      <c r="D26" s="1" t="s">
        <v>23</v>
      </c>
      <c r="E26" s="1">
        <f>44.5/2</f>
        <v>22.25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A70" workbookViewId="0">
      <selection activeCell="A83" sqref="A83:A86"/>
    </sheetView>
  </sheetViews>
  <sheetFormatPr defaultRowHeight="14" x14ac:dyDescent="0.3"/>
  <cols>
    <col min="1" max="1" width="8.6640625" style="2"/>
    <col min="2" max="2" width="9.1640625" style="3" customWidth="1"/>
    <col min="3" max="3" width="46.1640625" style="2" customWidth="1"/>
    <col min="4" max="4" width="12.25" style="2" customWidth="1"/>
    <col min="5" max="5" width="8.6640625" style="3"/>
    <col min="6" max="6" width="12.33203125" customWidth="1"/>
    <col min="8" max="8" width="22.1640625" customWidth="1"/>
    <col min="9" max="9" width="34.1640625" customWidth="1"/>
  </cols>
  <sheetData>
    <row r="1" spans="1:9" x14ac:dyDescent="0.3">
      <c r="A1" s="2" t="s">
        <v>30</v>
      </c>
      <c r="B1" s="2" t="s">
        <v>0</v>
      </c>
      <c r="C1" s="2" t="s">
        <v>35</v>
      </c>
      <c r="D1" s="2" t="s">
        <v>36</v>
      </c>
      <c r="E1" s="2" t="s">
        <v>47</v>
      </c>
      <c r="F1" s="1"/>
      <c r="G1" s="1"/>
      <c r="H1" s="1"/>
      <c r="I1" s="1"/>
    </row>
    <row r="2" spans="1:9" x14ac:dyDescent="0.3">
      <c r="A2" s="2">
        <v>1</v>
      </c>
      <c r="B2" s="3">
        <v>20170313</v>
      </c>
      <c r="C2" s="2" t="s">
        <v>4</v>
      </c>
      <c r="D2" s="2">
        <v>2</v>
      </c>
      <c r="H2" s="1"/>
    </row>
    <row r="3" spans="1:9" x14ac:dyDescent="0.3">
      <c r="A3" s="2">
        <v>2</v>
      </c>
      <c r="B3" s="3">
        <v>20170313</v>
      </c>
      <c r="C3" s="2" t="s">
        <v>21</v>
      </c>
      <c r="D3" s="2">
        <v>2</v>
      </c>
      <c r="H3" s="1"/>
    </row>
    <row r="4" spans="1:9" x14ac:dyDescent="0.3">
      <c r="A4" s="2">
        <v>3</v>
      </c>
      <c r="B4" s="3">
        <v>20170313</v>
      </c>
      <c r="C4" s="2" t="s">
        <v>22</v>
      </c>
      <c r="D4" s="2">
        <v>1</v>
      </c>
      <c r="H4" s="1"/>
    </row>
    <row r="5" spans="1:9" x14ac:dyDescent="0.3">
      <c r="A5" s="2">
        <v>4</v>
      </c>
      <c r="B5" s="3">
        <v>20170314</v>
      </c>
      <c r="C5" s="2" t="s">
        <v>4</v>
      </c>
      <c r="D5" s="2">
        <v>2</v>
      </c>
      <c r="H5" s="1"/>
    </row>
    <row r="6" spans="1:9" x14ac:dyDescent="0.3">
      <c r="A6" s="2">
        <v>5</v>
      </c>
      <c r="B6" s="3">
        <v>20170314</v>
      </c>
      <c r="C6" s="2" t="s">
        <v>20</v>
      </c>
      <c r="D6" s="2">
        <v>2</v>
      </c>
      <c r="H6" s="1"/>
    </row>
    <row r="7" spans="1:9" x14ac:dyDescent="0.3">
      <c r="A7" s="2">
        <v>6</v>
      </c>
      <c r="B7" s="3">
        <v>20170314</v>
      </c>
      <c r="C7" s="2" t="s">
        <v>22</v>
      </c>
      <c r="D7" s="2">
        <v>1</v>
      </c>
      <c r="H7" s="1"/>
    </row>
    <row r="8" spans="1:9" x14ac:dyDescent="0.3">
      <c r="A8" s="2">
        <v>7</v>
      </c>
      <c r="B8" s="3">
        <v>20170315</v>
      </c>
      <c r="C8" s="2" t="s">
        <v>4</v>
      </c>
      <c r="D8" s="2">
        <v>2</v>
      </c>
      <c r="H8" s="1"/>
    </row>
    <row r="9" spans="1:9" x14ac:dyDescent="0.3">
      <c r="A9" s="2">
        <v>9</v>
      </c>
      <c r="B9" s="3">
        <v>20170315</v>
      </c>
      <c r="C9" s="2" t="s">
        <v>20</v>
      </c>
      <c r="D9" s="2">
        <v>2</v>
      </c>
      <c r="H9" s="1"/>
    </row>
    <row r="10" spans="1:9" x14ac:dyDescent="0.3">
      <c r="A10" s="2">
        <v>10</v>
      </c>
      <c r="B10" s="3">
        <v>20170315</v>
      </c>
      <c r="C10" s="2" t="s">
        <v>22</v>
      </c>
      <c r="D10" s="2">
        <v>1</v>
      </c>
      <c r="H10" s="1"/>
    </row>
    <row r="11" spans="1:9" x14ac:dyDescent="0.3">
      <c r="A11" s="2">
        <v>11</v>
      </c>
      <c r="B11" s="3">
        <v>20170316</v>
      </c>
      <c r="C11" s="2" t="s">
        <v>25</v>
      </c>
      <c r="D11" s="2">
        <v>2</v>
      </c>
      <c r="H11" s="1"/>
    </row>
    <row r="12" spans="1:9" x14ac:dyDescent="0.3">
      <c r="A12" s="2">
        <v>12</v>
      </c>
      <c r="B12" s="3">
        <v>20170316</v>
      </c>
      <c r="C12" s="2" t="s">
        <v>20</v>
      </c>
      <c r="D12" s="2">
        <v>2</v>
      </c>
      <c r="H12" s="1"/>
    </row>
    <row r="13" spans="1:9" x14ac:dyDescent="0.3">
      <c r="A13" s="2">
        <v>13</v>
      </c>
      <c r="B13" s="3">
        <v>20170316</v>
      </c>
      <c r="C13" s="2" t="s">
        <v>22</v>
      </c>
      <c r="D13" s="2">
        <v>1</v>
      </c>
      <c r="H13" s="1"/>
    </row>
    <row r="14" spans="1:9" x14ac:dyDescent="0.3">
      <c r="A14" s="2">
        <v>14</v>
      </c>
      <c r="B14" s="3">
        <v>20170317</v>
      </c>
      <c r="C14" s="2" t="s">
        <v>26</v>
      </c>
      <c r="D14" s="2">
        <v>1</v>
      </c>
      <c r="H14" s="1"/>
    </row>
    <row r="15" spans="1:9" x14ac:dyDescent="0.3">
      <c r="A15" s="2">
        <v>16</v>
      </c>
      <c r="B15" s="3">
        <v>20170318</v>
      </c>
      <c r="C15" s="2" t="s">
        <v>26</v>
      </c>
      <c r="D15" s="2">
        <v>2</v>
      </c>
      <c r="H15" s="1"/>
    </row>
    <row r="16" spans="1:9" x14ac:dyDescent="0.3">
      <c r="A16" s="2">
        <v>17</v>
      </c>
      <c r="B16" s="3">
        <v>20170318</v>
      </c>
      <c r="C16" s="2" t="s">
        <v>29</v>
      </c>
      <c r="D16" s="2">
        <v>1</v>
      </c>
      <c r="H16" s="1"/>
    </row>
    <row r="17" spans="1:8" x14ac:dyDescent="0.3">
      <c r="A17" s="2">
        <v>19</v>
      </c>
      <c r="B17" s="3">
        <v>20170319</v>
      </c>
      <c r="C17" s="2" t="s">
        <v>4</v>
      </c>
      <c r="D17" s="2">
        <v>2</v>
      </c>
      <c r="H17" s="1"/>
    </row>
    <row r="18" spans="1:8" x14ac:dyDescent="0.3">
      <c r="A18" s="2">
        <v>20</v>
      </c>
      <c r="B18" s="3">
        <v>20170320</v>
      </c>
      <c r="C18" s="2" t="s">
        <v>25</v>
      </c>
      <c r="D18" s="2">
        <v>2</v>
      </c>
      <c r="H18" s="1"/>
    </row>
    <row r="19" spans="1:8" x14ac:dyDescent="0.3">
      <c r="A19" s="2">
        <v>21</v>
      </c>
      <c r="B19" s="3">
        <v>20170320</v>
      </c>
      <c r="C19" s="2" t="s">
        <v>37</v>
      </c>
      <c r="D19" s="2">
        <v>2</v>
      </c>
      <c r="H19" s="1"/>
    </row>
    <row r="20" spans="1:8" x14ac:dyDescent="0.3">
      <c r="A20" s="2">
        <v>22</v>
      </c>
      <c r="B20" s="3">
        <v>20170320</v>
      </c>
      <c r="C20" s="2" t="s">
        <v>29</v>
      </c>
      <c r="D20" s="2">
        <v>1</v>
      </c>
      <c r="H20" s="1"/>
    </row>
    <row r="21" spans="1:8" x14ac:dyDescent="0.3">
      <c r="A21" s="2">
        <v>23</v>
      </c>
      <c r="B21" s="3">
        <v>20170321</v>
      </c>
      <c r="C21" s="2" t="s">
        <v>25</v>
      </c>
      <c r="D21" s="2">
        <v>1</v>
      </c>
      <c r="H21" s="1"/>
    </row>
    <row r="22" spans="1:8" x14ac:dyDescent="0.3">
      <c r="A22" s="2">
        <v>24</v>
      </c>
      <c r="B22" s="3">
        <v>20170322</v>
      </c>
      <c r="C22" s="2" t="s">
        <v>25</v>
      </c>
      <c r="D22" s="2">
        <v>0.5</v>
      </c>
      <c r="H22" s="1"/>
    </row>
    <row r="23" spans="1:8" x14ac:dyDescent="0.3">
      <c r="A23" s="2">
        <v>26</v>
      </c>
      <c r="B23" s="3">
        <v>20170324</v>
      </c>
      <c r="C23" s="2" t="s">
        <v>26</v>
      </c>
      <c r="D23" s="2">
        <v>2</v>
      </c>
      <c r="H23" s="1"/>
    </row>
    <row r="24" spans="1:8" x14ac:dyDescent="0.3">
      <c r="A24" s="2">
        <v>27</v>
      </c>
      <c r="B24" s="3">
        <v>20170324</v>
      </c>
      <c r="C24" s="2" t="s">
        <v>39</v>
      </c>
      <c r="D24" s="2">
        <v>2</v>
      </c>
      <c r="H24" s="1"/>
    </row>
    <row r="25" spans="1:8" x14ac:dyDescent="0.3">
      <c r="A25" s="2">
        <v>28</v>
      </c>
      <c r="B25" s="3">
        <v>20170324</v>
      </c>
      <c r="C25" s="2" t="s">
        <v>22</v>
      </c>
      <c r="D25" s="2">
        <v>1</v>
      </c>
      <c r="H25" s="1"/>
    </row>
    <row r="26" spans="1:8" x14ac:dyDescent="0.3">
      <c r="A26" s="2">
        <v>29</v>
      </c>
      <c r="B26" s="3">
        <v>20170324</v>
      </c>
      <c r="C26" s="2" t="s">
        <v>41</v>
      </c>
      <c r="D26" s="2">
        <v>2</v>
      </c>
      <c r="H26" s="1"/>
    </row>
    <row r="27" spans="1:8" x14ac:dyDescent="0.3">
      <c r="A27" s="2">
        <v>30</v>
      </c>
      <c r="B27" s="3">
        <v>20170325</v>
      </c>
      <c r="C27" s="2" t="s">
        <v>25</v>
      </c>
      <c r="D27" s="2">
        <v>2</v>
      </c>
      <c r="H27" s="1"/>
    </row>
    <row r="28" spans="1:8" x14ac:dyDescent="0.3">
      <c r="A28" s="2">
        <v>31</v>
      </c>
      <c r="B28" s="3">
        <v>20170325</v>
      </c>
      <c r="C28" s="2" t="s">
        <v>20</v>
      </c>
      <c r="D28" s="2">
        <v>2</v>
      </c>
      <c r="H28" s="1"/>
    </row>
    <row r="29" spans="1:8" x14ac:dyDescent="0.3">
      <c r="A29" s="2">
        <v>32</v>
      </c>
      <c r="B29" s="3">
        <v>20170325</v>
      </c>
      <c r="C29" s="2" t="s">
        <v>40</v>
      </c>
      <c r="D29" s="2">
        <v>1</v>
      </c>
      <c r="H29" s="1"/>
    </row>
    <row r="30" spans="1:8" x14ac:dyDescent="0.3">
      <c r="A30" s="2">
        <v>33</v>
      </c>
      <c r="B30" s="3">
        <v>20170326</v>
      </c>
      <c r="C30" s="2" t="s">
        <v>10</v>
      </c>
      <c r="D30" s="2">
        <v>2</v>
      </c>
      <c r="H30" s="1"/>
    </row>
    <row r="31" spans="1:8" x14ac:dyDescent="0.3">
      <c r="A31" s="2">
        <v>34</v>
      </c>
      <c r="B31" s="3">
        <v>20170327</v>
      </c>
      <c r="C31" s="2" t="s">
        <v>25</v>
      </c>
      <c r="D31" s="2">
        <v>2</v>
      </c>
      <c r="H31" s="1"/>
    </row>
    <row r="32" spans="1:8" x14ac:dyDescent="0.3">
      <c r="A32" s="2">
        <v>35</v>
      </c>
      <c r="B32" s="3">
        <v>20170327</v>
      </c>
      <c r="C32" s="2" t="s">
        <v>29</v>
      </c>
      <c r="D32" s="2">
        <v>1</v>
      </c>
      <c r="H32" s="1"/>
    </row>
    <row r="33" spans="1:8" x14ac:dyDescent="0.3">
      <c r="A33" s="2">
        <v>36</v>
      </c>
      <c r="B33" s="3">
        <v>20170328</v>
      </c>
      <c r="C33" s="2" t="s">
        <v>25</v>
      </c>
      <c r="D33" s="2">
        <v>2</v>
      </c>
      <c r="H33" s="1"/>
    </row>
    <row r="34" spans="1:8" x14ac:dyDescent="0.3">
      <c r="A34" s="2">
        <v>37</v>
      </c>
      <c r="B34" s="3">
        <v>20170328</v>
      </c>
      <c r="C34" s="2" t="s">
        <v>22</v>
      </c>
      <c r="D34" s="2">
        <v>1</v>
      </c>
      <c r="H34" s="1"/>
    </row>
    <row r="35" spans="1:8" x14ac:dyDescent="0.3">
      <c r="A35" s="2">
        <v>38</v>
      </c>
      <c r="B35" s="3">
        <v>20170329</v>
      </c>
      <c r="C35" s="2" t="s">
        <v>25</v>
      </c>
      <c r="D35" s="2">
        <v>2</v>
      </c>
      <c r="H35" s="1"/>
    </row>
    <row r="36" spans="1:8" x14ac:dyDescent="0.3">
      <c r="A36" s="2">
        <v>39</v>
      </c>
      <c r="B36" s="3">
        <v>20170329</v>
      </c>
      <c r="C36" s="2" t="s">
        <v>42</v>
      </c>
      <c r="D36" s="2">
        <v>1</v>
      </c>
      <c r="H36" s="1"/>
    </row>
    <row r="37" spans="1:8" x14ac:dyDescent="0.3">
      <c r="A37" s="2">
        <v>40</v>
      </c>
      <c r="B37" s="3">
        <v>20170330</v>
      </c>
      <c r="C37" s="2" t="s">
        <v>25</v>
      </c>
      <c r="D37" s="2">
        <v>1</v>
      </c>
      <c r="H37" s="1"/>
    </row>
    <row r="38" spans="1:8" x14ac:dyDescent="0.3">
      <c r="A38" s="2">
        <v>41</v>
      </c>
      <c r="B38" s="3">
        <v>20170330</v>
      </c>
      <c r="C38" s="2" t="s">
        <v>37</v>
      </c>
      <c r="D38" s="2">
        <v>1</v>
      </c>
      <c r="H38" s="1"/>
    </row>
    <row r="39" spans="1:8" x14ac:dyDescent="0.3">
      <c r="A39" s="2">
        <v>42</v>
      </c>
      <c r="B39" s="3">
        <v>20170331</v>
      </c>
      <c r="C39" s="2" t="s">
        <v>33</v>
      </c>
      <c r="D39" s="2">
        <v>2</v>
      </c>
      <c r="H39" s="1"/>
    </row>
    <row r="40" spans="1:8" x14ac:dyDescent="0.3">
      <c r="A40" s="2">
        <v>43</v>
      </c>
      <c r="B40" s="3">
        <v>20170331</v>
      </c>
      <c r="C40" s="2" t="s">
        <v>37</v>
      </c>
      <c r="D40" s="2">
        <v>2</v>
      </c>
      <c r="H40" s="1"/>
    </row>
    <row r="41" spans="1:8" x14ac:dyDescent="0.3">
      <c r="A41" s="2">
        <v>44</v>
      </c>
      <c r="B41" s="3">
        <v>20170331</v>
      </c>
      <c r="C41" s="2" t="s">
        <v>29</v>
      </c>
      <c r="D41" s="2">
        <v>1</v>
      </c>
      <c r="H41" s="1"/>
    </row>
    <row r="42" spans="1:8" x14ac:dyDescent="0.3">
      <c r="A42" s="2">
        <v>45</v>
      </c>
      <c r="B42" s="3">
        <v>20170331</v>
      </c>
      <c r="C42" s="2" t="s">
        <v>43</v>
      </c>
      <c r="D42" s="2">
        <v>1</v>
      </c>
      <c r="H42" s="1"/>
    </row>
    <row r="43" spans="1:8" x14ac:dyDescent="0.3">
      <c r="A43" s="2">
        <v>46</v>
      </c>
      <c r="B43" s="3">
        <v>20170331</v>
      </c>
      <c r="C43" s="2" t="s">
        <v>28</v>
      </c>
      <c r="D43" s="2">
        <v>2</v>
      </c>
      <c r="H43" s="1"/>
    </row>
    <row r="44" spans="1:8" x14ac:dyDescent="0.3">
      <c r="A44" s="2">
        <v>49</v>
      </c>
      <c r="B44" s="3">
        <v>20170402</v>
      </c>
      <c r="C44" s="2" t="s">
        <v>10</v>
      </c>
      <c r="D44" s="2">
        <v>1</v>
      </c>
      <c r="H44" s="1"/>
    </row>
    <row r="45" spans="1:8" x14ac:dyDescent="0.3">
      <c r="A45" s="2">
        <v>50</v>
      </c>
      <c r="B45" s="3">
        <v>20170403</v>
      </c>
      <c r="C45" s="2" t="s">
        <v>44</v>
      </c>
      <c r="D45" s="2">
        <v>2</v>
      </c>
      <c r="H45" s="1"/>
    </row>
    <row r="46" spans="1:8" x14ac:dyDescent="0.3">
      <c r="A46" s="2">
        <v>51</v>
      </c>
      <c r="B46" s="3">
        <v>20170404</v>
      </c>
      <c r="C46" s="2" t="s">
        <v>14</v>
      </c>
      <c r="D46" s="2">
        <v>1</v>
      </c>
      <c r="H46" s="1"/>
    </row>
    <row r="47" spans="1:8" x14ac:dyDescent="0.3">
      <c r="A47" s="2">
        <v>52</v>
      </c>
      <c r="B47" s="3">
        <v>20170405</v>
      </c>
      <c r="C47" s="2" t="s">
        <v>14</v>
      </c>
      <c r="D47" s="2">
        <v>1</v>
      </c>
      <c r="H47" s="1"/>
    </row>
    <row r="48" spans="1:8" x14ac:dyDescent="0.3">
      <c r="A48" s="2">
        <v>53</v>
      </c>
      <c r="B48" s="3">
        <v>20170406</v>
      </c>
      <c r="C48" s="2" t="s">
        <v>14</v>
      </c>
      <c r="D48" s="2">
        <v>1</v>
      </c>
      <c r="H48" s="1"/>
    </row>
    <row r="49" spans="1:8" x14ac:dyDescent="0.3">
      <c r="A49" s="2">
        <v>54</v>
      </c>
      <c r="B49" s="3">
        <v>20170406</v>
      </c>
      <c r="C49" s="2" t="s">
        <v>29</v>
      </c>
      <c r="D49" s="2">
        <v>1</v>
      </c>
      <c r="H49" s="1"/>
    </row>
    <row r="50" spans="1:8" x14ac:dyDescent="0.3">
      <c r="A50" s="2">
        <v>55</v>
      </c>
      <c r="B50" s="3">
        <v>20170407</v>
      </c>
      <c r="C50" s="2" t="s">
        <v>3</v>
      </c>
      <c r="D50" s="2">
        <v>2</v>
      </c>
      <c r="H50" s="1"/>
    </row>
    <row r="51" spans="1:8" x14ac:dyDescent="0.3">
      <c r="A51" s="2">
        <v>56</v>
      </c>
      <c r="B51" s="3">
        <v>20170408</v>
      </c>
      <c r="C51" s="2" t="s">
        <v>16</v>
      </c>
      <c r="D51" s="2">
        <v>1</v>
      </c>
      <c r="H51" s="1"/>
    </row>
    <row r="52" spans="1:8" x14ac:dyDescent="0.3">
      <c r="A52" s="2">
        <v>57</v>
      </c>
      <c r="B52" s="3">
        <v>20170409</v>
      </c>
      <c r="C52" s="2" t="s">
        <v>6</v>
      </c>
      <c r="D52" s="2">
        <v>1</v>
      </c>
      <c r="H52" s="1"/>
    </row>
    <row r="53" spans="1:8" x14ac:dyDescent="0.3">
      <c r="A53" s="2">
        <v>58</v>
      </c>
      <c r="B53" s="3">
        <v>20170410</v>
      </c>
      <c r="C53" s="2" t="s">
        <v>6</v>
      </c>
      <c r="D53" s="2">
        <v>1</v>
      </c>
      <c r="H53" s="1"/>
    </row>
    <row r="54" spans="1:8" x14ac:dyDescent="0.3">
      <c r="A54" s="2">
        <v>59</v>
      </c>
      <c r="B54" s="3">
        <v>20170411</v>
      </c>
      <c r="C54" s="2" t="s">
        <v>25</v>
      </c>
      <c r="D54" s="2">
        <v>2</v>
      </c>
      <c r="H54" s="1"/>
    </row>
    <row r="55" spans="1:8" x14ac:dyDescent="0.3">
      <c r="A55" s="2">
        <v>60</v>
      </c>
      <c r="B55" s="3">
        <v>20170411</v>
      </c>
      <c r="C55" s="2" t="s">
        <v>37</v>
      </c>
      <c r="D55" s="2">
        <v>2</v>
      </c>
      <c r="H55" s="1"/>
    </row>
    <row r="56" spans="1:8" x14ac:dyDescent="0.3">
      <c r="A56" s="2">
        <v>61</v>
      </c>
      <c r="B56" s="3">
        <v>20170411</v>
      </c>
      <c r="C56" s="2" t="s">
        <v>29</v>
      </c>
      <c r="D56" s="2">
        <v>1</v>
      </c>
      <c r="H56" s="1"/>
    </row>
    <row r="57" spans="1:8" x14ac:dyDescent="0.3">
      <c r="A57" s="2">
        <v>62</v>
      </c>
      <c r="B57" s="3">
        <v>20170412</v>
      </c>
      <c r="C57" s="2" t="s">
        <v>25</v>
      </c>
      <c r="D57" s="2">
        <v>2</v>
      </c>
      <c r="H57" s="1"/>
    </row>
    <row r="58" spans="1:8" x14ac:dyDescent="0.3">
      <c r="A58" s="2">
        <v>63</v>
      </c>
      <c r="B58" s="3">
        <v>20170412</v>
      </c>
      <c r="C58" s="2" t="s">
        <v>20</v>
      </c>
      <c r="D58" s="2">
        <v>2</v>
      </c>
      <c r="H58" s="1"/>
    </row>
    <row r="59" spans="1:8" x14ac:dyDescent="0.3">
      <c r="A59" s="2">
        <v>64</v>
      </c>
      <c r="B59" s="3">
        <v>20170412</v>
      </c>
      <c r="C59" s="2" t="s">
        <v>22</v>
      </c>
      <c r="D59" s="2">
        <v>1</v>
      </c>
      <c r="H59" s="1"/>
    </row>
    <row r="60" spans="1:8" x14ac:dyDescent="0.3">
      <c r="A60" s="2">
        <v>65</v>
      </c>
      <c r="B60" s="3">
        <v>20170413</v>
      </c>
      <c r="C60" s="2" t="s">
        <v>45</v>
      </c>
      <c r="D60" s="2">
        <v>1</v>
      </c>
      <c r="H60" s="1"/>
    </row>
    <row r="61" spans="1:8" x14ac:dyDescent="0.3">
      <c r="A61" s="2">
        <v>66</v>
      </c>
      <c r="B61" s="3">
        <v>20170413</v>
      </c>
      <c r="C61" s="2" t="s">
        <v>37</v>
      </c>
      <c r="D61" s="2">
        <v>2</v>
      </c>
      <c r="H61" s="1"/>
    </row>
    <row r="62" spans="1:8" x14ac:dyDescent="0.3">
      <c r="A62" s="2">
        <v>67</v>
      </c>
      <c r="B62" s="3">
        <v>20170413</v>
      </c>
      <c r="C62" s="2" t="s">
        <v>22</v>
      </c>
      <c r="D62" s="2">
        <v>1</v>
      </c>
      <c r="H62" s="1"/>
    </row>
    <row r="63" spans="1:8" x14ac:dyDescent="0.3">
      <c r="A63" s="2">
        <v>68</v>
      </c>
      <c r="B63" s="3">
        <v>20170413</v>
      </c>
      <c r="C63" s="2" t="s">
        <v>27</v>
      </c>
      <c r="D63" s="2">
        <v>1</v>
      </c>
      <c r="H63" s="1"/>
    </row>
    <row r="64" spans="1:8" x14ac:dyDescent="0.3">
      <c r="A64" s="2">
        <v>69</v>
      </c>
      <c r="B64" s="3">
        <v>20170414</v>
      </c>
      <c r="C64" s="2" t="s">
        <v>33</v>
      </c>
      <c r="D64" s="2">
        <v>2</v>
      </c>
      <c r="H64" s="1"/>
    </row>
    <row r="65" spans="1:8" x14ac:dyDescent="0.3">
      <c r="A65" s="2">
        <v>70</v>
      </c>
      <c r="B65" s="3">
        <v>20170414</v>
      </c>
      <c r="C65" s="2" t="s">
        <v>20</v>
      </c>
      <c r="D65" s="2">
        <v>2</v>
      </c>
      <c r="H65" s="1"/>
    </row>
    <row r="66" spans="1:8" x14ac:dyDescent="0.3">
      <c r="A66" s="2">
        <v>71</v>
      </c>
      <c r="B66" s="3">
        <v>20170414</v>
      </c>
      <c r="C66" s="2" t="s">
        <v>22</v>
      </c>
      <c r="D66" s="2">
        <v>1</v>
      </c>
      <c r="H66" s="1"/>
    </row>
    <row r="67" spans="1:8" x14ac:dyDescent="0.3">
      <c r="A67" s="2">
        <v>72</v>
      </c>
      <c r="B67" s="3">
        <v>20170415</v>
      </c>
      <c r="C67" s="2" t="s">
        <v>25</v>
      </c>
      <c r="D67" s="2">
        <v>2</v>
      </c>
      <c r="H67" s="1"/>
    </row>
    <row r="68" spans="1:8" x14ac:dyDescent="0.3">
      <c r="A68" s="2">
        <v>73</v>
      </c>
      <c r="B68" s="3">
        <v>20170329</v>
      </c>
      <c r="C68" s="2" t="s">
        <v>41</v>
      </c>
      <c r="D68" s="2">
        <v>1</v>
      </c>
      <c r="H68" s="1"/>
    </row>
    <row r="69" spans="1:8" x14ac:dyDescent="0.3">
      <c r="A69" s="2">
        <v>74</v>
      </c>
      <c r="B69" s="3">
        <v>20170416</v>
      </c>
      <c r="C69" s="2" t="s">
        <v>19</v>
      </c>
      <c r="D69" s="2">
        <v>2</v>
      </c>
      <c r="H69" s="1"/>
    </row>
    <row r="70" spans="1:8" x14ac:dyDescent="0.3">
      <c r="A70" s="2">
        <v>75</v>
      </c>
      <c r="B70" s="3">
        <v>20170417</v>
      </c>
      <c r="C70" s="2" t="s">
        <v>25</v>
      </c>
      <c r="D70" s="2">
        <v>2</v>
      </c>
      <c r="H70" s="1"/>
    </row>
    <row r="71" spans="1:8" x14ac:dyDescent="0.3">
      <c r="A71" s="2">
        <v>76</v>
      </c>
      <c r="B71" s="3">
        <v>20170417</v>
      </c>
      <c r="C71" s="2" t="s">
        <v>20</v>
      </c>
      <c r="D71" s="2">
        <v>1</v>
      </c>
    </row>
    <row r="72" spans="1:8" x14ac:dyDescent="0.3">
      <c r="A72" s="2">
        <v>77</v>
      </c>
      <c r="B72" s="3">
        <v>20170417</v>
      </c>
      <c r="C72" s="2" t="s">
        <v>46</v>
      </c>
      <c r="D72" s="2">
        <v>1</v>
      </c>
    </row>
    <row r="73" spans="1:8" x14ac:dyDescent="0.3">
      <c r="A73" s="2">
        <v>78</v>
      </c>
      <c r="B73" s="3">
        <v>20170417</v>
      </c>
      <c r="C73" s="2" t="s">
        <v>22</v>
      </c>
      <c r="D73" s="2">
        <v>1</v>
      </c>
    </row>
    <row r="74" spans="1:8" x14ac:dyDescent="0.3">
      <c r="A74" s="2">
        <v>79</v>
      </c>
      <c r="B74" s="3">
        <v>20170418</v>
      </c>
      <c r="C74" s="2" t="s">
        <v>3</v>
      </c>
      <c r="D74" s="2">
        <v>2</v>
      </c>
    </row>
    <row r="75" spans="1:8" x14ac:dyDescent="0.3">
      <c r="A75" s="2">
        <v>80</v>
      </c>
      <c r="B75" s="3">
        <v>20170418</v>
      </c>
      <c r="C75" s="2" t="s">
        <v>41</v>
      </c>
      <c r="D75" s="2">
        <v>2</v>
      </c>
    </row>
    <row r="76" spans="1:8" x14ac:dyDescent="0.3">
      <c r="A76" s="2">
        <v>81</v>
      </c>
      <c r="B76" s="3">
        <v>20170418</v>
      </c>
      <c r="C76" s="2" t="s">
        <v>29</v>
      </c>
      <c r="D76" s="2">
        <v>1</v>
      </c>
    </row>
    <row r="77" spans="1:8" x14ac:dyDescent="0.3">
      <c r="A77" s="2">
        <v>82</v>
      </c>
      <c r="B77" s="3">
        <v>20170419</v>
      </c>
      <c r="C77" s="2" t="s">
        <v>3</v>
      </c>
      <c r="D77" s="2">
        <v>2</v>
      </c>
    </row>
    <row r="78" spans="1:8" x14ac:dyDescent="0.3">
      <c r="A78" s="2">
        <v>83</v>
      </c>
      <c r="B78" s="3">
        <v>20170419</v>
      </c>
      <c r="C78" s="2" t="s">
        <v>41</v>
      </c>
      <c r="D78" s="2">
        <v>2</v>
      </c>
    </row>
    <row r="79" spans="1:8" x14ac:dyDescent="0.3">
      <c r="A79" s="2">
        <v>84</v>
      </c>
      <c r="B79" s="3">
        <v>20170419</v>
      </c>
      <c r="C79" s="2" t="s">
        <v>29</v>
      </c>
      <c r="D79" s="2">
        <v>1</v>
      </c>
    </row>
    <row r="80" spans="1:8" x14ac:dyDescent="0.3">
      <c r="A80" s="2">
        <v>85</v>
      </c>
      <c r="B80" s="3">
        <v>20170420</v>
      </c>
      <c r="C80" s="2" t="s">
        <v>3</v>
      </c>
      <c r="D80" s="2">
        <v>2</v>
      </c>
    </row>
    <row r="81" spans="1:4" x14ac:dyDescent="0.3">
      <c r="A81" s="2">
        <v>86</v>
      </c>
      <c r="B81" s="3">
        <v>20170420</v>
      </c>
      <c r="C81" s="2" t="s">
        <v>41</v>
      </c>
      <c r="D81" s="2">
        <v>2</v>
      </c>
    </row>
    <row r="82" spans="1:4" x14ac:dyDescent="0.3">
      <c r="A82" s="2">
        <v>87</v>
      </c>
      <c r="B82" s="3">
        <v>20170420</v>
      </c>
      <c r="C82" s="2" t="s">
        <v>127</v>
      </c>
      <c r="D82" s="2">
        <v>2</v>
      </c>
    </row>
    <row r="83" spans="1:4" x14ac:dyDescent="0.3">
      <c r="A83" s="2">
        <v>88</v>
      </c>
      <c r="B83" s="3">
        <v>20170420</v>
      </c>
      <c r="C83" s="2" t="s">
        <v>29</v>
      </c>
      <c r="D83" s="2">
        <v>1</v>
      </c>
    </row>
    <row r="84" spans="1:4" x14ac:dyDescent="0.3">
      <c r="A84" s="2">
        <v>89</v>
      </c>
      <c r="B84" s="3">
        <v>20170427</v>
      </c>
      <c r="C84" s="2" t="s">
        <v>3</v>
      </c>
      <c r="D84" s="2">
        <v>2</v>
      </c>
    </row>
    <row r="85" spans="1:4" x14ac:dyDescent="0.3">
      <c r="A85" s="2">
        <v>90</v>
      </c>
      <c r="B85" s="3">
        <v>20170427</v>
      </c>
      <c r="C85" s="2" t="s">
        <v>99</v>
      </c>
      <c r="D85" s="2">
        <v>2</v>
      </c>
    </row>
    <row r="86" spans="1:4" x14ac:dyDescent="0.3">
      <c r="A86" s="2">
        <v>91</v>
      </c>
      <c r="B86" s="3">
        <v>20170427</v>
      </c>
      <c r="C86" s="2" t="s">
        <v>29</v>
      </c>
      <c r="D86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opLeftCell="A88" workbookViewId="0">
      <selection activeCell="D105" sqref="D105"/>
    </sheetView>
  </sheetViews>
  <sheetFormatPr defaultRowHeight="14" x14ac:dyDescent="0.3"/>
  <cols>
    <col min="3" max="3" width="9.1640625" bestFit="1" customWidth="1"/>
  </cols>
  <sheetData>
    <row r="1" spans="1:5" x14ac:dyDescent="0.3">
      <c r="A1" t="s">
        <v>96</v>
      </c>
      <c r="B1" t="s">
        <v>97</v>
      </c>
      <c r="C1" t="s">
        <v>98</v>
      </c>
      <c r="D1" t="s">
        <v>102</v>
      </c>
      <c r="E1" t="s">
        <v>103</v>
      </c>
    </row>
    <row r="2" spans="1:5" x14ac:dyDescent="0.3">
      <c r="B2" t="s">
        <v>99</v>
      </c>
      <c r="C2">
        <v>20170307</v>
      </c>
      <c r="D2" s="7" t="s">
        <v>107</v>
      </c>
      <c r="E2" t="s">
        <v>100</v>
      </c>
    </row>
    <row r="3" spans="1:5" x14ac:dyDescent="0.3">
      <c r="B3" t="s">
        <v>41</v>
      </c>
      <c r="C3">
        <v>20170307</v>
      </c>
      <c r="D3" s="7" t="s">
        <v>119</v>
      </c>
      <c r="E3" s="7" t="s">
        <v>120</v>
      </c>
    </row>
    <row r="4" spans="1:5" x14ac:dyDescent="0.3">
      <c r="B4" t="s">
        <v>99</v>
      </c>
      <c r="C4">
        <v>20170308</v>
      </c>
      <c r="D4" t="s">
        <v>101</v>
      </c>
      <c r="E4" t="s">
        <v>100</v>
      </c>
    </row>
    <row r="5" spans="1:5" x14ac:dyDescent="0.3">
      <c r="B5" t="s">
        <v>41</v>
      </c>
      <c r="C5">
        <v>20170308</v>
      </c>
      <c r="D5" s="7" t="s">
        <v>119</v>
      </c>
      <c r="E5" s="7" t="s">
        <v>120</v>
      </c>
    </row>
    <row r="6" spans="1:5" x14ac:dyDescent="0.3">
      <c r="B6" t="s">
        <v>99</v>
      </c>
      <c r="C6">
        <v>20170309</v>
      </c>
      <c r="D6" t="s">
        <v>101</v>
      </c>
      <c r="E6" t="s">
        <v>100</v>
      </c>
    </row>
    <row r="7" spans="1:5" x14ac:dyDescent="0.3">
      <c r="B7" t="s">
        <v>41</v>
      </c>
      <c r="C7">
        <v>20170309</v>
      </c>
      <c r="D7" s="7" t="s">
        <v>119</v>
      </c>
      <c r="E7" s="7" t="s">
        <v>120</v>
      </c>
    </row>
    <row r="8" spans="1:5" x14ac:dyDescent="0.3">
      <c r="B8" t="s">
        <v>99</v>
      </c>
      <c r="C8">
        <v>20170310</v>
      </c>
      <c r="D8" t="s">
        <v>101</v>
      </c>
      <c r="E8" t="s">
        <v>100</v>
      </c>
    </row>
    <row r="9" spans="1:5" x14ac:dyDescent="0.3">
      <c r="B9" t="s">
        <v>41</v>
      </c>
      <c r="C9">
        <v>20170310</v>
      </c>
      <c r="D9" s="7" t="s">
        <v>119</v>
      </c>
      <c r="E9" s="7" t="s">
        <v>120</v>
      </c>
    </row>
    <row r="10" spans="1:5" x14ac:dyDescent="0.3">
      <c r="B10" t="s">
        <v>99</v>
      </c>
      <c r="C10">
        <v>20170311</v>
      </c>
      <c r="D10" t="s">
        <v>101</v>
      </c>
      <c r="E10" s="7" t="s">
        <v>107</v>
      </c>
    </row>
    <row r="11" spans="1:5" x14ac:dyDescent="0.3">
      <c r="B11" t="s">
        <v>41</v>
      </c>
      <c r="C11">
        <v>20170311</v>
      </c>
      <c r="D11" s="7" t="s">
        <v>119</v>
      </c>
      <c r="E11" s="7" t="s">
        <v>120</v>
      </c>
    </row>
    <row r="12" spans="1:5" x14ac:dyDescent="0.3">
      <c r="B12" t="s">
        <v>99</v>
      </c>
      <c r="C12">
        <v>20170312</v>
      </c>
      <c r="D12" s="7" t="s">
        <v>107</v>
      </c>
      <c r="E12" t="s">
        <v>111</v>
      </c>
    </row>
    <row r="13" spans="1:5" x14ac:dyDescent="0.3">
      <c r="B13" t="s">
        <v>41</v>
      </c>
      <c r="C13">
        <v>20170312</v>
      </c>
      <c r="D13" s="7" t="s">
        <v>119</v>
      </c>
      <c r="E13" s="7" t="s">
        <v>120</v>
      </c>
    </row>
    <row r="14" spans="1:5" x14ac:dyDescent="0.3">
      <c r="B14" t="s">
        <v>99</v>
      </c>
      <c r="C14">
        <v>20170313</v>
      </c>
      <c r="D14" t="s">
        <v>101</v>
      </c>
      <c r="E14" t="s">
        <v>100</v>
      </c>
    </row>
    <row r="15" spans="1:5" x14ac:dyDescent="0.3">
      <c r="B15" t="s">
        <v>41</v>
      </c>
      <c r="C15">
        <v>20170313</v>
      </c>
      <c r="D15" s="7" t="s">
        <v>119</v>
      </c>
      <c r="E15" s="7" t="s">
        <v>120</v>
      </c>
    </row>
    <row r="16" spans="1:5" x14ac:dyDescent="0.3">
      <c r="B16" t="s">
        <v>99</v>
      </c>
      <c r="C16">
        <v>20170314</v>
      </c>
      <c r="D16" t="s">
        <v>101</v>
      </c>
      <c r="E16" t="s">
        <v>100</v>
      </c>
    </row>
    <row r="17" spans="2:5" x14ac:dyDescent="0.3">
      <c r="B17" t="s">
        <v>41</v>
      </c>
      <c r="C17">
        <v>20170314</v>
      </c>
      <c r="D17" s="7" t="s">
        <v>119</v>
      </c>
      <c r="E17" s="7" t="s">
        <v>120</v>
      </c>
    </row>
    <row r="18" spans="2:5" x14ac:dyDescent="0.3">
      <c r="B18" t="s">
        <v>99</v>
      </c>
      <c r="C18">
        <v>20170315</v>
      </c>
      <c r="D18" t="s">
        <v>101</v>
      </c>
      <c r="E18" t="s">
        <v>100</v>
      </c>
    </row>
    <row r="19" spans="2:5" x14ac:dyDescent="0.3">
      <c r="B19" t="s">
        <v>41</v>
      </c>
      <c r="C19">
        <v>20170315</v>
      </c>
      <c r="D19" s="7" t="s">
        <v>119</v>
      </c>
      <c r="E19" s="7" t="s">
        <v>120</v>
      </c>
    </row>
    <row r="20" spans="2:5" x14ac:dyDescent="0.3">
      <c r="B20" t="s">
        <v>99</v>
      </c>
      <c r="C20">
        <v>20170316</v>
      </c>
      <c r="D20" t="s">
        <v>101</v>
      </c>
      <c r="E20" t="s">
        <v>100</v>
      </c>
    </row>
    <row r="21" spans="2:5" x14ac:dyDescent="0.3">
      <c r="B21" t="s">
        <v>41</v>
      </c>
      <c r="C21">
        <v>20170316</v>
      </c>
      <c r="D21" s="7" t="s">
        <v>119</v>
      </c>
      <c r="E21" s="7" t="s">
        <v>120</v>
      </c>
    </row>
    <row r="22" spans="2:5" x14ac:dyDescent="0.3">
      <c r="B22" t="s">
        <v>99</v>
      </c>
      <c r="C22">
        <v>20170317</v>
      </c>
      <c r="D22" t="s">
        <v>112</v>
      </c>
      <c r="E22" s="7" t="s">
        <v>110</v>
      </c>
    </row>
    <row r="23" spans="2:5" x14ac:dyDescent="0.3">
      <c r="B23" t="s">
        <v>41</v>
      </c>
      <c r="C23">
        <v>20170317</v>
      </c>
      <c r="D23" s="7" t="s">
        <v>119</v>
      </c>
      <c r="E23" s="7" t="s">
        <v>120</v>
      </c>
    </row>
    <row r="24" spans="2:5" x14ac:dyDescent="0.3">
      <c r="B24" t="s">
        <v>99</v>
      </c>
      <c r="C24">
        <v>20170318</v>
      </c>
      <c r="D24" s="7" t="s">
        <v>113</v>
      </c>
      <c r="E24" s="8" t="s">
        <v>110</v>
      </c>
    </row>
    <row r="25" spans="2:5" x14ac:dyDescent="0.3">
      <c r="B25" t="s">
        <v>41</v>
      </c>
      <c r="C25">
        <v>20170318</v>
      </c>
      <c r="D25" s="7" t="s">
        <v>119</v>
      </c>
      <c r="E25" s="7" t="s">
        <v>120</v>
      </c>
    </row>
    <row r="26" spans="2:5" x14ac:dyDescent="0.3">
      <c r="B26" t="s">
        <v>99</v>
      </c>
      <c r="C26">
        <v>20170319</v>
      </c>
      <c r="D26" s="8" t="s">
        <v>114</v>
      </c>
      <c r="E26" t="s">
        <v>112</v>
      </c>
    </row>
    <row r="27" spans="2:5" x14ac:dyDescent="0.3">
      <c r="B27" t="s">
        <v>41</v>
      </c>
      <c r="C27">
        <v>20170319</v>
      </c>
      <c r="D27" s="7" t="s">
        <v>119</v>
      </c>
      <c r="E27" s="7" t="s">
        <v>120</v>
      </c>
    </row>
    <row r="28" spans="2:5" x14ac:dyDescent="0.3">
      <c r="B28" t="s">
        <v>99</v>
      </c>
      <c r="C28">
        <v>20170320</v>
      </c>
      <c r="D28" t="s">
        <v>101</v>
      </c>
      <c r="E28" t="s">
        <v>100</v>
      </c>
    </row>
    <row r="29" spans="2:5" x14ac:dyDescent="0.3">
      <c r="B29" t="s">
        <v>41</v>
      </c>
      <c r="C29">
        <v>20170320</v>
      </c>
      <c r="D29" s="7" t="s">
        <v>119</v>
      </c>
      <c r="E29" s="7" t="s">
        <v>120</v>
      </c>
    </row>
    <row r="30" spans="2:5" x14ac:dyDescent="0.3">
      <c r="B30" t="s">
        <v>99</v>
      </c>
      <c r="C30">
        <v>20170321</v>
      </c>
      <c r="D30" t="s">
        <v>101</v>
      </c>
      <c r="E30" s="7" t="s">
        <v>108</v>
      </c>
    </row>
    <row r="31" spans="2:5" x14ac:dyDescent="0.3">
      <c r="B31" t="s">
        <v>41</v>
      </c>
      <c r="C31">
        <v>20170321</v>
      </c>
      <c r="D31" s="7" t="s">
        <v>119</v>
      </c>
      <c r="E31" s="7" t="s">
        <v>120</v>
      </c>
    </row>
    <row r="32" spans="2:5" x14ac:dyDescent="0.3">
      <c r="B32" t="s">
        <v>99</v>
      </c>
      <c r="C32">
        <v>20170322</v>
      </c>
      <c r="D32" s="7" t="s">
        <v>108</v>
      </c>
      <c r="E32" t="s">
        <v>101</v>
      </c>
    </row>
    <row r="33" spans="2:5" x14ac:dyDescent="0.3">
      <c r="B33" t="s">
        <v>41</v>
      </c>
      <c r="C33">
        <v>20170322</v>
      </c>
      <c r="D33" s="7" t="s">
        <v>119</v>
      </c>
      <c r="E33" s="7" t="s">
        <v>120</v>
      </c>
    </row>
    <row r="34" spans="2:5" x14ac:dyDescent="0.3">
      <c r="B34" t="s">
        <v>99</v>
      </c>
      <c r="C34">
        <v>20170323</v>
      </c>
      <c r="D34" t="s">
        <v>115</v>
      </c>
      <c r="E34" t="s">
        <v>112</v>
      </c>
    </row>
    <row r="35" spans="2:5" x14ac:dyDescent="0.3">
      <c r="B35" t="s">
        <v>41</v>
      </c>
      <c r="C35">
        <v>20170323</v>
      </c>
      <c r="D35" s="7" t="s">
        <v>121</v>
      </c>
      <c r="E35" t="s">
        <v>122</v>
      </c>
    </row>
    <row r="36" spans="2:5" x14ac:dyDescent="0.3">
      <c r="B36" t="s">
        <v>99</v>
      </c>
      <c r="C36">
        <v>20170324</v>
      </c>
      <c r="D36" t="s">
        <v>115</v>
      </c>
      <c r="E36" t="s">
        <v>112</v>
      </c>
    </row>
    <row r="37" spans="2:5" x14ac:dyDescent="0.3">
      <c r="B37" t="s">
        <v>41</v>
      </c>
      <c r="C37">
        <v>20170324</v>
      </c>
      <c r="D37" t="s">
        <v>115</v>
      </c>
      <c r="E37" t="s">
        <v>112</v>
      </c>
    </row>
    <row r="38" spans="2:5" x14ac:dyDescent="0.3">
      <c r="B38" t="s">
        <v>99</v>
      </c>
      <c r="C38">
        <v>20170325</v>
      </c>
      <c r="D38" t="s">
        <v>115</v>
      </c>
      <c r="E38" s="7" t="s">
        <v>116</v>
      </c>
    </row>
    <row r="39" spans="2:5" x14ac:dyDescent="0.3">
      <c r="B39" t="s">
        <v>41</v>
      </c>
      <c r="C39">
        <v>20170325</v>
      </c>
      <c r="D39" t="s">
        <v>122</v>
      </c>
      <c r="E39" s="7" t="s">
        <v>123</v>
      </c>
    </row>
    <row r="40" spans="2:5" x14ac:dyDescent="0.3">
      <c r="B40" t="s">
        <v>99</v>
      </c>
      <c r="C40">
        <v>20170326</v>
      </c>
      <c r="D40" s="7" t="s">
        <v>110</v>
      </c>
      <c r="E40" s="8" t="s">
        <v>107</v>
      </c>
    </row>
    <row r="41" spans="2:5" x14ac:dyDescent="0.3">
      <c r="B41" t="s">
        <v>41</v>
      </c>
      <c r="C41">
        <v>20170326</v>
      </c>
      <c r="D41" s="7" t="s">
        <v>119</v>
      </c>
      <c r="E41" s="8" t="s">
        <v>120</v>
      </c>
    </row>
    <row r="42" spans="2:5" x14ac:dyDescent="0.3">
      <c r="B42" t="s">
        <v>99</v>
      </c>
      <c r="C42">
        <v>20170327</v>
      </c>
      <c r="D42" s="8" t="s">
        <v>110</v>
      </c>
      <c r="E42" s="8" t="s">
        <v>110</v>
      </c>
    </row>
    <row r="43" spans="2:5" x14ac:dyDescent="0.3">
      <c r="B43" t="s">
        <v>41</v>
      </c>
      <c r="C43">
        <v>20170327</v>
      </c>
      <c r="D43" s="8" t="s">
        <v>124</v>
      </c>
      <c r="E43" s="8" t="s">
        <v>124</v>
      </c>
    </row>
    <row r="44" spans="2:5" x14ac:dyDescent="0.3">
      <c r="B44" t="s">
        <v>99</v>
      </c>
      <c r="C44">
        <v>20170328</v>
      </c>
      <c r="D44" s="8" t="s">
        <v>110</v>
      </c>
      <c r="E44" s="8" t="s">
        <v>110</v>
      </c>
    </row>
    <row r="45" spans="2:5" x14ac:dyDescent="0.3">
      <c r="B45" t="s">
        <v>41</v>
      </c>
      <c r="C45">
        <v>20170328</v>
      </c>
      <c r="D45" s="8" t="s">
        <v>124</v>
      </c>
      <c r="E45" s="8" t="s">
        <v>124</v>
      </c>
    </row>
    <row r="46" spans="2:5" x14ac:dyDescent="0.3">
      <c r="B46" t="s">
        <v>99</v>
      </c>
      <c r="C46">
        <v>20170329</v>
      </c>
      <c r="D46" s="8" t="s">
        <v>110</v>
      </c>
      <c r="E46" s="8" t="s">
        <v>110</v>
      </c>
    </row>
    <row r="47" spans="2:5" x14ac:dyDescent="0.3">
      <c r="B47" t="s">
        <v>41</v>
      </c>
      <c r="C47">
        <v>20170329</v>
      </c>
      <c r="D47" s="7" t="s">
        <v>119</v>
      </c>
      <c r="E47" s="7" t="s">
        <v>120</v>
      </c>
    </row>
    <row r="48" spans="2:5" x14ac:dyDescent="0.3">
      <c r="B48" t="s">
        <v>99</v>
      </c>
      <c r="C48">
        <v>20170330</v>
      </c>
      <c r="D48" s="8" t="s">
        <v>110</v>
      </c>
      <c r="E48" t="s">
        <v>115</v>
      </c>
    </row>
    <row r="49" spans="2:5" x14ac:dyDescent="0.3">
      <c r="B49" t="s">
        <v>41</v>
      </c>
      <c r="C49">
        <v>20170330</v>
      </c>
      <c r="D49" s="7" t="s">
        <v>119</v>
      </c>
      <c r="E49" s="7" t="s">
        <v>120</v>
      </c>
    </row>
    <row r="50" spans="2:5" x14ac:dyDescent="0.3">
      <c r="B50" t="s">
        <v>99</v>
      </c>
      <c r="C50">
        <v>20170331</v>
      </c>
      <c r="D50" t="s">
        <v>115</v>
      </c>
      <c r="E50" t="s">
        <v>115</v>
      </c>
    </row>
    <row r="51" spans="2:5" x14ac:dyDescent="0.3">
      <c r="B51" t="s">
        <v>41</v>
      </c>
      <c r="C51">
        <v>20170331</v>
      </c>
      <c r="D51" s="7" t="s">
        <v>119</v>
      </c>
      <c r="E51" s="7" t="s">
        <v>120</v>
      </c>
    </row>
    <row r="52" spans="2:5" x14ac:dyDescent="0.3">
      <c r="B52" t="s">
        <v>99</v>
      </c>
      <c r="C52">
        <v>20170401</v>
      </c>
      <c r="D52" t="s">
        <v>115</v>
      </c>
      <c r="E52" s="7" t="s">
        <v>107</v>
      </c>
    </row>
    <row r="53" spans="2:5" x14ac:dyDescent="0.3">
      <c r="B53" t="s">
        <v>41</v>
      </c>
      <c r="C53">
        <v>20170401</v>
      </c>
      <c r="D53" s="7" t="s">
        <v>119</v>
      </c>
      <c r="E53" s="7" t="s">
        <v>120</v>
      </c>
    </row>
    <row r="54" spans="2:5" x14ac:dyDescent="0.3">
      <c r="B54" t="s">
        <v>99</v>
      </c>
      <c r="C54">
        <v>20170402</v>
      </c>
      <c r="D54" s="7" t="s">
        <v>107</v>
      </c>
      <c r="E54" s="8" t="s">
        <v>110</v>
      </c>
    </row>
    <row r="55" spans="2:5" x14ac:dyDescent="0.3">
      <c r="B55" t="s">
        <v>41</v>
      </c>
      <c r="C55">
        <v>20170402</v>
      </c>
      <c r="D55" s="7" t="s">
        <v>119</v>
      </c>
      <c r="E55" s="7" t="s">
        <v>120</v>
      </c>
    </row>
    <row r="56" spans="2:5" x14ac:dyDescent="0.3">
      <c r="B56" t="s">
        <v>99</v>
      </c>
      <c r="C56">
        <v>20170403</v>
      </c>
      <c r="D56" s="8" t="s">
        <v>110</v>
      </c>
      <c r="E56" s="8" t="s">
        <v>110</v>
      </c>
    </row>
    <row r="57" spans="2:5" x14ac:dyDescent="0.3">
      <c r="B57" t="s">
        <v>41</v>
      </c>
      <c r="C57">
        <v>20170403</v>
      </c>
      <c r="D57" s="7" t="s">
        <v>119</v>
      </c>
      <c r="E57" s="7" t="s">
        <v>120</v>
      </c>
    </row>
    <row r="58" spans="2:5" x14ac:dyDescent="0.3">
      <c r="B58" t="s">
        <v>99</v>
      </c>
      <c r="C58">
        <v>20170404</v>
      </c>
      <c r="D58" s="8" t="s">
        <v>107</v>
      </c>
      <c r="E58" s="8" t="s">
        <v>107</v>
      </c>
    </row>
    <row r="59" spans="2:5" x14ac:dyDescent="0.3">
      <c r="B59" t="s">
        <v>41</v>
      </c>
      <c r="C59">
        <v>20170404</v>
      </c>
      <c r="D59" s="7" t="s">
        <v>119</v>
      </c>
      <c r="E59" s="7" t="s">
        <v>120</v>
      </c>
    </row>
    <row r="60" spans="2:5" x14ac:dyDescent="0.3">
      <c r="B60" t="s">
        <v>99</v>
      </c>
      <c r="C60">
        <v>20170405</v>
      </c>
      <c r="D60" s="8" t="s">
        <v>107</v>
      </c>
      <c r="E60" s="8" t="s">
        <v>110</v>
      </c>
    </row>
    <row r="61" spans="2:5" x14ac:dyDescent="0.3">
      <c r="B61" t="s">
        <v>41</v>
      </c>
      <c r="C61">
        <v>20170405</v>
      </c>
      <c r="D61" s="7" t="s">
        <v>124</v>
      </c>
      <c r="E61" s="7" t="s">
        <v>124</v>
      </c>
    </row>
    <row r="62" spans="2:5" x14ac:dyDescent="0.3">
      <c r="B62" t="s">
        <v>99</v>
      </c>
      <c r="C62">
        <v>20170406</v>
      </c>
      <c r="D62" s="8" t="s">
        <v>110</v>
      </c>
      <c r="E62" s="8" t="s">
        <v>110</v>
      </c>
    </row>
    <row r="63" spans="2:5" x14ac:dyDescent="0.3">
      <c r="B63" t="s">
        <v>41</v>
      </c>
      <c r="C63">
        <v>20170406</v>
      </c>
      <c r="D63" s="7" t="s">
        <v>124</v>
      </c>
      <c r="E63" s="7" t="s">
        <v>124</v>
      </c>
    </row>
    <row r="64" spans="2:5" x14ac:dyDescent="0.3">
      <c r="B64" t="s">
        <v>99</v>
      </c>
      <c r="C64">
        <v>20170407</v>
      </c>
      <c r="D64" t="s">
        <v>111</v>
      </c>
      <c r="E64" s="8" t="s">
        <v>107</v>
      </c>
    </row>
    <row r="65" spans="2:5" x14ac:dyDescent="0.3">
      <c r="B65" t="s">
        <v>41</v>
      </c>
      <c r="C65">
        <v>20170407</v>
      </c>
      <c r="D65" s="7" t="s">
        <v>119</v>
      </c>
      <c r="E65" s="7" t="s">
        <v>120</v>
      </c>
    </row>
    <row r="66" spans="2:5" x14ac:dyDescent="0.3">
      <c r="B66" t="s">
        <v>99</v>
      </c>
      <c r="C66">
        <v>20170408</v>
      </c>
      <c r="D66" s="7" t="s">
        <v>107</v>
      </c>
      <c r="E66" s="8" t="s">
        <v>110</v>
      </c>
    </row>
    <row r="67" spans="2:5" x14ac:dyDescent="0.3">
      <c r="B67" t="s">
        <v>41</v>
      </c>
      <c r="C67">
        <v>20170408</v>
      </c>
      <c r="D67" s="7" t="s">
        <v>119</v>
      </c>
      <c r="E67" s="7" t="s">
        <v>120</v>
      </c>
    </row>
    <row r="68" spans="2:5" x14ac:dyDescent="0.3">
      <c r="B68" t="s">
        <v>99</v>
      </c>
      <c r="C68">
        <v>20170409</v>
      </c>
      <c r="D68" s="8" t="s">
        <v>110</v>
      </c>
      <c r="E68" s="8" t="s">
        <v>110</v>
      </c>
    </row>
    <row r="69" spans="2:5" x14ac:dyDescent="0.3">
      <c r="B69" t="s">
        <v>41</v>
      </c>
      <c r="C69">
        <v>20170409</v>
      </c>
      <c r="D69" s="7" t="s">
        <v>119</v>
      </c>
      <c r="E69" s="7" t="s">
        <v>120</v>
      </c>
    </row>
    <row r="70" spans="2:5" x14ac:dyDescent="0.3">
      <c r="B70" t="s">
        <v>99</v>
      </c>
      <c r="C70">
        <v>20170410</v>
      </c>
      <c r="D70" t="s">
        <v>117</v>
      </c>
      <c r="E70" t="s">
        <v>111</v>
      </c>
    </row>
    <row r="71" spans="2:5" x14ac:dyDescent="0.3">
      <c r="B71" t="s">
        <v>41</v>
      </c>
      <c r="C71">
        <v>20170410</v>
      </c>
      <c r="D71" s="7" t="s">
        <v>124</v>
      </c>
      <c r="E71" s="7" t="s">
        <v>124</v>
      </c>
    </row>
    <row r="72" spans="2:5" x14ac:dyDescent="0.3">
      <c r="B72" t="s">
        <v>99</v>
      </c>
      <c r="C72">
        <v>20170411</v>
      </c>
      <c r="D72" t="s">
        <v>111</v>
      </c>
      <c r="E72" t="s">
        <v>115</v>
      </c>
    </row>
    <row r="73" spans="2:5" x14ac:dyDescent="0.3">
      <c r="B73" t="s">
        <v>41</v>
      </c>
      <c r="C73">
        <v>20170411</v>
      </c>
      <c r="D73" s="7" t="s">
        <v>124</v>
      </c>
      <c r="E73" s="7" t="s">
        <v>124</v>
      </c>
    </row>
    <row r="74" spans="2:5" x14ac:dyDescent="0.3">
      <c r="B74" t="s">
        <v>99</v>
      </c>
      <c r="C74">
        <v>20170412</v>
      </c>
      <c r="D74" t="s">
        <v>111</v>
      </c>
      <c r="E74" t="s">
        <v>115</v>
      </c>
    </row>
    <row r="75" spans="2:5" x14ac:dyDescent="0.3">
      <c r="B75" t="s">
        <v>41</v>
      </c>
      <c r="C75">
        <v>20170412</v>
      </c>
      <c r="D75" s="7" t="s">
        <v>124</v>
      </c>
      <c r="E75" s="7" t="s">
        <v>124</v>
      </c>
    </row>
    <row r="76" spans="2:5" x14ac:dyDescent="0.3">
      <c r="B76" t="s">
        <v>99</v>
      </c>
      <c r="C76">
        <v>20170413</v>
      </c>
      <c r="D76" t="s">
        <v>111</v>
      </c>
      <c r="E76" t="s">
        <v>115</v>
      </c>
    </row>
    <row r="77" spans="2:5" x14ac:dyDescent="0.3">
      <c r="B77" t="s">
        <v>41</v>
      </c>
      <c r="C77">
        <v>20170413</v>
      </c>
      <c r="D77" s="7" t="s">
        <v>124</v>
      </c>
      <c r="E77" s="7" t="s">
        <v>124</v>
      </c>
    </row>
    <row r="78" spans="2:5" x14ac:dyDescent="0.3">
      <c r="B78" t="s">
        <v>99</v>
      </c>
      <c r="C78">
        <v>20170414</v>
      </c>
      <c r="D78" t="s">
        <v>111</v>
      </c>
      <c r="E78" s="7" t="s">
        <v>113</v>
      </c>
    </row>
    <row r="79" spans="2:5" x14ac:dyDescent="0.3">
      <c r="B79" t="s">
        <v>41</v>
      </c>
      <c r="C79">
        <v>20170414</v>
      </c>
      <c r="D79" s="7" t="s">
        <v>124</v>
      </c>
      <c r="E79" s="7" t="s">
        <v>124</v>
      </c>
    </row>
    <row r="80" spans="2:5" x14ac:dyDescent="0.3">
      <c r="B80" t="s">
        <v>99</v>
      </c>
      <c r="C80">
        <v>20170415</v>
      </c>
      <c r="D80" s="7" t="s">
        <v>107</v>
      </c>
      <c r="E80" s="8" t="s">
        <v>110</v>
      </c>
    </row>
    <row r="81" spans="2:6" x14ac:dyDescent="0.3">
      <c r="B81" t="s">
        <v>41</v>
      </c>
      <c r="C81">
        <v>20170415</v>
      </c>
      <c r="D81" s="7" t="s">
        <v>119</v>
      </c>
      <c r="E81" s="7" t="s">
        <v>120</v>
      </c>
    </row>
    <row r="82" spans="2:6" x14ac:dyDescent="0.3">
      <c r="B82" t="s">
        <v>99</v>
      </c>
      <c r="C82">
        <v>20170416</v>
      </c>
      <c r="D82" s="8" t="s">
        <v>110</v>
      </c>
      <c r="E82" s="8" t="s">
        <v>110</v>
      </c>
    </row>
    <row r="83" spans="2:6" x14ac:dyDescent="0.3">
      <c r="B83" t="s">
        <v>41</v>
      </c>
      <c r="C83">
        <v>20170416</v>
      </c>
      <c r="D83" s="7" t="s">
        <v>119</v>
      </c>
      <c r="E83" s="7" t="s">
        <v>120</v>
      </c>
    </row>
    <row r="84" spans="2:6" x14ac:dyDescent="0.3">
      <c r="B84" t="s">
        <v>99</v>
      </c>
      <c r="C84">
        <v>20170417</v>
      </c>
      <c r="D84" s="8" t="s">
        <v>107</v>
      </c>
      <c r="E84" t="s">
        <v>111</v>
      </c>
      <c r="F84" t="s">
        <v>118</v>
      </c>
    </row>
    <row r="85" spans="2:6" x14ac:dyDescent="0.3">
      <c r="B85" t="s">
        <v>41</v>
      </c>
      <c r="C85">
        <v>20170417</v>
      </c>
      <c r="D85" s="7" t="s">
        <v>119</v>
      </c>
      <c r="E85" s="7" t="s">
        <v>120</v>
      </c>
    </row>
    <row r="86" spans="2:6" x14ac:dyDescent="0.3">
      <c r="B86" t="s">
        <v>99</v>
      </c>
      <c r="C86">
        <v>20170418</v>
      </c>
      <c r="D86" t="s">
        <v>108</v>
      </c>
      <c r="E86" t="s">
        <v>108</v>
      </c>
    </row>
    <row r="87" spans="2:6" x14ac:dyDescent="0.3">
      <c r="B87" t="s">
        <v>41</v>
      </c>
      <c r="C87">
        <v>20170418</v>
      </c>
      <c r="D87" s="7" t="s">
        <v>119</v>
      </c>
      <c r="E87" s="7" t="s">
        <v>120</v>
      </c>
    </row>
    <row r="88" spans="2:6" x14ac:dyDescent="0.3">
      <c r="B88" t="s">
        <v>99</v>
      </c>
      <c r="C88">
        <v>20170419</v>
      </c>
      <c r="D88" t="s">
        <v>109</v>
      </c>
      <c r="E88" t="s">
        <v>115</v>
      </c>
    </row>
    <row r="89" spans="2:6" x14ac:dyDescent="0.3">
      <c r="B89" t="s">
        <v>41</v>
      </c>
      <c r="C89">
        <v>20170419</v>
      </c>
      <c r="D89" s="7" t="s">
        <v>119</v>
      </c>
      <c r="E89" s="7" t="s">
        <v>120</v>
      </c>
    </row>
    <row r="90" spans="2:6" x14ac:dyDescent="0.3">
      <c r="B90" t="s">
        <v>99</v>
      </c>
      <c r="C90">
        <v>20170420</v>
      </c>
      <c r="D90" t="s">
        <v>111</v>
      </c>
      <c r="E90" s="7" t="s">
        <v>107</v>
      </c>
    </row>
    <row r="91" spans="2:6" x14ac:dyDescent="0.3">
      <c r="B91" t="s">
        <v>41</v>
      </c>
      <c r="C91">
        <v>20170420</v>
      </c>
      <c r="D91" s="7" t="s">
        <v>119</v>
      </c>
      <c r="E91" s="7" t="s">
        <v>120</v>
      </c>
    </row>
    <row r="92" spans="2:6" x14ac:dyDescent="0.3">
      <c r="B92" t="s">
        <v>99</v>
      </c>
      <c r="C92">
        <v>20170421</v>
      </c>
      <c r="D92" s="7" t="s">
        <v>104</v>
      </c>
      <c r="E92" s="8" t="s">
        <v>104</v>
      </c>
    </row>
    <row r="93" spans="2:6" x14ac:dyDescent="0.3">
      <c r="B93" t="s">
        <v>41</v>
      </c>
      <c r="C93">
        <v>20170421</v>
      </c>
      <c r="D93" s="7" t="s">
        <v>104</v>
      </c>
      <c r="E93" s="7" t="s">
        <v>104</v>
      </c>
    </row>
    <row r="94" spans="2:6" x14ac:dyDescent="0.3">
      <c r="B94" t="s">
        <v>99</v>
      </c>
      <c r="C94">
        <v>20170422</v>
      </c>
      <c r="D94" s="7" t="s">
        <v>104</v>
      </c>
      <c r="E94" s="8" t="s">
        <v>104</v>
      </c>
    </row>
    <row r="95" spans="2:6" x14ac:dyDescent="0.3">
      <c r="B95" t="s">
        <v>41</v>
      </c>
      <c r="C95">
        <v>20170422</v>
      </c>
      <c r="D95" s="7" t="s">
        <v>104</v>
      </c>
      <c r="E95" s="7" t="s">
        <v>104</v>
      </c>
    </row>
    <row r="96" spans="2:6" x14ac:dyDescent="0.3">
      <c r="B96" t="s">
        <v>99</v>
      </c>
      <c r="C96">
        <v>20170423</v>
      </c>
      <c r="D96" s="7" t="s">
        <v>104</v>
      </c>
      <c r="E96" s="8" t="s">
        <v>132</v>
      </c>
    </row>
    <row r="97" spans="2:5" x14ac:dyDescent="0.3">
      <c r="B97" t="s">
        <v>41</v>
      </c>
      <c r="C97">
        <v>20170423</v>
      </c>
      <c r="D97" s="7" t="s">
        <v>104</v>
      </c>
      <c r="E97" s="7" t="s">
        <v>104</v>
      </c>
    </row>
    <row r="98" spans="2:5" x14ac:dyDescent="0.3">
      <c r="B98" t="s">
        <v>99</v>
      </c>
      <c r="C98">
        <v>20170424</v>
      </c>
      <c r="D98" s="7" t="s">
        <v>132</v>
      </c>
      <c r="E98" s="8" t="s">
        <v>132</v>
      </c>
    </row>
    <row r="99" spans="2:5" x14ac:dyDescent="0.3">
      <c r="B99" t="s">
        <v>41</v>
      </c>
      <c r="C99">
        <v>20170424</v>
      </c>
      <c r="D99" s="7" t="s">
        <v>104</v>
      </c>
      <c r="E99" s="7" t="s">
        <v>133</v>
      </c>
    </row>
    <row r="100" spans="2:5" x14ac:dyDescent="0.3">
      <c r="B100" t="s">
        <v>99</v>
      </c>
      <c r="C100">
        <v>20170425</v>
      </c>
      <c r="D100" s="7" t="s">
        <v>132</v>
      </c>
      <c r="E100" s="8" t="s">
        <v>104</v>
      </c>
    </row>
    <row r="101" spans="2:5" x14ac:dyDescent="0.3">
      <c r="B101" t="s">
        <v>41</v>
      </c>
      <c r="C101">
        <v>20170425</v>
      </c>
      <c r="D101" s="7" t="s">
        <v>108</v>
      </c>
      <c r="E101" s="7" t="s">
        <v>104</v>
      </c>
    </row>
    <row r="102" spans="2:5" x14ac:dyDescent="0.3">
      <c r="B102" t="s">
        <v>99</v>
      </c>
      <c r="C102">
        <v>20170426</v>
      </c>
      <c r="D102" s="7" t="s">
        <v>104</v>
      </c>
      <c r="E102" s="8" t="s">
        <v>100</v>
      </c>
    </row>
    <row r="103" spans="2:5" x14ac:dyDescent="0.3">
      <c r="B103" t="s">
        <v>41</v>
      </c>
      <c r="C103">
        <v>20170426</v>
      </c>
      <c r="D103" s="7" t="s">
        <v>104</v>
      </c>
      <c r="E103" s="7" t="s">
        <v>134</v>
      </c>
    </row>
    <row r="104" spans="2:5" x14ac:dyDescent="0.3">
      <c r="B104" t="s">
        <v>99</v>
      </c>
      <c r="C104">
        <v>20170427</v>
      </c>
      <c r="D104" s="7" t="s">
        <v>138</v>
      </c>
      <c r="E104" s="8" t="s">
        <v>100</v>
      </c>
    </row>
    <row r="105" spans="2:5" x14ac:dyDescent="0.3">
      <c r="B105" t="s">
        <v>41</v>
      </c>
      <c r="C105">
        <v>20170427</v>
      </c>
      <c r="D105" s="7" t="s">
        <v>104</v>
      </c>
      <c r="E105" s="7" t="s">
        <v>134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0" sqref="C20"/>
    </sheetView>
  </sheetViews>
  <sheetFormatPr defaultRowHeight="14" x14ac:dyDescent="0.3"/>
  <cols>
    <col min="3" max="3" width="9.1640625" bestFit="1" customWidth="1"/>
  </cols>
  <sheetData>
    <row r="1" spans="1:5" x14ac:dyDescent="0.3">
      <c r="A1" t="s">
        <v>96</v>
      </c>
      <c r="B1" t="s">
        <v>97</v>
      </c>
      <c r="C1" t="s">
        <v>98</v>
      </c>
      <c r="D1" t="s">
        <v>102</v>
      </c>
      <c r="E1" t="s">
        <v>103</v>
      </c>
    </row>
    <row r="2" spans="1:5" x14ac:dyDescent="0.3">
      <c r="B2" t="s">
        <v>105</v>
      </c>
      <c r="C2">
        <v>20170419</v>
      </c>
      <c r="D2" t="s">
        <v>107</v>
      </c>
      <c r="E2" t="s">
        <v>107</v>
      </c>
    </row>
    <row r="3" spans="1:5" x14ac:dyDescent="0.3">
      <c r="B3" t="s">
        <v>106</v>
      </c>
      <c r="C3">
        <v>20170419</v>
      </c>
      <c r="D3" t="s">
        <v>107</v>
      </c>
      <c r="E3" t="s">
        <v>110</v>
      </c>
    </row>
    <row r="4" spans="1:5" x14ac:dyDescent="0.3">
      <c r="B4" t="s">
        <v>105</v>
      </c>
      <c r="C4">
        <v>20170420</v>
      </c>
      <c r="D4" t="s">
        <v>107</v>
      </c>
      <c r="E4" t="s">
        <v>108</v>
      </c>
    </row>
    <row r="5" spans="1:5" x14ac:dyDescent="0.3">
      <c r="B5" t="s">
        <v>106</v>
      </c>
      <c r="C5">
        <v>20170420</v>
      </c>
      <c r="D5" t="s">
        <v>107</v>
      </c>
      <c r="E5" t="s">
        <v>107</v>
      </c>
    </row>
    <row r="6" spans="1:5" x14ac:dyDescent="0.3">
      <c r="B6" t="s">
        <v>105</v>
      </c>
      <c r="C6">
        <v>20170421</v>
      </c>
      <c r="D6" t="s">
        <v>108</v>
      </c>
      <c r="E6" t="s">
        <v>108</v>
      </c>
    </row>
    <row r="7" spans="1:5" x14ac:dyDescent="0.3">
      <c r="B7" t="s">
        <v>106</v>
      </c>
      <c r="C7">
        <v>20170421</v>
      </c>
      <c r="D7" t="s">
        <v>107</v>
      </c>
      <c r="E7" t="s">
        <v>107</v>
      </c>
    </row>
    <row r="8" spans="1:5" x14ac:dyDescent="0.3">
      <c r="B8" t="s">
        <v>105</v>
      </c>
      <c r="C8">
        <v>20170422</v>
      </c>
      <c r="D8" t="s">
        <v>104</v>
      </c>
      <c r="E8" t="s">
        <v>104</v>
      </c>
    </row>
    <row r="9" spans="1:5" x14ac:dyDescent="0.3">
      <c r="B9" t="s">
        <v>28</v>
      </c>
      <c r="C9">
        <v>20170422</v>
      </c>
      <c r="D9" t="s">
        <v>104</v>
      </c>
      <c r="E9" t="s">
        <v>104</v>
      </c>
    </row>
    <row r="10" spans="1:5" x14ac:dyDescent="0.3">
      <c r="B10" t="s">
        <v>105</v>
      </c>
      <c r="C10">
        <v>20170423</v>
      </c>
      <c r="D10" t="s">
        <v>104</v>
      </c>
      <c r="E10" t="s">
        <v>104</v>
      </c>
    </row>
    <row r="11" spans="1:5" x14ac:dyDescent="0.3">
      <c r="B11" t="s">
        <v>28</v>
      </c>
      <c r="C11">
        <v>20170423</v>
      </c>
      <c r="D11" t="s">
        <v>104</v>
      </c>
      <c r="E11" t="s">
        <v>104</v>
      </c>
    </row>
    <row r="12" spans="1:5" x14ac:dyDescent="0.3">
      <c r="B12" t="s">
        <v>105</v>
      </c>
      <c r="C12">
        <v>20170424</v>
      </c>
      <c r="D12" t="s">
        <v>104</v>
      </c>
      <c r="E12" t="s">
        <v>104</v>
      </c>
    </row>
    <row r="13" spans="1:5" x14ac:dyDescent="0.3">
      <c r="B13" t="s">
        <v>28</v>
      </c>
      <c r="C13">
        <v>20170424</v>
      </c>
      <c r="D13" t="s">
        <v>104</v>
      </c>
      <c r="E13" t="s">
        <v>104</v>
      </c>
    </row>
    <row r="14" spans="1:5" x14ac:dyDescent="0.3">
      <c r="B14" t="s">
        <v>105</v>
      </c>
      <c r="C14">
        <v>20170425</v>
      </c>
      <c r="D14" t="s">
        <v>104</v>
      </c>
      <c r="E14" t="s">
        <v>104</v>
      </c>
    </row>
    <row r="15" spans="1:5" x14ac:dyDescent="0.3">
      <c r="B15" t="s">
        <v>28</v>
      </c>
      <c r="C15">
        <v>20170425</v>
      </c>
      <c r="D15" t="s">
        <v>104</v>
      </c>
      <c r="E15" t="s">
        <v>104</v>
      </c>
    </row>
    <row r="16" spans="1:5" x14ac:dyDescent="0.3">
      <c r="B16" t="s">
        <v>105</v>
      </c>
      <c r="C16">
        <v>20170426</v>
      </c>
      <c r="D16" t="s">
        <v>104</v>
      </c>
      <c r="E16" t="s">
        <v>104</v>
      </c>
    </row>
    <row r="17" spans="2:5" x14ac:dyDescent="0.3">
      <c r="B17" t="s">
        <v>28</v>
      </c>
      <c r="C17">
        <v>20170426</v>
      </c>
      <c r="D17" t="s">
        <v>104</v>
      </c>
      <c r="E17" t="s">
        <v>104</v>
      </c>
    </row>
    <row r="18" spans="2:5" x14ac:dyDescent="0.3">
      <c r="B18" t="s">
        <v>105</v>
      </c>
      <c r="C18">
        <v>20170427</v>
      </c>
      <c r="D18" t="s">
        <v>104</v>
      </c>
      <c r="E18" t="s">
        <v>104</v>
      </c>
    </row>
    <row r="19" spans="2:5" x14ac:dyDescent="0.3">
      <c r="B19" t="s">
        <v>28</v>
      </c>
      <c r="C19">
        <v>20170427</v>
      </c>
      <c r="D19" t="s">
        <v>104</v>
      </c>
      <c r="E19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逐日消费统计表</vt:lpstr>
      <vt:lpstr>资金垫付表</vt:lpstr>
      <vt:lpstr>人员固定消费表</vt:lpstr>
      <vt:lpstr>公共消费权重表</vt:lpstr>
      <vt:lpstr>莆田维养项目部签到表</vt:lpstr>
      <vt:lpstr>莆田绶溪公园施工监控项目签到表</vt:lpstr>
      <vt:lpstr>统计表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2017-04-27T08:05:10Z</dcterms:modified>
</cp:coreProperties>
</file>